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15576" windowHeight="12336" tabRatio="667" activeTab="0"/>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<sst xmlns="http://schemas.openxmlformats.org/spreadsheetml/2006/main" count="1949" uniqueCount="568">
  <si>
    <t>Line</t>
  </si>
  <si>
    <t>USPct</t>
  </si>
  <si>
    <t>NEPct</t>
  </si>
  <si>
    <t>NCPct</t>
  </si>
  <si>
    <t>SAPct</t>
  </si>
  <si>
    <t>SGPct</t>
  </si>
  <si>
    <t>WPct</t>
  </si>
  <si>
    <t>CurrMon</t>
  </si>
  <si>
    <t>CurrYear</t>
  </si>
  <si>
    <t>PrevYear</t>
  </si>
  <si>
    <t>MonSpan</t>
  </si>
  <si>
    <t>PubNum</t>
  </si>
  <si>
    <t>0</t>
  </si>
  <si>
    <t>0.7</t>
  </si>
  <si>
    <t>1.4</t>
  </si>
  <si>
    <t>0.1</t>
  </si>
  <si>
    <t>1.9</t>
  </si>
  <si>
    <t>1</t>
  </si>
  <si>
    <t>November</t>
  </si>
  <si>
    <t>2014</t>
  </si>
  <si>
    <t>2013</t>
  </si>
  <si>
    <t>January - November</t>
  </si>
  <si>
    <t>-15-006</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</si>
  <si>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</si>
  <si>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</si>
  <si>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</si>
  <si>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</si>
  <si>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</si>
  <si>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</si>
  <si>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</si>
  <si>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</si>
  <si>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</si>
  <si>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</si>
  <si>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</si>
  <si>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</si>
  <si>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</si>
  <si>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</si>
  <si>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</si>
  <si>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</si>
  <si>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</si>
  <si>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</si>
  <si>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</si>
  <si>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</si>
  <si>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</si>
  <si>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</si>
  <si>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</si>
  <si>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</si>
  <si>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</si>
  <si>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</si>
  <si>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</si>
  <si>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</si>
  <si>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</si>
  <si>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</si>
  <si>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</si>
  <si>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</si>
  <si>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</si>
  <si>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</si>
  <si>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</si>
  <si>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</si>
  <si>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</si>
  <si>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</si>
  <si>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</si>
  <si>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</si>
  <si>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</si>
  <si>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</si>
  <si>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41</t>
  </si>
  <si>
    <t>7.5</t>
  </si>
  <si>
    <t>40.7</t>
  </si>
  <si>
    <t>54.9</t>
  </si>
  <si>
    <t>22.5</t>
  </si>
  <si>
    <t>03/18/2015</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</si>
  <si>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</si>
  <si>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</si>
  <si>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</si>
  <si>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</si>
  <si>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</si>
  <si>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</si>
  <si>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</si>
  <si>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</si>
  <si>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</si>
  <si>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</si>
  <si>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</si>
  <si>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</si>
  <si>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51</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</si>
  <si>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</si>
  <si>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</si>
  <si>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</si>
  <si>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</si>
  <si>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</si>
  <si>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</si>
  <si>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</si>
  <si>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</si>
  <si>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</si>
  <si>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</si>
  <si>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</si>
  <si>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</si>
  <si>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</si>
  <si>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</si>
  <si>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</si>
  <si>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</si>
  <si>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</si>
  <si>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</si>
  <si>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</si>
  <si>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</si>
  <si>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</si>
  <si>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</si>
  <si>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</si>
  <si>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</si>
  <si>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</si>
  <si>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</si>
  <si>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</si>
  <si>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</si>
  <si>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</si>
  <si>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</si>
  <si>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</si>
  <si>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</si>
  <si>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</si>
  <si>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</si>
  <si>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</si>
  <si>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</si>
  <si>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</si>
  <si>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</si>
  <si>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</si>
  <si>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</si>
  <si>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</si>
  <si>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</si>
  <si>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</si>
  <si>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</si>
  <si>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</si>
  <si>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</si>
  <si>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</si>
  <si>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</si>
  <si>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</si>
  <si>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</si>
  <si>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</si>
  <si>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</si>
  <si>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</si>
  <si>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</si>
  <si>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</si>
  <si>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</si>
  <si>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</si>
  <si>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</si>
  <si>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</si>
  <si>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</si>
  <si>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</si>
  <si>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</si>
  <si>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</si>
  <si>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</si>
  <si>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</si>
  <si>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</si>
  <si>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</si>
  <si>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</si>
  <si>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</si>
  <si>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</si>
  <si>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</si>
  <si>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</si>
  <si>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</si>
  <si>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</si>
  <si>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</si>
  <si>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</si>
  <si>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</si>
  <si>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</si>
  <si>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</si>
  <si>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</si>
  <si>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</si>
  <si>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</si>
  <si>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</si>
  <si>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</si>
  <si>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June</t>
  </si>
  <si>
    <t>AprVol</t>
  </si>
  <si>
    <t>AprCuV</t>
  </si>
  <si>
    <t>AprCuP</t>
  </si>
  <si>
    <t>mayVol</t>
  </si>
  <si>
    <t>MayCuV</t>
  </si>
  <si>
    <t>MayCuP</t>
  </si>
  <si>
    <t>JunVol</t>
  </si>
  <si>
    <t>JunCuV</t>
  </si>
  <si>
    <t>JunCuP</t>
  </si>
  <si>
    <t>4</t>
  </si>
  <si>
    <t>50</t>
  </si>
  <si>
    <t>49</t>
  </si>
  <si>
    <t>July</t>
  </si>
  <si>
    <t>August</t>
  </si>
  <si>
    <t>September</t>
  </si>
  <si>
    <t>JulVol</t>
  </si>
  <si>
    <t>JulCuV</t>
  </si>
  <si>
    <t>JulCuP</t>
  </si>
  <si>
    <t>AugVol</t>
  </si>
  <si>
    <t>AugCuV</t>
  </si>
  <si>
    <t>AugCuP</t>
  </si>
  <si>
    <t>SepVol</t>
  </si>
  <si>
    <t>SepCuV</t>
  </si>
  <si>
    <t>SepCuP</t>
  </si>
  <si>
    <t>5</t>
  </si>
  <si>
    <t>47</t>
  </si>
  <si>
    <t>October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</si>
  <si>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</si>
  <si>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</si>
  <si>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</si>
  <si>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</si>
  <si>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</si>
  <si>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</si>
  <si>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</si>
  <si>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</si>
  <si>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</si>
  <si>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</si>
  <si>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</si>
  <si>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</si>
  <si>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</si>
  <si>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</si>
  <si>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</si>
  <si>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</si>
  <si>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</si>
  <si>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</si>
  <si>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</si>
  <si>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</si>
  <si>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</si>
  <si>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</si>
  <si>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</si>
  <si>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</si>
  <si>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</si>
  <si>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</si>
  <si>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</si>
  <si>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</si>
  <si>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</si>
  <si>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</si>
  <si>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</si>
  <si>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</si>
  <si>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</si>
  <si>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</si>
  <si>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</si>
  <si>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</si>
  <si>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</si>
  <si>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</si>
  <si>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</si>
  <si>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</si>
  <si>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</si>
  <si>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</si>
  <si>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</si>
  <si>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48</t>
  </si>
  <si>
    <t>46</t>
  </si>
  <si>
    <t>40</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</si>
  <si>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</si>
  <si>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</si>
  <si>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</si>
  <si>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</si>
  <si>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</si>
  <si>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</si>
  <si>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</si>
  <si>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</si>
  <si>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</si>
  <si>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</si>
  <si>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</si>
  <si>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</si>
  <si>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</si>
  <si>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</si>
  <si>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</si>
  <si>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</si>
  <si>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</si>
  <si>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</si>
  <si>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</si>
  <si>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</si>
  <si>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</si>
  <si>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</si>
  <si>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</si>
  <si>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</si>
  <si>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</si>
  <si>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</si>
  <si>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</si>
  <si>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</si>
  <si>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</si>
  <si>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</si>
  <si>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</si>
  <si>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</si>
  <si>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</si>
  <si>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</si>
  <si>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</si>
  <si>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</si>
  <si>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</si>
  <si>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10/02/95</t>
  </si>
  <si>
    <t>10/01/95</t>
  </si>
  <si>
    <t>-</t>
  </si>
  <si>
    <t>09/01/09</t>
  </si>
  <si>
    <t>07/01/00</t>
  </si>
  <si>
    <t>07/01/01</t>
  </si>
  <si>
    <t>04/01/91</t>
  </si>
  <si>
    <t>07/01/14</t>
  </si>
  <si>
    <t>10/01/66</t>
  </si>
  <si>
    <t>01/01/91</t>
  </si>
  <si>
    <t>01/01/92</t>
  </si>
  <si>
    <t>01/01/14</t>
  </si>
  <si>
    <t>07/01/04</t>
  </si>
  <si>
    <t>07/01/13</t>
  </si>
  <si>
    <t>01/01/05</t>
  </si>
  <si>
    <t>01/01/95</t>
  </si>
  <si>
    <t>10/01/09</t>
  </si>
  <si>
    <t>01/01/65</t>
  </si>
  <si>
    <t>07/01/71</t>
  </si>
  <si>
    <t>07/01/07</t>
  </si>
  <si>
    <t>07/01/91</t>
  </si>
  <si>
    <t>01/01/96</t>
  </si>
  <si>
    <t>07/01/09</t>
  </si>
  <si>
    <t>01/01/90</t>
  </si>
  <si>
    <t>01/01/03</t>
  </si>
  <si>
    <t>01/01/97</t>
  </si>
  <si>
    <t>07/01/08</t>
  </si>
  <si>
    <t>01/01/89</t>
  </si>
  <si>
    <t>07/01/03</t>
  </si>
  <si>
    <t>10/01/14</t>
  </si>
  <si>
    <t>07/01/93</t>
  </si>
  <si>
    <t>07/01/11</t>
  </si>
  <si>
    <t>08/01/99</t>
  </si>
  <si>
    <t>07/30/13</t>
  </si>
  <si>
    <t>08/01/97</t>
  </si>
  <si>
    <t>04/01/03</t>
  </si>
  <si>
    <t>01/01/84</t>
  </si>
  <si>
    <t>07/01/12</t>
  </si>
  <si>
    <t>08/01/00</t>
  </si>
  <si>
    <t>01/31/89</t>
  </si>
  <si>
    <t>04/01/96</t>
  </si>
  <si>
    <t>07/01/94</t>
  </si>
  <si>
    <t>01/01/98</t>
  </si>
  <si>
    <t>10/02/92</t>
  </si>
  <si>
    <t>07/01/97</t>
  </si>
  <si>
    <t>12/01/00</t>
  </si>
  <si>
    <t>07/01/88</t>
  </si>
  <si>
    <t>07/01/95</t>
  </si>
  <si>
    <t>01/01/02</t>
  </si>
  <si>
    <t>07/01/05</t>
  </si>
  <si>
    <t>05/27/87</t>
  </si>
  <si>
    <t>01/01/11</t>
  </si>
  <si>
    <t>04/01/09</t>
  </si>
  <si>
    <t>07/01/87</t>
  </si>
  <si>
    <t>04/01/99</t>
  </si>
  <si>
    <t>07/01/89</t>
  </si>
  <si>
    <t>04/01/90</t>
  </si>
  <si>
    <t>10/01/91</t>
  </si>
  <si>
    <t>09/01/97</t>
  </si>
  <si>
    <t>05/01/97</t>
  </si>
  <si>
    <t>05/01/13</t>
  </si>
  <si>
    <t>04/01/06</t>
  </si>
  <si>
    <t>07/01/75</t>
  </si>
  <si>
    <t>Mean</t>
  </si>
  <si>
    <t>Weighted Avg</t>
  </si>
  <si>
    <t>Federal Tax</t>
  </si>
  <si>
    <t>10/01/97</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</si>
  <si>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</si>
  <si>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</si>
  <si>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</si>
  <si>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</si>
  <si>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</si>
  <si>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</si>
  <si>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</si>
  <si>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</si>
  <si>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</si>
  <si>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</si>
  <si>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</si>
  <si>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</si>
  <si>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</si>
  <si>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</si>
  <si>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</si>
  <si>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</si>
  <si>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</si>
  <si>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</si>
  <si>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</si>
  <si>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</si>
  <si>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</si>
  <si>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</si>
  <si>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</si>
  <si>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</si>
  <si>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</si>
  <si>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</si>
  <si>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</si>
  <si>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</si>
  <si>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</si>
  <si>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</si>
  <si>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</si>
  <si>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</si>
  <si>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</si>
  <si>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</si>
  <si>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</si>
  <si>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</si>
  <si>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</si>
  <si>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</si>
  <si>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</si>
  <si>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</si>
  <si>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</si>
  <si>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</si>
  <si>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</si>
  <si>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</si>
  <si>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</si>
  <si>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</si>
  <si>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</si>
  <si>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</si>
  <si>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</si>
  <si>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</si>
  <si>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</si>
  <si>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</si>
  <si>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</si>
  <si>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</si>
  <si>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</si>
  <si>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</si>
  <si>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</si>
  <si>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</si>
  <si>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</si>
  <si>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</si>
  <si>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</si>
  <si>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</si>
  <si>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</si>
  <si>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</si>
  <si>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</si>
  <si>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</si>
  <si>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</si>
  <si>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</si>
  <si>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</si>
  <si>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</si>
  <si>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</si>
  <si>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</si>
  <si>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</si>
  <si>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</si>
  <si>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</si>
  <si>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</si>
  <si>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</si>
  <si>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</si>
  <si>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</si>
  <si>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</si>
  <si>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</si>
  <si>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</si>
  <si>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</si>
  <si>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of LPG-powered vehicles up to 54,000 pounds gross vehicle weight may pay an annual fee in lieu of the volume tax.</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</si>
  <si>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</si>
  <si>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</si>
  <si>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</si>
  <si>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</si>
  <si>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</si>
  <si>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</si>
  <si>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</si>
  <si>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</si>
  <si>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</si>
  <si>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make gasohol.</t>
  </si>
  <si>
    <t>Commercial vehicles formerly subject to the highway use tax pay an additional 3 cents per gallon.  Dealers are refunded 10 cents per gallon of</t>
  </si>
  <si>
    <t>each qualified fuel (ethanol or methanol) blended with unleaded gasoline.</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</si>
  <si>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</si>
  <si>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</si>
  <si>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</si>
  <si>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</si>
  <si>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53</t>
  </si>
  <si>
    <t>jurisdiction of the Public Utilities Commissioner and paying motor-carrier fees are exempt from payment of the motor-fuel tax.</t>
  </si>
  <si>
    <t>54</t>
  </si>
  <si>
    <t>The rates include the Oil Franchise Tax for Maintenance and Construction, a variable rate tax adjusted annually.  LPG rate is based on the</t>
  </si>
  <si>
    <t>55</t>
  </si>
  <si>
    <t>gasolie gallon equivalent.</t>
  </si>
  <si>
    <t>56</t>
  </si>
  <si>
    <t>Rates includes 1 cent per gallon tax for the Underground Storage Tank Financial Responsibility Fund.</t>
  </si>
  <si>
    <t>57</t>
  </si>
  <si>
    <t>As of 7/1/2009, South Dakota taxes gasoline at 22 cents and ethyl alcohol at 8 cents.</t>
  </si>
  <si>
    <t>58</t>
  </si>
  <si>
    <t>59</t>
  </si>
  <si>
    <t>LPG is tax exempt if user purchases annual exemption certificate.</t>
  </si>
  <si>
    <t>60</t>
  </si>
  <si>
    <t>Diesel vehicles 10,000 pounds and over pay 26 cents per gallon.  LPG vehicles are subject to a registration fee 1.75 times the usual fee.  The</t>
  </si>
  <si>
    <t>61</t>
  </si>
  <si>
    <t>gasoline, gasohol, and diesel rates include 1 cents per gallon for the Petroleum Cleanup Fund.</t>
  </si>
  <si>
    <t>62</t>
  </si>
  <si>
    <t>Vehicles weighing 26,000 pounds or more having 3 or more axles pay an additional 3.5 cents per gallon.</t>
  </si>
  <si>
    <t>63</t>
  </si>
  <si>
    <t>Owners of LPG vehicles pay an annual fee.</t>
  </si>
  <si>
    <t>64</t>
  </si>
  <si>
    <t>Rates are variable, adjusted annually.</t>
  </si>
  <si>
    <t>65</t>
  </si>
  <si>
    <t>66</t>
  </si>
  <si>
    <t>LPG is subject to sales tax.  The gasoline, gasohol, and diesel rates include 1 cent for the Underground Storage Tank Corrective Action Account.</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</si>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</sst>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83">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6"/>
      <color indexed="8"/>
      <name val="Arial"/>
      <family val="2"/>
    </font>
    <font>
      <sz val="12"/>
      <color indexed="8"/>
      <name val="Arial"/>
      <family val="2"/>
    </font>
    <font>
      <sz val="8"/>
      <color indexed="8"/>
      <name val="Arial"/>
      <family val="2"/>
    </font>
    <font>
      <b/>
      <sz val="12"/>
      <color indexed="8"/>
      <name val="Arial"/>
      <family val="2"/>
    </font>
    <font>
      <sz val="7"/>
      <color indexed="8"/>
      <name val="Arial"/>
      <family val="2"/>
    </font>
    <font>
      <sz val="6"/>
      <color indexed="8"/>
      <name val="Arial"/>
      <family val="2"/>
    </font>
    <font>
      <sz val="5"/>
      <color indexed="8"/>
      <name val="Arial"/>
      <family val="2"/>
    </font>
    <font>
      <sz val="14"/>
      <color indexed="8"/>
      <name val="Arial"/>
      <family val="2"/>
    </font>
    <font>
      <sz val="7"/>
      <color indexed="9"/>
      <name val="Arial"/>
      <family val="2"/>
    </font>
    <font>
      <sz val="6"/>
      <color indexed="9"/>
      <name val="Arial"/>
      <family val="2"/>
    </font>
    <font>
      <sz val="26"/>
      <color indexed="56"/>
      <name val="Arial"/>
      <family val="2"/>
    </font>
    <font>
      <sz val="10"/>
      <color indexed="56"/>
      <name val="Arial"/>
      <family val="2"/>
    </font>
    <font>
      <sz val="11"/>
      <color indexed="56"/>
      <name val="Arial"/>
      <family val="2"/>
    </font>
    <font>
      <sz val="24"/>
      <color indexed="56"/>
      <name val="Arial"/>
      <family val="2"/>
    </font>
    <font>
      <sz val="16"/>
      <color indexed="56"/>
      <name val="Arial"/>
      <family val="2"/>
    </font>
    <font>
      <sz val="18"/>
      <color indexed="56"/>
      <name val="Arial"/>
      <family val="2"/>
    </font>
    <font>
      <sz val="12"/>
      <color indexed="56"/>
      <name val="Arial"/>
      <family val="2"/>
    </font>
    <font>
      <b/>
      <sz val="14"/>
      <color indexed="56"/>
      <name val="Arial"/>
      <family val="2"/>
    </font>
    <font>
      <b/>
      <sz val="16"/>
      <color indexed="56"/>
      <name val="Arial"/>
      <family val="2"/>
    </font>
    <font>
      <sz val="7"/>
      <color indexed="56"/>
      <name val="Arial"/>
      <family val="2"/>
    </font>
    <font>
      <sz val="9"/>
      <color indexed="8"/>
      <name val="Arial"/>
      <family val="2"/>
    </font>
    <font>
      <sz val="14"/>
      <color indexed="56"/>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6"/>
      <color theme="1"/>
      <name val="Arial"/>
      <family val="2"/>
    </font>
    <font>
      <sz val="12"/>
      <color theme="1"/>
      <name val="Arial"/>
      <family val="2"/>
    </font>
    <font>
      <sz val="8"/>
      <color theme="1"/>
      <name val="Arial"/>
      <family val="2"/>
    </font>
    <font>
      <sz val="7"/>
      <color theme="1"/>
      <name val="Arial"/>
      <family val="2"/>
    </font>
    <font>
      <sz val="6"/>
      <color theme="1"/>
      <name val="Arial"/>
      <family val="2"/>
    </font>
    <font>
      <sz val="5"/>
      <color theme="1"/>
      <name val="Arial"/>
      <family val="2"/>
    </font>
    <font>
      <sz val="7"/>
      <color theme="0"/>
      <name val="Arial"/>
      <family val="2"/>
    </font>
    <font>
      <sz val="26"/>
      <color rgb="FF002060"/>
      <name val="Arial"/>
      <family val="2"/>
    </font>
    <font>
      <sz val="10"/>
      <color rgb="FF002060"/>
      <name val="Arial"/>
      <family val="2"/>
    </font>
    <font>
      <sz val="11"/>
      <color rgb="FF002060"/>
      <name val="Arial"/>
      <family val="2"/>
    </font>
    <font>
      <sz val="24"/>
      <color rgb="FF002060"/>
      <name val="Arial"/>
      <family val="2"/>
    </font>
    <font>
      <sz val="16"/>
      <color rgb="FF002060"/>
      <name val="Arial"/>
      <family val="2"/>
    </font>
    <font>
      <b/>
      <sz val="12"/>
      <color theme="1"/>
      <name val="Arial"/>
      <family val="2"/>
    </font>
    <font>
      <sz val="6"/>
      <color theme="0"/>
      <name val="Arial"/>
      <family val="2"/>
    </font>
    <font>
      <sz val="18"/>
      <color rgb="FF002060"/>
      <name val="Arial"/>
      <family val="2"/>
    </font>
    <font>
      <sz val="12"/>
      <color rgb="FF002060"/>
      <name val="Arial"/>
      <family val="2"/>
    </font>
    <font>
      <b/>
      <sz val="14"/>
      <color rgb="FF002060"/>
      <name val="Arial"/>
      <family val="2"/>
    </font>
    <font>
      <b/>
      <sz val="16"/>
      <color rgb="FF002060"/>
      <name val="Arial"/>
      <family val="2"/>
    </font>
    <font>
      <sz val="7"/>
      <color rgb="FF002060"/>
      <name val="Arial"/>
      <family val="2"/>
    </font>
    <font>
      <sz val="14"/>
      <color theme="1"/>
      <name val="Arial"/>
      <family val="2"/>
    </font>
    <font>
      <sz val="9"/>
      <color theme="1"/>
      <name val="Arial"/>
      <family val="2"/>
    </font>
    <font>
      <sz val="14"/>
      <color rgb="FF00206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double"/>
      <bottom style="thin"/>
    </border>
    <border>
      <left style="thin"/>
      <right style="thin"/>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color theme="0" tint="-0.349979996681213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81">
    <xf numFmtId="0" fontId="0" fillId="0" borderId="0" xfId="0" applyAlignment="1">
      <alignment/>
    </xf>
    <xf numFmtId="0" fontId="61" fillId="0" borderId="0" xfId="0" applyFont="1" applyAlignment="1">
      <alignment horizontal="centerContinuous"/>
    </xf>
    <xf numFmtId="0" fontId="62" fillId="0" borderId="0" xfId="0" applyFont="1" applyAlignment="1">
      <alignment horizontal="centerContinuous"/>
    </xf>
    <xf numFmtId="0" fontId="63" fillId="0" borderId="0" xfId="0" applyFont="1" applyAlignment="1">
      <alignment horizontal="centerContinuous" wrapText="1"/>
    </xf>
    <xf numFmtId="0" fontId="0" fillId="0" borderId="0" xfId="0" applyBorder="1" applyAlignment="1">
      <alignment vertical="center"/>
    </xf>
    <xf numFmtId="0" fontId="59" fillId="0" borderId="0" xfId="0" applyFont="1" applyAlignment="1">
      <alignment/>
    </xf>
    <xf numFmtId="0" fontId="0" fillId="0" borderId="0" xfId="0" applyAlignment="1" quotePrefix="1">
      <alignment/>
    </xf>
    <xf numFmtId="0" fontId="0" fillId="0" borderId="0" xfId="0" applyFont="1" applyAlignment="1">
      <alignment/>
    </xf>
    <xf numFmtId="0" fontId="0" fillId="0" borderId="0" xfId="0" applyFont="1" applyAlignment="1" quotePrefix="1">
      <alignment/>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65" fillId="0" borderId="0" xfId="0" applyFont="1" applyAlignment="1">
      <alignment/>
    </xf>
    <xf numFmtId="0" fontId="65" fillId="0" borderId="11" xfId="0" applyFont="1" applyBorder="1" applyAlignment="1">
      <alignment horizontal="center" vertical="center" wrapText="1"/>
    </xf>
    <xf numFmtId="0" fontId="65"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4" fillId="0" borderId="12" xfId="0" applyFont="1" applyBorder="1" applyAlignment="1">
      <alignment horizontal="center" vertical="center"/>
    </xf>
    <xf numFmtId="0" fontId="64" fillId="0" borderId="12" xfId="0" applyFont="1" applyBorder="1" applyAlignment="1">
      <alignment horizontal="centerContinuous" vertical="center"/>
    </xf>
    <xf numFmtId="3" fontId="65" fillId="0" borderId="10" xfId="0" applyNumberFormat="1" applyFont="1" applyBorder="1" applyAlignment="1">
      <alignment/>
    </xf>
    <xf numFmtId="3" fontId="65" fillId="0" borderId="11" xfId="0" applyNumberFormat="1" applyFont="1" applyBorder="1" applyAlignment="1">
      <alignment wrapText="1"/>
    </xf>
    <xf numFmtId="3" fontId="65" fillId="0" borderId="11" xfId="0" applyNumberFormat="1" applyFont="1" applyBorder="1" applyAlignment="1">
      <alignment/>
    </xf>
    <xf numFmtId="3" fontId="2" fillId="0" borderId="11" xfId="0" applyNumberFormat="1" applyFont="1" applyBorder="1" applyAlignment="1">
      <alignment/>
    </xf>
    <xf numFmtId="3" fontId="65" fillId="0" borderId="14" xfId="0" applyNumberFormat="1" applyFont="1" applyBorder="1" applyAlignment="1">
      <alignment/>
    </xf>
    <xf numFmtId="3" fontId="65" fillId="0" borderId="15" xfId="0" applyNumberFormat="1" applyFont="1" applyBorder="1" applyAlignment="1">
      <alignment/>
    </xf>
    <xf numFmtId="3" fontId="65" fillId="0" borderId="12" xfId="0" applyNumberFormat="1" applyFont="1" applyBorder="1" applyAlignment="1">
      <alignment/>
    </xf>
    <xf numFmtId="0" fontId="65" fillId="0" borderId="12" xfId="0" applyFont="1" applyBorder="1" applyAlignment="1">
      <alignment/>
    </xf>
    <xf numFmtId="164" fontId="65" fillId="0" borderId="10" xfId="0" applyNumberFormat="1" applyFont="1" applyBorder="1" applyAlignment="1">
      <alignment/>
    </xf>
    <xf numFmtId="164" fontId="65" fillId="0" borderId="11" xfId="0" applyNumberFormat="1" applyFont="1" applyBorder="1" applyAlignment="1">
      <alignment wrapText="1"/>
    </xf>
    <xf numFmtId="164" fontId="65" fillId="0" borderId="11" xfId="0" applyNumberFormat="1" applyFont="1" applyBorder="1" applyAlignment="1">
      <alignment/>
    </xf>
    <xf numFmtId="164" fontId="65" fillId="0" borderId="14" xfId="0" applyNumberFormat="1" applyFont="1" applyBorder="1" applyAlignment="1">
      <alignment/>
    </xf>
    <xf numFmtId="164" fontId="65" fillId="0" borderId="15" xfId="0" applyNumberFormat="1" applyFont="1" applyBorder="1" applyAlignment="1">
      <alignment/>
    </xf>
    <xf numFmtId="164" fontId="65" fillId="0" borderId="12" xfId="0" applyNumberFormat="1" applyFont="1" applyBorder="1" applyAlignment="1">
      <alignment/>
    </xf>
    <xf numFmtId="164" fontId="2" fillId="0" borderId="11" xfId="0" applyNumberFormat="1" applyFont="1" applyBorder="1" applyAlignment="1">
      <alignment/>
    </xf>
    <xf numFmtId="0" fontId="65" fillId="0" borderId="0" xfId="0" applyFont="1" applyAlignment="1">
      <alignment horizontal="right"/>
    </xf>
    <xf numFmtId="0" fontId="66" fillId="0" borderId="0" xfId="0" applyFont="1" applyAlignment="1">
      <alignment/>
    </xf>
    <xf numFmtId="0" fontId="64" fillId="0" borderId="16" xfId="0" applyFont="1" applyBorder="1" applyAlignment="1">
      <alignment horizontal="right" vertical="center"/>
    </xf>
    <xf numFmtId="0" fontId="64" fillId="0" borderId="16" xfId="0" applyFont="1" applyBorder="1" applyAlignment="1">
      <alignment vertical="center"/>
    </xf>
    <xf numFmtId="0" fontId="64" fillId="0" borderId="13" xfId="0" applyFont="1" applyBorder="1" applyAlignment="1">
      <alignment horizontal="center" vertical="center"/>
    </xf>
    <xf numFmtId="0" fontId="64" fillId="0" borderId="0" xfId="0" applyFont="1" applyAlignment="1">
      <alignment/>
    </xf>
    <xf numFmtId="0" fontId="64" fillId="0" borderId="0" xfId="0" applyFont="1" applyAlignment="1" quotePrefix="1">
      <alignment/>
    </xf>
    <xf numFmtId="0" fontId="66" fillId="0" borderId="13" xfId="0" applyFont="1" applyBorder="1" applyAlignment="1">
      <alignment vertical="center" wrapText="1"/>
    </xf>
    <xf numFmtId="0" fontId="64" fillId="0" borderId="17" xfId="0" applyFont="1" applyBorder="1" applyAlignment="1">
      <alignment horizontal="center" vertical="center"/>
    </xf>
    <xf numFmtId="0" fontId="66" fillId="0" borderId="0" xfId="0" applyFont="1" applyBorder="1" applyAlignment="1">
      <alignment vertical="center" wrapText="1"/>
    </xf>
    <xf numFmtId="0" fontId="0" fillId="0" borderId="0" xfId="0" applyBorder="1" applyAlignment="1">
      <alignment/>
    </xf>
    <xf numFmtId="0" fontId="64" fillId="0" borderId="0" xfId="0" applyFont="1" applyBorder="1" applyAlignment="1" quotePrefix="1">
      <alignment/>
    </xf>
    <xf numFmtId="164" fontId="66" fillId="0" borderId="13" xfId="0" applyNumberFormat="1" applyFont="1" applyBorder="1" applyAlignment="1">
      <alignment horizontal="center" vertical="center" wrapText="1"/>
    </xf>
    <xf numFmtId="0" fontId="0" fillId="0" borderId="13" xfId="0" applyBorder="1" applyAlignment="1">
      <alignment/>
    </xf>
    <xf numFmtId="0" fontId="0" fillId="0" borderId="18" xfId="0" applyBorder="1" applyAlignment="1">
      <alignment horizontal="centerContinuous"/>
    </xf>
    <xf numFmtId="0" fontId="0" fillId="0" borderId="17" xfId="0" applyBorder="1" applyAlignment="1">
      <alignment horizontal="centerContinuous"/>
    </xf>
    <xf numFmtId="0" fontId="59" fillId="0" borderId="19" xfId="0" applyFont="1" applyBorder="1" applyAlignment="1">
      <alignment horizontal="centerContinuous"/>
    </xf>
    <xf numFmtId="0" fontId="59" fillId="0" borderId="20" xfId="0" applyFont="1" applyBorder="1" applyAlignment="1">
      <alignment horizontal="centerContinuous"/>
    </xf>
    <xf numFmtId="0" fontId="0" fillId="0" borderId="20" xfId="0" applyBorder="1" applyAlignment="1">
      <alignment/>
    </xf>
    <xf numFmtId="0" fontId="67" fillId="0" borderId="11" xfId="0" applyFont="1" applyBorder="1" applyAlignment="1">
      <alignment horizontal="center" vertical="center"/>
    </xf>
    <xf numFmtId="0" fontId="65"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1" xfId="0" applyBorder="1" applyAlignment="1">
      <alignment/>
    </xf>
    <xf numFmtId="0" fontId="0" fillId="0" borderId="22" xfId="0" applyBorder="1" applyAlignment="1">
      <alignment/>
    </xf>
    <xf numFmtId="0" fontId="4" fillId="0" borderId="12" xfId="0" applyFont="1" applyFill="1" applyBorder="1" applyAlignment="1">
      <alignment/>
    </xf>
    <xf numFmtId="0" fontId="0" fillId="0" borderId="16" xfId="0" applyBorder="1" applyAlignment="1">
      <alignment/>
    </xf>
    <xf numFmtId="0" fontId="0" fillId="0" borderId="23" xfId="0" applyBorder="1" applyAlignment="1">
      <alignment/>
    </xf>
    <xf numFmtId="0" fontId="61" fillId="0" borderId="0" xfId="0" applyFont="1" applyBorder="1" applyAlignment="1">
      <alignment horizontal="centerContinuous" vertical="center"/>
    </xf>
    <xf numFmtId="0" fontId="61" fillId="0" borderId="0" xfId="0" applyFont="1" applyBorder="1" applyAlignment="1">
      <alignment horizontal="centerContinuous"/>
    </xf>
    <xf numFmtId="0" fontId="0" fillId="0" borderId="0" xfId="0" applyBorder="1" applyAlignment="1">
      <alignment horizontal="centerContinuous"/>
    </xf>
    <xf numFmtId="0" fontId="64" fillId="0" borderId="0" xfId="0" applyFont="1" applyBorder="1" applyAlignment="1">
      <alignment horizontal="right" vertical="center"/>
    </xf>
    <xf numFmtId="0" fontId="64" fillId="0" borderId="0" xfId="0" applyFont="1" applyBorder="1" applyAlignment="1">
      <alignment vertical="center"/>
    </xf>
    <xf numFmtId="0" fontId="64" fillId="0" borderId="0" xfId="0" applyFont="1" applyBorder="1" applyAlignment="1">
      <alignment horizontal="center" vertical="center"/>
    </xf>
    <xf numFmtId="0" fontId="64"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xf numFmtId="0" fontId="0" fillId="33" borderId="0" xfId="0" applyFill="1" applyAlignment="1">
      <alignment/>
    </xf>
    <xf numFmtId="0" fontId="0" fillId="33" borderId="0" xfId="0" applyFill="1" applyAlignment="1" quotePrefix="1">
      <alignment/>
    </xf>
    <xf numFmtId="164" fontId="0" fillId="33" borderId="0" xfId="0" applyNumberFormat="1" applyFill="1" applyAlignment="1">
      <alignment/>
    </xf>
    <xf numFmtId="0" fontId="0" fillId="33" borderId="0" xfId="0" applyFill="1" applyBorder="1" applyAlignment="1" quotePrefix="1">
      <alignment/>
    </xf>
    <xf numFmtId="0" fontId="61" fillId="33" borderId="0" xfId="0" applyFont="1" applyFill="1" applyAlignment="1">
      <alignment horizontal="centerContinuous" vertical="center"/>
    </xf>
    <xf numFmtId="0" fontId="0" fillId="33" borderId="0" xfId="0" applyFont="1" applyFill="1" applyAlignment="1">
      <alignment horizontal="centerContinuous" vertical="center"/>
    </xf>
    <xf numFmtId="0" fontId="44" fillId="33" borderId="0" xfId="0" applyFont="1" applyFill="1" applyAlignment="1">
      <alignment/>
    </xf>
    <xf numFmtId="0" fontId="0" fillId="33" borderId="0" xfId="0" applyFill="1" applyAlignment="1">
      <alignment horizontal="left" indent="5"/>
    </xf>
    <xf numFmtId="0" fontId="59" fillId="33" borderId="0" xfId="0" applyFont="1" applyFill="1" applyAlignment="1">
      <alignment horizontal="centerContinuous" vertical="center"/>
    </xf>
    <xf numFmtId="0" fontId="47" fillId="33" borderId="0" xfId="0" applyFont="1" applyFill="1" applyAlignment="1">
      <alignment horizontal="centerContinuous" vertical="center"/>
    </xf>
    <xf numFmtId="164" fontId="59" fillId="33" borderId="0" xfId="0" applyNumberFormat="1" applyFont="1" applyFill="1" applyAlignment="1">
      <alignment horizontal="centerContinuous" vertical="center"/>
    </xf>
    <xf numFmtId="0" fontId="0" fillId="33" borderId="0" xfId="0" applyFill="1" applyAlignment="1">
      <alignment horizontal="centerContinuous" vertical="center"/>
    </xf>
    <xf numFmtId="164" fontId="0" fillId="33" borderId="0" xfId="0" applyNumberFormat="1" applyFill="1" applyAlignment="1">
      <alignment horizontal="centerContinuous" vertical="center"/>
    </xf>
    <xf numFmtId="0" fontId="59" fillId="33" borderId="0" xfId="0" applyFont="1" applyFill="1" applyBorder="1" applyAlignment="1">
      <alignment vertical="center"/>
    </xf>
    <xf numFmtId="0" fontId="0" fillId="33" borderId="0" xfId="0" applyFill="1" applyBorder="1" applyAlignment="1">
      <alignment vertical="center"/>
    </xf>
    <xf numFmtId="164" fontId="0" fillId="33" borderId="0" xfId="0" applyNumberFormat="1" applyFill="1" applyAlignment="1">
      <alignment vertical="center"/>
    </xf>
    <xf numFmtId="0" fontId="0" fillId="33" borderId="0" xfId="0" applyFill="1" applyAlignment="1">
      <alignment vertical="center"/>
    </xf>
    <xf numFmtId="164" fontId="59" fillId="33" borderId="0" xfId="0" applyNumberFormat="1" applyFont="1" applyFill="1" applyBorder="1" applyAlignment="1">
      <alignment vertical="center"/>
    </xf>
    <xf numFmtId="10" fontId="0" fillId="33" borderId="0" xfId="0" applyNumberFormat="1" applyFill="1" applyBorder="1" applyAlignment="1">
      <alignment vertical="center"/>
    </xf>
    <xf numFmtId="164" fontId="0" fillId="33" borderId="0" xfId="0" applyNumberFormat="1" applyFill="1" applyBorder="1" applyAlignment="1">
      <alignment horizontal="centerContinuous" vertical="center"/>
    </xf>
    <xf numFmtId="0" fontId="68" fillId="33" borderId="0" xfId="0" applyFont="1" applyFill="1" applyAlignment="1">
      <alignment horizontal="centerContinuous"/>
    </xf>
    <xf numFmtId="0" fontId="69" fillId="33" borderId="0" xfId="0" applyFont="1" applyFill="1" applyAlignment="1">
      <alignment/>
    </xf>
    <xf numFmtId="0" fontId="69" fillId="0" borderId="0" xfId="0" applyFont="1" applyAlignment="1">
      <alignment/>
    </xf>
    <xf numFmtId="0" fontId="68" fillId="33" borderId="0" xfId="0" applyFont="1" applyFill="1" applyAlignment="1">
      <alignment horizontal="centerContinuous" vertical="center"/>
    </xf>
    <xf numFmtId="0" fontId="70" fillId="33" borderId="0" xfId="0" applyFont="1" applyFill="1" applyAlignment="1">
      <alignment horizontal="centerContinuous" vertical="center"/>
    </xf>
    <xf numFmtId="0" fontId="71" fillId="33" borderId="0" xfId="0" applyFont="1" applyFill="1" applyAlignment="1">
      <alignment horizontal="centerContinuous" vertical="center"/>
    </xf>
    <xf numFmtId="0" fontId="72" fillId="33" borderId="0" xfId="0" applyFont="1" applyFill="1" applyAlignment="1">
      <alignment horizontal="centerContinuous" vertical="center"/>
    </xf>
    <xf numFmtId="0" fontId="69" fillId="33" borderId="0" xfId="0" applyFont="1" applyFill="1" applyAlignment="1">
      <alignment horizontal="centerContinuous" vertical="center"/>
    </xf>
    <xf numFmtId="0" fontId="0" fillId="33" borderId="0" xfId="0" applyFill="1" applyAlignment="1">
      <alignment/>
    </xf>
    <xf numFmtId="0" fontId="0" fillId="33" borderId="0" xfId="0" applyFill="1" applyAlignment="1">
      <alignment horizontal="centerContinuous" wrapText="1"/>
    </xf>
    <xf numFmtId="0" fontId="0" fillId="33" borderId="0" xfId="0" applyFill="1" applyAlignment="1">
      <alignment horizontal="centerContinuous"/>
    </xf>
    <xf numFmtId="0" fontId="53" fillId="33" borderId="0" xfId="52" applyFill="1" applyAlignment="1">
      <alignment/>
    </xf>
    <xf numFmtId="0" fontId="73" fillId="33" borderId="0" xfId="0" applyFont="1" applyFill="1" applyAlignment="1">
      <alignment/>
    </xf>
    <xf numFmtId="0" fontId="59" fillId="33" borderId="0" xfId="0" applyFont="1" applyFill="1" applyAlignment="1" quotePrefix="1">
      <alignment/>
    </xf>
    <xf numFmtId="0" fontId="59" fillId="33" borderId="0" xfId="0" applyFont="1" applyFill="1" applyAlignment="1">
      <alignment/>
    </xf>
    <xf numFmtId="0" fontId="63" fillId="33" borderId="0" xfId="0" applyFont="1" applyFill="1" applyAlignment="1">
      <alignment horizontal="centerContinuous" wrapText="1"/>
    </xf>
    <xf numFmtId="0" fontId="0" fillId="33" borderId="0" xfId="0" applyFont="1" applyFill="1" applyAlignment="1">
      <alignment/>
    </xf>
    <xf numFmtId="0" fontId="0" fillId="33" borderId="0" xfId="0" applyFont="1" applyFill="1" applyAlignment="1" quotePrefix="1">
      <alignment/>
    </xf>
    <xf numFmtId="0" fontId="61" fillId="33" borderId="0" xfId="0" applyFont="1" applyFill="1" applyAlignment="1">
      <alignment horizontal="centerContinuous"/>
    </xf>
    <xf numFmtId="0" fontId="62" fillId="33" borderId="0" xfId="0" applyFont="1" applyFill="1" applyAlignment="1">
      <alignment horizontal="centerContinuous"/>
    </xf>
    <xf numFmtId="0" fontId="65" fillId="33" borderId="0" xfId="0" applyFont="1" applyFill="1" applyAlignment="1">
      <alignment horizontal="right"/>
    </xf>
    <xf numFmtId="0" fontId="65" fillId="33" borderId="0" xfId="0" applyFont="1" applyFill="1" applyAlignment="1">
      <alignment/>
    </xf>
    <xf numFmtId="0" fontId="65" fillId="33" borderId="10" xfId="0" applyFont="1" applyFill="1" applyBorder="1" applyAlignment="1">
      <alignment horizontal="center" vertical="center"/>
    </xf>
    <xf numFmtId="0" fontId="65" fillId="33" borderId="10" xfId="0" applyFont="1" applyFill="1" applyBorder="1" applyAlignment="1">
      <alignment horizontal="centerContinuous" vertical="center"/>
    </xf>
    <xf numFmtId="0" fontId="65" fillId="33" borderId="11" xfId="0" applyFont="1" applyFill="1" applyBorder="1" applyAlignment="1">
      <alignment horizontal="center" vertical="center"/>
    </xf>
    <xf numFmtId="0" fontId="74" fillId="33" borderId="11" xfId="0" applyFont="1" applyFill="1" applyBorder="1" applyAlignment="1">
      <alignment horizontal="center" vertical="center"/>
    </xf>
    <xf numFmtId="0" fontId="65" fillId="33" borderId="11" xfId="0" applyFont="1" applyFill="1" applyBorder="1" applyAlignment="1">
      <alignment horizontal="centerContinuous" vertical="center"/>
    </xf>
    <xf numFmtId="0" fontId="65" fillId="33" borderId="12" xfId="0" applyFont="1" applyFill="1" applyBorder="1" applyAlignment="1">
      <alignment horizontal="center" vertical="center" wrapText="1"/>
    </xf>
    <xf numFmtId="0" fontId="65" fillId="33" borderId="13" xfId="0" applyFont="1" applyFill="1" applyBorder="1" applyAlignment="1">
      <alignment horizontal="center" vertical="center" wrapText="1"/>
    </xf>
    <xf numFmtId="0" fontId="65" fillId="33" borderId="11" xfId="0" applyFont="1" applyFill="1" applyBorder="1" applyAlignment="1">
      <alignment horizontal="center" vertical="center" wrapText="1"/>
    </xf>
    <xf numFmtId="0" fontId="65" fillId="33" borderId="10" xfId="0" applyFont="1" applyFill="1" applyBorder="1" applyAlignment="1">
      <alignment horizontal="center" vertical="center" wrapText="1"/>
    </xf>
    <xf numFmtId="0" fontId="2" fillId="33" borderId="10" xfId="0" applyFont="1" applyFill="1" applyBorder="1" applyAlignment="1" quotePrefix="1">
      <alignment/>
    </xf>
    <xf numFmtId="3" fontId="65" fillId="33" borderId="10" xfId="0" applyNumberFormat="1" applyFont="1" applyFill="1" applyBorder="1" applyAlignment="1">
      <alignment/>
    </xf>
    <xf numFmtId="164" fontId="65" fillId="33" borderId="10" xfId="0" applyNumberFormat="1" applyFont="1" applyFill="1" applyBorder="1" applyAlignment="1">
      <alignment/>
    </xf>
    <xf numFmtId="0" fontId="2" fillId="33" borderId="11" xfId="0" applyFont="1" applyFill="1" applyBorder="1" applyAlignment="1">
      <alignment/>
    </xf>
    <xf numFmtId="3" fontId="65" fillId="33" borderId="11" xfId="0" applyNumberFormat="1" applyFont="1" applyFill="1" applyBorder="1" applyAlignment="1">
      <alignment wrapText="1"/>
    </xf>
    <xf numFmtId="164" fontId="65" fillId="33" borderId="11" xfId="0" applyNumberFormat="1" applyFont="1" applyFill="1" applyBorder="1" applyAlignment="1">
      <alignment wrapText="1"/>
    </xf>
    <xf numFmtId="3" fontId="65" fillId="33" borderId="11" xfId="0" applyNumberFormat="1" applyFont="1" applyFill="1" applyBorder="1" applyAlignment="1">
      <alignment/>
    </xf>
    <xf numFmtId="164" fontId="65" fillId="33" borderId="11" xfId="0" applyNumberFormat="1" applyFont="1" applyFill="1" applyBorder="1" applyAlignment="1">
      <alignment/>
    </xf>
    <xf numFmtId="0" fontId="2" fillId="33" borderId="14" xfId="0" applyFont="1" applyFill="1" applyBorder="1" applyAlignment="1">
      <alignment/>
    </xf>
    <xf numFmtId="3" fontId="65" fillId="33" borderId="14" xfId="0" applyNumberFormat="1" applyFont="1" applyFill="1" applyBorder="1" applyAlignment="1">
      <alignment/>
    </xf>
    <xf numFmtId="164" fontId="65" fillId="33" borderId="14" xfId="0" applyNumberFormat="1" applyFont="1" applyFill="1" applyBorder="1" applyAlignment="1">
      <alignment/>
    </xf>
    <xf numFmtId="0" fontId="2" fillId="33" borderId="15" xfId="0" applyFont="1" applyFill="1" applyBorder="1" applyAlignment="1">
      <alignment/>
    </xf>
    <xf numFmtId="3" fontId="65" fillId="33" borderId="15" xfId="0" applyNumberFormat="1" applyFont="1" applyFill="1" applyBorder="1" applyAlignment="1">
      <alignment/>
    </xf>
    <xf numFmtId="164" fontId="65" fillId="33" borderId="15" xfId="0" applyNumberFormat="1" applyFont="1" applyFill="1" applyBorder="1" applyAlignment="1">
      <alignment/>
    </xf>
    <xf numFmtId="0" fontId="2" fillId="33" borderId="12" xfId="0" applyFont="1" applyFill="1" applyBorder="1" applyAlignment="1">
      <alignment/>
    </xf>
    <xf numFmtId="3" fontId="65" fillId="33" borderId="12" xfId="0" applyNumberFormat="1" applyFont="1" applyFill="1" applyBorder="1" applyAlignment="1">
      <alignment/>
    </xf>
    <xf numFmtId="164" fontId="65" fillId="33" borderId="12" xfId="0" applyNumberFormat="1" applyFont="1" applyFill="1" applyBorder="1" applyAlignment="1">
      <alignment/>
    </xf>
    <xf numFmtId="0" fontId="4" fillId="33" borderId="10" xfId="0" applyFont="1" applyFill="1" applyBorder="1" applyAlignment="1" quotePrefix="1">
      <alignment/>
    </xf>
    <xf numFmtId="0" fontId="0" fillId="33" borderId="21" xfId="0" applyFill="1" applyBorder="1" applyAlignment="1">
      <alignment/>
    </xf>
    <xf numFmtId="0" fontId="0" fillId="33" borderId="22" xfId="0" applyFill="1" applyBorder="1" applyAlignment="1">
      <alignment/>
    </xf>
    <xf numFmtId="0" fontId="4" fillId="33" borderId="11" xfId="0" applyFont="1" applyFill="1" applyBorder="1" applyAlignment="1">
      <alignment/>
    </xf>
    <xf numFmtId="0" fontId="0" fillId="33" borderId="0" xfId="0" applyFill="1" applyBorder="1" applyAlignment="1">
      <alignment/>
    </xf>
    <xf numFmtId="0" fontId="0" fillId="33" borderId="20" xfId="0" applyFill="1" applyBorder="1" applyAlignment="1">
      <alignment/>
    </xf>
    <xf numFmtId="0" fontId="4" fillId="33" borderId="12" xfId="0" applyFont="1" applyFill="1" applyBorder="1" applyAlignment="1">
      <alignment/>
    </xf>
    <xf numFmtId="0" fontId="0" fillId="33" borderId="16" xfId="0" applyFill="1" applyBorder="1" applyAlignment="1">
      <alignment/>
    </xf>
    <xf numFmtId="0" fontId="0" fillId="33" borderId="23" xfId="0" applyFill="1" applyBorder="1" applyAlignment="1">
      <alignment/>
    </xf>
    <xf numFmtId="0" fontId="64" fillId="33" borderId="10" xfId="0" applyFont="1" applyFill="1" applyBorder="1" applyAlignment="1">
      <alignment horizontal="center" vertical="center"/>
    </xf>
    <xf numFmtId="0" fontId="64" fillId="33" borderId="10" xfId="0" applyFont="1" applyFill="1" applyBorder="1" applyAlignment="1">
      <alignment horizontal="centerContinuous" vertical="center"/>
    </xf>
    <xf numFmtId="0" fontId="64" fillId="33" borderId="11" xfId="0" applyFont="1" applyFill="1" applyBorder="1" applyAlignment="1">
      <alignment horizontal="center" vertical="center"/>
    </xf>
    <xf numFmtId="0" fontId="67" fillId="33" borderId="11" xfId="0" applyFont="1" applyFill="1" applyBorder="1" applyAlignment="1">
      <alignment horizontal="center" vertical="center"/>
    </xf>
    <xf numFmtId="0" fontId="64" fillId="33" borderId="11" xfId="0" applyFont="1" applyFill="1" applyBorder="1" applyAlignment="1">
      <alignment horizontal="centerContinuous" vertical="center"/>
    </xf>
    <xf numFmtId="0" fontId="64" fillId="33" borderId="12" xfId="0" applyFont="1" applyFill="1" applyBorder="1" applyAlignment="1">
      <alignment horizontal="center" vertical="center" wrapText="1"/>
    </xf>
    <xf numFmtId="0" fontId="64" fillId="33" borderId="13" xfId="0" applyFont="1" applyFill="1" applyBorder="1" applyAlignment="1">
      <alignment horizontal="center" vertical="center" wrapText="1"/>
    </xf>
    <xf numFmtId="0" fontId="2" fillId="33" borderId="10" xfId="0" applyFont="1" applyFill="1" applyBorder="1" applyAlignment="1">
      <alignment/>
    </xf>
    <xf numFmtId="0" fontId="2" fillId="33" borderId="11" xfId="0" applyFont="1" applyFill="1" applyBorder="1" applyAlignment="1">
      <alignment/>
    </xf>
    <xf numFmtId="3" fontId="2" fillId="33" borderId="11" xfId="0" applyNumberFormat="1" applyFont="1" applyFill="1" applyBorder="1" applyAlignment="1">
      <alignment/>
    </xf>
    <xf numFmtId="164" fontId="2" fillId="33" borderId="11" xfId="0" applyNumberFormat="1" applyFon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0" fontId="2" fillId="33" borderId="12" xfId="0" applyFont="1" applyFill="1" applyBorder="1" applyAlignment="1">
      <alignment/>
    </xf>
    <xf numFmtId="0" fontId="75" fillId="0" borderId="0" xfId="0" applyFont="1" applyAlignment="1">
      <alignment horizontal="centerContinuous"/>
    </xf>
    <xf numFmtId="0" fontId="76" fillId="0" borderId="0" xfId="0" applyFont="1" applyAlignment="1">
      <alignment horizontal="centerContinuous"/>
    </xf>
    <xf numFmtId="0" fontId="75" fillId="33" borderId="0" xfId="0" applyFont="1" applyFill="1" applyAlignment="1">
      <alignment horizontal="centerContinuous"/>
    </xf>
    <xf numFmtId="0" fontId="72" fillId="33" borderId="0" xfId="0" applyFont="1" applyFill="1" applyAlignment="1">
      <alignment horizontal="centerContinuous"/>
    </xf>
    <xf numFmtId="0" fontId="76" fillId="33" borderId="0" xfId="0" applyFont="1" applyFill="1" applyAlignment="1">
      <alignment horizontal="centerContinuous"/>
    </xf>
    <xf numFmtId="0" fontId="72" fillId="0" borderId="0" xfId="0" applyFont="1" applyAlignment="1">
      <alignment horizontal="centerContinuous"/>
    </xf>
    <xf numFmtId="0" fontId="77" fillId="33" borderId="0" xfId="0" applyFont="1" applyFill="1" applyAlignment="1">
      <alignment/>
    </xf>
    <xf numFmtId="0" fontId="78" fillId="33" borderId="0" xfId="0" applyFont="1" applyFill="1" applyAlignment="1">
      <alignment horizontal="centerContinuous"/>
    </xf>
    <xf numFmtId="0" fontId="69" fillId="33" borderId="0" xfId="0" applyFont="1" applyFill="1" applyAlignment="1">
      <alignment horizontal="centerContinuous"/>
    </xf>
    <xf numFmtId="0" fontId="65" fillId="33" borderId="0" xfId="0" applyFont="1" applyFill="1" applyAlignment="1">
      <alignment horizontal="right" vertical="center"/>
    </xf>
    <xf numFmtId="0" fontId="65" fillId="33" borderId="0" xfId="0" applyFont="1" applyFill="1" applyAlignment="1">
      <alignment vertical="center"/>
    </xf>
    <xf numFmtId="0" fontId="0" fillId="33" borderId="10" xfId="0" applyFill="1" applyBorder="1" applyAlignment="1">
      <alignment/>
    </xf>
    <xf numFmtId="0" fontId="65" fillId="33" borderId="12" xfId="0" applyFont="1" applyFill="1" applyBorder="1" applyAlignment="1">
      <alignment horizontal="center" vertical="center"/>
    </xf>
    <xf numFmtId="0" fontId="64" fillId="33" borderId="12" xfId="0" applyFont="1" applyFill="1" applyBorder="1" applyAlignment="1">
      <alignment horizontal="center" vertical="center"/>
    </xf>
    <xf numFmtId="0" fontId="66" fillId="33" borderId="0" xfId="0" applyFont="1" applyFill="1" applyAlignment="1">
      <alignment/>
    </xf>
    <xf numFmtId="0" fontId="2" fillId="33" borderId="10" xfId="0" applyFont="1" applyFill="1" applyBorder="1" applyAlignment="1">
      <alignment vertical="center"/>
    </xf>
    <xf numFmtId="3" fontId="65" fillId="33" borderId="11" xfId="0" applyNumberFormat="1"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3" fontId="65" fillId="33" borderId="12" xfId="0" applyNumberFormat="1" applyFont="1" applyFill="1" applyBorder="1" applyAlignment="1">
      <alignment vertical="center"/>
    </xf>
    <xf numFmtId="0" fontId="2" fillId="33" borderId="14" xfId="0" applyFont="1" applyFill="1" applyBorder="1" applyAlignment="1">
      <alignment vertical="center"/>
    </xf>
    <xf numFmtId="3" fontId="65" fillId="33" borderId="24" xfId="0" applyNumberFormat="1" applyFont="1" applyFill="1" applyBorder="1" applyAlignment="1">
      <alignment vertical="center"/>
    </xf>
    <xf numFmtId="0" fontId="2" fillId="33" borderId="15" xfId="0" applyFont="1" applyFill="1" applyBorder="1" applyAlignment="1">
      <alignment vertical="center"/>
    </xf>
    <xf numFmtId="3" fontId="65" fillId="33" borderId="25" xfId="0" applyNumberFormat="1" applyFont="1" applyFill="1" applyBorder="1" applyAlignment="1">
      <alignment vertical="center"/>
    </xf>
    <xf numFmtId="0" fontId="65" fillId="33" borderId="26" xfId="0" applyFont="1" applyFill="1" applyBorder="1" applyAlignment="1">
      <alignment/>
    </xf>
    <xf numFmtId="0" fontId="65" fillId="33" borderId="27" xfId="0" applyFont="1" applyFill="1" applyBorder="1" applyAlignment="1">
      <alignment/>
    </xf>
    <xf numFmtId="0" fontId="2" fillId="33" borderId="28" xfId="0" applyFont="1" applyFill="1" applyBorder="1" applyAlignment="1">
      <alignment vertical="center"/>
    </xf>
    <xf numFmtId="0" fontId="2" fillId="33" borderId="29" xfId="0" applyFont="1" applyFill="1" applyBorder="1" applyAlignment="1">
      <alignment vertical="center"/>
    </xf>
    <xf numFmtId="3" fontId="65" fillId="33" borderId="29" xfId="0" applyNumberFormat="1" applyFont="1" applyFill="1" applyBorder="1" applyAlignment="1">
      <alignment vertical="center"/>
    </xf>
    <xf numFmtId="0" fontId="66" fillId="33" borderId="21" xfId="0" applyFont="1" applyFill="1" applyBorder="1" applyAlignment="1">
      <alignment/>
    </xf>
    <xf numFmtId="0" fontId="66" fillId="33" borderId="0" xfId="0" applyFont="1" applyFill="1" applyBorder="1" applyAlignment="1">
      <alignment/>
    </xf>
    <xf numFmtId="0" fontId="66" fillId="33" borderId="16" xfId="0" applyFont="1" applyFill="1" applyBorder="1" applyAlignment="1">
      <alignment/>
    </xf>
    <xf numFmtId="0" fontId="64" fillId="33" borderId="0" xfId="0" applyFont="1" applyFill="1" applyAlignment="1">
      <alignment horizontal="right" vertical="center"/>
    </xf>
    <xf numFmtId="0" fontId="64" fillId="33" borderId="0" xfId="0" applyFont="1" applyFill="1" applyAlignment="1">
      <alignment vertical="center"/>
    </xf>
    <xf numFmtId="0" fontId="64" fillId="33" borderId="16" xfId="0" applyFont="1" applyFill="1" applyBorder="1" applyAlignment="1">
      <alignment horizontal="centerContinuous" vertical="center"/>
    </xf>
    <xf numFmtId="0" fontId="64" fillId="33" borderId="16" xfId="0" applyFont="1" applyFill="1" applyBorder="1" applyAlignment="1">
      <alignment horizontal="centerContinuous" vertical="center" wrapText="1"/>
    </xf>
    <xf numFmtId="0" fontId="64" fillId="33" borderId="16" xfId="0" applyFont="1" applyFill="1" applyBorder="1" applyAlignment="1">
      <alignment horizontal="right" vertical="center"/>
    </xf>
    <xf numFmtId="0" fontId="64" fillId="33" borderId="0" xfId="0" applyFont="1" applyFill="1" applyAlignment="1">
      <alignment/>
    </xf>
    <xf numFmtId="0" fontId="64" fillId="33" borderId="11" xfId="0" applyFont="1" applyFill="1" applyBorder="1" applyAlignment="1">
      <alignment vertical="center"/>
    </xf>
    <xf numFmtId="0" fontId="64" fillId="33" borderId="28" xfId="0" applyFont="1" applyFill="1" applyBorder="1" applyAlignment="1">
      <alignment vertical="center"/>
    </xf>
    <xf numFmtId="0" fontId="64" fillId="33" borderId="16" xfId="0" applyFont="1" applyFill="1" applyBorder="1" applyAlignment="1">
      <alignment vertical="center"/>
    </xf>
    <xf numFmtId="0" fontId="64" fillId="33" borderId="23" xfId="0" applyFont="1" applyFill="1" applyBorder="1" applyAlignment="1">
      <alignment vertical="center"/>
    </xf>
    <xf numFmtId="0" fontId="64" fillId="33" borderId="0" xfId="0" applyFont="1" applyFill="1" applyAlignment="1">
      <alignment horizontal="center" vertical="center" wrapText="1"/>
    </xf>
    <xf numFmtId="0" fontId="3" fillId="33" borderId="10" xfId="0" applyFont="1" applyFill="1" applyBorder="1" applyAlignment="1">
      <alignment vertical="center"/>
    </xf>
    <xf numFmtId="164" fontId="64" fillId="33" borderId="10" xfId="0" applyNumberFormat="1" applyFont="1" applyFill="1" applyBorder="1" applyAlignment="1">
      <alignment horizontal="center" vertical="center"/>
    </xf>
    <xf numFmtId="0" fontId="64" fillId="33" borderId="10" xfId="0" applyNumberFormat="1" applyFont="1" applyFill="1" applyBorder="1" applyAlignment="1">
      <alignment horizontal="center" vertical="center"/>
    </xf>
    <xf numFmtId="0" fontId="3" fillId="33" borderId="11" xfId="0" applyFont="1" applyFill="1" applyBorder="1" applyAlignment="1">
      <alignment vertical="center"/>
    </xf>
    <xf numFmtId="164" fontId="64" fillId="33" borderId="11" xfId="0" applyNumberFormat="1" applyFont="1" applyFill="1" applyBorder="1" applyAlignment="1">
      <alignment horizontal="center" vertical="center"/>
    </xf>
    <xf numFmtId="0" fontId="64" fillId="33" borderId="11" xfId="0" applyNumberFormat="1" applyFont="1" applyFill="1" applyBorder="1" applyAlignment="1">
      <alignment horizontal="center" vertical="center"/>
    </xf>
    <xf numFmtId="0" fontId="3" fillId="33" borderId="12" xfId="0" applyFont="1" applyFill="1" applyBorder="1" applyAlignment="1">
      <alignment vertical="center"/>
    </xf>
    <xf numFmtId="164" fontId="64" fillId="33" borderId="12" xfId="0" applyNumberFormat="1" applyFont="1" applyFill="1" applyBorder="1" applyAlignment="1">
      <alignment horizontal="center" vertical="center"/>
    </xf>
    <xf numFmtId="0" fontId="64" fillId="33" borderId="12" xfId="0" applyNumberFormat="1" applyFont="1" applyFill="1" applyBorder="1" applyAlignment="1">
      <alignment horizontal="center" vertical="center"/>
    </xf>
    <xf numFmtId="0" fontId="64" fillId="33" borderId="13" xfId="0" applyFont="1" applyFill="1" applyBorder="1" applyAlignment="1">
      <alignment vertical="center"/>
    </xf>
    <xf numFmtId="0" fontId="64" fillId="33" borderId="13" xfId="0" applyFont="1" applyFill="1" applyBorder="1" applyAlignment="1">
      <alignment/>
    </xf>
    <xf numFmtId="0" fontId="64" fillId="33" borderId="10" xfId="0" applyFont="1" applyFill="1" applyBorder="1" applyAlignment="1">
      <alignment vertical="center"/>
    </xf>
    <xf numFmtId="0" fontId="64" fillId="33" borderId="10" xfId="0" applyFont="1" applyFill="1" applyBorder="1" applyAlignment="1">
      <alignment/>
    </xf>
    <xf numFmtId="0" fontId="64" fillId="33" borderId="12" xfId="0" applyFont="1" applyFill="1" applyBorder="1" applyAlignment="1">
      <alignment vertical="center"/>
    </xf>
    <xf numFmtId="0" fontId="64" fillId="33" borderId="12" xfId="0" applyFont="1" applyFill="1" applyBorder="1" applyAlignment="1">
      <alignment/>
    </xf>
    <xf numFmtId="0" fontId="64" fillId="33" borderId="10" xfId="0" applyFont="1" applyFill="1" applyBorder="1" applyAlignment="1">
      <alignment horizontal="center"/>
    </xf>
    <xf numFmtId="0" fontId="63" fillId="33" borderId="13" xfId="0" applyFont="1" applyFill="1" applyBorder="1" applyAlignment="1">
      <alignment horizontal="center"/>
    </xf>
    <xf numFmtId="0" fontId="64" fillId="33" borderId="0" xfId="0" applyFont="1" applyFill="1" applyAlignment="1">
      <alignment/>
    </xf>
    <xf numFmtId="0" fontId="64" fillId="33" borderId="0" xfId="0" applyFont="1" applyFill="1" applyAlignment="1" quotePrefix="1">
      <alignment/>
    </xf>
    <xf numFmtId="0" fontId="64" fillId="33" borderId="13" xfId="0" applyFont="1" applyFill="1" applyBorder="1" applyAlignment="1">
      <alignment horizontal="center" vertical="center"/>
    </xf>
    <xf numFmtId="0" fontId="64" fillId="33" borderId="17" xfId="0" applyFont="1" applyFill="1" applyBorder="1" applyAlignment="1">
      <alignment horizontal="center" vertical="center"/>
    </xf>
    <xf numFmtId="0" fontId="66" fillId="33" borderId="13" xfId="0" applyFont="1" applyFill="1" applyBorder="1" applyAlignment="1">
      <alignment vertical="center" wrapText="1"/>
    </xf>
    <xf numFmtId="0" fontId="66" fillId="33" borderId="10" xfId="0" applyFont="1" applyFill="1" applyBorder="1" applyAlignment="1">
      <alignment vertical="center" wrapText="1"/>
    </xf>
    <xf numFmtId="0" fontId="0" fillId="33" borderId="27" xfId="0" applyFill="1" applyBorder="1" applyAlignment="1">
      <alignment/>
    </xf>
    <xf numFmtId="0" fontId="66" fillId="33" borderId="26" xfId="0" applyFont="1" applyFill="1" applyBorder="1" applyAlignment="1">
      <alignment horizontal="centerContinuous" vertical="center" wrapText="1"/>
    </xf>
    <xf numFmtId="0" fontId="66" fillId="33" borderId="21" xfId="0" applyFont="1" applyFill="1" applyBorder="1" applyAlignment="1">
      <alignment horizontal="centerContinuous" vertical="center" wrapText="1"/>
    </xf>
    <xf numFmtId="0" fontId="66" fillId="33" borderId="22" xfId="0" applyFont="1" applyFill="1" applyBorder="1" applyAlignment="1">
      <alignment horizontal="centerContinuous" vertical="center" wrapText="1"/>
    </xf>
    <xf numFmtId="0" fontId="66" fillId="33" borderId="27" xfId="0" applyFont="1" applyFill="1" applyBorder="1" applyAlignment="1">
      <alignment horizontal="centerContinuous" vertical="center" wrapText="1"/>
    </xf>
    <xf numFmtId="0" fontId="66" fillId="33" borderId="0" xfId="0" applyFont="1" applyFill="1" applyBorder="1" applyAlignment="1">
      <alignment horizontal="centerContinuous" vertical="center" wrapText="1"/>
    </xf>
    <xf numFmtId="0" fontId="66" fillId="33" borderId="20" xfId="0" applyFont="1" applyFill="1" applyBorder="1" applyAlignment="1">
      <alignment horizontal="centerContinuous" vertical="center" wrapText="1"/>
    </xf>
    <xf numFmtId="0" fontId="66" fillId="33" borderId="27" xfId="0" applyFont="1" applyFill="1" applyBorder="1" applyAlignment="1">
      <alignment horizontal="left" vertical="center" wrapText="1"/>
    </xf>
    <xf numFmtId="0" fontId="66" fillId="33" borderId="0" xfId="0" applyFont="1" applyFill="1" applyBorder="1" applyAlignment="1">
      <alignment horizontal="left" vertical="center" wrapText="1"/>
    </xf>
    <xf numFmtId="0" fontId="66" fillId="33" borderId="20" xfId="0" applyFont="1" applyFill="1" applyBorder="1" applyAlignment="1">
      <alignment horizontal="left" vertical="center" wrapText="1"/>
    </xf>
    <xf numFmtId="0" fontId="66" fillId="33" borderId="28" xfId="0" applyFont="1" applyFill="1" applyBorder="1" applyAlignment="1">
      <alignment horizontal="left" vertical="center" wrapText="1"/>
    </xf>
    <xf numFmtId="0" fontId="66" fillId="33" borderId="16" xfId="0" applyFont="1" applyFill="1" applyBorder="1" applyAlignment="1">
      <alignment horizontal="left" vertical="center" wrapText="1"/>
    </xf>
    <xf numFmtId="0" fontId="66" fillId="33" borderId="23" xfId="0" applyFont="1" applyFill="1" applyBorder="1" applyAlignment="1">
      <alignment horizontal="left" vertical="center" wrapText="1"/>
    </xf>
    <xf numFmtId="0" fontId="66" fillId="33" borderId="0" xfId="0" applyFont="1" applyFill="1" applyBorder="1" applyAlignment="1">
      <alignment vertical="center" wrapText="1"/>
    </xf>
    <xf numFmtId="0" fontId="79" fillId="33" borderId="0" xfId="0" applyFont="1" applyFill="1" applyAlignment="1">
      <alignment/>
    </xf>
    <xf numFmtId="0" fontId="61" fillId="33" borderId="0" xfId="0" applyFont="1" applyFill="1" applyBorder="1" applyAlignment="1">
      <alignment horizontal="centerContinuous" vertical="center"/>
    </xf>
    <xf numFmtId="0" fontId="64" fillId="33" borderId="0" xfId="0" applyFont="1" applyFill="1" applyBorder="1" applyAlignment="1">
      <alignment vertical="center"/>
    </xf>
    <xf numFmtId="0" fontId="64" fillId="33" borderId="0" xfId="0" applyFont="1" applyFill="1" applyBorder="1" applyAlignment="1">
      <alignment horizontal="center" vertical="center"/>
    </xf>
    <xf numFmtId="164" fontId="66" fillId="33" borderId="13" xfId="0" applyNumberFormat="1" applyFont="1" applyFill="1" applyBorder="1" applyAlignment="1">
      <alignment horizontal="center" vertical="center" wrapText="1"/>
    </xf>
    <xf numFmtId="0" fontId="64" fillId="33" borderId="20" xfId="0" applyFont="1" applyFill="1" applyBorder="1" applyAlignment="1" quotePrefix="1">
      <alignment/>
    </xf>
    <xf numFmtId="0" fontId="64" fillId="33" borderId="0" xfId="0" applyFont="1" applyFill="1" applyBorder="1" applyAlignment="1" quotePrefix="1">
      <alignment/>
    </xf>
    <xf numFmtId="0" fontId="66" fillId="33" borderId="21" xfId="0" applyFont="1" applyFill="1" applyBorder="1" applyAlignment="1">
      <alignment vertical="center" wrapText="1"/>
    </xf>
    <xf numFmtId="0" fontId="65" fillId="33" borderId="13" xfId="0" applyFont="1" applyFill="1" applyBorder="1" applyAlignment="1">
      <alignment vertical="center" wrapText="1"/>
    </xf>
    <xf numFmtId="164" fontId="65" fillId="33" borderId="13" xfId="0" applyNumberFormat="1" applyFont="1" applyFill="1" applyBorder="1" applyAlignment="1">
      <alignment horizontal="center" vertical="center" wrapText="1"/>
    </xf>
    <xf numFmtId="0" fontId="65" fillId="33" borderId="10" xfId="0" applyFont="1" applyFill="1" applyBorder="1" applyAlignment="1">
      <alignment vertical="center" wrapText="1"/>
    </xf>
    <xf numFmtId="164" fontId="65" fillId="33" borderId="10" xfId="0" applyNumberFormat="1" applyFont="1" applyFill="1" applyBorder="1" applyAlignment="1">
      <alignment horizontal="center" vertical="center" wrapText="1"/>
    </xf>
    <xf numFmtId="0" fontId="80" fillId="33" borderId="0" xfId="0" applyFont="1" applyFill="1" applyAlignment="1">
      <alignment horizontal="centerContinuous"/>
    </xf>
    <xf numFmtId="0" fontId="64" fillId="33" borderId="0" xfId="0" applyFont="1" applyFill="1" applyAlignment="1">
      <alignment horizontal="centerContinuous" vertical="center"/>
    </xf>
    <xf numFmtId="0" fontId="81" fillId="33" borderId="13" xfId="0" applyFont="1" applyFill="1" applyBorder="1" applyAlignment="1">
      <alignment horizontal="center" vertical="center"/>
    </xf>
    <xf numFmtId="0" fontId="81" fillId="33" borderId="17" xfId="0" applyFont="1" applyFill="1" applyBorder="1" applyAlignment="1">
      <alignment horizontal="center" vertical="center"/>
    </xf>
    <xf numFmtId="0" fontId="81" fillId="33" borderId="10" xfId="0" applyFont="1" applyFill="1" applyBorder="1" applyAlignment="1">
      <alignment horizontal="center" vertical="center"/>
    </xf>
    <xf numFmtId="3" fontId="81" fillId="33" borderId="10" xfId="0" applyNumberFormat="1" applyFont="1" applyFill="1" applyBorder="1" applyAlignment="1">
      <alignment vertical="center"/>
    </xf>
    <xf numFmtId="0" fontId="81" fillId="33" borderId="11" xfId="0" applyFont="1" applyFill="1" applyBorder="1" applyAlignment="1">
      <alignment vertical="center" wrapText="1"/>
    </xf>
    <xf numFmtId="3" fontId="81" fillId="33" borderId="11" xfId="0" applyNumberFormat="1" applyFont="1" applyFill="1" applyBorder="1" applyAlignment="1">
      <alignment vertical="center" wrapText="1"/>
    </xf>
    <xf numFmtId="0" fontId="81" fillId="33" borderId="12" xfId="0" applyFont="1" applyFill="1" applyBorder="1" applyAlignment="1">
      <alignment vertical="center" wrapText="1"/>
    </xf>
    <xf numFmtId="3" fontId="81" fillId="33" borderId="12" xfId="0" applyNumberFormat="1" applyFont="1" applyFill="1" applyBorder="1" applyAlignment="1">
      <alignment vertical="center" wrapText="1"/>
    </xf>
    <xf numFmtId="0" fontId="81" fillId="33" borderId="10" xfId="0" applyFont="1" applyFill="1" applyBorder="1" applyAlignment="1">
      <alignment vertical="center" wrapText="1"/>
    </xf>
    <xf numFmtId="3" fontId="81" fillId="33" borderId="10" xfId="0" applyNumberFormat="1" applyFont="1" applyFill="1" applyBorder="1" applyAlignment="1">
      <alignment vertical="center" wrapText="1"/>
    </xf>
    <xf numFmtId="0" fontId="81" fillId="33" borderId="11" xfId="0" applyFont="1" applyFill="1" applyBorder="1" applyAlignment="1">
      <alignment vertical="center"/>
    </xf>
    <xf numFmtId="3" fontId="81" fillId="33" borderId="11" xfId="0" applyNumberFormat="1" applyFont="1" applyFill="1" applyBorder="1" applyAlignment="1">
      <alignment vertical="center"/>
    </xf>
    <xf numFmtId="0" fontId="81" fillId="33" borderId="12" xfId="0" applyFont="1" applyFill="1" applyBorder="1" applyAlignment="1">
      <alignment/>
    </xf>
    <xf numFmtId="3" fontId="81" fillId="33" borderId="12" xfId="0" applyNumberFormat="1" applyFont="1" applyFill="1" applyBorder="1" applyAlignment="1">
      <alignment vertical="center"/>
    </xf>
    <xf numFmtId="0" fontId="81" fillId="33" borderId="10" xfId="0" applyFont="1" applyFill="1" applyBorder="1" applyAlignment="1">
      <alignment/>
    </xf>
    <xf numFmtId="0" fontId="81" fillId="33" borderId="12" xfId="0" applyFont="1" applyFill="1" applyBorder="1" applyAlignment="1">
      <alignment vertical="center"/>
    </xf>
    <xf numFmtId="0" fontId="81" fillId="33" borderId="10" xfId="0" applyFont="1" applyFill="1" applyBorder="1" applyAlignment="1">
      <alignment vertical="center"/>
    </xf>
    <xf numFmtId="0" fontId="64" fillId="33" borderId="0" xfId="0" applyFont="1" applyFill="1" applyAlignment="1">
      <alignment horizontal="centerContinuous" vertical="center" wrapText="1"/>
    </xf>
    <xf numFmtId="0" fontId="82" fillId="33" borderId="0" xfId="0" applyFont="1" applyFill="1" applyAlignment="1">
      <alignment horizontal="centerContinuous"/>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022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L52"/>
  <sheetViews>
    <sheetView tabSelected="1" zoomScalePageLayoutView="0" workbookViewId="0" topLeftCell="A1">
      <selection activeCell="A1" sqref="A1"/>
    </sheetView>
  </sheetViews>
  <sheetFormatPr defaultColWidth="9.140625" defaultRowHeight="12.75"/>
  <cols>
    <col min="1" max="1" width="9.140625" style="0" customWidth="1"/>
  </cols>
  <sheetData>
    <row r="1" spans="1:12" ht="12.75">
      <c r="A1" s="77"/>
      <c r="B1" s="77"/>
      <c r="C1" s="77"/>
      <c r="D1" s="77"/>
      <c r="E1" s="77"/>
      <c r="F1" s="77"/>
      <c r="G1" s="77"/>
      <c r="H1" s="77"/>
      <c r="I1" s="77"/>
      <c r="J1" s="77"/>
      <c r="K1" s="77"/>
      <c r="L1" s="77"/>
    </row>
    <row r="2" spans="1:12" ht="12.75" hidden="1">
      <c r="A2" s="77" t="s">
        <v>0</v>
      </c>
      <c r="B2" s="77" t="s">
        <v>1</v>
      </c>
      <c r="C2" s="77" t="s">
        <v>2</v>
      </c>
      <c r="D2" s="77" t="s">
        <v>3</v>
      </c>
      <c r="E2" s="77" t="s">
        <v>4</v>
      </c>
      <c r="F2" s="77" t="s">
        <v>5</v>
      </c>
      <c r="G2" s="77" t="s">
        <v>6</v>
      </c>
      <c r="H2" s="77" t="s">
        <v>7</v>
      </c>
      <c r="I2" s="77" t="s">
        <v>8</v>
      </c>
      <c r="J2" s="77" t="s">
        <v>9</v>
      </c>
      <c r="K2" s="77" t="s">
        <v>10</v>
      </c>
      <c r="L2" s="77" t="s">
        <v>11</v>
      </c>
    </row>
    <row r="3" spans="1:12" ht="12.75" hidden="1">
      <c r="A3" s="78" t="s">
        <v>12</v>
      </c>
      <c r="B3" s="79">
        <v>1</v>
      </c>
      <c r="C3" s="80" t="s">
        <v>13</v>
      </c>
      <c r="D3" s="80" t="s">
        <v>14</v>
      </c>
      <c r="E3" s="80" t="s">
        <v>15</v>
      </c>
      <c r="F3" s="80" t="s">
        <v>16</v>
      </c>
      <c r="G3" s="80" t="s">
        <v>17</v>
      </c>
      <c r="H3" s="80" t="s">
        <v>18</v>
      </c>
      <c r="I3" s="80" t="s">
        <v>19</v>
      </c>
      <c r="J3" s="80" t="s">
        <v>20</v>
      </c>
      <c r="K3" s="80" t="s">
        <v>21</v>
      </c>
      <c r="L3" s="80" t="s">
        <v>22</v>
      </c>
    </row>
    <row r="4" spans="1:12" s="99" customFormat="1" ht="32.25">
      <c r="A4" s="97" t="s">
        <v>23</v>
      </c>
      <c r="B4" s="97"/>
      <c r="C4" s="97"/>
      <c r="D4" s="97"/>
      <c r="E4" s="97"/>
      <c r="F4" s="97"/>
      <c r="G4" s="97"/>
      <c r="H4" s="97"/>
      <c r="I4" s="97"/>
      <c r="J4" s="97"/>
      <c r="K4" s="98"/>
      <c r="L4" s="98"/>
    </row>
    <row r="5" spans="1:12" s="99" customFormat="1" ht="33" customHeight="1">
      <c r="A5" s="100" t="s">
        <v>24</v>
      </c>
      <c r="B5" s="101"/>
      <c r="C5" s="100"/>
      <c r="D5" s="100"/>
      <c r="E5" s="100"/>
      <c r="F5" s="100"/>
      <c r="G5" s="100"/>
      <c r="H5" s="100"/>
      <c r="I5" s="100"/>
      <c r="J5" s="100"/>
      <c r="K5" s="98"/>
      <c r="L5" s="98"/>
    </row>
    <row r="6" spans="1:12" s="99" customFormat="1" ht="30">
      <c r="A6" s="102" t="str">
        <f>CONCATENATE(H3," ",I3)</f>
        <v>November 2014</v>
      </c>
      <c r="B6" s="103"/>
      <c r="C6" s="103"/>
      <c r="D6" s="103"/>
      <c r="E6" s="103"/>
      <c r="F6" s="103"/>
      <c r="G6" s="103"/>
      <c r="H6" s="103"/>
      <c r="I6" s="103"/>
      <c r="J6" s="104"/>
      <c r="K6" s="98"/>
      <c r="L6" s="98"/>
    </row>
    <row r="7" spans="1:12" ht="12.75">
      <c r="A7" s="83"/>
      <c r="B7" s="77"/>
      <c r="C7" s="77"/>
      <c r="D7" s="77"/>
      <c r="E7" s="77"/>
      <c r="F7" s="77"/>
      <c r="G7" s="77"/>
      <c r="H7" s="77"/>
      <c r="I7" s="77"/>
      <c r="J7" s="77"/>
      <c r="K7" s="77"/>
      <c r="L7" s="77"/>
    </row>
    <row r="8" spans="1:12" ht="12.75">
      <c r="A8" s="77"/>
      <c r="B8" s="77"/>
      <c r="C8" s="77"/>
      <c r="D8" s="77"/>
      <c r="E8" s="77"/>
      <c r="F8" s="77"/>
      <c r="G8" s="77"/>
      <c r="H8" s="77"/>
      <c r="I8" s="77"/>
      <c r="J8" s="77"/>
      <c r="K8" s="77"/>
      <c r="L8" s="77"/>
    </row>
    <row r="9" spans="1:12" ht="12.75">
      <c r="A9" s="77"/>
      <c r="B9" s="77"/>
      <c r="C9" s="77"/>
      <c r="D9" s="77"/>
      <c r="E9" s="77"/>
      <c r="F9" s="77"/>
      <c r="G9" s="77"/>
      <c r="H9" s="77"/>
      <c r="I9" s="77"/>
      <c r="J9" s="77"/>
      <c r="K9" s="77"/>
      <c r="L9" s="77"/>
    </row>
    <row r="10" spans="1:12" ht="12.75">
      <c r="A10" s="77"/>
      <c r="B10" s="77"/>
      <c r="C10" s="77"/>
      <c r="D10" s="77"/>
      <c r="E10" s="77"/>
      <c r="F10" s="77"/>
      <c r="G10" s="77"/>
      <c r="H10" s="77"/>
      <c r="I10" s="77"/>
      <c r="J10" s="77"/>
      <c r="K10" s="77"/>
      <c r="L10" s="77"/>
    </row>
    <row r="11" spans="1:12" ht="12.75">
      <c r="A11" s="77"/>
      <c r="B11" s="77"/>
      <c r="C11" s="77"/>
      <c r="D11" s="77"/>
      <c r="E11" s="77"/>
      <c r="F11" s="77"/>
      <c r="G11" s="77"/>
      <c r="H11" s="77"/>
      <c r="I11" s="77"/>
      <c r="J11" s="77"/>
      <c r="K11" s="77"/>
      <c r="L11" s="77"/>
    </row>
    <row r="12" spans="1:12" ht="12.75">
      <c r="A12" s="77"/>
      <c r="B12" s="77"/>
      <c r="C12" s="77"/>
      <c r="D12" s="77"/>
      <c r="E12" s="77"/>
      <c r="F12" s="77"/>
      <c r="G12" s="77"/>
      <c r="H12" s="77"/>
      <c r="I12" s="77"/>
      <c r="J12" s="77"/>
      <c r="K12" s="77"/>
      <c r="L12" s="77"/>
    </row>
    <row r="13" spans="1:12" ht="12.75">
      <c r="A13" s="77"/>
      <c r="B13" s="77"/>
      <c r="C13" s="77"/>
      <c r="D13" s="77"/>
      <c r="E13" s="77"/>
      <c r="F13" s="77"/>
      <c r="G13" s="77"/>
      <c r="H13" s="77"/>
      <c r="I13" s="77"/>
      <c r="J13" s="77"/>
      <c r="K13" s="77"/>
      <c r="L13" s="77"/>
    </row>
    <row r="14" spans="1:12" ht="12.75">
      <c r="A14" s="77"/>
      <c r="B14" s="77"/>
      <c r="C14" s="77"/>
      <c r="D14" s="77"/>
      <c r="E14" s="77"/>
      <c r="F14" s="77"/>
      <c r="G14" s="77"/>
      <c r="H14" s="77"/>
      <c r="I14" s="77"/>
      <c r="J14" s="77"/>
      <c r="K14" s="77"/>
      <c r="L14" s="77"/>
    </row>
    <row r="15" spans="1:12" ht="12.75">
      <c r="A15" s="77"/>
      <c r="B15" s="77"/>
      <c r="C15" s="77"/>
      <c r="D15" s="77"/>
      <c r="E15" s="77"/>
      <c r="F15" s="77"/>
      <c r="G15" s="77"/>
      <c r="H15" s="77"/>
      <c r="I15" s="77"/>
      <c r="J15" s="77"/>
      <c r="K15" s="77"/>
      <c r="L15" s="77"/>
    </row>
    <row r="16" spans="1:12" ht="12.75">
      <c r="A16" s="77"/>
      <c r="B16" s="77"/>
      <c r="C16" s="77"/>
      <c r="D16" s="77"/>
      <c r="E16" s="77"/>
      <c r="F16" s="77"/>
      <c r="G16" s="77"/>
      <c r="H16" s="77"/>
      <c r="I16" s="77"/>
      <c r="J16" s="77"/>
      <c r="K16" s="77"/>
      <c r="L16" s="77"/>
    </row>
    <row r="17" spans="1:12" ht="12.75">
      <c r="A17" s="77"/>
      <c r="B17" s="77"/>
      <c r="C17" s="77"/>
      <c r="D17" s="77"/>
      <c r="E17" s="77"/>
      <c r="F17" s="77"/>
      <c r="G17" s="77"/>
      <c r="H17" s="77"/>
      <c r="I17" s="77"/>
      <c r="J17" s="77"/>
      <c r="K17" s="77"/>
      <c r="L17" s="77"/>
    </row>
    <row r="18" spans="1:12" ht="12.75">
      <c r="A18" s="77"/>
      <c r="B18" s="77"/>
      <c r="C18" s="77"/>
      <c r="D18" s="77"/>
      <c r="E18" s="77"/>
      <c r="F18" s="77"/>
      <c r="G18" s="77"/>
      <c r="H18" s="77"/>
      <c r="I18" s="77"/>
      <c r="J18" s="77"/>
      <c r="K18" s="77"/>
      <c r="L18" s="77"/>
    </row>
    <row r="19" spans="1:12" ht="12.75">
      <c r="A19" s="77"/>
      <c r="B19" s="77"/>
      <c r="C19" s="77"/>
      <c r="D19" s="77"/>
      <c r="E19" s="77"/>
      <c r="F19" s="77"/>
      <c r="G19" s="77"/>
      <c r="H19" s="77"/>
      <c r="I19" s="77"/>
      <c r="J19" s="77"/>
      <c r="K19" s="77"/>
      <c r="L19" s="77"/>
    </row>
    <row r="20" spans="1:12" ht="12.75">
      <c r="A20" s="77"/>
      <c r="B20" s="77"/>
      <c r="C20" s="77"/>
      <c r="D20" s="77"/>
      <c r="E20" s="77"/>
      <c r="F20" s="77"/>
      <c r="G20" s="77"/>
      <c r="H20" s="77"/>
      <c r="I20" s="77"/>
      <c r="J20" s="77"/>
      <c r="K20" s="77"/>
      <c r="L20" s="77"/>
    </row>
    <row r="21" spans="1:12" ht="12.75">
      <c r="A21" s="77"/>
      <c r="B21" s="77"/>
      <c r="C21" s="77"/>
      <c r="D21" s="77"/>
      <c r="E21" s="77"/>
      <c r="F21" s="77"/>
      <c r="G21" s="77"/>
      <c r="H21" s="77"/>
      <c r="I21" s="77"/>
      <c r="J21" s="77"/>
      <c r="K21" s="77"/>
      <c r="L21" s="77"/>
    </row>
    <row r="22" spans="1:12" ht="12.75">
      <c r="A22" s="77"/>
      <c r="B22" s="77"/>
      <c r="C22" s="77"/>
      <c r="D22" s="77"/>
      <c r="E22" s="77"/>
      <c r="F22" s="77"/>
      <c r="G22" s="77"/>
      <c r="H22" s="77"/>
      <c r="I22" s="77"/>
      <c r="J22" s="77"/>
      <c r="K22" s="77"/>
      <c r="L22" s="77"/>
    </row>
    <row r="23" spans="1:12" ht="12.75">
      <c r="A23" s="77"/>
      <c r="B23" s="77"/>
      <c r="C23" s="77"/>
      <c r="D23" s="77"/>
      <c r="E23" s="77"/>
      <c r="F23" s="77"/>
      <c r="G23" s="77"/>
      <c r="H23" s="77"/>
      <c r="I23" s="77"/>
      <c r="J23" s="77"/>
      <c r="K23" s="77"/>
      <c r="L23" s="77"/>
    </row>
    <row r="24" spans="1:12" ht="12.75">
      <c r="A24" s="77"/>
      <c r="B24" s="77"/>
      <c r="C24" s="77"/>
      <c r="D24" s="77"/>
      <c r="E24" s="77"/>
      <c r="F24" s="77"/>
      <c r="G24" s="77"/>
      <c r="H24" s="77"/>
      <c r="I24" s="77"/>
      <c r="J24" s="77"/>
      <c r="K24" s="77"/>
      <c r="L24" s="77"/>
    </row>
    <row r="25" spans="1:12" ht="12.75">
      <c r="A25" s="77"/>
      <c r="B25" s="77"/>
      <c r="C25" s="77"/>
      <c r="D25" s="77"/>
      <c r="E25" s="77"/>
      <c r="F25" s="77"/>
      <c r="G25" s="77"/>
      <c r="H25" s="77"/>
      <c r="I25" s="77"/>
      <c r="J25" s="77"/>
      <c r="K25" s="77"/>
      <c r="L25" s="77"/>
    </row>
    <row r="26" spans="1:12" ht="12.75">
      <c r="A26" s="77"/>
      <c r="B26" s="77"/>
      <c r="C26" s="77"/>
      <c r="D26" s="77"/>
      <c r="E26" s="77"/>
      <c r="F26" s="77"/>
      <c r="G26" s="77"/>
      <c r="H26" s="77"/>
      <c r="I26" s="77"/>
      <c r="J26" s="77"/>
      <c r="K26" s="77"/>
      <c r="L26" s="77"/>
    </row>
    <row r="27" spans="1:12" ht="12.75">
      <c r="A27" s="77"/>
      <c r="B27" s="77"/>
      <c r="C27" s="77"/>
      <c r="D27" s="77"/>
      <c r="E27" s="77"/>
      <c r="F27" s="77"/>
      <c r="G27" s="77"/>
      <c r="H27" s="77"/>
      <c r="I27" s="77"/>
      <c r="J27" s="77"/>
      <c r="K27" s="77"/>
      <c r="L27" s="77"/>
    </row>
    <row r="28" spans="1:12" ht="12.75">
      <c r="A28" s="77"/>
      <c r="B28" s="77"/>
      <c r="C28" s="77"/>
      <c r="D28" s="77"/>
      <c r="E28" s="77"/>
      <c r="F28" s="77"/>
      <c r="G28" s="77"/>
      <c r="H28" s="77"/>
      <c r="I28" s="77"/>
      <c r="J28" s="77"/>
      <c r="K28" s="77"/>
      <c r="L28" s="77"/>
    </row>
    <row r="29" spans="1:12" ht="12.75">
      <c r="A29" s="77"/>
      <c r="B29" s="77"/>
      <c r="C29" s="77"/>
      <c r="D29" s="77"/>
      <c r="E29" s="77"/>
      <c r="F29" s="77"/>
      <c r="G29" s="77"/>
      <c r="H29" s="77"/>
      <c r="I29" s="77"/>
      <c r="J29" s="77"/>
      <c r="K29" s="77"/>
      <c r="L29" s="77"/>
    </row>
    <row r="30" spans="1:12" ht="12.75">
      <c r="A30" s="77" t="s">
        <v>25</v>
      </c>
      <c r="B30" s="77"/>
      <c r="C30" s="77"/>
      <c r="D30" s="77"/>
      <c r="E30" s="77"/>
      <c r="F30" s="77"/>
      <c r="G30" s="84" t="str">
        <f>CONCATENATE("Publication No. FHWA-PL",L3)</f>
        <v>Publication No. FHWA-PL-15-006</v>
      </c>
      <c r="H30" s="84"/>
      <c r="I30" s="84"/>
      <c r="J30" s="84"/>
      <c r="K30" s="77"/>
      <c r="L30" s="77"/>
    </row>
    <row r="31" spans="1:12" ht="12.75">
      <c r="A31" s="77"/>
      <c r="B31" s="77"/>
      <c r="C31" s="77"/>
      <c r="D31" s="77"/>
      <c r="E31" s="77"/>
      <c r="F31" s="77"/>
      <c r="G31" s="77"/>
      <c r="H31" s="77"/>
      <c r="I31" s="77"/>
      <c r="J31" s="77"/>
      <c r="K31" s="77"/>
      <c r="L31" s="77"/>
    </row>
    <row r="32" spans="1:12" ht="12.75">
      <c r="A32" s="85" t="s">
        <v>26</v>
      </c>
      <c r="B32" s="85"/>
      <c r="C32" s="85"/>
      <c r="D32" s="85"/>
      <c r="E32" s="85"/>
      <c r="F32" s="85"/>
      <c r="G32" s="85"/>
      <c r="H32" s="85"/>
      <c r="I32" s="85"/>
      <c r="J32" s="85"/>
      <c r="K32" s="77"/>
      <c r="L32" s="77"/>
    </row>
    <row r="33" spans="1:12" ht="0.75" customHeight="1">
      <c r="A33" s="86" t="s">
        <v>27</v>
      </c>
      <c r="B33" s="86" t="s">
        <v>28</v>
      </c>
      <c r="C33" s="86"/>
      <c r="D33" s="86"/>
      <c r="E33" s="86"/>
      <c r="F33" s="86"/>
      <c r="G33" s="86"/>
      <c r="H33" s="86"/>
      <c r="I33" s="86"/>
      <c r="J33" s="86"/>
      <c r="K33" s="77"/>
      <c r="L33" s="77"/>
    </row>
    <row r="34" spans="1:12" ht="12.75" customHeight="1">
      <c r="A34" s="85" t="str">
        <f>K3</f>
        <v>January - November</v>
      </c>
      <c r="B34" s="82"/>
      <c r="C34" s="82"/>
      <c r="D34" s="82"/>
      <c r="E34" s="82"/>
      <c r="F34" s="82"/>
      <c r="G34" s="82"/>
      <c r="H34" s="82"/>
      <c r="I34" s="82"/>
      <c r="J34" s="82"/>
      <c r="K34" s="77"/>
      <c r="L34" s="77"/>
    </row>
    <row r="35" spans="1:12" ht="12.75" customHeight="1">
      <c r="A35" s="85" t="str">
        <f>CONCATENATE(J3," vs. ",I3)</f>
        <v>2013 vs. 2014</v>
      </c>
      <c r="B35" s="82"/>
      <c r="C35" s="82"/>
      <c r="D35" s="82"/>
      <c r="E35" s="82"/>
      <c r="F35" s="82"/>
      <c r="G35" s="82"/>
      <c r="H35" s="82"/>
      <c r="I35" s="82"/>
      <c r="J35" s="82"/>
      <c r="K35" s="77"/>
      <c r="L35" s="77"/>
    </row>
    <row r="36" spans="1:12" ht="12.75">
      <c r="A36" s="87" t="str">
        <f>CONCATENATE("Change for US: ",B3)</f>
        <v>Change for US: 1</v>
      </c>
      <c r="B36" s="88"/>
      <c r="C36" s="89"/>
      <c r="D36" s="88"/>
      <c r="E36" s="88"/>
      <c r="F36" s="88"/>
      <c r="G36" s="88"/>
      <c r="H36" s="88"/>
      <c r="I36" s="88"/>
      <c r="J36" s="88"/>
      <c r="K36" s="77"/>
      <c r="L36" s="77"/>
    </row>
    <row r="37" spans="1:12" ht="25.5" customHeight="1">
      <c r="A37" s="77"/>
      <c r="B37" s="77"/>
      <c r="C37" s="77"/>
      <c r="D37" s="77"/>
      <c r="E37" s="77"/>
      <c r="F37" s="77"/>
      <c r="G37" s="77"/>
      <c r="H37" s="77"/>
      <c r="I37" s="77"/>
      <c r="J37" s="77"/>
      <c r="K37" s="77"/>
      <c r="L37" s="77"/>
    </row>
    <row r="38" spans="1:12" ht="12.75">
      <c r="A38" s="77"/>
      <c r="B38" s="77"/>
      <c r="C38" s="77"/>
      <c r="D38" s="77"/>
      <c r="E38" s="77"/>
      <c r="F38" s="77"/>
      <c r="G38" s="77"/>
      <c r="H38" s="77"/>
      <c r="I38" s="77"/>
      <c r="J38" s="77"/>
      <c r="K38" s="77"/>
      <c r="L38" s="77"/>
    </row>
    <row r="39" spans="1:12" ht="12.75">
      <c r="A39" s="90"/>
      <c r="B39" s="91"/>
      <c r="C39" s="92"/>
      <c r="D39" s="93"/>
      <c r="E39" s="77"/>
      <c r="F39" s="77"/>
      <c r="G39" s="77"/>
      <c r="H39" s="77"/>
      <c r="I39" s="77"/>
      <c r="J39" s="77"/>
      <c r="K39" s="77"/>
      <c r="L39" s="77"/>
    </row>
    <row r="40" spans="1:12" ht="12.75">
      <c r="A40" s="90"/>
      <c r="B40" s="91"/>
      <c r="C40" s="92"/>
      <c r="D40" s="93"/>
      <c r="E40" s="77"/>
      <c r="F40" s="77"/>
      <c r="G40" s="77"/>
      <c r="H40" s="77"/>
      <c r="I40" s="77"/>
      <c r="J40" s="77"/>
      <c r="K40" s="77"/>
      <c r="L40" s="77"/>
    </row>
    <row r="41" spans="1:12" ht="12.75">
      <c r="A41" s="90"/>
      <c r="B41" s="90"/>
      <c r="C41" s="94"/>
      <c r="D41" s="90" t="s">
        <v>29</v>
      </c>
      <c r="E41" s="90"/>
      <c r="F41" s="94" t="s">
        <v>30</v>
      </c>
      <c r="G41" s="93"/>
      <c r="H41" s="77"/>
      <c r="I41" s="77"/>
      <c r="J41" s="77"/>
      <c r="K41" s="77"/>
      <c r="L41" s="77"/>
    </row>
    <row r="42" spans="1:12" ht="0.75" customHeight="1">
      <c r="A42" s="90"/>
      <c r="B42" s="90"/>
      <c r="C42" s="94"/>
      <c r="D42" s="90" t="s">
        <v>31</v>
      </c>
      <c r="E42" s="90"/>
      <c r="F42" s="94" t="s">
        <v>32</v>
      </c>
      <c r="G42" s="93"/>
      <c r="H42" s="77"/>
      <c r="I42" s="77"/>
      <c r="J42" s="77"/>
      <c r="K42" s="77"/>
      <c r="L42" s="77"/>
    </row>
    <row r="43" spans="1:12" ht="12.75">
      <c r="A43" s="77"/>
      <c r="B43" s="91"/>
      <c r="C43" s="89"/>
      <c r="D43" s="77" t="s">
        <v>33</v>
      </c>
      <c r="E43" s="91"/>
      <c r="F43" s="89">
        <f>B3</f>
        <v>1</v>
      </c>
      <c r="G43" s="88"/>
      <c r="H43" s="77"/>
      <c r="I43" s="77"/>
      <c r="J43" s="77"/>
      <c r="K43" s="77"/>
      <c r="L43" s="77"/>
    </row>
    <row r="44" spans="1:12" ht="12.75">
      <c r="A44" s="91"/>
      <c r="B44" s="95"/>
      <c r="C44" s="96"/>
      <c r="D44" s="91" t="s">
        <v>34</v>
      </c>
      <c r="E44" s="95"/>
      <c r="F44" s="96" t="str">
        <f>C3</f>
        <v>0.7</v>
      </c>
      <c r="G44" s="88"/>
      <c r="H44" s="77"/>
      <c r="I44" s="77"/>
      <c r="J44" s="77"/>
      <c r="K44" s="77"/>
      <c r="L44" s="77"/>
    </row>
    <row r="45" spans="1:12" ht="12.75">
      <c r="A45" s="91"/>
      <c r="B45" s="95"/>
      <c r="C45" s="96"/>
      <c r="D45" s="91" t="s">
        <v>35</v>
      </c>
      <c r="E45" s="95"/>
      <c r="F45" s="96" t="str">
        <f>D3</f>
        <v>1.4</v>
      </c>
      <c r="G45" s="88"/>
      <c r="H45" s="77"/>
      <c r="I45" s="77"/>
      <c r="J45" s="77"/>
      <c r="K45" s="77"/>
      <c r="L45" s="77"/>
    </row>
    <row r="46" spans="1:12" ht="12.75">
      <c r="A46" s="91"/>
      <c r="B46" s="95"/>
      <c r="C46" s="96"/>
      <c r="D46" s="91" t="s">
        <v>36</v>
      </c>
      <c r="E46" s="95"/>
      <c r="F46" s="96" t="str">
        <f>E3</f>
        <v>0.1</v>
      </c>
      <c r="G46" s="88"/>
      <c r="H46" s="77"/>
      <c r="I46" s="77"/>
      <c r="J46" s="77"/>
      <c r="K46" s="77"/>
      <c r="L46" s="77"/>
    </row>
    <row r="47" spans="1:12" ht="12.75">
      <c r="A47" s="91"/>
      <c r="B47" s="95"/>
      <c r="C47" s="96"/>
      <c r="D47" s="91" t="s">
        <v>37</v>
      </c>
      <c r="E47" s="95"/>
      <c r="F47" s="96" t="str">
        <f>F3</f>
        <v>1.9</v>
      </c>
      <c r="G47" s="88"/>
      <c r="H47" s="77"/>
      <c r="I47" s="77"/>
      <c r="J47" s="77"/>
      <c r="K47" s="77"/>
      <c r="L47" s="77"/>
    </row>
    <row r="48" spans="1:12" ht="12.75">
      <c r="A48" s="91"/>
      <c r="B48" s="95"/>
      <c r="C48" s="96"/>
      <c r="D48" s="91" t="s">
        <v>38</v>
      </c>
      <c r="E48" s="95"/>
      <c r="F48" s="96" t="str">
        <f>G3</f>
        <v>1</v>
      </c>
      <c r="G48" s="88"/>
      <c r="H48" s="77"/>
      <c r="I48" s="77"/>
      <c r="J48" s="77"/>
      <c r="K48" s="77"/>
      <c r="L48" s="77"/>
    </row>
    <row r="49" spans="1:12" ht="12.75">
      <c r="A49" s="91"/>
      <c r="B49" s="77"/>
      <c r="C49" s="77"/>
      <c r="D49" s="77"/>
      <c r="E49" s="77"/>
      <c r="F49" s="77"/>
      <c r="G49" s="77"/>
      <c r="H49" s="77"/>
      <c r="I49" s="77"/>
      <c r="J49" s="77"/>
      <c r="K49" s="77"/>
      <c r="L49" s="77"/>
    </row>
    <row r="50" spans="1:12" ht="12.75">
      <c r="A50" s="77"/>
      <c r="B50" s="77"/>
      <c r="C50" s="77"/>
      <c r="D50" s="77"/>
      <c r="E50" s="77"/>
      <c r="F50" s="77"/>
      <c r="G50" s="77"/>
      <c r="H50" s="77"/>
      <c r="I50" s="77"/>
      <c r="J50" s="77"/>
      <c r="K50" s="77"/>
      <c r="L50" s="77"/>
    </row>
    <row r="51" spans="1:12" ht="12.75">
      <c r="A51" s="91" t="str">
        <f>CONCATENATE("Based on All Reported ",I3," Data")</f>
        <v>Based on All Reported 2014 Data</v>
      </c>
      <c r="B51" s="77"/>
      <c r="C51" s="77"/>
      <c r="D51" s="77"/>
      <c r="E51" s="77"/>
      <c r="F51" s="77"/>
      <c r="G51" s="77"/>
      <c r="H51" s="77"/>
      <c r="I51" s="77"/>
      <c r="J51" s="77"/>
      <c r="K51" s="77"/>
      <c r="L51" s="77"/>
    </row>
    <row r="52" spans="1:12" ht="12.75">
      <c r="A52" s="77"/>
      <c r="B52" s="77"/>
      <c r="C52" s="77"/>
      <c r="D52" s="77"/>
      <c r="E52" s="77"/>
      <c r="F52" s="77"/>
      <c r="G52" s="77"/>
      <c r="H52" s="77"/>
      <c r="I52" s="77"/>
      <c r="J52" s="77"/>
      <c r="K52" s="77"/>
      <c r="L52" s="77"/>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A1:Q73"/>
  <sheetViews>
    <sheetView zoomScale="130" zoomScaleNormal="130" workbookViewId="0" topLeftCell="A1">
      <selection activeCell="A5" sqref="A5:F9"/>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12" customHeight="1">
      <c r="A1" s="77"/>
      <c r="B1" s="77"/>
      <c r="C1" s="77"/>
      <c r="D1" s="77"/>
      <c r="E1" s="77"/>
      <c r="F1" s="77"/>
      <c r="G1" s="77"/>
      <c r="H1" s="77"/>
      <c r="I1" s="77"/>
      <c r="J1" s="77"/>
      <c r="K1" s="77"/>
      <c r="L1" s="77"/>
      <c r="M1" s="77"/>
      <c r="N1" s="77"/>
      <c r="O1" s="77"/>
      <c r="P1" s="77"/>
      <c r="Q1" s="77"/>
    </row>
    <row r="2" spans="1:17" ht="12" customHeight="1" hidden="1">
      <c r="A2" s="77"/>
      <c r="B2" s="113" t="s">
        <v>0</v>
      </c>
      <c r="C2" s="113" t="s">
        <v>77</v>
      </c>
      <c r="D2" s="113" t="s">
        <v>78</v>
      </c>
      <c r="E2" s="113" t="s">
        <v>79</v>
      </c>
      <c r="F2" s="113" t="s">
        <v>229</v>
      </c>
      <c r="G2" s="113" t="s">
        <v>230</v>
      </c>
      <c r="H2" s="113" t="s">
        <v>231</v>
      </c>
      <c r="I2" s="113" t="s">
        <v>232</v>
      </c>
      <c r="J2" s="113" t="s">
        <v>233</v>
      </c>
      <c r="K2" s="113" t="s">
        <v>234</v>
      </c>
      <c r="L2" s="113" t="s">
        <v>235</v>
      </c>
      <c r="M2" s="113" t="s">
        <v>236</v>
      </c>
      <c r="N2" s="113" t="s">
        <v>237</v>
      </c>
      <c r="O2" s="113" t="s">
        <v>80</v>
      </c>
      <c r="P2" s="113" t="s">
        <v>8</v>
      </c>
      <c r="Q2" s="77"/>
    </row>
    <row r="3" spans="1:17" ht="12" customHeight="1" hidden="1">
      <c r="A3" s="77"/>
      <c r="B3" s="114" t="s">
        <v>238</v>
      </c>
      <c r="C3" s="113" t="s">
        <v>83</v>
      </c>
      <c r="D3" s="113" t="s">
        <v>179</v>
      </c>
      <c r="E3" s="113" t="s">
        <v>179</v>
      </c>
      <c r="F3" s="113" t="s">
        <v>179</v>
      </c>
      <c r="G3" s="113" t="s">
        <v>179</v>
      </c>
      <c r="H3" s="80" t="s">
        <v>179</v>
      </c>
      <c r="I3" s="80" t="s">
        <v>180</v>
      </c>
      <c r="J3" s="80" t="s">
        <v>180</v>
      </c>
      <c r="K3" s="80" t="s">
        <v>239</v>
      </c>
      <c r="L3" s="80" t="s">
        <v>240</v>
      </c>
      <c r="M3" s="80" t="s">
        <v>241</v>
      </c>
      <c r="N3" s="80" t="s">
        <v>12</v>
      </c>
      <c r="O3" s="80" t="s">
        <v>70</v>
      </c>
      <c r="P3" s="80" t="s">
        <v>19</v>
      </c>
      <c r="Q3" s="77"/>
    </row>
    <row r="4" spans="1:17" ht="12" customHeight="1">
      <c r="A4" s="77"/>
      <c r="B4" s="77"/>
      <c r="C4" s="77"/>
      <c r="D4" s="77"/>
      <c r="E4" s="77"/>
      <c r="F4" s="77"/>
      <c r="G4" s="77"/>
      <c r="H4" s="77"/>
      <c r="I4" s="77"/>
      <c r="J4" s="77"/>
      <c r="K4" s="77"/>
      <c r="L4" s="77"/>
      <c r="M4" s="77"/>
      <c r="N4" s="77"/>
      <c r="O4" s="77"/>
      <c r="P4" s="77"/>
      <c r="Q4" s="77"/>
    </row>
    <row r="5" spans="1:17" ht="16.5" customHeight="1">
      <c r="A5" s="98"/>
      <c r="B5" s="103" t="str">
        <f>CONCATENATE("Monthly Special Fuel Reported by States ",P3," (1)")</f>
        <v>Monthly Special Fuel Reported by States 2014 (1)</v>
      </c>
      <c r="C5" s="103"/>
      <c r="D5" s="103"/>
      <c r="E5" s="103"/>
      <c r="F5" s="103"/>
      <c r="G5" s="81"/>
      <c r="H5" s="81"/>
      <c r="I5" s="81"/>
      <c r="J5" s="81"/>
      <c r="K5" s="81"/>
      <c r="L5" s="81"/>
      <c r="M5" s="81"/>
      <c r="N5" s="81"/>
      <c r="O5" s="81"/>
      <c r="P5" s="77"/>
      <c r="Q5" s="77"/>
    </row>
    <row r="6" spans="1:17" ht="7.5" customHeight="1">
      <c r="A6" s="98"/>
      <c r="B6" s="98"/>
      <c r="C6" s="98"/>
      <c r="D6" s="98"/>
      <c r="E6" s="98"/>
      <c r="F6" s="98"/>
      <c r="G6" s="77"/>
      <c r="H6" s="77"/>
      <c r="I6" s="77"/>
      <c r="J6" s="77"/>
      <c r="K6" s="77"/>
      <c r="L6" s="77"/>
      <c r="M6" s="77"/>
      <c r="N6" s="77"/>
      <c r="O6" s="77"/>
      <c r="P6" s="77"/>
      <c r="Q6" s="77"/>
    </row>
    <row r="7" spans="1:17" ht="1.5" customHeight="1">
      <c r="A7" s="98"/>
      <c r="B7" s="98"/>
      <c r="C7" s="98"/>
      <c r="D7" s="98"/>
      <c r="E7" s="98"/>
      <c r="F7" s="98"/>
      <c r="G7" s="77"/>
      <c r="H7" s="77"/>
      <c r="I7" s="77"/>
      <c r="J7" s="77"/>
      <c r="K7" s="77"/>
      <c r="L7" s="77"/>
      <c r="M7" s="77"/>
      <c r="N7" s="77"/>
      <c r="O7" s="77"/>
      <c r="P7" s="77"/>
      <c r="Q7" s="77"/>
    </row>
    <row r="8" spans="1:17" ht="1.5" customHeight="1">
      <c r="A8" s="98"/>
      <c r="B8" s="98"/>
      <c r="C8" s="98"/>
      <c r="D8" s="98"/>
      <c r="E8" s="98"/>
      <c r="F8" s="98"/>
      <c r="G8" s="77"/>
      <c r="H8" s="77"/>
      <c r="I8" s="77"/>
      <c r="J8" s="77"/>
      <c r="K8" s="77"/>
      <c r="L8" s="77"/>
      <c r="M8" s="77"/>
      <c r="N8" s="77"/>
      <c r="O8" s="77"/>
      <c r="P8" s="77"/>
      <c r="Q8" s="77"/>
    </row>
    <row r="9" spans="1:17" ht="9" customHeight="1">
      <c r="A9" s="98"/>
      <c r="B9" s="98"/>
      <c r="C9" s="98"/>
      <c r="D9" s="98"/>
      <c r="E9" s="98"/>
      <c r="F9" s="98"/>
      <c r="G9" s="77"/>
      <c r="H9" s="77"/>
      <c r="I9" s="77"/>
      <c r="J9" s="77"/>
      <c r="K9" s="77"/>
      <c r="L9" s="77"/>
      <c r="M9" s="77"/>
      <c r="N9" s="77"/>
      <c r="O9" s="177" t="s">
        <v>242</v>
      </c>
      <c r="P9" s="77"/>
      <c r="Q9" s="77"/>
    </row>
    <row r="10" spans="1:17" ht="9" customHeight="1">
      <c r="A10" s="77"/>
      <c r="B10" s="178" t="str">
        <f>CONCATENATE("Created On: ",O3)</f>
        <v>Created On: 03/18/2015</v>
      </c>
      <c r="C10" s="77"/>
      <c r="D10" s="77"/>
      <c r="E10" s="77"/>
      <c r="F10" s="77"/>
      <c r="G10" s="77"/>
      <c r="H10" s="77"/>
      <c r="I10" s="77"/>
      <c r="J10" s="77"/>
      <c r="K10" s="77"/>
      <c r="L10" s="77"/>
      <c r="M10" s="77"/>
      <c r="N10" s="177"/>
      <c r="O10" s="177" t="str">
        <f>CONCATENATE(P3," Reporting Period")</f>
        <v>2014 Reporting Period</v>
      </c>
      <c r="P10" s="77"/>
      <c r="Q10" s="77"/>
    </row>
    <row r="11" spans="1:17" ht="7.5" customHeight="1">
      <c r="A11" s="77"/>
      <c r="B11" s="179"/>
      <c r="C11" s="154" t="s">
        <v>210</v>
      </c>
      <c r="D11" s="154" t="s">
        <v>211</v>
      </c>
      <c r="E11" s="154" t="s">
        <v>212</v>
      </c>
      <c r="F11" s="154" t="s">
        <v>213</v>
      </c>
      <c r="G11" s="154" t="s">
        <v>214</v>
      </c>
      <c r="H11" s="154" t="s">
        <v>215</v>
      </c>
      <c r="I11" s="154" t="s">
        <v>216</v>
      </c>
      <c r="J11" s="154" t="s">
        <v>217</v>
      </c>
      <c r="K11" s="154" t="s">
        <v>218</v>
      </c>
      <c r="L11" s="154" t="s">
        <v>219</v>
      </c>
      <c r="M11" s="154" t="s">
        <v>220</v>
      </c>
      <c r="N11" s="154" t="s">
        <v>221</v>
      </c>
      <c r="O11" s="179"/>
      <c r="P11" s="77"/>
      <c r="Q11" s="77"/>
    </row>
    <row r="12" spans="1:17" ht="7.5" customHeight="1">
      <c r="A12" s="77"/>
      <c r="B12" s="181" t="s">
        <v>98</v>
      </c>
      <c r="C12" s="181" t="str">
        <f aca="true" t="shared" si="0" ref="C12:N12">CONCATENATE("(",C3," Entries)")</f>
        <v>(51 Entries)</v>
      </c>
      <c r="D12" s="181" t="str">
        <f t="shared" si="0"/>
        <v>(50 Entries)</v>
      </c>
      <c r="E12" s="181" t="str">
        <f t="shared" si="0"/>
        <v>(50 Entries)</v>
      </c>
      <c r="F12" s="181" t="str">
        <f t="shared" si="0"/>
        <v>(50 Entries)</v>
      </c>
      <c r="G12" s="181" t="str">
        <f t="shared" si="0"/>
        <v>(50 Entries)</v>
      </c>
      <c r="H12" s="181" t="str">
        <f t="shared" si="0"/>
        <v>(50 Entries)</v>
      </c>
      <c r="I12" s="181" t="str">
        <f t="shared" si="0"/>
        <v>(49 Entries)</v>
      </c>
      <c r="J12" s="181" t="str">
        <f t="shared" si="0"/>
        <v>(49 Entries)</v>
      </c>
      <c r="K12" s="181" t="str">
        <f t="shared" si="0"/>
        <v>(48 Entries)</v>
      </c>
      <c r="L12" s="181" t="str">
        <f t="shared" si="0"/>
        <v>(46 Entries)</v>
      </c>
      <c r="M12" s="181" t="str">
        <f t="shared" si="0"/>
        <v>(40 Entries)</v>
      </c>
      <c r="N12" s="181" t="str">
        <f t="shared" si="0"/>
        <v>(0 Entries)</v>
      </c>
      <c r="O12" s="181" t="s">
        <v>33</v>
      </c>
      <c r="P12" s="77"/>
      <c r="Q12" s="77"/>
    </row>
    <row r="13" spans="1:17" s="41" customFormat="1" ht="6" hidden="1">
      <c r="A13" s="182"/>
      <c r="B13" s="182" t="s">
        <v>98</v>
      </c>
      <c r="C13" s="182" t="s">
        <v>99</v>
      </c>
      <c r="D13" s="182" t="s">
        <v>102</v>
      </c>
      <c r="E13" s="182" t="s">
        <v>105</v>
      </c>
      <c r="F13" s="182" t="s">
        <v>169</v>
      </c>
      <c r="G13" s="182" t="s">
        <v>222</v>
      </c>
      <c r="H13" s="182" t="s">
        <v>175</v>
      </c>
      <c r="I13" s="182" t="s">
        <v>184</v>
      </c>
      <c r="J13" s="182" t="s">
        <v>187</v>
      </c>
      <c r="K13" s="182" t="s">
        <v>190</v>
      </c>
      <c r="L13" s="182" t="s">
        <v>199</v>
      </c>
      <c r="M13" s="182" t="s">
        <v>202</v>
      </c>
      <c r="N13" s="182" t="s">
        <v>205</v>
      </c>
      <c r="O13" s="182" t="s">
        <v>33</v>
      </c>
      <c r="P13" s="182"/>
      <c r="Q13" s="182"/>
    </row>
    <row r="14" spans="1:17" ht="7.5" customHeight="1" hidden="1">
      <c r="A14" s="77"/>
      <c r="B14" s="182"/>
      <c r="C14" s="182">
        <v>0</v>
      </c>
      <c r="D14" s="182">
        <v>0</v>
      </c>
      <c r="E14" s="182">
        <v>0</v>
      </c>
      <c r="F14" s="182">
        <v>0</v>
      </c>
      <c r="G14" s="182">
        <v>0</v>
      </c>
      <c r="H14" s="182">
        <v>0</v>
      </c>
      <c r="I14" s="182">
        <v>0</v>
      </c>
      <c r="J14" s="182">
        <v>0</v>
      </c>
      <c r="K14" s="182">
        <v>0</v>
      </c>
      <c r="L14" s="182">
        <v>0</v>
      </c>
      <c r="M14" s="182">
        <v>0</v>
      </c>
      <c r="N14" s="182">
        <v>0</v>
      </c>
      <c r="O14" s="182">
        <v>0</v>
      </c>
      <c r="P14" s="77"/>
      <c r="Q14" s="77"/>
    </row>
    <row r="15" spans="1:17" ht="7.5" customHeight="1">
      <c r="A15" s="77"/>
      <c r="B15" s="183" t="s">
        <v>108</v>
      </c>
      <c r="C15" s="184">
        <v>60799421</v>
      </c>
      <c r="D15" s="184">
        <v>63114219</v>
      </c>
      <c r="E15" s="184">
        <v>59027214</v>
      </c>
      <c r="F15" s="184">
        <v>67538878</v>
      </c>
      <c r="G15" s="184">
        <v>67670960</v>
      </c>
      <c r="H15" s="184">
        <v>66308961</v>
      </c>
      <c r="I15" s="184">
        <v>65199320</v>
      </c>
      <c r="J15" s="184">
        <v>66706719</v>
      </c>
      <c r="K15" s="184">
        <v>65992833</v>
      </c>
      <c r="L15" s="184">
        <v>66343397</v>
      </c>
      <c r="M15" s="184">
        <v>67009453</v>
      </c>
      <c r="N15" s="184">
        <v>0</v>
      </c>
      <c r="O15" s="184">
        <v>715711375</v>
      </c>
      <c r="P15" s="77"/>
      <c r="Q15" s="77"/>
    </row>
    <row r="16" spans="1:17" ht="7.5" customHeight="1">
      <c r="A16" s="77"/>
      <c r="B16" s="185" t="s">
        <v>109</v>
      </c>
      <c r="C16" s="184">
        <v>9423516</v>
      </c>
      <c r="D16" s="184">
        <v>8274243</v>
      </c>
      <c r="E16" s="184">
        <v>7656485</v>
      </c>
      <c r="F16" s="184">
        <v>4918386</v>
      </c>
      <c r="G16" s="184">
        <v>7765260</v>
      </c>
      <c r="H16" s="184">
        <v>16486602</v>
      </c>
      <c r="I16" s="184">
        <v>11497446</v>
      </c>
      <c r="J16" s="184">
        <v>14311604</v>
      </c>
      <c r="K16" s="184">
        <v>15153842</v>
      </c>
      <c r="L16" s="184">
        <v>14166862</v>
      </c>
      <c r="M16" s="184">
        <v>8032142</v>
      </c>
      <c r="N16" s="184">
        <v>0</v>
      </c>
      <c r="O16" s="184">
        <v>117686387</v>
      </c>
      <c r="P16" s="77"/>
      <c r="Q16" s="77"/>
    </row>
    <row r="17" spans="1:17" ht="7.5" customHeight="1">
      <c r="A17" s="77"/>
      <c r="B17" s="185" t="s">
        <v>110</v>
      </c>
      <c r="C17" s="184">
        <v>59072989</v>
      </c>
      <c r="D17" s="184">
        <v>58393908</v>
      </c>
      <c r="E17" s="184">
        <v>68884634</v>
      </c>
      <c r="F17" s="184">
        <v>59676433</v>
      </c>
      <c r="G17" s="184">
        <v>67054557</v>
      </c>
      <c r="H17" s="184">
        <v>69881078</v>
      </c>
      <c r="I17" s="184">
        <v>57855652</v>
      </c>
      <c r="J17" s="184">
        <v>67606207</v>
      </c>
      <c r="K17" s="184">
        <v>66496635</v>
      </c>
      <c r="L17" s="184">
        <v>63373667</v>
      </c>
      <c r="M17" s="184">
        <v>63485621</v>
      </c>
      <c r="N17" s="184">
        <v>0</v>
      </c>
      <c r="O17" s="184">
        <v>701781381</v>
      </c>
      <c r="P17" s="77"/>
      <c r="Q17" s="77"/>
    </row>
    <row r="18" spans="1:17" ht="7.5" customHeight="1">
      <c r="A18" s="77"/>
      <c r="B18" s="195" t="s">
        <v>111</v>
      </c>
      <c r="C18" s="196">
        <v>48106251</v>
      </c>
      <c r="D18" s="196">
        <v>53442865</v>
      </c>
      <c r="E18" s="196">
        <v>51802171</v>
      </c>
      <c r="F18" s="196">
        <v>41638348</v>
      </c>
      <c r="G18" s="196">
        <v>58719809</v>
      </c>
      <c r="H18" s="196">
        <v>45292345</v>
      </c>
      <c r="I18" s="196">
        <v>46937982</v>
      </c>
      <c r="J18" s="196">
        <v>60525533</v>
      </c>
      <c r="K18" s="196">
        <v>52374604</v>
      </c>
      <c r="L18" s="196">
        <v>48380827</v>
      </c>
      <c r="M18" s="196">
        <v>51643664</v>
      </c>
      <c r="N18" s="196">
        <v>0</v>
      </c>
      <c r="O18" s="196">
        <v>558864399</v>
      </c>
      <c r="P18" s="77"/>
      <c r="Q18" s="77"/>
    </row>
    <row r="19" spans="1:17" ht="7.5" customHeight="1">
      <c r="A19" s="77"/>
      <c r="B19" s="184" t="s">
        <v>112</v>
      </c>
      <c r="C19" s="184">
        <v>202808220</v>
      </c>
      <c r="D19" s="184">
        <v>188539226</v>
      </c>
      <c r="E19" s="184">
        <v>240918115</v>
      </c>
      <c r="F19" s="184">
        <v>215091167</v>
      </c>
      <c r="G19" s="184">
        <v>238066938</v>
      </c>
      <c r="H19" s="184">
        <v>270793781</v>
      </c>
      <c r="I19" s="184">
        <v>238189243</v>
      </c>
      <c r="J19" s="184">
        <v>244370785</v>
      </c>
      <c r="K19" s="184">
        <v>265041992</v>
      </c>
      <c r="L19" s="184">
        <v>264567369</v>
      </c>
      <c r="M19" s="184">
        <v>210313470</v>
      </c>
      <c r="N19" s="184">
        <v>0</v>
      </c>
      <c r="O19" s="184">
        <v>2578700306</v>
      </c>
      <c r="P19" s="77"/>
      <c r="Q19" s="77"/>
    </row>
    <row r="20" spans="1:17" ht="7.5" customHeight="1">
      <c r="A20" s="77"/>
      <c r="B20" s="185" t="s">
        <v>113</v>
      </c>
      <c r="C20" s="184">
        <v>49827858</v>
      </c>
      <c r="D20" s="184">
        <v>45746631</v>
      </c>
      <c r="E20" s="184">
        <v>47520294</v>
      </c>
      <c r="F20" s="184">
        <v>50808037</v>
      </c>
      <c r="G20" s="184">
        <v>55765932</v>
      </c>
      <c r="H20" s="184">
        <v>49084132</v>
      </c>
      <c r="I20" s="184">
        <v>57847768</v>
      </c>
      <c r="J20" s="184">
        <v>58977233</v>
      </c>
      <c r="K20" s="184">
        <v>53903018</v>
      </c>
      <c r="L20" s="184">
        <v>58151283</v>
      </c>
      <c r="M20" s="184">
        <v>53834223</v>
      </c>
      <c r="N20" s="184">
        <v>0</v>
      </c>
      <c r="O20" s="184">
        <v>581466409</v>
      </c>
      <c r="P20" s="77"/>
      <c r="Q20" s="77"/>
    </row>
    <row r="21" spans="1:17" ht="7.5" customHeight="1">
      <c r="A21" s="77"/>
      <c r="B21" s="185" t="s">
        <v>114</v>
      </c>
      <c r="C21" s="184">
        <v>19821222</v>
      </c>
      <c r="D21" s="184">
        <v>17106814</v>
      </c>
      <c r="E21" s="184">
        <v>28057516</v>
      </c>
      <c r="F21" s="184">
        <v>20054652</v>
      </c>
      <c r="G21" s="184">
        <v>21208811</v>
      </c>
      <c r="H21" s="184">
        <v>26281210</v>
      </c>
      <c r="I21" s="184">
        <v>21473982</v>
      </c>
      <c r="J21" s="184">
        <v>20505113</v>
      </c>
      <c r="K21" s="184">
        <v>28657708</v>
      </c>
      <c r="L21" s="184">
        <v>20912897</v>
      </c>
      <c r="M21" s="184">
        <v>20085251</v>
      </c>
      <c r="N21" s="184">
        <v>0</v>
      </c>
      <c r="O21" s="184">
        <v>244165176</v>
      </c>
      <c r="P21" s="77"/>
      <c r="Q21" s="77"/>
    </row>
    <row r="22" spans="1:17" ht="7.5" customHeight="1">
      <c r="A22" s="77"/>
      <c r="B22" s="195" t="s">
        <v>115</v>
      </c>
      <c r="C22" s="196">
        <v>5246009</v>
      </c>
      <c r="D22" s="196">
        <v>4375286</v>
      </c>
      <c r="E22" s="196">
        <v>5576083</v>
      </c>
      <c r="F22" s="196">
        <v>5070326</v>
      </c>
      <c r="G22" s="196">
        <v>5803289</v>
      </c>
      <c r="H22" s="196">
        <v>5578056</v>
      </c>
      <c r="I22" s="196">
        <v>5088437</v>
      </c>
      <c r="J22" s="196">
        <v>4848330</v>
      </c>
      <c r="K22" s="196">
        <v>6445764</v>
      </c>
      <c r="L22" s="196">
        <v>4835675</v>
      </c>
      <c r="M22" s="196">
        <v>5514175</v>
      </c>
      <c r="N22" s="196">
        <v>0</v>
      </c>
      <c r="O22" s="196">
        <v>58381430</v>
      </c>
      <c r="P22" s="77"/>
      <c r="Q22" s="77"/>
    </row>
    <row r="23" spans="1:17" ht="7.5" customHeight="1">
      <c r="A23" s="77"/>
      <c r="B23" s="184" t="s">
        <v>116</v>
      </c>
      <c r="C23" s="184">
        <v>1386902</v>
      </c>
      <c r="D23" s="184">
        <v>1166142</v>
      </c>
      <c r="E23" s="184">
        <v>1234268</v>
      </c>
      <c r="F23" s="184">
        <v>1257974</v>
      </c>
      <c r="G23" s="184">
        <v>1246420</v>
      </c>
      <c r="H23" s="184">
        <v>1902283</v>
      </c>
      <c r="I23" s="184">
        <v>1819618</v>
      </c>
      <c r="J23" s="184">
        <v>1779453</v>
      </c>
      <c r="K23" s="184">
        <v>1239170</v>
      </c>
      <c r="L23" s="184">
        <v>1774653</v>
      </c>
      <c r="M23" s="184">
        <v>1706827</v>
      </c>
      <c r="N23" s="184">
        <v>0</v>
      </c>
      <c r="O23" s="184">
        <v>16513710</v>
      </c>
      <c r="P23" s="77"/>
      <c r="Q23" s="77"/>
    </row>
    <row r="24" spans="1:17" ht="7.5" customHeight="1">
      <c r="A24" s="77"/>
      <c r="B24" s="185" t="s">
        <v>117</v>
      </c>
      <c r="C24" s="184">
        <v>113559038</v>
      </c>
      <c r="D24" s="184">
        <v>118058910</v>
      </c>
      <c r="E24" s="184">
        <v>112388946</v>
      </c>
      <c r="F24" s="184">
        <v>126519704</v>
      </c>
      <c r="G24" s="184">
        <v>129916705</v>
      </c>
      <c r="H24" s="184">
        <v>127815854</v>
      </c>
      <c r="I24" s="184">
        <v>116518048</v>
      </c>
      <c r="J24" s="184">
        <v>116561967</v>
      </c>
      <c r="K24" s="184">
        <v>121845588</v>
      </c>
      <c r="L24" s="184">
        <v>114112481</v>
      </c>
      <c r="M24" s="184">
        <v>128808218</v>
      </c>
      <c r="N24" s="184">
        <v>0</v>
      </c>
      <c r="O24" s="184">
        <v>1326105459</v>
      </c>
      <c r="P24" s="77"/>
      <c r="Q24" s="77"/>
    </row>
    <row r="25" spans="1:17" ht="7.5" customHeight="1">
      <c r="A25" s="77"/>
      <c r="B25" s="185" t="s">
        <v>118</v>
      </c>
      <c r="C25" s="184">
        <v>95677997</v>
      </c>
      <c r="D25" s="184">
        <v>93571023</v>
      </c>
      <c r="E25" s="184">
        <v>110092165</v>
      </c>
      <c r="F25" s="184">
        <v>102150958</v>
      </c>
      <c r="G25" s="184">
        <v>111420522</v>
      </c>
      <c r="H25" s="184">
        <v>112077842</v>
      </c>
      <c r="I25" s="184">
        <v>104793893</v>
      </c>
      <c r="J25" s="184">
        <v>107504591</v>
      </c>
      <c r="K25" s="184">
        <v>101670745</v>
      </c>
      <c r="L25" s="184">
        <v>113982586</v>
      </c>
      <c r="M25" s="184">
        <v>97153989</v>
      </c>
      <c r="N25" s="184">
        <v>0</v>
      </c>
      <c r="O25" s="184">
        <v>1150096311</v>
      </c>
      <c r="P25" s="77"/>
      <c r="Q25" s="77"/>
    </row>
    <row r="26" spans="1:17" ht="7.5" customHeight="1">
      <c r="A26" s="77"/>
      <c r="B26" s="195" t="s">
        <v>119</v>
      </c>
      <c r="C26" s="196">
        <v>4695004</v>
      </c>
      <c r="D26" s="196">
        <v>730112</v>
      </c>
      <c r="E26" s="196">
        <v>4759886</v>
      </c>
      <c r="F26" s="196">
        <v>4280619</v>
      </c>
      <c r="G26" s="196">
        <v>4243529</v>
      </c>
      <c r="H26" s="196">
        <v>4041721</v>
      </c>
      <c r="I26" s="196">
        <v>4207329</v>
      </c>
      <c r="J26" s="196">
        <v>4290442</v>
      </c>
      <c r="K26" s="196">
        <v>4287155</v>
      </c>
      <c r="L26" s="196">
        <v>4484461</v>
      </c>
      <c r="M26" s="196">
        <v>5874438</v>
      </c>
      <c r="N26" s="196">
        <v>0</v>
      </c>
      <c r="O26" s="196">
        <v>45894696</v>
      </c>
      <c r="P26" s="77"/>
      <c r="Q26" s="77"/>
    </row>
    <row r="27" spans="1:17" ht="7.5" customHeight="1">
      <c r="A27" s="77"/>
      <c r="B27" s="184" t="s">
        <v>120</v>
      </c>
      <c r="C27" s="184">
        <v>17357726</v>
      </c>
      <c r="D27" s="184">
        <v>21284011</v>
      </c>
      <c r="E27" s="184">
        <v>20565516</v>
      </c>
      <c r="F27" s="184">
        <v>18212811</v>
      </c>
      <c r="G27" s="184">
        <v>17889342</v>
      </c>
      <c r="H27" s="184">
        <v>22670000</v>
      </c>
      <c r="I27" s="184">
        <v>22744736</v>
      </c>
      <c r="J27" s="184">
        <v>24005471</v>
      </c>
      <c r="K27" s="184">
        <v>25249539</v>
      </c>
      <c r="L27" s="184">
        <v>25013108</v>
      </c>
      <c r="M27" s="184">
        <v>24833394</v>
      </c>
      <c r="N27" s="184">
        <v>0</v>
      </c>
      <c r="O27" s="184">
        <v>239825654</v>
      </c>
      <c r="P27" s="77"/>
      <c r="Q27" s="77"/>
    </row>
    <row r="28" spans="1:17" ht="7.5" customHeight="1">
      <c r="A28" s="77"/>
      <c r="B28" s="185" t="s">
        <v>121</v>
      </c>
      <c r="C28" s="184">
        <v>124280255</v>
      </c>
      <c r="D28" s="184">
        <v>93975058</v>
      </c>
      <c r="E28" s="184">
        <v>140902710</v>
      </c>
      <c r="F28" s="184">
        <v>130345621</v>
      </c>
      <c r="G28" s="184">
        <v>120283534</v>
      </c>
      <c r="H28" s="184">
        <v>140575717</v>
      </c>
      <c r="I28" s="184">
        <v>117260517</v>
      </c>
      <c r="J28" s="184">
        <v>98652823</v>
      </c>
      <c r="K28" s="184">
        <v>157983225</v>
      </c>
      <c r="L28" s="184">
        <v>128996768</v>
      </c>
      <c r="M28" s="184">
        <v>113888730</v>
      </c>
      <c r="N28" s="184">
        <v>0</v>
      </c>
      <c r="O28" s="184">
        <v>1367144958</v>
      </c>
      <c r="P28" s="77"/>
      <c r="Q28" s="77"/>
    </row>
    <row r="29" spans="1:17" ht="7.5" customHeight="1">
      <c r="A29" s="77"/>
      <c r="B29" s="185" t="s">
        <v>122</v>
      </c>
      <c r="C29" s="184">
        <v>96850180</v>
      </c>
      <c r="D29" s="184">
        <v>105718905</v>
      </c>
      <c r="E29" s="184">
        <v>116021412</v>
      </c>
      <c r="F29" s="184">
        <v>110918788</v>
      </c>
      <c r="G29" s="184">
        <v>114310821</v>
      </c>
      <c r="H29" s="184">
        <v>100206672</v>
      </c>
      <c r="I29" s="184">
        <v>106655344</v>
      </c>
      <c r="J29" s="184">
        <v>111879866</v>
      </c>
      <c r="K29" s="184">
        <v>101188249</v>
      </c>
      <c r="L29" s="184">
        <v>120891608</v>
      </c>
      <c r="M29" s="184">
        <v>108733751</v>
      </c>
      <c r="N29" s="184">
        <v>0</v>
      </c>
      <c r="O29" s="184">
        <v>1193375596</v>
      </c>
      <c r="P29" s="77"/>
      <c r="Q29" s="77"/>
    </row>
    <row r="30" spans="1:17" ht="7.5" customHeight="1">
      <c r="A30" s="77"/>
      <c r="B30" s="195" t="s">
        <v>123</v>
      </c>
      <c r="C30" s="196">
        <v>54064197</v>
      </c>
      <c r="D30" s="196">
        <v>46032261</v>
      </c>
      <c r="E30" s="196">
        <v>51457460</v>
      </c>
      <c r="F30" s="196">
        <v>60971543</v>
      </c>
      <c r="G30" s="196">
        <v>59784335</v>
      </c>
      <c r="H30" s="196">
        <v>51771932</v>
      </c>
      <c r="I30" s="196">
        <v>61348455</v>
      </c>
      <c r="J30" s="196">
        <v>57236062</v>
      </c>
      <c r="K30" s="196">
        <v>56629183</v>
      </c>
      <c r="L30" s="196">
        <v>67650758</v>
      </c>
      <c r="M30" s="196">
        <v>62528732</v>
      </c>
      <c r="N30" s="196">
        <v>0</v>
      </c>
      <c r="O30" s="196">
        <v>629474918</v>
      </c>
      <c r="P30" s="77"/>
      <c r="Q30" s="77"/>
    </row>
    <row r="31" spans="1:17" ht="7.5" customHeight="1">
      <c r="A31" s="77"/>
      <c r="B31" s="184" t="s">
        <v>124</v>
      </c>
      <c r="C31" s="184">
        <v>32167918</v>
      </c>
      <c r="D31" s="184">
        <v>42649193</v>
      </c>
      <c r="E31" s="184">
        <v>51816951</v>
      </c>
      <c r="F31" s="184">
        <v>33211169</v>
      </c>
      <c r="G31" s="184">
        <v>44866772</v>
      </c>
      <c r="H31" s="184">
        <v>47938709</v>
      </c>
      <c r="I31" s="184">
        <v>37933865</v>
      </c>
      <c r="J31" s="184">
        <v>34277786</v>
      </c>
      <c r="K31" s="184">
        <v>36374740</v>
      </c>
      <c r="L31" s="184">
        <v>45668647</v>
      </c>
      <c r="M31" s="184">
        <v>27136338</v>
      </c>
      <c r="N31" s="184">
        <v>0</v>
      </c>
      <c r="O31" s="184">
        <v>434042088</v>
      </c>
      <c r="P31" s="77"/>
      <c r="Q31" s="77"/>
    </row>
    <row r="32" spans="1:17" ht="7.5" customHeight="1">
      <c r="A32" s="77"/>
      <c r="B32" s="185" t="s">
        <v>125</v>
      </c>
      <c r="C32" s="184">
        <v>66750398</v>
      </c>
      <c r="D32" s="184">
        <v>60147886</v>
      </c>
      <c r="E32" s="184">
        <v>61832699</v>
      </c>
      <c r="F32" s="184">
        <v>71532266</v>
      </c>
      <c r="G32" s="184">
        <v>70142683</v>
      </c>
      <c r="H32" s="184">
        <v>58971293</v>
      </c>
      <c r="I32" s="184">
        <v>74678024</v>
      </c>
      <c r="J32" s="184">
        <v>68807070</v>
      </c>
      <c r="K32" s="184">
        <v>66406964</v>
      </c>
      <c r="L32" s="184">
        <v>78134712</v>
      </c>
      <c r="M32" s="184">
        <v>62976305</v>
      </c>
      <c r="N32" s="184">
        <v>0</v>
      </c>
      <c r="O32" s="184">
        <v>740380300</v>
      </c>
      <c r="P32" s="77"/>
      <c r="Q32" s="77"/>
    </row>
    <row r="33" spans="1:17" ht="7.5" customHeight="1">
      <c r="A33" s="77"/>
      <c r="B33" s="185" t="s">
        <v>126</v>
      </c>
      <c r="C33" s="184">
        <v>57948102</v>
      </c>
      <c r="D33" s="184">
        <v>55027310</v>
      </c>
      <c r="E33" s="184">
        <v>53062708</v>
      </c>
      <c r="F33" s="184">
        <v>59282692</v>
      </c>
      <c r="G33" s="184">
        <v>61648444</v>
      </c>
      <c r="H33" s="184">
        <v>48621306</v>
      </c>
      <c r="I33" s="184">
        <v>56554588</v>
      </c>
      <c r="J33" s="184">
        <v>60198599</v>
      </c>
      <c r="K33" s="184">
        <v>20178933</v>
      </c>
      <c r="L33" s="184">
        <v>46511367</v>
      </c>
      <c r="M33" s="184">
        <v>36575508</v>
      </c>
      <c r="N33" s="184">
        <v>0</v>
      </c>
      <c r="O33" s="184">
        <v>555609557</v>
      </c>
      <c r="P33" s="77"/>
      <c r="Q33" s="77"/>
    </row>
    <row r="34" spans="1:17" ht="7.5" customHeight="1">
      <c r="A34" s="77"/>
      <c r="B34" s="195" t="s">
        <v>127</v>
      </c>
      <c r="C34" s="196">
        <v>10288821</v>
      </c>
      <c r="D34" s="196">
        <v>16150129</v>
      </c>
      <c r="E34" s="196">
        <v>22386300</v>
      </c>
      <c r="F34" s="196">
        <v>11712799</v>
      </c>
      <c r="G34" s="196">
        <v>13251690</v>
      </c>
      <c r="H34" s="196">
        <v>15297456</v>
      </c>
      <c r="I34" s="196">
        <v>14330001</v>
      </c>
      <c r="J34" s="196">
        <v>12785673</v>
      </c>
      <c r="K34" s="196">
        <v>17454691</v>
      </c>
      <c r="L34" s="196">
        <v>13702041</v>
      </c>
      <c r="M34" s="196">
        <v>15932120</v>
      </c>
      <c r="N34" s="196">
        <v>0</v>
      </c>
      <c r="O34" s="196">
        <v>163291721</v>
      </c>
      <c r="P34" s="77"/>
      <c r="Q34" s="77"/>
    </row>
    <row r="35" spans="1:17" ht="7.5" customHeight="1">
      <c r="A35" s="77"/>
      <c r="B35" s="184" t="s">
        <v>128</v>
      </c>
      <c r="C35" s="184">
        <v>41551975</v>
      </c>
      <c r="D35" s="184">
        <v>37014339</v>
      </c>
      <c r="E35" s="184">
        <v>43626865</v>
      </c>
      <c r="F35" s="184">
        <v>46790206</v>
      </c>
      <c r="G35" s="184">
        <v>44921347</v>
      </c>
      <c r="H35" s="184">
        <v>43128092</v>
      </c>
      <c r="I35" s="184">
        <v>47476892</v>
      </c>
      <c r="J35" s="184">
        <v>41377540</v>
      </c>
      <c r="K35" s="184">
        <v>43075590</v>
      </c>
      <c r="L35" s="184">
        <v>46289615</v>
      </c>
      <c r="M35" s="184">
        <v>41712587</v>
      </c>
      <c r="N35" s="184">
        <v>0</v>
      </c>
      <c r="O35" s="184">
        <v>476965048</v>
      </c>
      <c r="P35" s="77"/>
      <c r="Q35" s="77"/>
    </row>
    <row r="36" spans="1:17" ht="7.5" customHeight="1">
      <c r="A36" s="77"/>
      <c r="B36" s="185" t="s">
        <v>129</v>
      </c>
      <c r="C36" s="184">
        <v>34329658</v>
      </c>
      <c r="D36" s="184">
        <v>31779879</v>
      </c>
      <c r="E36" s="184">
        <v>33559787</v>
      </c>
      <c r="F36" s="184">
        <v>31270900</v>
      </c>
      <c r="G36" s="184">
        <v>37368430</v>
      </c>
      <c r="H36" s="184">
        <v>34984011</v>
      </c>
      <c r="I36" s="184">
        <v>34423003</v>
      </c>
      <c r="J36" s="184">
        <v>35816651</v>
      </c>
      <c r="K36" s="184">
        <v>35740173</v>
      </c>
      <c r="L36" s="184">
        <v>35386237</v>
      </c>
      <c r="M36" s="184">
        <v>36643845</v>
      </c>
      <c r="N36" s="184">
        <v>0</v>
      </c>
      <c r="O36" s="184">
        <v>381302574</v>
      </c>
      <c r="P36" s="77"/>
      <c r="Q36" s="77"/>
    </row>
    <row r="37" spans="1:17" ht="7.5" customHeight="1">
      <c r="A37" s="77"/>
      <c r="B37" s="185" t="s">
        <v>130</v>
      </c>
      <c r="C37" s="184">
        <v>86918110</v>
      </c>
      <c r="D37" s="184">
        <v>72776371</v>
      </c>
      <c r="E37" s="184">
        <v>62305275</v>
      </c>
      <c r="F37" s="184">
        <v>80094910</v>
      </c>
      <c r="G37" s="184">
        <v>78720639</v>
      </c>
      <c r="H37" s="184">
        <v>70811091</v>
      </c>
      <c r="I37" s="184">
        <v>86736403</v>
      </c>
      <c r="J37" s="184">
        <v>81679306</v>
      </c>
      <c r="K37" s="184">
        <v>70272972</v>
      </c>
      <c r="L37" s="184">
        <v>96289879</v>
      </c>
      <c r="M37" s="184">
        <v>72025736</v>
      </c>
      <c r="N37" s="184">
        <v>0</v>
      </c>
      <c r="O37" s="184">
        <v>858630692</v>
      </c>
      <c r="P37" s="77"/>
      <c r="Q37" s="77"/>
    </row>
    <row r="38" spans="1:17" ht="7.5" customHeight="1">
      <c r="A38" s="77"/>
      <c r="B38" s="195" t="s">
        <v>131</v>
      </c>
      <c r="C38" s="196">
        <v>48445742</v>
      </c>
      <c r="D38" s="196">
        <v>47131924</v>
      </c>
      <c r="E38" s="196">
        <v>55604021</v>
      </c>
      <c r="F38" s="196">
        <v>47203860</v>
      </c>
      <c r="G38" s="196">
        <v>53111639</v>
      </c>
      <c r="H38" s="196">
        <v>63102016</v>
      </c>
      <c r="I38" s="196">
        <v>58734315</v>
      </c>
      <c r="J38" s="196">
        <v>58387988</v>
      </c>
      <c r="K38" s="196">
        <v>65794186</v>
      </c>
      <c r="L38" s="196">
        <v>58384621</v>
      </c>
      <c r="M38" s="196">
        <v>60168732</v>
      </c>
      <c r="N38" s="196">
        <v>0</v>
      </c>
      <c r="O38" s="196">
        <v>616069044</v>
      </c>
      <c r="P38" s="77"/>
      <c r="Q38" s="77"/>
    </row>
    <row r="39" spans="1:17" ht="7.5" customHeight="1">
      <c r="A39" s="77"/>
      <c r="B39" s="184" t="s">
        <v>132</v>
      </c>
      <c r="C39" s="184">
        <v>46238614</v>
      </c>
      <c r="D39" s="184">
        <v>37357815</v>
      </c>
      <c r="E39" s="184">
        <v>41297019</v>
      </c>
      <c r="F39" s="184">
        <v>49943275</v>
      </c>
      <c r="G39" s="184">
        <v>49581842</v>
      </c>
      <c r="H39" s="184">
        <v>48893747</v>
      </c>
      <c r="I39" s="184">
        <v>48859266</v>
      </c>
      <c r="J39" s="184">
        <v>40569250</v>
      </c>
      <c r="K39" s="184">
        <v>45493710</v>
      </c>
      <c r="L39" s="184">
        <v>55905749</v>
      </c>
      <c r="M39" s="184">
        <v>43904255</v>
      </c>
      <c r="N39" s="184">
        <v>0</v>
      </c>
      <c r="O39" s="184">
        <v>508044542</v>
      </c>
      <c r="P39" s="77"/>
      <c r="Q39" s="77"/>
    </row>
    <row r="40" spans="1:17" ht="7.5" customHeight="1">
      <c r="A40" s="77"/>
      <c r="B40" s="185" t="s">
        <v>133</v>
      </c>
      <c r="C40" s="184">
        <v>66922972</v>
      </c>
      <c r="D40" s="184">
        <v>87317402</v>
      </c>
      <c r="E40" s="184">
        <v>96208306</v>
      </c>
      <c r="F40" s="184">
        <v>65017411</v>
      </c>
      <c r="G40" s="184">
        <v>96533361</v>
      </c>
      <c r="H40" s="184">
        <v>90238669</v>
      </c>
      <c r="I40" s="184">
        <v>69788588</v>
      </c>
      <c r="J40" s="184">
        <v>92152277</v>
      </c>
      <c r="K40" s="184">
        <v>89426536</v>
      </c>
      <c r="L40" s="184">
        <v>64320320</v>
      </c>
      <c r="M40" s="184">
        <v>87916130</v>
      </c>
      <c r="N40" s="184">
        <v>0</v>
      </c>
      <c r="O40" s="184">
        <v>905841972</v>
      </c>
      <c r="P40" s="77"/>
      <c r="Q40" s="77"/>
    </row>
    <row r="41" spans="1:17" ht="7.5" customHeight="1">
      <c r="A41" s="77"/>
      <c r="B41" s="185" t="s">
        <v>134</v>
      </c>
      <c r="C41" s="184">
        <v>17770953</v>
      </c>
      <c r="D41" s="184">
        <v>17536046</v>
      </c>
      <c r="E41" s="184">
        <v>20276234</v>
      </c>
      <c r="F41" s="184">
        <v>21222940</v>
      </c>
      <c r="G41" s="184">
        <v>23194865</v>
      </c>
      <c r="H41" s="184">
        <v>22804620</v>
      </c>
      <c r="I41" s="184">
        <v>27112537</v>
      </c>
      <c r="J41" s="184">
        <v>25405871</v>
      </c>
      <c r="K41" s="184">
        <v>25467614</v>
      </c>
      <c r="L41" s="184">
        <v>27021293</v>
      </c>
      <c r="M41" s="184">
        <v>21375615</v>
      </c>
      <c r="N41" s="184">
        <v>0</v>
      </c>
      <c r="O41" s="184">
        <v>249188588</v>
      </c>
      <c r="P41" s="77"/>
      <c r="Q41" s="77"/>
    </row>
    <row r="42" spans="1:17" ht="7.5" customHeight="1">
      <c r="A42" s="77"/>
      <c r="B42" s="195" t="s">
        <v>135</v>
      </c>
      <c r="C42" s="196">
        <v>32140448</v>
      </c>
      <c r="D42" s="196">
        <v>28680531</v>
      </c>
      <c r="E42" s="196">
        <v>41237488</v>
      </c>
      <c r="F42" s="196">
        <v>34447386</v>
      </c>
      <c r="G42" s="196">
        <v>35123781</v>
      </c>
      <c r="H42" s="196">
        <v>40698908</v>
      </c>
      <c r="I42" s="196">
        <v>36030975</v>
      </c>
      <c r="J42" s="196">
        <v>34950753</v>
      </c>
      <c r="K42" s="196">
        <v>42402762</v>
      </c>
      <c r="L42" s="196">
        <v>41136880</v>
      </c>
      <c r="M42" s="196">
        <v>35046966</v>
      </c>
      <c r="N42" s="196">
        <v>0</v>
      </c>
      <c r="O42" s="196">
        <v>401896878</v>
      </c>
      <c r="P42" s="77"/>
      <c r="Q42" s="77"/>
    </row>
    <row r="43" spans="1:17" ht="7.5" customHeight="1">
      <c r="A43" s="77"/>
      <c r="B43" s="184" t="s">
        <v>136</v>
      </c>
      <c r="C43" s="184">
        <v>26623544</v>
      </c>
      <c r="D43" s="184">
        <v>25250068</v>
      </c>
      <c r="E43" s="184">
        <v>16453552</v>
      </c>
      <c r="F43" s="184">
        <v>30029406</v>
      </c>
      <c r="G43" s="184">
        <v>30845939</v>
      </c>
      <c r="H43" s="184">
        <v>17410505</v>
      </c>
      <c r="I43" s="184">
        <v>31352384</v>
      </c>
      <c r="J43" s="184">
        <v>31259985</v>
      </c>
      <c r="K43" s="184">
        <v>18474430</v>
      </c>
      <c r="L43" s="184">
        <v>32745396</v>
      </c>
      <c r="M43" s="184">
        <v>27761460</v>
      </c>
      <c r="N43" s="184">
        <v>0</v>
      </c>
      <c r="O43" s="184">
        <v>288206669</v>
      </c>
      <c r="P43" s="77"/>
      <c r="Q43" s="77"/>
    </row>
    <row r="44" spans="1:17" ht="7.5" customHeight="1">
      <c r="A44" s="77"/>
      <c r="B44" s="185" t="s">
        <v>137</v>
      </c>
      <c r="C44" s="184">
        <v>9983530</v>
      </c>
      <c r="D44" s="184">
        <v>5592946</v>
      </c>
      <c r="E44" s="184">
        <v>7665193</v>
      </c>
      <c r="F44" s="184">
        <v>8741051</v>
      </c>
      <c r="G44" s="184">
        <v>8268686</v>
      </c>
      <c r="H44" s="184">
        <v>8096022</v>
      </c>
      <c r="I44" s="184">
        <v>9419968</v>
      </c>
      <c r="J44" s="184">
        <v>7436464</v>
      </c>
      <c r="K44" s="184">
        <v>7748215</v>
      </c>
      <c r="L44" s="184">
        <v>9525151</v>
      </c>
      <c r="M44" s="184">
        <v>5956673</v>
      </c>
      <c r="N44" s="184">
        <v>0</v>
      </c>
      <c r="O44" s="184">
        <v>88433899</v>
      </c>
      <c r="P44" s="77"/>
      <c r="Q44" s="77"/>
    </row>
    <row r="45" spans="1:17" ht="7.5" customHeight="1">
      <c r="A45" s="77"/>
      <c r="B45" s="185" t="s">
        <v>138</v>
      </c>
      <c r="C45" s="184">
        <v>64080328</v>
      </c>
      <c r="D45" s="184">
        <v>58173165</v>
      </c>
      <c r="E45" s="184">
        <v>68035170</v>
      </c>
      <c r="F45" s="184">
        <v>70024066</v>
      </c>
      <c r="G45" s="184">
        <v>72562988</v>
      </c>
      <c r="H45" s="184">
        <v>69302027</v>
      </c>
      <c r="I45" s="184">
        <v>72132799</v>
      </c>
      <c r="J45" s="184">
        <v>69008374</v>
      </c>
      <c r="K45" s="184">
        <v>67500080</v>
      </c>
      <c r="L45" s="184">
        <v>73345322</v>
      </c>
      <c r="M45" s="184">
        <v>67864197</v>
      </c>
      <c r="N45" s="184">
        <v>0</v>
      </c>
      <c r="O45" s="184">
        <v>752028516</v>
      </c>
      <c r="P45" s="77"/>
      <c r="Q45" s="77"/>
    </row>
    <row r="46" spans="1:17" ht="7.5" customHeight="1">
      <c r="A46" s="77"/>
      <c r="B46" s="195" t="s">
        <v>139</v>
      </c>
      <c r="C46" s="196">
        <v>45472860</v>
      </c>
      <c r="D46" s="196">
        <v>43526243</v>
      </c>
      <c r="E46" s="196">
        <v>49468114</v>
      </c>
      <c r="F46" s="196">
        <v>35547849</v>
      </c>
      <c r="G46" s="196">
        <v>43452514</v>
      </c>
      <c r="H46" s="196">
        <v>46172361</v>
      </c>
      <c r="I46" s="196">
        <v>39207456</v>
      </c>
      <c r="J46" s="196">
        <v>48627168</v>
      </c>
      <c r="K46" s="196">
        <v>42674229</v>
      </c>
      <c r="L46" s="196">
        <v>44569840</v>
      </c>
      <c r="M46" s="196">
        <v>40259568</v>
      </c>
      <c r="N46" s="196">
        <v>0</v>
      </c>
      <c r="O46" s="196">
        <v>478978202</v>
      </c>
      <c r="P46" s="77"/>
      <c r="Q46" s="77"/>
    </row>
    <row r="47" spans="1:17" ht="7.5" customHeight="1">
      <c r="A47" s="77"/>
      <c r="B47" s="184" t="s">
        <v>140</v>
      </c>
      <c r="C47" s="184">
        <v>111737155</v>
      </c>
      <c r="D47" s="184">
        <v>91924422</v>
      </c>
      <c r="E47" s="184">
        <v>145476545</v>
      </c>
      <c r="F47" s="184">
        <v>90671606</v>
      </c>
      <c r="G47" s="184">
        <v>125513256</v>
      </c>
      <c r="H47" s="184">
        <v>153060839</v>
      </c>
      <c r="I47" s="184">
        <v>99086937</v>
      </c>
      <c r="J47" s="184">
        <v>90387593</v>
      </c>
      <c r="K47" s="184">
        <v>147106810</v>
      </c>
      <c r="L47" s="184">
        <v>91690924</v>
      </c>
      <c r="M47" s="184">
        <v>93161870</v>
      </c>
      <c r="N47" s="184">
        <v>0</v>
      </c>
      <c r="O47" s="184">
        <v>1239817957</v>
      </c>
      <c r="P47" s="77"/>
      <c r="Q47" s="77"/>
    </row>
    <row r="48" spans="1:17" ht="7.5" customHeight="1">
      <c r="A48" s="77"/>
      <c r="B48" s="185" t="s">
        <v>141</v>
      </c>
      <c r="C48" s="184">
        <v>76320911</v>
      </c>
      <c r="D48" s="184">
        <v>79742488</v>
      </c>
      <c r="E48" s="184">
        <v>85904848</v>
      </c>
      <c r="F48" s="184">
        <v>79026890</v>
      </c>
      <c r="G48" s="184">
        <v>95601269</v>
      </c>
      <c r="H48" s="184">
        <v>85353800</v>
      </c>
      <c r="I48" s="184">
        <v>85711472</v>
      </c>
      <c r="J48" s="184">
        <v>88025083</v>
      </c>
      <c r="K48" s="184">
        <v>86757127</v>
      </c>
      <c r="L48" s="184">
        <v>90737575</v>
      </c>
      <c r="M48" s="184">
        <v>86496607</v>
      </c>
      <c r="N48" s="184">
        <v>0</v>
      </c>
      <c r="O48" s="184">
        <v>939678070</v>
      </c>
      <c r="P48" s="77"/>
      <c r="Q48" s="77"/>
    </row>
    <row r="49" spans="1:17" ht="7.5" customHeight="1">
      <c r="A49" s="77"/>
      <c r="B49" s="185" t="s">
        <v>142</v>
      </c>
      <c r="C49" s="184">
        <v>34405186</v>
      </c>
      <c r="D49" s="184">
        <v>31376515</v>
      </c>
      <c r="E49" s="184">
        <v>34294009</v>
      </c>
      <c r="F49" s="184">
        <v>33267868</v>
      </c>
      <c r="G49" s="184">
        <v>32507088</v>
      </c>
      <c r="H49" s="184">
        <v>37147133</v>
      </c>
      <c r="I49" s="184">
        <v>37257703</v>
      </c>
      <c r="J49" s="184">
        <v>29656165</v>
      </c>
      <c r="K49" s="184">
        <v>41953665</v>
      </c>
      <c r="L49" s="184">
        <v>38583387</v>
      </c>
      <c r="M49" s="184">
        <v>29414815</v>
      </c>
      <c r="N49" s="184">
        <v>0</v>
      </c>
      <c r="O49" s="184">
        <v>379863534</v>
      </c>
      <c r="P49" s="77"/>
      <c r="Q49" s="77"/>
    </row>
    <row r="50" spans="1:17" ht="7.5" customHeight="1">
      <c r="A50" s="77"/>
      <c r="B50" s="195" t="s">
        <v>143</v>
      </c>
      <c r="C50" s="196">
        <v>132777329</v>
      </c>
      <c r="D50" s="196">
        <v>111216184</v>
      </c>
      <c r="E50" s="196">
        <v>130953077</v>
      </c>
      <c r="F50" s="196">
        <v>137902456</v>
      </c>
      <c r="G50" s="196">
        <v>122586015</v>
      </c>
      <c r="H50" s="196">
        <v>134182407</v>
      </c>
      <c r="I50" s="196">
        <v>140508412</v>
      </c>
      <c r="J50" s="196">
        <v>122520060</v>
      </c>
      <c r="K50" s="196">
        <v>137854834</v>
      </c>
      <c r="L50" s="196">
        <v>152173647</v>
      </c>
      <c r="M50" s="196">
        <v>123673913</v>
      </c>
      <c r="N50" s="196">
        <v>0</v>
      </c>
      <c r="O50" s="196">
        <v>1446348334</v>
      </c>
      <c r="P50" s="77"/>
      <c r="Q50" s="77"/>
    </row>
    <row r="51" spans="1:17" ht="7.5" customHeight="1">
      <c r="A51" s="77"/>
      <c r="B51" s="184" t="s">
        <v>144</v>
      </c>
      <c r="C51" s="184">
        <v>45318947</v>
      </c>
      <c r="D51" s="184">
        <v>95470786</v>
      </c>
      <c r="E51" s="184">
        <v>72015004</v>
      </c>
      <c r="F51" s="184">
        <v>76051546</v>
      </c>
      <c r="G51" s="184">
        <v>55866238</v>
      </c>
      <c r="H51" s="184">
        <v>89083973</v>
      </c>
      <c r="I51" s="184">
        <v>73401521</v>
      </c>
      <c r="J51" s="184">
        <v>53709215</v>
      </c>
      <c r="K51" s="184">
        <v>78290389</v>
      </c>
      <c r="L51" s="184">
        <v>25672824</v>
      </c>
      <c r="M51" s="184">
        <v>95020515</v>
      </c>
      <c r="N51" s="184">
        <v>0</v>
      </c>
      <c r="O51" s="184">
        <v>759900958</v>
      </c>
      <c r="P51" s="77"/>
      <c r="Q51" s="77"/>
    </row>
    <row r="52" spans="1:17" ht="7.5" customHeight="1">
      <c r="A52" s="77"/>
      <c r="B52" s="185" t="s">
        <v>145</v>
      </c>
      <c r="C52" s="184">
        <v>38784166</v>
      </c>
      <c r="D52" s="184">
        <v>37588219</v>
      </c>
      <c r="E52" s="184">
        <v>39075877</v>
      </c>
      <c r="F52" s="184">
        <v>39730622</v>
      </c>
      <c r="G52" s="184">
        <v>40690115</v>
      </c>
      <c r="H52" s="184">
        <v>41775830</v>
      </c>
      <c r="I52" s="184">
        <v>42492867</v>
      </c>
      <c r="J52" s="184">
        <v>43890701</v>
      </c>
      <c r="K52" s="184">
        <v>42136106</v>
      </c>
      <c r="L52" s="184">
        <v>42081925</v>
      </c>
      <c r="M52" s="184">
        <v>41483259</v>
      </c>
      <c r="N52" s="184">
        <v>0</v>
      </c>
      <c r="O52" s="184">
        <v>449729688</v>
      </c>
      <c r="P52" s="77"/>
      <c r="Q52" s="77"/>
    </row>
    <row r="53" spans="1:17" ht="7.5" customHeight="1">
      <c r="A53" s="77"/>
      <c r="B53" s="185" t="s">
        <v>146</v>
      </c>
      <c r="C53" s="184">
        <v>121628398</v>
      </c>
      <c r="D53" s="184">
        <v>108796491</v>
      </c>
      <c r="E53" s="184">
        <v>152228625</v>
      </c>
      <c r="F53" s="184">
        <v>119370848</v>
      </c>
      <c r="G53" s="184">
        <v>120514555</v>
      </c>
      <c r="H53" s="184">
        <v>154345392</v>
      </c>
      <c r="I53" s="184">
        <v>129060400</v>
      </c>
      <c r="J53" s="184">
        <v>122634774</v>
      </c>
      <c r="K53" s="184">
        <v>156329830</v>
      </c>
      <c r="L53" s="184">
        <v>133144627</v>
      </c>
      <c r="M53" s="184">
        <v>123359030</v>
      </c>
      <c r="N53" s="184">
        <v>0</v>
      </c>
      <c r="O53" s="184">
        <v>1441412970</v>
      </c>
      <c r="P53" s="77"/>
      <c r="Q53" s="77"/>
    </row>
    <row r="54" spans="1:17" ht="7.5" customHeight="1">
      <c r="A54" s="77"/>
      <c r="B54" s="195" t="s">
        <v>147</v>
      </c>
      <c r="C54" s="196">
        <v>6095787</v>
      </c>
      <c r="D54" s="196">
        <v>4594644</v>
      </c>
      <c r="E54" s="196">
        <v>5667909</v>
      </c>
      <c r="F54" s="196">
        <v>5811809</v>
      </c>
      <c r="G54" s="196">
        <v>6005636</v>
      </c>
      <c r="H54" s="196">
        <v>7661993</v>
      </c>
      <c r="I54" s="196">
        <v>5686016</v>
      </c>
      <c r="J54" s="196">
        <v>4911193</v>
      </c>
      <c r="K54" s="196">
        <v>5971510</v>
      </c>
      <c r="L54" s="196">
        <v>10510728</v>
      </c>
      <c r="M54" s="196">
        <v>5227899</v>
      </c>
      <c r="N54" s="196">
        <v>0</v>
      </c>
      <c r="O54" s="196">
        <v>68145124</v>
      </c>
      <c r="P54" s="77"/>
      <c r="Q54" s="77"/>
    </row>
    <row r="55" spans="1:17" ht="7.5" customHeight="1">
      <c r="A55" s="77"/>
      <c r="B55" s="184" t="s">
        <v>148</v>
      </c>
      <c r="C55" s="184">
        <v>61003965</v>
      </c>
      <c r="D55" s="184">
        <v>55833799</v>
      </c>
      <c r="E55" s="184">
        <v>70466250</v>
      </c>
      <c r="F55" s="184">
        <v>60842501</v>
      </c>
      <c r="G55" s="184">
        <v>73666785</v>
      </c>
      <c r="H55" s="184">
        <v>65759361</v>
      </c>
      <c r="I55" s="184">
        <v>65233845</v>
      </c>
      <c r="J55" s="184">
        <v>65147784</v>
      </c>
      <c r="K55" s="184">
        <v>63505255</v>
      </c>
      <c r="L55" s="184">
        <v>68581599</v>
      </c>
      <c r="M55" s="184">
        <v>60305545</v>
      </c>
      <c r="N55" s="184">
        <v>0</v>
      </c>
      <c r="O55" s="184">
        <v>710346689</v>
      </c>
      <c r="P55" s="77"/>
      <c r="Q55" s="77"/>
    </row>
    <row r="56" spans="1:17" ht="7.5" customHeight="1">
      <c r="A56" s="77"/>
      <c r="B56" s="185" t="s">
        <v>149</v>
      </c>
      <c r="C56" s="184">
        <v>16697279</v>
      </c>
      <c r="D56" s="184">
        <v>16542373</v>
      </c>
      <c r="E56" s="184">
        <v>15393002</v>
      </c>
      <c r="F56" s="184">
        <v>16480092</v>
      </c>
      <c r="G56" s="184">
        <v>18543262</v>
      </c>
      <c r="H56" s="184">
        <v>19916772</v>
      </c>
      <c r="I56" s="184">
        <v>19156940</v>
      </c>
      <c r="J56" s="184">
        <v>21108495</v>
      </c>
      <c r="K56" s="184">
        <v>20580227</v>
      </c>
      <c r="L56" s="184">
        <v>20510502</v>
      </c>
      <c r="M56" s="184">
        <v>24677905</v>
      </c>
      <c r="N56" s="184">
        <v>0</v>
      </c>
      <c r="O56" s="184">
        <v>209606849</v>
      </c>
      <c r="P56" s="77"/>
      <c r="Q56" s="77"/>
    </row>
    <row r="57" spans="1:17" ht="7.5" customHeight="1">
      <c r="A57" s="77"/>
      <c r="B57" s="185" t="s">
        <v>150</v>
      </c>
      <c r="C57" s="184">
        <v>65672288</v>
      </c>
      <c r="D57" s="184">
        <v>79074450</v>
      </c>
      <c r="E57" s="184">
        <v>78440200</v>
      </c>
      <c r="F57" s="184">
        <v>75082513</v>
      </c>
      <c r="G57" s="184">
        <v>84807969</v>
      </c>
      <c r="H57" s="184">
        <v>78803310</v>
      </c>
      <c r="I57" s="184">
        <v>69073251</v>
      </c>
      <c r="J57" s="184">
        <v>84575111</v>
      </c>
      <c r="K57" s="184">
        <v>82504554</v>
      </c>
      <c r="L57" s="184">
        <v>74594341</v>
      </c>
      <c r="M57" s="184">
        <v>79714673</v>
      </c>
      <c r="N57" s="184">
        <v>0</v>
      </c>
      <c r="O57" s="184">
        <v>852342660</v>
      </c>
      <c r="P57" s="77"/>
      <c r="Q57" s="77"/>
    </row>
    <row r="58" spans="1:17" ht="7.5" customHeight="1">
      <c r="A58" s="77"/>
      <c r="B58" s="195" t="s">
        <v>151</v>
      </c>
      <c r="C58" s="196">
        <v>403292219</v>
      </c>
      <c r="D58" s="196">
        <v>371781452</v>
      </c>
      <c r="E58" s="196">
        <v>432279044</v>
      </c>
      <c r="F58" s="196">
        <v>439800782</v>
      </c>
      <c r="G58" s="196">
        <v>443593094</v>
      </c>
      <c r="H58" s="196">
        <v>425547848</v>
      </c>
      <c r="I58" s="196">
        <v>435979564</v>
      </c>
      <c r="J58" s="196">
        <v>449874195</v>
      </c>
      <c r="K58" s="196">
        <v>472175113</v>
      </c>
      <c r="L58" s="196">
        <v>480378997</v>
      </c>
      <c r="M58" s="196">
        <v>438683659</v>
      </c>
      <c r="N58" s="196">
        <v>0</v>
      </c>
      <c r="O58" s="196">
        <v>4793385967</v>
      </c>
      <c r="P58" s="77"/>
      <c r="Q58" s="77"/>
    </row>
    <row r="59" spans="1:17" ht="7.5" customHeight="1">
      <c r="A59" s="77"/>
      <c r="B59" s="184" t="s">
        <v>152</v>
      </c>
      <c r="C59" s="184">
        <v>35690208</v>
      </c>
      <c r="D59" s="184">
        <v>31148882</v>
      </c>
      <c r="E59" s="184">
        <v>33032943</v>
      </c>
      <c r="F59" s="184">
        <v>35236142</v>
      </c>
      <c r="G59" s="184">
        <v>39241481</v>
      </c>
      <c r="H59" s="184">
        <v>42226180</v>
      </c>
      <c r="I59" s="184">
        <v>10553223</v>
      </c>
      <c r="J59" s="184">
        <v>41276042</v>
      </c>
      <c r="K59" s="184">
        <v>40799431</v>
      </c>
      <c r="L59" s="184">
        <v>35255653</v>
      </c>
      <c r="M59" s="184">
        <v>31830520</v>
      </c>
      <c r="N59" s="184">
        <v>0</v>
      </c>
      <c r="O59" s="184">
        <v>376290705</v>
      </c>
      <c r="P59" s="77"/>
      <c r="Q59" s="77"/>
    </row>
    <row r="60" spans="1:17" ht="7.5" customHeight="1">
      <c r="A60" s="77"/>
      <c r="B60" s="185" t="s">
        <v>153</v>
      </c>
      <c r="C60" s="184">
        <v>3674012</v>
      </c>
      <c r="D60" s="184">
        <v>5688106</v>
      </c>
      <c r="E60" s="184">
        <v>4827452</v>
      </c>
      <c r="F60" s="184">
        <v>5871433</v>
      </c>
      <c r="G60" s="184">
        <v>5272952</v>
      </c>
      <c r="H60" s="184">
        <v>4355032</v>
      </c>
      <c r="I60" s="184">
        <v>4355032</v>
      </c>
      <c r="J60" s="184">
        <v>5310173</v>
      </c>
      <c r="K60" s="184">
        <v>3713423</v>
      </c>
      <c r="L60" s="184">
        <v>3713423</v>
      </c>
      <c r="M60" s="184">
        <v>5786425</v>
      </c>
      <c r="N60" s="184">
        <v>0</v>
      </c>
      <c r="O60" s="184">
        <v>52567463</v>
      </c>
      <c r="P60" s="77"/>
      <c r="Q60" s="77"/>
    </row>
    <row r="61" spans="1:17" ht="7.5" customHeight="1">
      <c r="A61" s="77"/>
      <c r="B61" s="185" t="s">
        <v>154</v>
      </c>
      <c r="C61" s="184">
        <v>107687367</v>
      </c>
      <c r="D61" s="184">
        <v>61546326</v>
      </c>
      <c r="E61" s="184">
        <v>111955606</v>
      </c>
      <c r="F61" s="184">
        <v>70493594</v>
      </c>
      <c r="G61" s="184">
        <v>67729141</v>
      </c>
      <c r="H61" s="184">
        <v>92240218</v>
      </c>
      <c r="I61" s="184">
        <v>98691941</v>
      </c>
      <c r="J61" s="184">
        <v>78260493</v>
      </c>
      <c r="K61" s="184">
        <v>76394092</v>
      </c>
      <c r="L61" s="184">
        <v>104149162</v>
      </c>
      <c r="M61" s="184">
        <v>81048057</v>
      </c>
      <c r="N61" s="184">
        <v>0</v>
      </c>
      <c r="O61" s="184">
        <v>950195997</v>
      </c>
      <c r="P61" s="77"/>
      <c r="Q61" s="77"/>
    </row>
    <row r="62" spans="1:17" ht="7.5" customHeight="1">
      <c r="A62" s="77"/>
      <c r="B62" s="195" t="s">
        <v>155</v>
      </c>
      <c r="C62" s="196">
        <v>57722678</v>
      </c>
      <c r="D62" s="196">
        <v>37761340</v>
      </c>
      <c r="E62" s="196">
        <v>51332035</v>
      </c>
      <c r="F62" s="196">
        <v>59594087</v>
      </c>
      <c r="G62" s="196">
        <v>54805399</v>
      </c>
      <c r="H62" s="196">
        <v>54769237</v>
      </c>
      <c r="I62" s="196">
        <v>62859966</v>
      </c>
      <c r="J62" s="196">
        <v>59405445</v>
      </c>
      <c r="K62" s="196">
        <v>58372207</v>
      </c>
      <c r="L62" s="196">
        <v>68591145</v>
      </c>
      <c r="M62" s="196">
        <v>50087971</v>
      </c>
      <c r="N62" s="196">
        <v>0</v>
      </c>
      <c r="O62" s="196">
        <v>615301510</v>
      </c>
      <c r="P62" s="77"/>
      <c r="Q62" s="77"/>
    </row>
    <row r="63" spans="1:17" ht="7.5" customHeight="1">
      <c r="A63" s="77"/>
      <c r="B63" s="185" t="s">
        <v>156</v>
      </c>
      <c r="C63" s="184">
        <v>17239774</v>
      </c>
      <c r="D63" s="184">
        <v>30343883</v>
      </c>
      <c r="E63" s="184">
        <v>23672771</v>
      </c>
      <c r="F63" s="184">
        <v>10027504</v>
      </c>
      <c r="G63" s="184">
        <v>39259455</v>
      </c>
      <c r="H63" s="184">
        <v>25658146</v>
      </c>
      <c r="I63" s="184">
        <v>6068038</v>
      </c>
      <c r="J63" s="184">
        <v>30253012</v>
      </c>
      <c r="K63" s="184">
        <v>19295098</v>
      </c>
      <c r="L63" s="184">
        <v>10063536</v>
      </c>
      <c r="M63" s="184">
        <v>41471543</v>
      </c>
      <c r="N63" s="184">
        <v>0</v>
      </c>
      <c r="O63" s="184">
        <v>253352760</v>
      </c>
      <c r="P63" s="77"/>
      <c r="Q63" s="77"/>
    </row>
    <row r="64" spans="1:17" ht="7.5" customHeight="1">
      <c r="A64" s="77"/>
      <c r="B64" s="185" t="s">
        <v>157</v>
      </c>
      <c r="C64" s="184">
        <v>62118572</v>
      </c>
      <c r="D64" s="184">
        <v>53580994</v>
      </c>
      <c r="E64" s="184">
        <v>51419067</v>
      </c>
      <c r="F64" s="184">
        <v>47862764</v>
      </c>
      <c r="G64" s="184">
        <v>57221311</v>
      </c>
      <c r="H64" s="184">
        <v>127118223</v>
      </c>
      <c r="I64" s="184">
        <v>66415987</v>
      </c>
      <c r="J64" s="184">
        <v>67215868</v>
      </c>
      <c r="K64" s="184">
        <v>67541550</v>
      </c>
      <c r="L64" s="184">
        <v>71327803</v>
      </c>
      <c r="M64" s="184">
        <v>60313120</v>
      </c>
      <c r="N64" s="184">
        <v>0</v>
      </c>
      <c r="O64" s="184">
        <v>732135259</v>
      </c>
      <c r="P64" s="77"/>
      <c r="Q64" s="77"/>
    </row>
    <row r="65" spans="1:17" ht="7.5" customHeight="1" thickBot="1">
      <c r="A65" s="77"/>
      <c r="B65" s="186" t="s">
        <v>158</v>
      </c>
      <c r="C65" s="184">
        <v>27573840</v>
      </c>
      <c r="D65" s="184">
        <v>21172934</v>
      </c>
      <c r="E65" s="184">
        <v>28287765</v>
      </c>
      <c r="F65" s="184">
        <v>26550540</v>
      </c>
      <c r="G65" s="184">
        <v>29087990</v>
      </c>
      <c r="H65" s="184">
        <v>34531411</v>
      </c>
      <c r="I65" s="184">
        <v>22382705</v>
      </c>
      <c r="J65" s="184">
        <v>32046541</v>
      </c>
      <c r="K65" s="184">
        <v>45066537</v>
      </c>
      <c r="L65" s="184">
        <v>41798438</v>
      </c>
      <c r="M65" s="184">
        <v>62643560</v>
      </c>
      <c r="N65" s="184">
        <v>0</v>
      </c>
      <c r="O65" s="184">
        <v>371142261</v>
      </c>
      <c r="P65" s="77"/>
      <c r="Q65" s="77"/>
    </row>
    <row r="66" spans="1:17" ht="7.5" customHeight="1" thickTop="1">
      <c r="A66" s="77"/>
      <c r="B66" s="188" t="s">
        <v>223</v>
      </c>
      <c r="C66" s="189">
        <v>3076050839</v>
      </c>
      <c r="D66" s="189">
        <v>2910825149</v>
      </c>
      <c r="E66" s="189">
        <v>3358422585</v>
      </c>
      <c r="F66" s="189">
        <v>3145202028</v>
      </c>
      <c r="G66" s="189">
        <v>3357259395</v>
      </c>
      <c r="H66" s="189">
        <v>3510776124</v>
      </c>
      <c r="I66" s="189">
        <v>3258184654</v>
      </c>
      <c r="J66" s="189">
        <v>3292710897</v>
      </c>
      <c r="K66" s="189">
        <v>3464992833</v>
      </c>
      <c r="L66" s="189">
        <v>3450135705</v>
      </c>
      <c r="M66" s="189">
        <v>3241103000</v>
      </c>
      <c r="N66" s="189">
        <v>0</v>
      </c>
      <c r="O66" s="189">
        <v>36065663210</v>
      </c>
      <c r="P66" s="77"/>
      <c r="Q66" s="77"/>
    </row>
    <row r="67" spans="1:17" ht="7.5" customHeight="1" thickBot="1">
      <c r="A67" s="77"/>
      <c r="B67" s="190" t="s">
        <v>160</v>
      </c>
      <c r="C67" s="191">
        <v>1165310</v>
      </c>
      <c r="D67" s="191">
        <v>480965</v>
      </c>
      <c r="E67" s="191">
        <v>695583</v>
      </c>
      <c r="F67" s="191">
        <v>762795</v>
      </c>
      <c r="G67" s="191">
        <v>957219</v>
      </c>
      <c r="H67" s="191">
        <v>773952</v>
      </c>
      <c r="I67" s="191">
        <v>25231940</v>
      </c>
      <c r="J67" s="191">
        <v>25108617</v>
      </c>
      <c r="K67" s="191">
        <v>22625914</v>
      </c>
      <c r="L67" s="191">
        <v>15025349</v>
      </c>
      <c r="M67" s="191">
        <v>13792603</v>
      </c>
      <c r="N67" s="191">
        <v>0</v>
      </c>
      <c r="O67" s="191">
        <v>106620246</v>
      </c>
      <c r="P67" s="77"/>
      <c r="Q67" s="77"/>
    </row>
    <row r="68" spans="1:17" ht="9" customHeight="1" thickTop="1">
      <c r="A68" s="77"/>
      <c r="B68" s="186" t="s">
        <v>224</v>
      </c>
      <c r="C68" s="187">
        <v>3077216149</v>
      </c>
      <c r="D68" s="187">
        <v>2911306114</v>
      </c>
      <c r="E68" s="187">
        <v>3359118168</v>
      </c>
      <c r="F68" s="187">
        <v>3145964823</v>
      </c>
      <c r="G68" s="187">
        <v>3358216614</v>
      </c>
      <c r="H68" s="187">
        <v>3511550076</v>
      </c>
      <c r="I68" s="187">
        <v>3283416594</v>
      </c>
      <c r="J68" s="187">
        <v>3317819514</v>
      </c>
      <c r="K68" s="187">
        <v>3487618747</v>
      </c>
      <c r="L68" s="187">
        <v>3465161054</v>
      </c>
      <c r="M68" s="187">
        <v>3254895603</v>
      </c>
      <c r="N68" s="187">
        <v>0</v>
      </c>
      <c r="O68" s="187">
        <v>36172283457</v>
      </c>
      <c r="P68" s="77"/>
      <c r="Q68" s="77"/>
    </row>
    <row r="69" spans="1:17" ht="12.75">
      <c r="A69" s="77"/>
      <c r="B69" s="183" t="s">
        <v>243</v>
      </c>
      <c r="C69" s="146"/>
      <c r="D69" s="146"/>
      <c r="E69" s="146"/>
      <c r="F69" s="146"/>
      <c r="G69" s="146"/>
      <c r="H69" s="146"/>
      <c r="I69" s="146"/>
      <c r="J69" s="197" t="s">
        <v>244</v>
      </c>
      <c r="K69" s="146"/>
      <c r="L69" s="146"/>
      <c r="M69" s="146"/>
      <c r="N69" s="146"/>
      <c r="O69" s="147"/>
      <c r="P69" s="77"/>
      <c r="Q69" s="77"/>
    </row>
    <row r="70" spans="1:17" ht="12.75">
      <c r="A70" s="77"/>
      <c r="B70" s="185" t="s">
        <v>245</v>
      </c>
      <c r="C70" s="149"/>
      <c r="D70" s="149"/>
      <c r="E70" s="149"/>
      <c r="F70" s="149"/>
      <c r="G70" s="149"/>
      <c r="H70" s="149"/>
      <c r="I70" s="149"/>
      <c r="J70" s="198" t="s">
        <v>246</v>
      </c>
      <c r="K70" s="149"/>
      <c r="L70" s="149"/>
      <c r="M70" s="149"/>
      <c r="N70" s="149"/>
      <c r="O70" s="150"/>
      <c r="P70" s="77"/>
      <c r="Q70" s="77"/>
    </row>
    <row r="71" spans="1:17" ht="12.75">
      <c r="A71" s="77"/>
      <c r="B71" s="185" t="s">
        <v>247</v>
      </c>
      <c r="C71" s="149"/>
      <c r="D71" s="149"/>
      <c r="E71" s="149"/>
      <c r="F71" s="149"/>
      <c r="G71" s="149"/>
      <c r="H71" s="149"/>
      <c r="I71" s="149"/>
      <c r="J71" s="149"/>
      <c r="K71" s="149"/>
      <c r="L71" s="149"/>
      <c r="M71" s="149"/>
      <c r="N71" s="149"/>
      <c r="O71" s="150"/>
      <c r="P71" s="77"/>
      <c r="Q71" s="77"/>
    </row>
    <row r="72" spans="1:17" ht="12.75">
      <c r="A72" s="77"/>
      <c r="B72" s="186" t="s">
        <v>248</v>
      </c>
      <c r="C72" s="152"/>
      <c r="D72" s="152"/>
      <c r="E72" s="152"/>
      <c r="F72" s="152"/>
      <c r="G72" s="152"/>
      <c r="H72" s="152"/>
      <c r="I72" s="152"/>
      <c r="J72" s="199"/>
      <c r="K72" s="152"/>
      <c r="L72" s="152"/>
      <c r="M72" s="152"/>
      <c r="N72" s="152"/>
      <c r="O72" s="153"/>
      <c r="P72" s="77"/>
      <c r="Q72" s="77"/>
    </row>
    <row r="73" spans="1:17" ht="12.75">
      <c r="A73" s="77"/>
      <c r="B73" s="77"/>
      <c r="C73" s="77"/>
      <c r="D73" s="77"/>
      <c r="E73" s="77"/>
      <c r="F73" s="77"/>
      <c r="G73" s="77"/>
      <c r="H73" s="77"/>
      <c r="I73" s="77"/>
      <c r="J73" s="77"/>
      <c r="K73" s="77"/>
      <c r="L73" s="77"/>
      <c r="M73" s="77"/>
      <c r="N73" s="77"/>
      <c r="O73" s="77"/>
      <c r="P73" s="77"/>
      <c r="Q73" s="77"/>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A1:Q91"/>
  <sheetViews>
    <sheetView zoomScale="130" zoomScaleNormal="130" workbookViewId="0" topLeftCell="A1">
      <selection activeCell="D4" sqref="D4"/>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12" customHeight="1">
      <c r="A1" s="77"/>
      <c r="B1" s="77"/>
      <c r="C1" s="77"/>
      <c r="D1" s="77"/>
      <c r="E1" s="77"/>
      <c r="F1" s="77"/>
      <c r="G1" s="77"/>
      <c r="H1" s="77"/>
      <c r="I1" s="77"/>
      <c r="J1" s="77"/>
      <c r="K1" s="77"/>
      <c r="L1" s="77"/>
      <c r="M1" s="77"/>
      <c r="N1" s="77"/>
      <c r="O1" s="77"/>
      <c r="P1" s="77"/>
      <c r="Q1" s="77"/>
    </row>
    <row r="2" spans="1:17" ht="12" customHeight="1" hidden="1">
      <c r="A2" s="77"/>
      <c r="B2" s="113" t="s">
        <v>0</v>
      </c>
      <c r="C2" s="113" t="s">
        <v>77</v>
      </c>
      <c r="D2" s="113" t="s">
        <v>78</v>
      </c>
      <c r="E2" s="113" t="s">
        <v>79</v>
      </c>
      <c r="F2" s="113" t="s">
        <v>229</v>
      </c>
      <c r="G2" s="113" t="s">
        <v>230</v>
      </c>
      <c r="H2" s="113" t="s">
        <v>231</v>
      </c>
      <c r="I2" s="113" t="s">
        <v>232</v>
      </c>
      <c r="J2" s="113" t="s">
        <v>233</v>
      </c>
      <c r="K2" s="113" t="s">
        <v>234</v>
      </c>
      <c r="L2" s="113" t="s">
        <v>235</v>
      </c>
      <c r="M2" s="113" t="s">
        <v>236</v>
      </c>
      <c r="N2" s="113" t="s">
        <v>237</v>
      </c>
      <c r="O2" s="113" t="s">
        <v>80</v>
      </c>
      <c r="P2" s="113" t="s">
        <v>8</v>
      </c>
      <c r="Q2" s="77"/>
    </row>
    <row r="3" spans="1:17" ht="12" customHeight="1" hidden="1">
      <c r="A3" s="77"/>
      <c r="B3" s="114" t="s">
        <v>238</v>
      </c>
      <c r="C3" s="113" t="s">
        <v>82</v>
      </c>
      <c r="D3" s="113" t="s">
        <v>82</v>
      </c>
      <c r="E3" s="113" t="s">
        <v>82</v>
      </c>
      <c r="F3" s="113" t="s">
        <v>82</v>
      </c>
      <c r="G3" s="113" t="s">
        <v>82</v>
      </c>
      <c r="H3" s="80" t="s">
        <v>82</v>
      </c>
      <c r="I3" s="80" t="s">
        <v>82</v>
      </c>
      <c r="J3" s="80" t="s">
        <v>82</v>
      </c>
      <c r="K3" s="80" t="s">
        <v>82</v>
      </c>
      <c r="L3" s="80" t="s">
        <v>82</v>
      </c>
      <c r="M3" s="80" t="s">
        <v>82</v>
      </c>
      <c r="N3" s="80" t="s">
        <v>82</v>
      </c>
      <c r="O3" s="80" t="s">
        <v>70</v>
      </c>
      <c r="P3" s="80" t="s">
        <v>20</v>
      </c>
      <c r="Q3" s="77"/>
    </row>
    <row r="4" spans="1:17" ht="12" customHeight="1">
      <c r="A4" s="77"/>
      <c r="B4" s="77"/>
      <c r="C4" s="77"/>
      <c r="D4" s="77"/>
      <c r="E4" s="77"/>
      <c r="F4" s="77"/>
      <c r="G4" s="77"/>
      <c r="H4" s="77"/>
      <c r="I4" s="77"/>
      <c r="J4" s="77"/>
      <c r="K4" s="77"/>
      <c r="L4" s="77"/>
      <c r="M4" s="77"/>
      <c r="N4" s="77"/>
      <c r="O4" s="77"/>
      <c r="P4" s="77"/>
      <c r="Q4" s="77"/>
    </row>
    <row r="5" spans="1:17" ht="16.5" customHeight="1">
      <c r="A5" s="77"/>
      <c r="B5" s="103" t="str">
        <f>CONCATENATE("Monthly Special Fuel Reported by States ",P3," 1/")</f>
        <v>Monthly Special Fuel Reported by States 2013 1/</v>
      </c>
      <c r="C5" s="103"/>
      <c r="D5" s="103"/>
      <c r="E5" s="103"/>
      <c r="F5" s="81"/>
      <c r="G5" s="81"/>
      <c r="H5" s="81"/>
      <c r="I5" s="81"/>
      <c r="J5" s="81"/>
      <c r="K5" s="81"/>
      <c r="L5" s="81"/>
      <c r="M5" s="81"/>
      <c r="N5" s="81"/>
      <c r="O5" s="81"/>
      <c r="P5" s="77"/>
      <c r="Q5" s="77"/>
    </row>
    <row r="6" spans="1:17" ht="7.5" customHeight="1">
      <c r="A6" s="77"/>
      <c r="B6" s="98"/>
      <c r="C6" s="98"/>
      <c r="D6" s="98"/>
      <c r="E6" s="98"/>
      <c r="F6" s="77"/>
      <c r="G6" s="77"/>
      <c r="H6" s="77"/>
      <c r="I6" s="77"/>
      <c r="J6" s="77"/>
      <c r="K6" s="77"/>
      <c r="L6" s="77"/>
      <c r="M6" s="77"/>
      <c r="N6" s="77"/>
      <c r="O6" s="77"/>
      <c r="P6" s="77"/>
      <c r="Q6" s="77"/>
    </row>
    <row r="7" spans="1:17" ht="1.5" customHeight="1">
      <c r="A7" s="77"/>
      <c r="B7" s="77"/>
      <c r="C7" s="77"/>
      <c r="D7" s="77"/>
      <c r="E7" s="77"/>
      <c r="F7" s="77"/>
      <c r="G7" s="77"/>
      <c r="H7" s="77"/>
      <c r="I7" s="77"/>
      <c r="J7" s="77"/>
      <c r="K7" s="77"/>
      <c r="L7" s="77"/>
      <c r="M7" s="77"/>
      <c r="N7" s="77"/>
      <c r="O7" s="77"/>
      <c r="P7" s="77"/>
      <c r="Q7" s="77"/>
    </row>
    <row r="8" spans="1:17" ht="1.5" customHeight="1">
      <c r="A8" s="77"/>
      <c r="B8" s="77"/>
      <c r="C8" s="77"/>
      <c r="D8" s="77"/>
      <c r="E8" s="77"/>
      <c r="F8" s="77"/>
      <c r="G8" s="77"/>
      <c r="H8" s="77"/>
      <c r="I8" s="77"/>
      <c r="J8" s="77"/>
      <c r="K8" s="77"/>
      <c r="L8" s="77"/>
      <c r="M8" s="77"/>
      <c r="N8" s="77"/>
      <c r="O8" s="77"/>
      <c r="P8" s="77"/>
      <c r="Q8" s="77"/>
    </row>
    <row r="9" spans="1:17" ht="9" customHeight="1">
      <c r="A9" s="77"/>
      <c r="B9" s="77"/>
      <c r="C9" s="77"/>
      <c r="D9" s="77"/>
      <c r="E9" s="77"/>
      <c r="F9" s="77"/>
      <c r="G9" s="77"/>
      <c r="H9" s="77"/>
      <c r="I9" s="77"/>
      <c r="J9" s="77"/>
      <c r="K9" s="77"/>
      <c r="L9" s="77"/>
      <c r="M9" s="77"/>
      <c r="N9" s="77"/>
      <c r="O9" s="177" t="s">
        <v>242</v>
      </c>
      <c r="P9" s="77"/>
      <c r="Q9" s="77"/>
    </row>
    <row r="10" spans="1:17" ht="9" customHeight="1">
      <c r="A10" s="77"/>
      <c r="B10" s="178" t="str">
        <f>CONCATENATE("Created On: ",O3)</f>
        <v>Created On: 03/18/2015</v>
      </c>
      <c r="C10" s="77"/>
      <c r="D10" s="77"/>
      <c r="E10" s="77"/>
      <c r="F10" s="77"/>
      <c r="G10" s="77"/>
      <c r="H10" s="77"/>
      <c r="I10" s="77"/>
      <c r="J10" s="77"/>
      <c r="K10" s="77"/>
      <c r="L10" s="77"/>
      <c r="M10" s="77"/>
      <c r="N10" s="177"/>
      <c r="O10" s="177" t="str">
        <f>CONCATENATE(P3," Reporting Period")</f>
        <v>2013 Reporting Period</v>
      </c>
      <c r="P10" s="77"/>
      <c r="Q10" s="77"/>
    </row>
    <row r="11" spans="1:17" ht="7.5" customHeight="1">
      <c r="A11" s="77"/>
      <c r="B11" s="179"/>
      <c r="C11" s="154" t="s">
        <v>249</v>
      </c>
      <c r="D11" s="154" t="s">
        <v>250</v>
      </c>
      <c r="E11" s="154" t="s">
        <v>251</v>
      </c>
      <c r="F11" s="154" t="s">
        <v>252</v>
      </c>
      <c r="G11" s="154" t="s">
        <v>253</v>
      </c>
      <c r="H11" s="154" t="s">
        <v>254</v>
      </c>
      <c r="I11" s="154" t="s">
        <v>255</v>
      </c>
      <c r="J11" s="154" t="s">
        <v>256</v>
      </c>
      <c r="K11" s="154" t="s">
        <v>257</v>
      </c>
      <c r="L11" s="154" t="s">
        <v>258</v>
      </c>
      <c r="M11" s="154" t="s">
        <v>259</v>
      </c>
      <c r="N11" s="154" t="s">
        <v>260</v>
      </c>
      <c r="O11" s="179"/>
      <c r="P11" s="77"/>
      <c r="Q11" s="77"/>
    </row>
    <row r="12" spans="1:17" ht="7.5" customHeight="1">
      <c r="A12" s="77"/>
      <c r="B12" s="181" t="s">
        <v>98</v>
      </c>
      <c r="C12" s="181" t="str">
        <f aca="true" t="shared" si="0" ref="C12:N12">CONCATENATE("(",C3," Entries)")</f>
        <v>(52 Entries)</v>
      </c>
      <c r="D12" s="181" t="str">
        <f t="shared" si="0"/>
        <v>(52 Entries)</v>
      </c>
      <c r="E12" s="181" t="str">
        <f t="shared" si="0"/>
        <v>(52 Entries)</v>
      </c>
      <c r="F12" s="181" t="str">
        <f t="shared" si="0"/>
        <v>(52 Entries)</v>
      </c>
      <c r="G12" s="181" t="str">
        <f t="shared" si="0"/>
        <v>(52 Entries)</v>
      </c>
      <c r="H12" s="181" t="str">
        <f t="shared" si="0"/>
        <v>(52 Entries)</v>
      </c>
      <c r="I12" s="181" t="str">
        <f t="shared" si="0"/>
        <v>(52 Entries)</v>
      </c>
      <c r="J12" s="181" t="str">
        <f t="shared" si="0"/>
        <v>(52 Entries)</v>
      </c>
      <c r="K12" s="181" t="str">
        <f t="shared" si="0"/>
        <v>(52 Entries)</v>
      </c>
      <c r="L12" s="181" t="str">
        <f t="shared" si="0"/>
        <v>(52 Entries)</v>
      </c>
      <c r="M12" s="181" t="str">
        <f t="shared" si="0"/>
        <v>(52 Entries)</v>
      </c>
      <c r="N12" s="181" t="str">
        <f t="shared" si="0"/>
        <v>(52 Entries)</v>
      </c>
      <c r="O12" s="181" t="s">
        <v>33</v>
      </c>
      <c r="P12" s="77"/>
      <c r="Q12" s="77"/>
    </row>
    <row r="13" spans="1:17" s="41" customFormat="1" ht="6" hidden="1">
      <c r="A13" s="182"/>
      <c r="B13" s="182" t="s">
        <v>98</v>
      </c>
      <c r="C13" s="182" t="s">
        <v>99</v>
      </c>
      <c r="D13" s="182" t="s">
        <v>102</v>
      </c>
      <c r="E13" s="182" t="s">
        <v>105</v>
      </c>
      <c r="F13" s="182" t="s">
        <v>169</v>
      </c>
      <c r="G13" s="182" t="s">
        <v>222</v>
      </c>
      <c r="H13" s="182" t="s">
        <v>175</v>
      </c>
      <c r="I13" s="182" t="s">
        <v>184</v>
      </c>
      <c r="J13" s="182" t="s">
        <v>187</v>
      </c>
      <c r="K13" s="182" t="s">
        <v>190</v>
      </c>
      <c r="L13" s="182" t="s">
        <v>199</v>
      </c>
      <c r="M13" s="182" t="s">
        <v>202</v>
      </c>
      <c r="N13" s="182" t="s">
        <v>205</v>
      </c>
      <c r="O13" s="182" t="s">
        <v>33</v>
      </c>
      <c r="P13" s="182"/>
      <c r="Q13" s="182"/>
    </row>
    <row r="14" spans="1:17" ht="7.5" customHeight="1" hidden="1">
      <c r="A14" s="77"/>
      <c r="B14" s="182"/>
      <c r="C14" s="182">
        <v>0</v>
      </c>
      <c r="D14" s="182">
        <v>0</v>
      </c>
      <c r="E14" s="182">
        <v>0</v>
      </c>
      <c r="F14" s="182">
        <v>0</v>
      </c>
      <c r="G14" s="182">
        <v>0</v>
      </c>
      <c r="H14" s="182">
        <v>0</v>
      </c>
      <c r="I14" s="182">
        <v>0</v>
      </c>
      <c r="J14" s="182">
        <v>0</v>
      </c>
      <c r="K14" s="182">
        <v>0</v>
      </c>
      <c r="L14" s="182">
        <v>0</v>
      </c>
      <c r="M14" s="182">
        <v>0</v>
      </c>
      <c r="N14" s="182">
        <v>0</v>
      </c>
      <c r="O14" s="182">
        <v>0</v>
      </c>
      <c r="P14" s="77"/>
      <c r="Q14" s="77"/>
    </row>
    <row r="15" spans="1:17" ht="7.5" customHeight="1">
      <c r="A15" s="77"/>
      <c r="B15" s="183" t="s">
        <v>108</v>
      </c>
      <c r="C15" s="184">
        <v>56083895</v>
      </c>
      <c r="D15" s="184">
        <v>68603097</v>
      </c>
      <c r="E15" s="184">
        <v>57936391</v>
      </c>
      <c r="F15" s="184">
        <v>66318891</v>
      </c>
      <c r="G15" s="184">
        <v>66372951</v>
      </c>
      <c r="H15" s="184">
        <v>62072899</v>
      </c>
      <c r="I15" s="184">
        <v>61059407</v>
      </c>
      <c r="J15" s="184">
        <v>68717754</v>
      </c>
      <c r="K15" s="184">
        <v>63512471</v>
      </c>
      <c r="L15" s="184">
        <v>61831091</v>
      </c>
      <c r="M15" s="184">
        <v>71608081</v>
      </c>
      <c r="N15" s="184">
        <v>60078221</v>
      </c>
      <c r="O15" s="184">
        <v>764195149</v>
      </c>
      <c r="P15" s="77"/>
      <c r="Q15" s="77"/>
    </row>
    <row r="16" spans="1:17" ht="7.5" customHeight="1">
      <c r="A16" s="77"/>
      <c r="B16" s="185" t="s">
        <v>109</v>
      </c>
      <c r="C16" s="184">
        <v>11172478</v>
      </c>
      <c r="D16" s="184">
        <v>8849458</v>
      </c>
      <c r="E16" s="184">
        <v>8268342</v>
      </c>
      <c r="F16" s="184">
        <v>5299985</v>
      </c>
      <c r="G16" s="184">
        <v>8358730</v>
      </c>
      <c r="H16" s="184">
        <v>17595093</v>
      </c>
      <c r="I16" s="184">
        <v>12349566</v>
      </c>
      <c r="J16" s="184">
        <v>15290175</v>
      </c>
      <c r="K16" s="184">
        <v>16121108</v>
      </c>
      <c r="L16" s="184">
        <v>15119383</v>
      </c>
      <c r="M16" s="184">
        <v>8535751</v>
      </c>
      <c r="N16" s="184">
        <v>6380934</v>
      </c>
      <c r="O16" s="184">
        <v>133341003</v>
      </c>
      <c r="P16" s="77"/>
      <c r="Q16" s="77"/>
    </row>
    <row r="17" spans="1:17" ht="7.5" customHeight="1">
      <c r="A17" s="77"/>
      <c r="B17" s="185" t="s">
        <v>110</v>
      </c>
      <c r="C17" s="184">
        <v>59748899</v>
      </c>
      <c r="D17" s="184">
        <v>60066307</v>
      </c>
      <c r="E17" s="184">
        <v>73486511</v>
      </c>
      <c r="F17" s="184">
        <v>64264200</v>
      </c>
      <c r="G17" s="184">
        <v>70876024</v>
      </c>
      <c r="H17" s="184">
        <v>64770371</v>
      </c>
      <c r="I17" s="184">
        <v>51933072</v>
      </c>
      <c r="J17" s="184">
        <v>70693737</v>
      </c>
      <c r="K17" s="184">
        <v>64807137</v>
      </c>
      <c r="L17" s="184">
        <v>59608096</v>
      </c>
      <c r="M17" s="184">
        <v>62276210</v>
      </c>
      <c r="N17" s="184">
        <v>66702343</v>
      </c>
      <c r="O17" s="184">
        <v>769232907</v>
      </c>
      <c r="P17" s="77"/>
      <c r="Q17" s="77"/>
    </row>
    <row r="18" spans="1:17" ht="7.5" customHeight="1">
      <c r="A18" s="77"/>
      <c r="B18" s="195" t="s">
        <v>111</v>
      </c>
      <c r="C18" s="196">
        <v>43822422</v>
      </c>
      <c r="D18" s="196">
        <v>51012713</v>
      </c>
      <c r="E18" s="196">
        <v>51999321</v>
      </c>
      <c r="F18" s="196">
        <v>46815937</v>
      </c>
      <c r="G18" s="196">
        <v>57940084</v>
      </c>
      <c r="H18" s="196">
        <v>53201499</v>
      </c>
      <c r="I18" s="196">
        <v>44766623</v>
      </c>
      <c r="J18" s="196">
        <v>53808332</v>
      </c>
      <c r="K18" s="196">
        <v>49678629</v>
      </c>
      <c r="L18" s="196">
        <v>46587259</v>
      </c>
      <c r="M18" s="196">
        <v>54453962</v>
      </c>
      <c r="N18" s="196">
        <v>44285401</v>
      </c>
      <c r="O18" s="196">
        <v>598372182</v>
      </c>
      <c r="P18" s="77"/>
      <c r="Q18" s="77"/>
    </row>
    <row r="19" spans="1:17" ht="7.5" customHeight="1">
      <c r="A19" s="77"/>
      <c r="B19" s="183" t="s">
        <v>112</v>
      </c>
      <c r="C19" s="184">
        <v>196945360</v>
      </c>
      <c r="D19" s="184">
        <v>185730289</v>
      </c>
      <c r="E19" s="184">
        <v>258063126</v>
      </c>
      <c r="F19" s="184">
        <v>209518023</v>
      </c>
      <c r="G19" s="184">
        <v>233501810</v>
      </c>
      <c r="H19" s="184">
        <v>271089457</v>
      </c>
      <c r="I19" s="184">
        <v>221413557</v>
      </c>
      <c r="J19" s="184">
        <v>240716978</v>
      </c>
      <c r="K19" s="184">
        <v>271276797</v>
      </c>
      <c r="L19" s="184">
        <v>239357583</v>
      </c>
      <c r="M19" s="184">
        <v>210086466</v>
      </c>
      <c r="N19" s="184">
        <v>352925616</v>
      </c>
      <c r="O19" s="184">
        <v>2890625062</v>
      </c>
      <c r="P19" s="77"/>
      <c r="Q19" s="77"/>
    </row>
    <row r="20" spans="1:17" ht="7.5" customHeight="1">
      <c r="A20" s="77"/>
      <c r="B20" s="185" t="s">
        <v>113</v>
      </c>
      <c r="C20" s="184">
        <v>42021915</v>
      </c>
      <c r="D20" s="184">
        <v>42261010</v>
      </c>
      <c r="E20" s="184">
        <v>40301151</v>
      </c>
      <c r="F20" s="184">
        <v>45912747</v>
      </c>
      <c r="G20" s="184">
        <v>51543486</v>
      </c>
      <c r="H20" s="184">
        <v>46134162</v>
      </c>
      <c r="I20" s="184">
        <v>52317246</v>
      </c>
      <c r="J20" s="184">
        <v>54526056</v>
      </c>
      <c r="K20" s="184">
        <v>41809882</v>
      </c>
      <c r="L20" s="184">
        <v>55760861</v>
      </c>
      <c r="M20" s="184">
        <v>50618383</v>
      </c>
      <c r="N20" s="184">
        <v>40251465</v>
      </c>
      <c r="O20" s="184">
        <v>563458364</v>
      </c>
      <c r="P20" s="77"/>
      <c r="Q20" s="77"/>
    </row>
    <row r="21" spans="1:17" ht="7.5" customHeight="1">
      <c r="A21" s="77"/>
      <c r="B21" s="185" t="s">
        <v>114</v>
      </c>
      <c r="C21" s="184">
        <v>19210024</v>
      </c>
      <c r="D21" s="184">
        <v>17806379</v>
      </c>
      <c r="E21" s="184">
        <v>26402549</v>
      </c>
      <c r="F21" s="184">
        <v>19001813</v>
      </c>
      <c r="G21" s="184">
        <v>22010625</v>
      </c>
      <c r="H21" s="184">
        <v>29722730</v>
      </c>
      <c r="I21" s="184">
        <v>19604668</v>
      </c>
      <c r="J21" s="184">
        <v>20687562</v>
      </c>
      <c r="K21" s="184">
        <v>27694926</v>
      </c>
      <c r="L21" s="184">
        <v>21754003</v>
      </c>
      <c r="M21" s="184">
        <v>19557206</v>
      </c>
      <c r="N21" s="184">
        <v>26449233</v>
      </c>
      <c r="O21" s="184">
        <v>269901718</v>
      </c>
      <c r="P21" s="77"/>
      <c r="Q21" s="77"/>
    </row>
    <row r="22" spans="1:17" ht="7.5" customHeight="1">
      <c r="A22" s="77"/>
      <c r="B22" s="195" t="s">
        <v>115</v>
      </c>
      <c r="C22" s="196">
        <v>3851845</v>
      </c>
      <c r="D22" s="196">
        <v>5078462</v>
      </c>
      <c r="E22" s="196">
        <v>4833091</v>
      </c>
      <c r="F22" s="196">
        <v>4338971</v>
      </c>
      <c r="G22" s="196">
        <v>5682896</v>
      </c>
      <c r="H22" s="196">
        <v>5854342</v>
      </c>
      <c r="I22" s="196">
        <v>4316711</v>
      </c>
      <c r="J22" s="196">
        <v>5754615</v>
      </c>
      <c r="K22" s="196">
        <v>5684350</v>
      </c>
      <c r="L22" s="196">
        <v>5062943</v>
      </c>
      <c r="M22" s="196">
        <v>5443411</v>
      </c>
      <c r="N22" s="196">
        <v>5270637</v>
      </c>
      <c r="O22" s="196">
        <v>61172274</v>
      </c>
      <c r="P22" s="77"/>
      <c r="Q22" s="77"/>
    </row>
    <row r="23" spans="1:17" ht="7.5" customHeight="1">
      <c r="A23" s="77"/>
      <c r="B23" s="183" t="s">
        <v>116</v>
      </c>
      <c r="C23" s="184">
        <v>1159162</v>
      </c>
      <c r="D23" s="184">
        <v>1092951</v>
      </c>
      <c r="E23" s="184">
        <v>1273952</v>
      </c>
      <c r="F23" s="184">
        <v>1269892</v>
      </c>
      <c r="G23" s="184">
        <v>1266736</v>
      </c>
      <c r="H23" s="184">
        <v>1427570</v>
      </c>
      <c r="I23" s="184">
        <v>1476435</v>
      </c>
      <c r="J23" s="184">
        <v>1560172</v>
      </c>
      <c r="K23" s="184">
        <v>1331844</v>
      </c>
      <c r="L23" s="184">
        <v>1375581</v>
      </c>
      <c r="M23" s="184">
        <v>1721763</v>
      </c>
      <c r="N23" s="184">
        <v>1403235</v>
      </c>
      <c r="O23" s="184">
        <v>16359293</v>
      </c>
      <c r="P23" s="77"/>
      <c r="Q23" s="77"/>
    </row>
    <row r="24" spans="1:17" ht="7.5" customHeight="1">
      <c r="A24" s="77"/>
      <c r="B24" s="185" t="s">
        <v>117</v>
      </c>
      <c r="C24" s="184">
        <v>111910862</v>
      </c>
      <c r="D24" s="184">
        <v>118728683</v>
      </c>
      <c r="E24" s="184">
        <v>114490013</v>
      </c>
      <c r="F24" s="184">
        <v>122166054</v>
      </c>
      <c r="G24" s="184">
        <v>123678821</v>
      </c>
      <c r="H24" s="184">
        <v>125268006</v>
      </c>
      <c r="I24" s="184">
        <v>114076247</v>
      </c>
      <c r="J24" s="184">
        <v>115696028</v>
      </c>
      <c r="K24" s="184">
        <v>118435548</v>
      </c>
      <c r="L24" s="184">
        <v>110447270</v>
      </c>
      <c r="M24" s="184">
        <v>126469211</v>
      </c>
      <c r="N24" s="184">
        <v>114253957</v>
      </c>
      <c r="O24" s="184">
        <v>1415620700</v>
      </c>
      <c r="P24" s="77"/>
      <c r="Q24" s="77"/>
    </row>
    <row r="25" spans="1:17" ht="7.5" customHeight="1">
      <c r="A25" s="77"/>
      <c r="B25" s="185" t="s">
        <v>118</v>
      </c>
      <c r="C25" s="184">
        <v>97701230</v>
      </c>
      <c r="D25" s="184">
        <v>86828232</v>
      </c>
      <c r="E25" s="184">
        <v>106941246</v>
      </c>
      <c r="F25" s="184">
        <v>107388713</v>
      </c>
      <c r="G25" s="184">
        <v>101779716</v>
      </c>
      <c r="H25" s="184">
        <v>102573872</v>
      </c>
      <c r="I25" s="184">
        <v>127231260</v>
      </c>
      <c r="J25" s="184">
        <v>101733498</v>
      </c>
      <c r="K25" s="184">
        <v>108833147</v>
      </c>
      <c r="L25" s="184">
        <v>112325311</v>
      </c>
      <c r="M25" s="184">
        <v>98828918</v>
      </c>
      <c r="N25" s="184">
        <v>96546263</v>
      </c>
      <c r="O25" s="184">
        <v>1248711406</v>
      </c>
      <c r="P25" s="77"/>
      <c r="Q25" s="77"/>
    </row>
    <row r="26" spans="1:17" ht="7.5" customHeight="1">
      <c r="A26" s="77"/>
      <c r="B26" s="195" t="s">
        <v>119</v>
      </c>
      <c r="C26" s="196">
        <v>4459979</v>
      </c>
      <c r="D26" s="196">
        <v>4221830</v>
      </c>
      <c r="E26" s="196">
        <v>4522204</v>
      </c>
      <c r="F26" s="196">
        <v>4685313</v>
      </c>
      <c r="G26" s="196">
        <v>4689675</v>
      </c>
      <c r="H26" s="196">
        <v>4644820</v>
      </c>
      <c r="I26" s="196">
        <v>4753037</v>
      </c>
      <c r="J26" s="196">
        <v>4135111</v>
      </c>
      <c r="K26" s="196">
        <v>4587075</v>
      </c>
      <c r="L26" s="196">
        <v>4909418</v>
      </c>
      <c r="M26" s="196">
        <v>4380279</v>
      </c>
      <c r="N26" s="196">
        <v>3343010</v>
      </c>
      <c r="O26" s="196">
        <v>53331751</v>
      </c>
      <c r="P26" s="77"/>
      <c r="Q26" s="77"/>
    </row>
    <row r="27" spans="1:17" ht="7.5" customHeight="1">
      <c r="A27" s="77"/>
      <c r="B27" s="183" t="s">
        <v>120</v>
      </c>
      <c r="C27" s="184">
        <v>22225338</v>
      </c>
      <c r="D27" s="184">
        <v>19050101</v>
      </c>
      <c r="E27" s="184">
        <v>22829993</v>
      </c>
      <c r="F27" s="184">
        <v>17583652</v>
      </c>
      <c r="G27" s="184">
        <v>20078455</v>
      </c>
      <c r="H27" s="184">
        <v>20755939</v>
      </c>
      <c r="I27" s="184">
        <v>22830352</v>
      </c>
      <c r="J27" s="184">
        <v>20280333</v>
      </c>
      <c r="K27" s="184">
        <v>25357737</v>
      </c>
      <c r="L27" s="184">
        <v>25452961</v>
      </c>
      <c r="M27" s="184">
        <v>20418965</v>
      </c>
      <c r="N27" s="184">
        <v>26515842</v>
      </c>
      <c r="O27" s="184">
        <v>263379668</v>
      </c>
      <c r="P27" s="77"/>
      <c r="Q27" s="77"/>
    </row>
    <row r="28" spans="1:17" ht="7.5" customHeight="1">
      <c r="A28" s="77"/>
      <c r="B28" s="185" t="s">
        <v>121</v>
      </c>
      <c r="C28" s="184">
        <v>98567435</v>
      </c>
      <c r="D28" s="184">
        <v>101330397</v>
      </c>
      <c r="E28" s="184">
        <v>124666520</v>
      </c>
      <c r="F28" s="184">
        <v>118782864</v>
      </c>
      <c r="G28" s="184">
        <v>97548838</v>
      </c>
      <c r="H28" s="184">
        <v>147353659</v>
      </c>
      <c r="I28" s="184">
        <v>142408361</v>
      </c>
      <c r="J28" s="184">
        <v>106229655</v>
      </c>
      <c r="K28" s="184">
        <v>158721707</v>
      </c>
      <c r="L28" s="184">
        <v>122488561</v>
      </c>
      <c r="M28" s="184">
        <v>113676387</v>
      </c>
      <c r="N28" s="184">
        <v>157949376</v>
      </c>
      <c r="O28" s="184">
        <v>1489723760</v>
      </c>
      <c r="P28" s="77"/>
      <c r="Q28" s="77"/>
    </row>
    <row r="29" spans="1:17" ht="7.5" customHeight="1">
      <c r="A29" s="77"/>
      <c r="B29" s="185" t="s">
        <v>122</v>
      </c>
      <c r="C29" s="184">
        <v>98490233</v>
      </c>
      <c r="D29" s="184">
        <v>97465127</v>
      </c>
      <c r="E29" s="184">
        <v>100182253</v>
      </c>
      <c r="F29" s="184">
        <v>104821791</v>
      </c>
      <c r="G29" s="184">
        <v>99781161</v>
      </c>
      <c r="H29" s="184">
        <v>93666363</v>
      </c>
      <c r="I29" s="184">
        <v>93371464</v>
      </c>
      <c r="J29" s="184">
        <v>110101572</v>
      </c>
      <c r="K29" s="184">
        <v>112843234</v>
      </c>
      <c r="L29" s="184">
        <v>115240132</v>
      </c>
      <c r="M29" s="184">
        <v>105497775</v>
      </c>
      <c r="N29" s="184">
        <v>108344539</v>
      </c>
      <c r="O29" s="184">
        <v>1239805644</v>
      </c>
      <c r="P29" s="77"/>
      <c r="Q29" s="77"/>
    </row>
    <row r="30" spans="1:17" ht="7.5" customHeight="1">
      <c r="A30" s="77"/>
      <c r="B30" s="195" t="s">
        <v>123</v>
      </c>
      <c r="C30" s="196">
        <v>49045824</v>
      </c>
      <c r="D30" s="196">
        <v>45248531</v>
      </c>
      <c r="E30" s="196">
        <v>47468231</v>
      </c>
      <c r="F30" s="196">
        <v>56282763</v>
      </c>
      <c r="G30" s="196">
        <v>57099002</v>
      </c>
      <c r="H30" s="196">
        <v>52383023</v>
      </c>
      <c r="I30" s="196">
        <v>61988075</v>
      </c>
      <c r="J30" s="196">
        <v>56646652</v>
      </c>
      <c r="K30" s="196">
        <v>58136745</v>
      </c>
      <c r="L30" s="196">
        <v>67165757</v>
      </c>
      <c r="M30" s="196">
        <v>61536166</v>
      </c>
      <c r="N30" s="196">
        <v>51834384</v>
      </c>
      <c r="O30" s="196">
        <v>664835153</v>
      </c>
      <c r="P30" s="77"/>
      <c r="Q30" s="77"/>
    </row>
    <row r="31" spans="1:17" ht="7.5" customHeight="1">
      <c r="A31" s="77"/>
      <c r="B31" s="183" t="s">
        <v>124</v>
      </c>
      <c r="C31" s="184">
        <v>42367453</v>
      </c>
      <c r="D31" s="184">
        <v>22264888</v>
      </c>
      <c r="E31" s="184">
        <v>41898938</v>
      </c>
      <c r="F31" s="184">
        <v>33205454</v>
      </c>
      <c r="G31" s="184">
        <v>45116460</v>
      </c>
      <c r="H31" s="184">
        <v>40840831</v>
      </c>
      <c r="I31" s="184">
        <v>43920773</v>
      </c>
      <c r="J31" s="184">
        <v>42996883</v>
      </c>
      <c r="K31" s="184">
        <v>44667021</v>
      </c>
      <c r="L31" s="184">
        <v>41420486</v>
      </c>
      <c r="M31" s="184">
        <v>33203942</v>
      </c>
      <c r="N31" s="184">
        <v>56089092</v>
      </c>
      <c r="O31" s="184">
        <v>487992221</v>
      </c>
      <c r="P31" s="77"/>
      <c r="Q31" s="77"/>
    </row>
    <row r="32" spans="1:17" ht="7.5" customHeight="1">
      <c r="A32" s="77"/>
      <c r="B32" s="185" t="s">
        <v>125</v>
      </c>
      <c r="C32" s="184">
        <v>65610592</v>
      </c>
      <c r="D32" s="184">
        <v>62126885</v>
      </c>
      <c r="E32" s="184">
        <v>62705413</v>
      </c>
      <c r="F32" s="184">
        <v>63843227</v>
      </c>
      <c r="G32" s="184">
        <v>69364386</v>
      </c>
      <c r="H32" s="184">
        <v>60297948</v>
      </c>
      <c r="I32" s="184">
        <v>62556740</v>
      </c>
      <c r="J32" s="184">
        <v>53374908</v>
      </c>
      <c r="K32" s="184">
        <v>56498310</v>
      </c>
      <c r="L32" s="184">
        <v>70829818</v>
      </c>
      <c r="M32" s="184">
        <v>60956226</v>
      </c>
      <c r="N32" s="184">
        <v>53774381</v>
      </c>
      <c r="O32" s="184">
        <v>741938834</v>
      </c>
      <c r="P32" s="77"/>
      <c r="Q32" s="77"/>
    </row>
    <row r="33" spans="1:17" ht="7.5" customHeight="1">
      <c r="A33" s="77"/>
      <c r="B33" s="185" t="s">
        <v>126</v>
      </c>
      <c r="C33" s="184">
        <v>44186322</v>
      </c>
      <c r="D33" s="184">
        <v>51969154</v>
      </c>
      <c r="E33" s="184">
        <v>60883770</v>
      </c>
      <c r="F33" s="184">
        <v>52671510</v>
      </c>
      <c r="G33" s="184">
        <v>63718566</v>
      </c>
      <c r="H33" s="184">
        <v>54445972</v>
      </c>
      <c r="I33" s="184">
        <v>58431475</v>
      </c>
      <c r="J33" s="184">
        <v>64863329</v>
      </c>
      <c r="K33" s="184">
        <v>55459693</v>
      </c>
      <c r="L33" s="184">
        <v>60367024</v>
      </c>
      <c r="M33" s="184">
        <v>57977128</v>
      </c>
      <c r="N33" s="184">
        <v>55096449</v>
      </c>
      <c r="O33" s="184">
        <v>680070392</v>
      </c>
      <c r="P33" s="77"/>
      <c r="Q33" s="77"/>
    </row>
    <row r="34" spans="1:17" ht="7.5" customHeight="1">
      <c r="A34" s="77"/>
      <c r="B34" s="195" t="s">
        <v>127</v>
      </c>
      <c r="C34" s="196">
        <v>15112663</v>
      </c>
      <c r="D34" s="196">
        <v>15656282</v>
      </c>
      <c r="E34" s="196">
        <v>14731937</v>
      </c>
      <c r="F34" s="196">
        <v>12673251</v>
      </c>
      <c r="G34" s="196">
        <v>14247132</v>
      </c>
      <c r="H34" s="196">
        <v>16206799</v>
      </c>
      <c r="I34" s="196">
        <v>33994672</v>
      </c>
      <c r="J34" s="196">
        <v>16311170</v>
      </c>
      <c r="K34" s="196">
        <v>15370399</v>
      </c>
      <c r="L34" s="196">
        <v>17272235</v>
      </c>
      <c r="M34" s="196">
        <v>10656387</v>
      </c>
      <c r="N34" s="196">
        <v>19041483</v>
      </c>
      <c r="O34" s="196">
        <v>201274410</v>
      </c>
      <c r="P34" s="77"/>
      <c r="Q34" s="77"/>
    </row>
    <row r="35" spans="1:17" ht="7.5" customHeight="1">
      <c r="A35" s="77"/>
      <c r="B35" s="183" t="s">
        <v>128</v>
      </c>
      <c r="C35" s="184">
        <v>39631311</v>
      </c>
      <c r="D35" s="184">
        <v>35079896</v>
      </c>
      <c r="E35" s="184">
        <v>38876239</v>
      </c>
      <c r="F35" s="184">
        <v>40804494</v>
      </c>
      <c r="G35" s="184">
        <v>42716585</v>
      </c>
      <c r="H35" s="184">
        <v>42308037</v>
      </c>
      <c r="I35" s="184">
        <v>40978894</v>
      </c>
      <c r="J35" s="184">
        <v>41354560</v>
      </c>
      <c r="K35" s="184">
        <v>42045880</v>
      </c>
      <c r="L35" s="184">
        <v>46411891</v>
      </c>
      <c r="M35" s="184">
        <v>41115895</v>
      </c>
      <c r="N35" s="184">
        <v>36459181</v>
      </c>
      <c r="O35" s="184">
        <v>487782863</v>
      </c>
      <c r="P35" s="77"/>
      <c r="Q35" s="77"/>
    </row>
    <row r="36" spans="1:17" ht="7.5" customHeight="1">
      <c r="A36" s="77"/>
      <c r="B36" s="185" t="s">
        <v>129</v>
      </c>
      <c r="C36" s="184">
        <v>31882876</v>
      </c>
      <c r="D36" s="184">
        <v>32139490</v>
      </c>
      <c r="E36" s="184">
        <v>32674921</v>
      </c>
      <c r="F36" s="184">
        <v>31696898</v>
      </c>
      <c r="G36" s="184">
        <v>36670977</v>
      </c>
      <c r="H36" s="184">
        <v>34728390</v>
      </c>
      <c r="I36" s="184">
        <v>32461241</v>
      </c>
      <c r="J36" s="184">
        <v>35831946</v>
      </c>
      <c r="K36" s="184">
        <v>33963820</v>
      </c>
      <c r="L36" s="184">
        <v>36499204</v>
      </c>
      <c r="M36" s="184">
        <v>33498112</v>
      </c>
      <c r="N36" s="184">
        <v>33975937</v>
      </c>
      <c r="O36" s="184">
        <v>406023812</v>
      </c>
      <c r="P36" s="77"/>
      <c r="Q36" s="77"/>
    </row>
    <row r="37" spans="1:17" ht="7.5" customHeight="1">
      <c r="A37" s="77"/>
      <c r="B37" s="185" t="s">
        <v>130</v>
      </c>
      <c r="C37" s="184">
        <v>82713285</v>
      </c>
      <c r="D37" s="184">
        <v>69308254</v>
      </c>
      <c r="E37" s="184">
        <v>66052567</v>
      </c>
      <c r="F37" s="184">
        <v>73300700</v>
      </c>
      <c r="G37" s="184">
        <v>78497105</v>
      </c>
      <c r="H37" s="184">
        <v>65356835</v>
      </c>
      <c r="I37" s="184">
        <v>84889421</v>
      </c>
      <c r="J37" s="184">
        <v>81617950</v>
      </c>
      <c r="K37" s="184">
        <v>67613122</v>
      </c>
      <c r="L37" s="184">
        <v>97842688</v>
      </c>
      <c r="M37" s="184">
        <v>73235414</v>
      </c>
      <c r="N37" s="184">
        <v>70341578</v>
      </c>
      <c r="O37" s="184">
        <v>910768919</v>
      </c>
      <c r="P37" s="77"/>
      <c r="Q37" s="77"/>
    </row>
    <row r="38" spans="1:17" ht="7.5" customHeight="1">
      <c r="A38" s="77"/>
      <c r="B38" s="195" t="s">
        <v>131</v>
      </c>
      <c r="C38" s="196">
        <v>46213666</v>
      </c>
      <c r="D38" s="196">
        <v>43249456</v>
      </c>
      <c r="E38" s="196">
        <v>57914711</v>
      </c>
      <c r="F38" s="196">
        <v>44723022</v>
      </c>
      <c r="G38" s="196">
        <v>52449753</v>
      </c>
      <c r="H38" s="196">
        <v>60352517</v>
      </c>
      <c r="I38" s="196">
        <v>55127680</v>
      </c>
      <c r="J38" s="196">
        <v>57823217</v>
      </c>
      <c r="K38" s="196">
        <v>66139744</v>
      </c>
      <c r="L38" s="196">
        <v>63522207</v>
      </c>
      <c r="M38" s="196">
        <v>54441455</v>
      </c>
      <c r="N38" s="196">
        <v>60103619</v>
      </c>
      <c r="O38" s="196">
        <v>662061047</v>
      </c>
      <c r="P38" s="77"/>
      <c r="Q38" s="77"/>
    </row>
    <row r="39" spans="1:17" ht="7.5" customHeight="1">
      <c r="A39" s="77"/>
      <c r="B39" s="183" t="s">
        <v>132</v>
      </c>
      <c r="C39" s="184">
        <v>47008110</v>
      </c>
      <c r="D39" s="184">
        <v>43687450</v>
      </c>
      <c r="E39" s="184">
        <v>49142924</v>
      </c>
      <c r="F39" s="184">
        <v>43008121</v>
      </c>
      <c r="G39" s="184">
        <v>40887939</v>
      </c>
      <c r="H39" s="184">
        <v>40887939</v>
      </c>
      <c r="I39" s="184">
        <v>48859266</v>
      </c>
      <c r="J39" s="184">
        <v>48868266</v>
      </c>
      <c r="K39" s="184">
        <v>43040407</v>
      </c>
      <c r="L39" s="184">
        <v>52991231</v>
      </c>
      <c r="M39" s="184">
        <v>41224653</v>
      </c>
      <c r="N39" s="184">
        <v>51291415</v>
      </c>
      <c r="O39" s="184">
        <v>550897721</v>
      </c>
      <c r="P39" s="77"/>
      <c r="Q39" s="77"/>
    </row>
    <row r="40" spans="1:17" ht="7.5" customHeight="1">
      <c r="A40" s="77"/>
      <c r="B40" s="185" t="s">
        <v>133</v>
      </c>
      <c r="C40" s="184">
        <v>61124166</v>
      </c>
      <c r="D40" s="184">
        <v>80886906</v>
      </c>
      <c r="E40" s="184">
        <v>92025056</v>
      </c>
      <c r="F40" s="184">
        <v>62037812</v>
      </c>
      <c r="G40" s="184">
        <v>90783355</v>
      </c>
      <c r="H40" s="184">
        <v>89156286</v>
      </c>
      <c r="I40" s="184">
        <v>60549534</v>
      </c>
      <c r="J40" s="184">
        <v>89059576</v>
      </c>
      <c r="K40" s="184">
        <v>84296999</v>
      </c>
      <c r="L40" s="184">
        <v>72365155</v>
      </c>
      <c r="M40" s="184">
        <v>90033357</v>
      </c>
      <c r="N40" s="184">
        <v>87644336</v>
      </c>
      <c r="O40" s="184">
        <v>959962538</v>
      </c>
      <c r="P40" s="77"/>
      <c r="Q40" s="77"/>
    </row>
    <row r="41" spans="1:17" ht="7.5" customHeight="1">
      <c r="A41" s="77"/>
      <c r="B41" s="185" t="s">
        <v>134</v>
      </c>
      <c r="C41" s="184">
        <v>20976682</v>
      </c>
      <c r="D41" s="184">
        <v>18235895</v>
      </c>
      <c r="E41" s="184">
        <v>20184451</v>
      </c>
      <c r="F41" s="184">
        <v>19770311</v>
      </c>
      <c r="G41" s="184">
        <v>21747429</v>
      </c>
      <c r="H41" s="184">
        <v>22159169</v>
      </c>
      <c r="I41" s="184">
        <v>25795505</v>
      </c>
      <c r="J41" s="184">
        <v>24689281</v>
      </c>
      <c r="K41" s="184">
        <v>24830792</v>
      </c>
      <c r="L41" s="184">
        <v>24713597</v>
      </c>
      <c r="M41" s="184">
        <v>21024548</v>
      </c>
      <c r="N41" s="184">
        <v>20554089</v>
      </c>
      <c r="O41" s="184">
        <v>264681749</v>
      </c>
      <c r="P41" s="77"/>
      <c r="Q41" s="77"/>
    </row>
    <row r="42" spans="1:17" ht="7.5" customHeight="1">
      <c r="A42" s="77"/>
      <c r="B42" s="195" t="s">
        <v>135</v>
      </c>
      <c r="C42" s="196">
        <v>29430446</v>
      </c>
      <c r="D42" s="196">
        <v>27411140</v>
      </c>
      <c r="E42" s="196">
        <v>39676402</v>
      </c>
      <c r="F42" s="196">
        <v>32119959</v>
      </c>
      <c r="G42" s="196">
        <v>34495749</v>
      </c>
      <c r="H42" s="196">
        <v>37257797</v>
      </c>
      <c r="I42" s="196">
        <v>39459817</v>
      </c>
      <c r="J42" s="196">
        <v>33677428</v>
      </c>
      <c r="K42" s="196">
        <v>40180881</v>
      </c>
      <c r="L42" s="196">
        <v>42039974</v>
      </c>
      <c r="M42" s="196">
        <v>34454574</v>
      </c>
      <c r="N42" s="196">
        <v>39543512</v>
      </c>
      <c r="O42" s="196">
        <v>429747679</v>
      </c>
      <c r="P42" s="77"/>
      <c r="Q42" s="77"/>
    </row>
    <row r="43" spans="1:17" ht="7.5" customHeight="1">
      <c r="A43" s="77"/>
      <c r="B43" s="183" t="s">
        <v>136</v>
      </c>
      <c r="C43" s="184">
        <v>27169737</v>
      </c>
      <c r="D43" s="184">
        <v>24264600</v>
      </c>
      <c r="E43" s="184">
        <v>16933027</v>
      </c>
      <c r="F43" s="184">
        <v>29278297</v>
      </c>
      <c r="G43" s="184">
        <v>32391145</v>
      </c>
      <c r="H43" s="184">
        <v>24061807</v>
      </c>
      <c r="I43" s="184">
        <v>32398051</v>
      </c>
      <c r="J43" s="184">
        <v>31904985</v>
      </c>
      <c r="K43" s="184">
        <v>22661290</v>
      </c>
      <c r="L43" s="184">
        <v>32813640</v>
      </c>
      <c r="M43" s="184">
        <v>28808582</v>
      </c>
      <c r="N43" s="184">
        <v>14834695</v>
      </c>
      <c r="O43" s="184">
        <v>317519856</v>
      </c>
      <c r="P43" s="77"/>
      <c r="Q43" s="77"/>
    </row>
    <row r="44" spans="1:17" ht="7.5" customHeight="1">
      <c r="A44" s="77"/>
      <c r="B44" s="185" t="s">
        <v>137</v>
      </c>
      <c r="C44" s="184">
        <v>8604918</v>
      </c>
      <c r="D44" s="184">
        <v>5070518</v>
      </c>
      <c r="E44" s="184">
        <v>7465277</v>
      </c>
      <c r="F44" s="184">
        <v>7855844</v>
      </c>
      <c r="G44" s="184">
        <v>6867876</v>
      </c>
      <c r="H44" s="184">
        <v>8490966</v>
      </c>
      <c r="I44" s="184">
        <v>8946460</v>
      </c>
      <c r="J44" s="184">
        <v>6198267</v>
      </c>
      <c r="K44" s="184">
        <v>9170531</v>
      </c>
      <c r="L44" s="184">
        <v>9439197</v>
      </c>
      <c r="M44" s="184">
        <v>5800071</v>
      </c>
      <c r="N44" s="184">
        <v>8376819</v>
      </c>
      <c r="O44" s="184">
        <v>92286744</v>
      </c>
      <c r="P44" s="77"/>
      <c r="Q44" s="77"/>
    </row>
    <row r="45" spans="1:17" ht="7.5" customHeight="1">
      <c r="A45" s="77"/>
      <c r="B45" s="185" t="s">
        <v>138</v>
      </c>
      <c r="C45" s="184">
        <v>58583977</v>
      </c>
      <c r="D45" s="184">
        <v>55512959</v>
      </c>
      <c r="E45" s="184">
        <v>62279289</v>
      </c>
      <c r="F45" s="184">
        <v>64996613</v>
      </c>
      <c r="G45" s="184">
        <v>70203069</v>
      </c>
      <c r="H45" s="184">
        <v>74320345</v>
      </c>
      <c r="I45" s="184">
        <v>68801233</v>
      </c>
      <c r="J45" s="184">
        <v>70811363</v>
      </c>
      <c r="K45" s="184">
        <v>67519511</v>
      </c>
      <c r="L45" s="184">
        <v>71967320</v>
      </c>
      <c r="M45" s="184">
        <v>64999048</v>
      </c>
      <c r="N45" s="184">
        <v>64035541</v>
      </c>
      <c r="O45" s="184">
        <v>794030268</v>
      </c>
      <c r="P45" s="77"/>
      <c r="Q45" s="77"/>
    </row>
    <row r="46" spans="1:17" ht="7.5" customHeight="1">
      <c r="A46" s="77"/>
      <c r="B46" s="195" t="s">
        <v>139</v>
      </c>
      <c r="C46" s="196">
        <v>42715533</v>
      </c>
      <c r="D46" s="196">
        <v>40192034</v>
      </c>
      <c r="E46" s="196">
        <v>43607638</v>
      </c>
      <c r="F46" s="196">
        <v>39996721</v>
      </c>
      <c r="G46" s="196">
        <v>42880661</v>
      </c>
      <c r="H46" s="196">
        <v>41397454</v>
      </c>
      <c r="I46" s="196">
        <v>39712125</v>
      </c>
      <c r="J46" s="196">
        <v>46675847</v>
      </c>
      <c r="K46" s="196">
        <v>41623728</v>
      </c>
      <c r="L46" s="196">
        <v>47566531</v>
      </c>
      <c r="M46" s="196">
        <v>42783813</v>
      </c>
      <c r="N46" s="196">
        <v>37414143</v>
      </c>
      <c r="O46" s="196">
        <v>506566228</v>
      </c>
      <c r="P46" s="77"/>
      <c r="Q46" s="77"/>
    </row>
    <row r="47" spans="1:17" ht="7.5" customHeight="1">
      <c r="A47" s="77"/>
      <c r="B47" s="183" t="s">
        <v>140</v>
      </c>
      <c r="C47" s="184">
        <v>100824879</v>
      </c>
      <c r="D47" s="184">
        <v>84553343</v>
      </c>
      <c r="E47" s="184">
        <v>133526140</v>
      </c>
      <c r="F47" s="184">
        <v>95451924</v>
      </c>
      <c r="G47" s="184">
        <v>105436745</v>
      </c>
      <c r="H47" s="184">
        <v>140510075</v>
      </c>
      <c r="I47" s="184">
        <v>95484143</v>
      </c>
      <c r="J47" s="184">
        <v>89241809</v>
      </c>
      <c r="K47" s="184">
        <v>156105083</v>
      </c>
      <c r="L47" s="184">
        <v>97422921</v>
      </c>
      <c r="M47" s="184">
        <v>96985302</v>
      </c>
      <c r="N47" s="184">
        <v>155651104</v>
      </c>
      <c r="O47" s="184">
        <v>1351193468</v>
      </c>
      <c r="P47" s="77"/>
      <c r="Q47" s="77"/>
    </row>
    <row r="48" spans="1:17" ht="7.5" customHeight="1">
      <c r="A48" s="77"/>
      <c r="B48" s="185" t="s">
        <v>141</v>
      </c>
      <c r="C48" s="184">
        <v>75011996</v>
      </c>
      <c r="D48" s="184">
        <v>78642145</v>
      </c>
      <c r="E48" s="184">
        <v>81653295</v>
      </c>
      <c r="F48" s="184">
        <v>80828057</v>
      </c>
      <c r="G48" s="184">
        <v>90481713</v>
      </c>
      <c r="H48" s="184">
        <v>80510692</v>
      </c>
      <c r="I48" s="184">
        <v>78196256</v>
      </c>
      <c r="J48" s="184">
        <v>86630663</v>
      </c>
      <c r="K48" s="184">
        <v>84229219</v>
      </c>
      <c r="L48" s="184">
        <v>84375523</v>
      </c>
      <c r="M48" s="184">
        <v>84880810</v>
      </c>
      <c r="N48" s="184">
        <v>78042836</v>
      </c>
      <c r="O48" s="184">
        <v>983483205</v>
      </c>
      <c r="P48" s="77"/>
      <c r="Q48" s="77"/>
    </row>
    <row r="49" spans="1:17" ht="7.5" customHeight="1">
      <c r="A49" s="77"/>
      <c r="B49" s="185" t="s">
        <v>142</v>
      </c>
      <c r="C49" s="184">
        <v>26874925</v>
      </c>
      <c r="D49" s="184">
        <v>33500835</v>
      </c>
      <c r="E49" s="184">
        <v>28853471</v>
      </c>
      <c r="F49" s="184">
        <v>28000713</v>
      </c>
      <c r="G49" s="184">
        <v>25689981</v>
      </c>
      <c r="H49" s="184">
        <v>41031286</v>
      </c>
      <c r="I49" s="184">
        <v>32163086</v>
      </c>
      <c r="J49" s="184">
        <v>36014921</v>
      </c>
      <c r="K49" s="184">
        <v>36167388</v>
      </c>
      <c r="L49" s="184">
        <v>40735066</v>
      </c>
      <c r="M49" s="184">
        <v>31995879</v>
      </c>
      <c r="N49" s="184">
        <v>33650474</v>
      </c>
      <c r="O49" s="184">
        <v>394678025</v>
      </c>
      <c r="P49" s="77"/>
      <c r="Q49" s="77"/>
    </row>
    <row r="50" spans="1:17" ht="7.5" customHeight="1">
      <c r="A50" s="77"/>
      <c r="B50" s="195" t="s">
        <v>143</v>
      </c>
      <c r="C50" s="196">
        <v>126952435</v>
      </c>
      <c r="D50" s="196">
        <v>103290919</v>
      </c>
      <c r="E50" s="196">
        <v>131874207</v>
      </c>
      <c r="F50" s="196">
        <v>128299672</v>
      </c>
      <c r="G50" s="196">
        <v>114384930</v>
      </c>
      <c r="H50" s="196">
        <v>128267488</v>
      </c>
      <c r="I50" s="196">
        <v>134293629</v>
      </c>
      <c r="J50" s="196">
        <v>124441077</v>
      </c>
      <c r="K50" s="196">
        <v>124837039</v>
      </c>
      <c r="L50" s="196">
        <v>145203862</v>
      </c>
      <c r="M50" s="196">
        <v>118575180</v>
      </c>
      <c r="N50" s="196">
        <v>123297818</v>
      </c>
      <c r="O50" s="196">
        <v>1503718256</v>
      </c>
      <c r="P50" s="77"/>
      <c r="Q50" s="77"/>
    </row>
    <row r="51" spans="1:17" ht="7.5" customHeight="1">
      <c r="A51" s="77"/>
      <c r="B51" s="183" t="s">
        <v>144</v>
      </c>
      <c r="C51" s="184">
        <v>42486753</v>
      </c>
      <c r="D51" s="184">
        <v>75137490</v>
      </c>
      <c r="E51" s="184">
        <v>60047357</v>
      </c>
      <c r="F51" s="184">
        <v>109165600</v>
      </c>
      <c r="G51" s="184">
        <v>47756773</v>
      </c>
      <c r="H51" s="184">
        <v>108481544</v>
      </c>
      <c r="I51" s="184">
        <v>70032475</v>
      </c>
      <c r="J51" s="184">
        <v>52786895</v>
      </c>
      <c r="K51" s="184">
        <v>100521347</v>
      </c>
      <c r="L51" s="184">
        <v>51970285</v>
      </c>
      <c r="M51" s="184">
        <v>89221141</v>
      </c>
      <c r="N51" s="184">
        <v>63514153</v>
      </c>
      <c r="O51" s="184">
        <v>871121813</v>
      </c>
      <c r="P51" s="77"/>
      <c r="Q51" s="77"/>
    </row>
    <row r="52" spans="1:17" ht="7.5" customHeight="1">
      <c r="A52" s="77"/>
      <c r="B52" s="185" t="s">
        <v>145</v>
      </c>
      <c r="C52" s="184">
        <v>41041446</v>
      </c>
      <c r="D52" s="184">
        <v>40201304</v>
      </c>
      <c r="E52" s="184">
        <v>42198571</v>
      </c>
      <c r="F52" s="184">
        <v>42813170</v>
      </c>
      <c r="G52" s="184">
        <v>43799908</v>
      </c>
      <c r="H52" s="184">
        <v>44584664</v>
      </c>
      <c r="I52" s="184">
        <v>45642177</v>
      </c>
      <c r="J52" s="184">
        <v>46891775</v>
      </c>
      <c r="K52" s="184">
        <v>44825645</v>
      </c>
      <c r="L52" s="184">
        <v>44911339</v>
      </c>
      <c r="M52" s="184">
        <v>44084229</v>
      </c>
      <c r="N52" s="184">
        <v>41780424</v>
      </c>
      <c r="O52" s="184">
        <v>522774652</v>
      </c>
      <c r="P52" s="77"/>
      <c r="Q52" s="77"/>
    </row>
    <row r="53" spans="1:17" ht="7.5" customHeight="1">
      <c r="A53" s="77"/>
      <c r="B53" s="185" t="s">
        <v>146</v>
      </c>
      <c r="C53" s="184">
        <v>117935368</v>
      </c>
      <c r="D53" s="184">
        <v>109744519</v>
      </c>
      <c r="E53" s="184">
        <v>147098107</v>
      </c>
      <c r="F53" s="184">
        <v>124641508</v>
      </c>
      <c r="G53" s="184">
        <v>131262564</v>
      </c>
      <c r="H53" s="184">
        <v>141272633</v>
      </c>
      <c r="I53" s="184">
        <v>125294879</v>
      </c>
      <c r="J53" s="184">
        <v>126937257</v>
      </c>
      <c r="K53" s="184">
        <v>139522955</v>
      </c>
      <c r="L53" s="184">
        <v>132610018</v>
      </c>
      <c r="M53" s="184">
        <v>120115901</v>
      </c>
      <c r="N53" s="184">
        <v>131732590</v>
      </c>
      <c r="O53" s="184">
        <v>1548168299</v>
      </c>
      <c r="P53" s="77"/>
      <c r="Q53" s="77"/>
    </row>
    <row r="54" spans="1:17" ht="7.5" customHeight="1">
      <c r="A54" s="77"/>
      <c r="B54" s="195" t="s">
        <v>147</v>
      </c>
      <c r="C54" s="196">
        <v>4728021</v>
      </c>
      <c r="D54" s="196">
        <v>5254840</v>
      </c>
      <c r="E54" s="196">
        <v>4442138</v>
      </c>
      <c r="F54" s="196">
        <v>4837950</v>
      </c>
      <c r="G54" s="196">
        <v>5322825</v>
      </c>
      <c r="H54" s="196">
        <v>4900477</v>
      </c>
      <c r="I54" s="196">
        <v>4927999</v>
      </c>
      <c r="J54" s="196">
        <v>4925057</v>
      </c>
      <c r="K54" s="196">
        <v>4789444</v>
      </c>
      <c r="L54" s="196">
        <v>5388617</v>
      </c>
      <c r="M54" s="196">
        <v>5185700</v>
      </c>
      <c r="N54" s="196">
        <v>5114381</v>
      </c>
      <c r="O54" s="196">
        <v>59817449</v>
      </c>
      <c r="P54" s="77"/>
      <c r="Q54" s="77"/>
    </row>
    <row r="55" spans="1:17" ht="7.5" customHeight="1">
      <c r="A55" s="77"/>
      <c r="B55" s="183" t="s">
        <v>148</v>
      </c>
      <c r="C55" s="184">
        <v>62646833</v>
      </c>
      <c r="D55" s="184">
        <v>60033528</v>
      </c>
      <c r="E55" s="184">
        <v>66730525</v>
      </c>
      <c r="F55" s="184">
        <v>65972644</v>
      </c>
      <c r="G55" s="184">
        <v>66699722</v>
      </c>
      <c r="H55" s="184">
        <v>59915267</v>
      </c>
      <c r="I55" s="184">
        <v>63159399</v>
      </c>
      <c r="J55" s="184">
        <v>60746615</v>
      </c>
      <c r="K55" s="184">
        <v>67934497</v>
      </c>
      <c r="L55" s="184">
        <v>72631928</v>
      </c>
      <c r="M55" s="184">
        <v>61029500</v>
      </c>
      <c r="N55" s="184">
        <v>61484165</v>
      </c>
      <c r="O55" s="184">
        <v>768984623</v>
      </c>
      <c r="P55" s="77"/>
      <c r="Q55" s="77"/>
    </row>
    <row r="56" spans="1:17" ht="7.5" customHeight="1">
      <c r="A56" s="77"/>
      <c r="B56" s="185" t="s">
        <v>149</v>
      </c>
      <c r="C56" s="184">
        <v>15383325</v>
      </c>
      <c r="D56" s="184">
        <v>14649728</v>
      </c>
      <c r="E56" s="184">
        <v>14022720</v>
      </c>
      <c r="F56" s="184">
        <v>17394304</v>
      </c>
      <c r="G56" s="184">
        <v>16670945</v>
      </c>
      <c r="H56" s="184">
        <v>19938733</v>
      </c>
      <c r="I56" s="184">
        <v>19262148</v>
      </c>
      <c r="J56" s="184">
        <v>18991517</v>
      </c>
      <c r="K56" s="184">
        <v>19982273</v>
      </c>
      <c r="L56" s="184">
        <v>18556392</v>
      </c>
      <c r="M56" s="184">
        <v>21944520</v>
      </c>
      <c r="N56" s="184">
        <v>21278445</v>
      </c>
      <c r="O56" s="184">
        <v>218075050</v>
      </c>
      <c r="P56" s="77"/>
      <c r="Q56" s="77"/>
    </row>
    <row r="57" spans="1:17" ht="7.5" customHeight="1">
      <c r="A57" s="77"/>
      <c r="B57" s="185" t="s">
        <v>150</v>
      </c>
      <c r="C57" s="184">
        <v>67176458</v>
      </c>
      <c r="D57" s="184">
        <v>64107697</v>
      </c>
      <c r="E57" s="184">
        <v>77456032</v>
      </c>
      <c r="F57" s="184">
        <v>66960559</v>
      </c>
      <c r="G57" s="184">
        <v>83720269</v>
      </c>
      <c r="H57" s="184">
        <v>78160127</v>
      </c>
      <c r="I57" s="184">
        <v>66652511</v>
      </c>
      <c r="J57" s="184">
        <v>81329188</v>
      </c>
      <c r="K57" s="184">
        <v>78207497</v>
      </c>
      <c r="L57" s="184">
        <v>72141964</v>
      </c>
      <c r="M57" s="184">
        <v>78423417</v>
      </c>
      <c r="N57" s="184">
        <v>71234570</v>
      </c>
      <c r="O57" s="184">
        <v>885570289</v>
      </c>
      <c r="P57" s="77"/>
      <c r="Q57" s="77"/>
    </row>
    <row r="58" spans="1:17" ht="7.5" customHeight="1">
      <c r="A58" s="77"/>
      <c r="B58" s="195" t="s">
        <v>151</v>
      </c>
      <c r="C58" s="196">
        <v>373803963</v>
      </c>
      <c r="D58" s="196">
        <v>353533639</v>
      </c>
      <c r="E58" s="196">
        <v>392953000</v>
      </c>
      <c r="F58" s="196">
        <v>401291371</v>
      </c>
      <c r="G58" s="196">
        <v>377227754</v>
      </c>
      <c r="H58" s="196">
        <v>389435037</v>
      </c>
      <c r="I58" s="196">
        <v>414501169</v>
      </c>
      <c r="J58" s="196">
        <v>407771925</v>
      </c>
      <c r="K58" s="196">
        <v>402534876</v>
      </c>
      <c r="L58" s="196">
        <v>423745692</v>
      </c>
      <c r="M58" s="196">
        <v>390228335</v>
      </c>
      <c r="N58" s="196">
        <v>414082762</v>
      </c>
      <c r="O58" s="196">
        <v>4741109523</v>
      </c>
      <c r="P58" s="77"/>
      <c r="Q58" s="77"/>
    </row>
    <row r="59" spans="1:17" ht="7.5" customHeight="1">
      <c r="A59" s="77"/>
      <c r="B59" s="183" t="s">
        <v>152</v>
      </c>
      <c r="C59" s="184">
        <v>41015842</v>
      </c>
      <c r="D59" s="184">
        <v>29534599</v>
      </c>
      <c r="E59" s="184">
        <v>37507755</v>
      </c>
      <c r="F59" s="184">
        <v>36000815</v>
      </c>
      <c r="G59" s="184">
        <v>36299268</v>
      </c>
      <c r="H59" s="184">
        <v>37394972</v>
      </c>
      <c r="I59" s="184">
        <v>48747081</v>
      </c>
      <c r="J59" s="184">
        <v>41755723</v>
      </c>
      <c r="K59" s="184">
        <v>38248928</v>
      </c>
      <c r="L59" s="184">
        <v>41298662</v>
      </c>
      <c r="M59" s="184">
        <v>41251689</v>
      </c>
      <c r="N59" s="184">
        <v>49517745</v>
      </c>
      <c r="O59" s="184">
        <v>478573079</v>
      </c>
      <c r="P59" s="77"/>
      <c r="Q59" s="77"/>
    </row>
    <row r="60" spans="1:17" ht="7.5" customHeight="1">
      <c r="A60" s="77"/>
      <c r="B60" s="185" t="s">
        <v>153</v>
      </c>
      <c r="C60" s="184">
        <v>6019575</v>
      </c>
      <c r="D60" s="184">
        <v>3431471</v>
      </c>
      <c r="E60" s="184">
        <v>3718843</v>
      </c>
      <c r="F60" s="184">
        <v>4644469</v>
      </c>
      <c r="G60" s="184">
        <v>5145008</v>
      </c>
      <c r="H60" s="184">
        <v>3711172</v>
      </c>
      <c r="I60" s="184">
        <v>3711172</v>
      </c>
      <c r="J60" s="184">
        <v>5532280</v>
      </c>
      <c r="K60" s="184">
        <v>5363062</v>
      </c>
      <c r="L60" s="184">
        <v>4689301</v>
      </c>
      <c r="M60" s="184">
        <v>5790884</v>
      </c>
      <c r="N60" s="184">
        <v>8243469</v>
      </c>
      <c r="O60" s="184">
        <v>60000706</v>
      </c>
      <c r="P60" s="77"/>
      <c r="Q60" s="77"/>
    </row>
    <row r="61" spans="1:17" ht="7.5" customHeight="1">
      <c r="A61" s="77"/>
      <c r="B61" s="185" t="s">
        <v>154</v>
      </c>
      <c r="C61" s="184">
        <v>82983285</v>
      </c>
      <c r="D61" s="184">
        <v>96317730</v>
      </c>
      <c r="E61" s="184">
        <v>69061570</v>
      </c>
      <c r="F61" s="184">
        <v>80588333</v>
      </c>
      <c r="G61" s="184">
        <v>77428008</v>
      </c>
      <c r="H61" s="184">
        <v>101473354</v>
      </c>
      <c r="I61" s="184">
        <v>93959983</v>
      </c>
      <c r="J61" s="184">
        <v>87584043</v>
      </c>
      <c r="K61" s="184">
        <v>65979708</v>
      </c>
      <c r="L61" s="184">
        <v>97799414</v>
      </c>
      <c r="M61" s="184">
        <v>114079136</v>
      </c>
      <c r="N61" s="184">
        <v>37423575</v>
      </c>
      <c r="O61" s="184">
        <v>1004678139</v>
      </c>
      <c r="P61" s="77"/>
      <c r="Q61" s="77"/>
    </row>
    <row r="62" spans="1:17" ht="7.5" customHeight="1">
      <c r="A62" s="77"/>
      <c r="B62" s="195" t="s">
        <v>155</v>
      </c>
      <c r="C62" s="196">
        <v>52390717</v>
      </c>
      <c r="D62" s="196">
        <v>44349298</v>
      </c>
      <c r="E62" s="196">
        <v>50935624</v>
      </c>
      <c r="F62" s="196">
        <v>57401695</v>
      </c>
      <c r="G62" s="196">
        <v>56760361</v>
      </c>
      <c r="H62" s="196">
        <v>52212881</v>
      </c>
      <c r="I62" s="196">
        <v>61339380</v>
      </c>
      <c r="J62" s="196">
        <v>59026396</v>
      </c>
      <c r="K62" s="196">
        <v>54502370</v>
      </c>
      <c r="L62" s="196">
        <v>66099108</v>
      </c>
      <c r="M62" s="196">
        <v>47742000</v>
      </c>
      <c r="N62" s="196">
        <v>53325462</v>
      </c>
      <c r="O62" s="196">
        <v>656085292</v>
      </c>
      <c r="P62" s="77"/>
      <c r="Q62" s="77"/>
    </row>
    <row r="63" spans="1:17" ht="7.5" customHeight="1">
      <c r="A63" s="77"/>
      <c r="B63" s="185" t="s">
        <v>156</v>
      </c>
      <c r="C63" s="184">
        <v>17147237</v>
      </c>
      <c r="D63" s="184">
        <v>25034481</v>
      </c>
      <c r="E63" s="184">
        <v>27393698</v>
      </c>
      <c r="F63" s="184">
        <v>20540209</v>
      </c>
      <c r="G63" s="184">
        <v>16150312</v>
      </c>
      <c r="H63" s="184">
        <v>36683600</v>
      </c>
      <c r="I63" s="184">
        <v>6966166</v>
      </c>
      <c r="J63" s="184">
        <v>39083519</v>
      </c>
      <c r="K63" s="184">
        <v>25183021</v>
      </c>
      <c r="L63" s="184">
        <v>7978458</v>
      </c>
      <c r="M63" s="184">
        <v>40939332</v>
      </c>
      <c r="N63" s="184">
        <v>24031263</v>
      </c>
      <c r="O63" s="184">
        <v>287131296</v>
      </c>
      <c r="P63" s="77"/>
      <c r="Q63" s="77"/>
    </row>
    <row r="64" spans="1:17" ht="7.5" customHeight="1">
      <c r="A64" s="77"/>
      <c r="B64" s="185" t="s">
        <v>157</v>
      </c>
      <c r="C64" s="184">
        <v>61687529</v>
      </c>
      <c r="D64" s="184">
        <v>57085842</v>
      </c>
      <c r="E64" s="184">
        <v>52896892</v>
      </c>
      <c r="F64" s="184">
        <v>64559464</v>
      </c>
      <c r="G64" s="184">
        <v>31526879</v>
      </c>
      <c r="H64" s="184">
        <v>97723257</v>
      </c>
      <c r="I64" s="184">
        <v>19451198</v>
      </c>
      <c r="J64" s="184">
        <v>50245477</v>
      </c>
      <c r="K64" s="184">
        <v>74501879</v>
      </c>
      <c r="L64" s="184">
        <v>65038961</v>
      </c>
      <c r="M64" s="184">
        <v>63548887</v>
      </c>
      <c r="N64" s="184">
        <v>90039014</v>
      </c>
      <c r="O64" s="184">
        <v>728305279</v>
      </c>
      <c r="P64" s="77"/>
      <c r="Q64" s="77"/>
    </row>
    <row r="65" spans="1:17" ht="7.5" customHeight="1" thickBot="1">
      <c r="A65" s="77"/>
      <c r="B65" s="186" t="s">
        <v>158</v>
      </c>
      <c r="C65" s="184">
        <v>24647175</v>
      </c>
      <c r="D65" s="184">
        <v>24587770</v>
      </c>
      <c r="E65" s="184">
        <v>27695462</v>
      </c>
      <c r="F65" s="184">
        <v>29622570</v>
      </c>
      <c r="G65" s="184">
        <v>31652298</v>
      </c>
      <c r="H65" s="184">
        <v>22635170</v>
      </c>
      <c r="I65" s="184">
        <v>32475999</v>
      </c>
      <c r="J65" s="184">
        <v>19095182</v>
      </c>
      <c r="K65" s="184">
        <v>32579815</v>
      </c>
      <c r="L65" s="184">
        <v>39081018</v>
      </c>
      <c r="M65" s="184">
        <v>33235017</v>
      </c>
      <c r="N65" s="184">
        <v>28533104</v>
      </c>
      <c r="O65" s="184">
        <v>345840580</v>
      </c>
      <c r="P65" s="77"/>
      <c r="Q65" s="77"/>
    </row>
    <row r="66" spans="1:17" ht="7.5" customHeight="1" thickTop="1">
      <c r="A66" s="77"/>
      <c r="B66" s="188" t="s">
        <v>223</v>
      </c>
      <c r="C66" s="189">
        <v>2920506400</v>
      </c>
      <c r="D66" s="189">
        <v>2843420552</v>
      </c>
      <c r="E66" s="189">
        <v>3200782861</v>
      </c>
      <c r="F66" s="189">
        <v>3105448870</v>
      </c>
      <c r="G66" s="189">
        <v>3128663460</v>
      </c>
      <c r="H66" s="189">
        <v>3399625326</v>
      </c>
      <c r="I66" s="189">
        <v>3189039818</v>
      </c>
      <c r="J66" s="189">
        <v>3231668525</v>
      </c>
      <c r="K66" s="189">
        <v>3399930511</v>
      </c>
      <c r="L66" s="189">
        <v>3364226937</v>
      </c>
      <c r="M66" s="189">
        <v>3198578998</v>
      </c>
      <c r="N66" s="189">
        <v>3363088080</v>
      </c>
      <c r="O66" s="189">
        <v>38344980338</v>
      </c>
      <c r="P66" s="77"/>
      <c r="Q66" s="77"/>
    </row>
    <row r="67" spans="1:17" ht="7.5" customHeight="1" thickBot="1">
      <c r="A67" s="77"/>
      <c r="B67" s="190" t="s">
        <v>160</v>
      </c>
      <c r="C67" s="191">
        <v>15689025</v>
      </c>
      <c r="D67" s="191">
        <v>13063325</v>
      </c>
      <c r="E67" s="191">
        <v>7781328</v>
      </c>
      <c r="F67" s="191">
        <v>29331300</v>
      </c>
      <c r="G67" s="191">
        <v>21346837</v>
      </c>
      <c r="H67" s="191">
        <v>25681057</v>
      </c>
      <c r="I67" s="191">
        <v>24664653</v>
      </c>
      <c r="J67" s="191">
        <v>24664653</v>
      </c>
      <c r="K67" s="191">
        <v>22269600</v>
      </c>
      <c r="L67" s="191">
        <v>14759675</v>
      </c>
      <c r="M67" s="191">
        <v>13615600</v>
      </c>
      <c r="N67" s="191">
        <v>12580450</v>
      </c>
      <c r="O67" s="191">
        <v>225447503</v>
      </c>
      <c r="P67" s="77"/>
      <c r="Q67" s="77"/>
    </row>
    <row r="68" spans="1:17" ht="9" customHeight="1" thickTop="1">
      <c r="A68" s="77"/>
      <c r="B68" s="186" t="s">
        <v>224</v>
      </c>
      <c r="C68" s="187">
        <v>2936195425</v>
      </c>
      <c r="D68" s="187">
        <v>2856483877</v>
      </c>
      <c r="E68" s="187">
        <v>3208564189</v>
      </c>
      <c r="F68" s="187">
        <v>3134780170</v>
      </c>
      <c r="G68" s="187">
        <v>3150010297</v>
      </c>
      <c r="H68" s="187">
        <v>3425306383</v>
      </c>
      <c r="I68" s="187">
        <v>3213704471</v>
      </c>
      <c r="J68" s="187">
        <v>3256333178</v>
      </c>
      <c r="K68" s="187">
        <v>3422200111</v>
      </c>
      <c r="L68" s="187">
        <v>3378986612</v>
      </c>
      <c r="M68" s="187">
        <v>3212194598</v>
      </c>
      <c r="N68" s="187">
        <v>3375668530</v>
      </c>
      <c r="O68" s="187">
        <v>38570427841</v>
      </c>
      <c r="P68" s="77"/>
      <c r="Q68" s="77"/>
    </row>
    <row r="69" spans="1:17" ht="12.75">
      <c r="A69" s="77"/>
      <c r="B69" s="183" t="s">
        <v>243</v>
      </c>
      <c r="C69" s="146"/>
      <c r="D69" s="146"/>
      <c r="E69" s="146"/>
      <c r="F69" s="146"/>
      <c r="G69" s="146"/>
      <c r="H69" s="146"/>
      <c r="I69" s="146"/>
      <c r="J69" s="197" t="s">
        <v>244</v>
      </c>
      <c r="K69" s="146"/>
      <c r="L69" s="146"/>
      <c r="M69" s="146"/>
      <c r="N69" s="146"/>
      <c r="O69" s="147"/>
      <c r="P69" s="77"/>
      <c r="Q69" s="77"/>
    </row>
    <row r="70" spans="1:17" ht="12.75">
      <c r="A70" s="77"/>
      <c r="B70" s="185" t="s">
        <v>245</v>
      </c>
      <c r="C70" s="149"/>
      <c r="D70" s="149"/>
      <c r="E70" s="149"/>
      <c r="F70" s="149"/>
      <c r="G70" s="149"/>
      <c r="H70" s="149"/>
      <c r="I70" s="149"/>
      <c r="J70" s="198" t="s">
        <v>246</v>
      </c>
      <c r="K70" s="149"/>
      <c r="L70" s="149"/>
      <c r="M70" s="149"/>
      <c r="N70" s="149"/>
      <c r="O70" s="150"/>
      <c r="P70" s="77"/>
      <c r="Q70" s="77"/>
    </row>
    <row r="71" spans="1:17" ht="12.75">
      <c r="A71" s="77"/>
      <c r="B71" s="185" t="s">
        <v>247</v>
      </c>
      <c r="C71" s="149"/>
      <c r="D71" s="149"/>
      <c r="E71" s="149"/>
      <c r="F71" s="149"/>
      <c r="G71" s="149"/>
      <c r="H71" s="149"/>
      <c r="I71" s="149"/>
      <c r="J71" s="149"/>
      <c r="K71" s="149"/>
      <c r="L71" s="149"/>
      <c r="M71" s="149"/>
      <c r="N71" s="149"/>
      <c r="O71" s="150"/>
      <c r="P71" s="77"/>
      <c r="Q71" s="77"/>
    </row>
    <row r="72" spans="1:17" ht="12.75">
      <c r="A72" s="77"/>
      <c r="B72" s="186" t="s">
        <v>248</v>
      </c>
      <c r="C72" s="152"/>
      <c r="D72" s="152"/>
      <c r="E72" s="152"/>
      <c r="F72" s="152"/>
      <c r="G72" s="152"/>
      <c r="H72" s="152"/>
      <c r="I72" s="152"/>
      <c r="J72" s="199"/>
      <c r="K72" s="152"/>
      <c r="L72" s="152"/>
      <c r="M72" s="152"/>
      <c r="N72" s="152"/>
      <c r="O72" s="153"/>
      <c r="P72" s="77"/>
      <c r="Q72" s="77"/>
    </row>
    <row r="73" spans="1:17" ht="12.75">
      <c r="A73" s="77"/>
      <c r="B73" s="77"/>
      <c r="C73" s="77"/>
      <c r="D73" s="77"/>
      <c r="E73" s="77"/>
      <c r="F73" s="77"/>
      <c r="G73" s="77"/>
      <c r="H73" s="77"/>
      <c r="I73" s="77"/>
      <c r="J73" s="77"/>
      <c r="K73" s="77"/>
      <c r="L73" s="77"/>
      <c r="M73" s="77"/>
      <c r="N73" s="77"/>
      <c r="O73" s="77"/>
      <c r="P73" s="77"/>
      <c r="Q73" s="77"/>
    </row>
    <row r="74" spans="1:17" ht="12.75">
      <c r="A74" s="77"/>
      <c r="B74" s="77"/>
      <c r="C74" s="77"/>
      <c r="D74" s="77"/>
      <c r="E74" s="77"/>
      <c r="F74" s="77"/>
      <c r="G74" s="77"/>
      <c r="H74" s="77"/>
      <c r="I74" s="77"/>
      <c r="J74" s="77"/>
      <c r="K74" s="77"/>
      <c r="L74" s="77"/>
      <c r="M74" s="77"/>
      <c r="N74" s="77"/>
      <c r="O74" s="77"/>
      <c r="P74" s="77"/>
      <c r="Q74" s="77"/>
    </row>
    <row r="75" spans="1:17" ht="12.75">
      <c r="A75" s="77"/>
      <c r="B75" s="77"/>
      <c r="C75" s="77"/>
      <c r="D75" s="77"/>
      <c r="E75" s="77"/>
      <c r="F75" s="77"/>
      <c r="G75" s="77"/>
      <c r="H75" s="77"/>
      <c r="I75" s="77"/>
      <c r="J75" s="77"/>
      <c r="K75" s="77"/>
      <c r="L75" s="77"/>
      <c r="M75" s="77"/>
      <c r="N75" s="77"/>
      <c r="O75" s="77"/>
      <c r="P75" s="77"/>
      <c r="Q75" s="77"/>
    </row>
    <row r="76" spans="1:17" ht="12.75">
      <c r="A76" s="77"/>
      <c r="B76" s="77"/>
      <c r="C76" s="77"/>
      <c r="D76" s="77"/>
      <c r="E76" s="77"/>
      <c r="F76" s="77"/>
      <c r="G76" s="77"/>
      <c r="H76" s="77"/>
      <c r="I76" s="77"/>
      <c r="J76" s="77"/>
      <c r="K76" s="77"/>
      <c r="L76" s="77"/>
      <c r="M76" s="77"/>
      <c r="N76" s="77"/>
      <c r="O76" s="77"/>
      <c r="P76" s="77"/>
      <c r="Q76" s="77"/>
    </row>
    <row r="77" spans="1:17" ht="12.75">
      <c r="A77" s="77"/>
      <c r="B77" s="77"/>
      <c r="C77" s="77"/>
      <c r="D77" s="77"/>
      <c r="E77" s="77"/>
      <c r="F77" s="77"/>
      <c r="G77" s="77"/>
      <c r="H77" s="77"/>
      <c r="I77" s="77"/>
      <c r="J77" s="77"/>
      <c r="K77" s="77"/>
      <c r="L77" s="77"/>
      <c r="M77" s="77"/>
      <c r="N77" s="77"/>
      <c r="O77" s="77"/>
      <c r="P77" s="77"/>
      <c r="Q77" s="77"/>
    </row>
    <row r="78" spans="1:17" ht="12.75">
      <c r="A78" s="77"/>
      <c r="B78" s="77"/>
      <c r="C78" s="77"/>
      <c r="D78" s="77"/>
      <c r="E78" s="77"/>
      <c r="F78" s="77"/>
      <c r="G78" s="77"/>
      <c r="H78" s="77"/>
      <c r="I78" s="77"/>
      <c r="J78" s="77"/>
      <c r="K78" s="77"/>
      <c r="L78" s="77"/>
      <c r="M78" s="77"/>
      <c r="N78" s="77"/>
      <c r="O78" s="77"/>
      <c r="P78" s="77"/>
      <c r="Q78" s="77"/>
    </row>
    <row r="79" spans="1:17" ht="12.75">
      <c r="A79" s="77"/>
      <c r="B79" s="77"/>
      <c r="C79" s="77"/>
      <c r="D79" s="77"/>
      <c r="E79" s="77"/>
      <c r="F79" s="77"/>
      <c r="G79" s="77"/>
      <c r="H79" s="77"/>
      <c r="I79" s="77"/>
      <c r="J79" s="77"/>
      <c r="K79" s="77"/>
      <c r="L79" s="77"/>
      <c r="M79" s="77"/>
      <c r="N79" s="77"/>
      <c r="O79" s="77"/>
      <c r="P79" s="77"/>
      <c r="Q79" s="77"/>
    </row>
    <row r="80" spans="1:17" ht="12.75">
      <c r="A80" s="77"/>
      <c r="B80" s="77"/>
      <c r="C80" s="77"/>
      <c r="D80" s="77"/>
      <c r="E80" s="77"/>
      <c r="F80" s="77"/>
      <c r="G80" s="77"/>
      <c r="H80" s="77"/>
      <c r="I80" s="77"/>
      <c r="J80" s="77"/>
      <c r="K80" s="77"/>
      <c r="L80" s="77"/>
      <c r="M80" s="77"/>
      <c r="N80" s="77"/>
      <c r="O80" s="77"/>
      <c r="P80" s="77"/>
      <c r="Q80" s="77"/>
    </row>
    <row r="81" spans="1:17" ht="12.75">
      <c r="A81" s="77"/>
      <c r="B81" s="77"/>
      <c r="C81" s="77"/>
      <c r="D81" s="77"/>
      <c r="E81" s="77"/>
      <c r="F81" s="77"/>
      <c r="G81" s="77"/>
      <c r="H81" s="77"/>
      <c r="I81" s="77"/>
      <c r="J81" s="77"/>
      <c r="K81" s="77"/>
      <c r="L81" s="77"/>
      <c r="M81" s="77"/>
      <c r="N81" s="77"/>
      <c r="O81" s="77"/>
      <c r="P81" s="77"/>
      <c r="Q81" s="77"/>
    </row>
    <row r="82" spans="1:17" ht="12.75">
      <c r="A82" s="77"/>
      <c r="B82" s="77"/>
      <c r="C82" s="77"/>
      <c r="D82" s="77"/>
      <c r="E82" s="77"/>
      <c r="F82" s="77"/>
      <c r="G82" s="77"/>
      <c r="H82" s="77"/>
      <c r="I82" s="77"/>
      <c r="J82" s="77"/>
      <c r="K82" s="77"/>
      <c r="L82" s="77"/>
      <c r="M82" s="77"/>
      <c r="N82" s="77"/>
      <c r="O82" s="77"/>
      <c r="P82" s="77"/>
      <c r="Q82" s="77"/>
    </row>
    <row r="83" spans="1:17" ht="12.75">
      <c r="A83" s="77"/>
      <c r="B83" s="77"/>
      <c r="C83" s="77"/>
      <c r="D83" s="77"/>
      <c r="E83" s="77"/>
      <c r="F83" s="77"/>
      <c r="G83" s="77"/>
      <c r="H83" s="77"/>
      <c r="I83" s="77"/>
      <c r="J83" s="77"/>
      <c r="K83" s="77"/>
      <c r="L83" s="77"/>
      <c r="M83" s="77"/>
      <c r="N83" s="77"/>
      <c r="O83" s="77"/>
      <c r="P83" s="77"/>
      <c r="Q83" s="77"/>
    </row>
    <row r="84" spans="1:17" ht="12.75">
      <c r="A84" s="77"/>
      <c r="B84" s="77"/>
      <c r="C84" s="77"/>
      <c r="D84" s="77"/>
      <c r="E84" s="77"/>
      <c r="F84" s="77"/>
      <c r="G84" s="77"/>
      <c r="H84" s="77"/>
      <c r="I84" s="77"/>
      <c r="J84" s="77"/>
      <c r="K84" s="77"/>
      <c r="L84" s="77"/>
      <c r="M84" s="77"/>
      <c r="N84" s="77"/>
      <c r="O84" s="77"/>
      <c r="P84" s="77"/>
      <c r="Q84" s="77"/>
    </row>
    <row r="85" spans="1:17" ht="12.75">
      <c r="A85" s="77"/>
      <c r="B85" s="77"/>
      <c r="C85" s="77"/>
      <c r="D85" s="77"/>
      <c r="E85" s="77"/>
      <c r="F85" s="77"/>
      <c r="G85" s="77"/>
      <c r="H85" s="77"/>
      <c r="I85" s="77"/>
      <c r="J85" s="77"/>
      <c r="K85" s="77"/>
      <c r="L85" s="77"/>
      <c r="M85" s="77"/>
      <c r="N85" s="77"/>
      <c r="O85" s="77"/>
      <c r="P85" s="77"/>
      <c r="Q85" s="77"/>
    </row>
    <row r="86" spans="1:17" ht="12.75">
      <c r="A86" s="77"/>
      <c r="B86" s="77"/>
      <c r="C86" s="77"/>
      <c r="D86" s="77"/>
      <c r="E86" s="77"/>
      <c r="F86" s="77"/>
      <c r="G86" s="77"/>
      <c r="H86" s="77"/>
      <c r="I86" s="77"/>
      <c r="J86" s="77"/>
      <c r="K86" s="77"/>
      <c r="L86" s="77"/>
      <c r="M86" s="77"/>
      <c r="N86" s="77"/>
      <c r="O86" s="77"/>
      <c r="P86" s="77"/>
      <c r="Q86" s="77"/>
    </row>
    <row r="87" spans="1:17" ht="12.75">
      <c r="A87" s="77"/>
      <c r="B87" s="77"/>
      <c r="C87" s="77"/>
      <c r="D87" s="77"/>
      <c r="E87" s="77"/>
      <c r="F87" s="77"/>
      <c r="G87" s="77"/>
      <c r="H87" s="77"/>
      <c r="I87" s="77"/>
      <c r="J87" s="77"/>
      <c r="K87" s="77"/>
      <c r="L87" s="77"/>
      <c r="M87" s="77"/>
      <c r="N87" s="77"/>
      <c r="O87" s="77"/>
      <c r="P87" s="77"/>
      <c r="Q87" s="77"/>
    </row>
    <row r="88" spans="1:17" ht="12.75">
      <c r="A88" s="77"/>
      <c r="B88" s="77"/>
      <c r="C88" s="77"/>
      <c r="D88" s="77"/>
      <c r="E88" s="77"/>
      <c r="F88" s="77"/>
      <c r="G88" s="77"/>
      <c r="H88" s="77"/>
      <c r="I88" s="77"/>
      <c r="J88" s="77"/>
      <c r="K88" s="77"/>
      <c r="L88" s="77"/>
      <c r="M88" s="77"/>
      <c r="N88" s="77"/>
      <c r="O88" s="77"/>
      <c r="P88" s="77"/>
      <c r="Q88" s="77"/>
    </row>
    <row r="89" spans="1:17" ht="12.75">
      <c r="A89" s="77"/>
      <c r="B89" s="77"/>
      <c r="C89" s="77"/>
      <c r="D89" s="77"/>
      <c r="E89" s="77"/>
      <c r="F89" s="77"/>
      <c r="G89" s="77"/>
      <c r="H89" s="77"/>
      <c r="I89" s="77"/>
      <c r="J89" s="77"/>
      <c r="K89" s="77"/>
      <c r="L89" s="77"/>
      <c r="M89" s="77"/>
      <c r="N89" s="77"/>
      <c r="O89" s="77"/>
      <c r="P89" s="77"/>
      <c r="Q89" s="77"/>
    </row>
    <row r="90" spans="1:17" ht="12.75">
      <c r="A90" s="77"/>
      <c r="B90" s="77"/>
      <c r="C90" s="77"/>
      <c r="D90" s="77"/>
      <c r="E90" s="77"/>
      <c r="F90" s="77"/>
      <c r="G90" s="77"/>
      <c r="H90" s="77"/>
      <c r="I90" s="77"/>
      <c r="J90" s="77"/>
      <c r="K90" s="77"/>
      <c r="L90" s="77"/>
      <c r="M90" s="77"/>
      <c r="N90" s="77"/>
      <c r="O90" s="77"/>
      <c r="P90" s="77"/>
      <c r="Q90" s="77"/>
    </row>
    <row r="91" spans="1:17" ht="12.75">
      <c r="A91" s="77"/>
      <c r="B91" s="77"/>
      <c r="C91" s="77"/>
      <c r="D91" s="77"/>
      <c r="E91" s="77"/>
      <c r="F91" s="77"/>
      <c r="G91" s="77"/>
      <c r="H91" s="77"/>
      <c r="I91" s="77"/>
      <c r="J91" s="77"/>
      <c r="K91" s="77"/>
      <c r="L91" s="77"/>
      <c r="M91" s="77"/>
      <c r="N91" s="77"/>
      <c r="O91" s="77"/>
      <c r="P91" s="77"/>
      <c r="Q91" s="77"/>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A1:L70"/>
  <sheetViews>
    <sheetView zoomScale="130" zoomScaleNormal="130" workbookViewId="0" topLeftCell="A1">
      <selection activeCell="C25" sqref="C25"/>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spans="1:12" ht="12" customHeight="1">
      <c r="A1" s="77"/>
      <c r="B1" s="77"/>
      <c r="C1" s="77"/>
      <c r="D1" s="77"/>
      <c r="E1" s="77"/>
      <c r="F1" s="77"/>
      <c r="G1" s="77"/>
      <c r="H1" s="77"/>
      <c r="I1" s="77"/>
      <c r="J1" s="77"/>
      <c r="K1" s="77"/>
      <c r="L1" s="77"/>
    </row>
    <row r="2" spans="1:12" ht="12" customHeight="1" hidden="1">
      <c r="A2" s="77"/>
      <c r="B2" s="77" t="s">
        <v>0</v>
      </c>
      <c r="C2" s="77" t="s">
        <v>80</v>
      </c>
      <c r="D2" s="77" t="s">
        <v>8</v>
      </c>
      <c r="E2" s="77"/>
      <c r="F2" s="77"/>
      <c r="G2" s="77"/>
      <c r="H2" s="77"/>
      <c r="I2" s="77"/>
      <c r="J2" s="77"/>
      <c r="K2" s="77"/>
      <c r="L2" s="77"/>
    </row>
    <row r="3" spans="1:12" ht="12" customHeight="1" hidden="1">
      <c r="A3" s="77"/>
      <c r="B3" s="78" t="s">
        <v>261</v>
      </c>
      <c r="C3" s="80" t="s">
        <v>70</v>
      </c>
      <c r="D3" s="80" t="s">
        <v>19</v>
      </c>
      <c r="E3" s="77"/>
      <c r="F3" s="77"/>
      <c r="G3" s="77"/>
      <c r="H3" s="77"/>
      <c r="I3" s="77"/>
      <c r="J3" s="77"/>
      <c r="K3" s="77"/>
      <c r="L3" s="77"/>
    </row>
    <row r="4" spans="1:12" ht="12" customHeight="1">
      <c r="A4" s="77"/>
      <c r="B4" s="77"/>
      <c r="C4" s="77"/>
      <c r="D4" s="77"/>
      <c r="E4" s="77"/>
      <c r="F4" s="77"/>
      <c r="G4" s="77"/>
      <c r="H4" s="77"/>
      <c r="I4" s="77"/>
      <c r="J4" s="77"/>
      <c r="K4" s="77"/>
      <c r="L4" s="77"/>
    </row>
    <row r="5" spans="1:12" ht="16.5" customHeight="1">
      <c r="A5" s="98"/>
      <c r="B5" s="171" t="s">
        <v>262</v>
      </c>
      <c r="C5" s="176"/>
      <c r="D5" s="176"/>
      <c r="E5" s="176"/>
      <c r="F5" s="107"/>
      <c r="G5" s="107"/>
      <c r="H5" s="107"/>
      <c r="I5" s="107"/>
      <c r="J5" s="107"/>
      <c r="K5" s="107"/>
      <c r="L5" s="77"/>
    </row>
    <row r="6" spans="1:12" ht="7.5" customHeight="1">
      <c r="A6" s="77"/>
      <c r="B6" s="77"/>
      <c r="C6" s="77"/>
      <c r="D6" s="77"/>
      <c r="E6" s="77"/>
      <c r="F6" s="77"/>
      <c r="G6" s="77"/>
      <c r="H6" s="77"/>
      <c r="I6" s="77"/>
      <c r="J6" s="77"/>
      <c r="K6" s="77"/>
      <c r="L6" s="77"/>
    </row>
    <row r="7" spans="1:12" ht="9" customHeight="1">
      <c r="A7" s="77"/>
      <c r="B7" s="93"/>
      <c r="C7" s="93"/>
      <c r="D7" s="93"/>
      <c r="E7" s="93"/>
      <c r="F7" s="93"/>
      <c r="G7" s="93"/>
      <c r="H7" s="93"/>
      <c r="I7" s="93"/>
      <c r="J7" s="200" t="s">
        <v>263</v>
      </c>
      <c r="K7" s="77"/>
      <c r="L7" s="77"/>
    </row>
    <row r="8" spans="1:12" ht="9" customHeight="1">
      <c r="A8" s="77"/>
      <c r="B8" s="201"/>
      <c r="C8" s="93"/>
      <c r="D8" s="93"/>
      <c r="E8" s="93"/>
      <c r="F8" s="93"/>
      <c r="G8" s="93"/>
      <c r="H8" s="93"/>
      <c r="I8" s="93"/>
      <c r="J8" s="200" t="s">
        <v>264</v>
      </c>
      <c r="K8" s="77"/>
      <c r="L8" s="77"/>
    </row>
    <row r="9" spans="1:12" ht="12" customHeight="1">
      <c r="A9" s="77"/>
      <c r="B9" s="201" t="str">
        <f>CONCATENATE("Created On: ",C3)</f>
        <v>Created On: 03/18/2015</v>
      </c>
      <c r="C9" s="202"/>
      <c r="D9" s="202"/>
      <c r="E9" s="202"/>
      <c r="F9" s="202"/>
      <c r="G9" s="202"/>
      <c r="H9" s="203"/>
      <c r="I9" s="202"/>
      <c r="J9" s="204" t="str">
        <f>CONCATENATE(D3," Reporting Period")</f>
        <v>2014 Reporting Period</v>
      </c>
      <c r="K9" s="205"/>
      <c r="L9" s="77"/>
    </row>
    <row r="10" spans="1:12" ht="12" customHeight="1">
      <c r="A10" s="77"/>
      <c r="B10" s="154" t="s">
        <v>98</v>
      </c>
      <c r="C10" s="155" t="s">
        <v>265</v>
      </c>
      <c r="D10" s="155"/>
      <c r="E10" s="155" t="s">
        <v>266</v>
      </c>
      <c r="F10" s="155"/>
      <c r="G10" s="158" t="s">
        <v>267</v>
      </c>
      <c r="H10" s="158"/>
      <c r="I10" s="158" t="s">
        <v>268</v>
      </c>
      <c r="J10" s="158"/>
      <c r="K10" s="205"/>
      <c r="L10" s="77"/>
    </row>
    <row r="11" spans="1:12" ht="12" customHeight="1">
      <c r="A11" s="77"/>
      <c r="B11" s="206"/>
      <c r="C11" s="207"/>
      <c r="D11" s="208"/>
      <c r="E11" s="207"/>
      <c r="F11" s="209"/>
      <c r="G11" s="207"/>
      <c r="H11" s="209"/>
      <c r="I11" s="208"/>
      <c r="J11" s="209"/>
      <c r="K11" s="205"/>
      <c r="L11" s="77"/>
    </row>
    <row r="12" spans="1:12" ht="18" customHeight="1">
      <c r="A12" s="77"/>
      <c r="B12" s="159"/>
      <c r="C12" s="159" t="s">
        <v>269</v>
      </c>
      <c r="D12" s="159" t="s">
        <v>270</v>
      </c>
      <c r="E12" s="159" t="s">
        <v>269</v>
      </c>
      <c r="F12" s="159" t="s">
        <v>270</v>
      </c>
      <c r="G12" s="159" t="s">
        <v>269</v>
      </c>
      <c r="H12" s="159" t="s">
        <v>270</v>
      </c>
      <c r="I12" s="159" t="s">
        <v>269</v>
      </c>
      <c r="J12" s="159" t="s">
        <v>270</v>
      </c>
      <c r="K12" s="210"/>
      <c r="L12" s="77"/>
    </row>
    <row r="13" spans="1:12" ht="7.5" customHeight="1" hidden="1">
      <c r="A13" s="77"/>
      <c r="B13" s="205" t="s">
        <v>98</v>
      </c>
      <c r="C13" s="205" t="s">
        <v>271</v>
      </c>
      <c r="D13" s="205" t="s">
        <v>272</v>
      </c>
      <c r="E13" s="205" t="s">
        <v>273</v>
      </c>
      <c r="F13" s="205" t="s">
        <v>274</v>
      </c>
      <c r="G13" s="205" t="s">
        <v>275</v>
      </c>
      <c r="H13" s="205" t="s">
        <v>276</v>
      </c>
      <c r="I13" s="205" t="s">
        <v>277</v>
      </c>
      <c r="J13" s="205" t="s">
        <v>278</v>
      </c>
      <c r="K13" s="205"/>
      <c r="L13" s="77"/>
    </row>
    <row r="14" spans="1:12" ht="7.5" customHeight="1" hidden="1">
      <c r="A14" s="77"/>
      <c r="B14" s="205"/>
      <c r="C14" s="205">
        <v>0</v>
      </c>
      <c r="D14" s="205"/>
      <c r="E14" s="205">
        <v>0</v>
      </c>
      <c r="F14" s="205"/>
      <c r="G14" s="205">
        <v>0</v>
      </c>
      <c r="H14" s="205"/>
      <c r="I14" s="205">
        <v>0</v>
      </c>
      <c r="J14" s="205"/>
      <c r="K14" s="205"/>
      <c r="L14" s="77"/>
    </row>
    <row r="15" spans="1:12" ht="9" customHeight="1">
      <c r="A15" s="77"/>
      <c r="B15" s="211" t="s">
        <v>108</v>
      </c>
      <c r="C15" s="212">
        <v>18</v>
      </c>
      <c r="D15" s="213" t="s">
        <v>279</v>
      </c>
      <c r="E15" s="212">
        <v>19</v>
      </c>
      <c r="F15" s="213" t="s">
        <v>280</v>
      </c>
      <c r="G15" s="212">
        <v>0</v>
      </c>
      <c r="H15" s="213" t="s">
        <v>281</v>
      </c>
      <c r="I15" s="212">
        <v>18</v>
      </c>
      <c r="J15" s="213" t="s">
        <v>279</v>
      </c>
      <c r="K15" s="205"/>
      <c r="L15" s="77"/>
    </row>
    <row r="16" spans="1:12" ht="9" customHeight="1">
      <c r="A16" s="77"/>
      <c r="B16" s="214" t="s">
        <v>109</v>
      </c>
      <c r="C16" s="215">
        <v>8</v>
      </c>
      <c r="D16" s="216" t="s">
        <v>282</v>
      </c>
      <c r="E16" s="215">
        <v>8</v>
      </c>
      <c r="F16" s="216" t="s">
        <v>282</v>
      </c>
      <c r="G16" s="215">
        <v>0</v>
      </c>
      <c r="H16" s="216" t="s">
        <v>281</v>
      </c>
      <c r="I16" s="215">
        <v>8</v>
      </c>
      <c r="J16" s="216" t="s">
        <v>282</v>
      </c>
      <c r="K16" s="205"/>
      <c r="L16" s="77"/>
    </row>
    <row r="17" spans="1:12" ht="9" customHeight="1">
      <c r="A17" s="77"/>
      <c r="B17" s="217" t="s">
        <v>110</v>
      </c>
      <c r="C17" s="218">
        <v>18</v>
      </c>
      <c r="D17" s="219" t="s">
        <v>283</v>
      </c>
      <c r="E17" s="218">
        <v>26</v>
      </c>
      <c r="F17" s="219" t="s">
        <v>283</v>
      </c>
      <c r="G17" s="218">
        <v>0</v>
      </c>
      <c r="H17" s="219" t="s">
        <v>281</v>
      </c>
      <c r="I17" s="218">
        <v>18</v>
      </c>
      <c r="J17" s="219" t="s">
        <v>283</v>
      </c>
      <c r="K17" s="205"/>
      <c r="L17" s="77"/>
    </row>
    <row r="18" spans="1:12" ht="9" customHeight="1">
      <c r="A18" s="77"/>
      <c r="B18" s="211" t="s">
        <v>111</v>
      </c>
      <c r="C18" s="212">
        <v>21.5</v>
      </c>
      <c r="D18" s="213" t="s">
        <v>284</v>
      </c>
      <c r="E18" s="212">
        <v>22.5</v>
      </c>
      <c r="F18" s="213" t="s">
        <v>284</v>
      </c>
      <c r="G18" s="212">
        <v>16.5</v>
      </c>
      <c r="H18" s="213" t="s">
        <v>285</v>
      </c>
      <c r="I18" s="212">
        <v>21.5</v>
      </c>
      <c r="J18" s="213" t="s">
        <v>284</v>
      </c>
      <c r="K18" s="205"/>
      <c r="L18" s="77"/>
    </row>
    <row r="19" spans="1:12" ht="9" customHeight="1">
      <c r="A19" s="77"/>
      <c r="B19" s="214" t="s">
        <v>112</v>
      </c>
      <c r="C19" s="215">
        <v>36</v>
      </c>
      <c r="D19" s="216" t="s">
        <v>286</v>
      </c>
      <c r="E19" s="215">
        <v>11</v>
      </c>
      <c r="F19" s="216" t="s">
        <v>286</v>
      </c>
      <c r="G19" s="215">
        <v>6</v>
      </c>
      <c r="H19" s="216" t="s">
        <v>287</v>
      </c>
      <c r="I19" s="215">
        <v>36</v>
      </c>
      <c r="J19" s="216" t="s">
        <v>286</v>
      </c>
      <c r="K19" s="205"/>
      <c r="L19" s="77"/>
    </row>
    <row r="20" spans="1:12" ht="9" customHeight="1">
      <c r="A20" s="77"/>
      <c r="B20" s="217" t="s">
        <v>113</v>
      </c>
      <c r="C20" s="218">
        <v>22</v>
      </c>
      <c r="D20" s="219" t="s">
        <v>288</v>
      </c>
      <c r="E20" s="218">
        <v>20.5</v>
      </c>
      <c r="F20" s="219" t="s">
        <v>289</v>
      </c>
      <c r="G20" s="218">
        <v>3</v>
      </c>
      <c r="H20" s="219" t="s">
        <v>290</v>
      </c>
      <c r="I20" s="218">
        <v>22</v>
      </c>
      <c r="J20" s="219" t="s">
        <v>288</v>
      </c>
      <c r="K20" s="205"/>
      <c r="L20" s="77"/>
    </row>
    <row r="21" spans="1:12" ht="9" customHeight="1">
      <c r="A21" s="77"/>
      <c r="B21" s="211" t="s">
        <v>114</v>
      </c>
      <c r="C21" s="212">
        <v>25</v>
      </c>
      <c r="D21" s="213" t="s">
        <v>291</v>
      </c>
      <c r="E21" s="212">
        <v>54.9</v>
      </c>
      <c r="F21" s="213" t="s">
        <v>292</v>
      </c>
      <c r="G21" s="212">
        <v>0</v>
      </c>
      <c r="H21" s="213" t="s">
        <v>281</v>
      </c>
      <c r="I21" s="212">
        <v>25</v>
      </c>
      <c r="J21" s="213" t="s">
        <v>293</v>
      </c>
      <c r="K21" s="205"/>
      <c r="L21" s="77"/>
    </row>
    <row r="22" spans="1:12" ht="9" customHeight="1">
      <c r="A22" s="77"/>
      <c r="B22" s="214" t="s">
        <v>115</v>
      </c>
      <c r="C22" s="215">
        <v>23</v>
      </c>
      <c r="D22" s="216" t="s">
        <v>294</v>
      </c>
      <c r="E22" s="215">
        <v>22</v>
      </c>
      <c r="F22" s="216" t="s">
        <v>294</v>
      </c>
      <c r="G22" s="215">
        <v>22</v>
      </c>
      <c r="H22" s="216" t="s">
        <v>294</v>
      </c>
      <c r="I22" s="215">
        <v>23</v>
      </c>
      <c r="J22" s="216" t="s">
        <v>294</v>
      </c>
      <c r="K22" s="205"/>
      <c r="L22" s="77"/>
    </row>
    <row r="23" spans="1:12" ht="9" customHeight="1">
      <c r="A23" s="77"/>
      <c r="B23" s="217" t="s">
        <v>116</v>
      </c>
      <c r="C23" s="218">
        <v>23.5</v>
      </c>
      <c r="D23" s="219" t="s">
        <v>295</v>
      </c>
      <c r="E23" s="218">
        <v>23.5</v>
      </c>
      <c r="F23" s="219" t="s">
        <v>295</v>
      </c>
      <c r="G23" s="218">
        <v>0</v>
      </c>
      <c r="H23" s="219" t="s">
        <v>281</v>
      </c>
      <c r="I23" s="218">
        <v>23.5</v>
      </c>
      <c r="J23" s="219" t="s">
        <v>295</v>
      </c>
      <c r="K23" s="205"/>
      <c r="L23" s="77"/>
    </row>
    <row r="24" spans="1:12" ht="9" customHeight="1">
      <c r="A24" s="77"/>
      <c r="B24" s="211" t="s">
        <v>117</v>
      </c>
      <c r="C24" s="212">
        <v>17.1</v>
      </c>
      <c r="D24" s="213" t="s">
        <v>290</v>
      </c>
      <c r="E24" s="212">
        <v>17.1</v>
      </c>
      <c r="F24" s="213" t="s">
        <v>290</v>
      </c>
      <c r="G24" s="212">
        <v>0</v>
      </c>
      <c r="H24" s="213" t="s">
        <v>296</v>
      </c>
      <c r="I24" s="212">
        <v>17.1</v>
      </c>
      <c r="J24" s="213" t="s">
        <v>290</v>
      </c>
      <c r="K24" s="205"/>
      <c r="L24" s="77"/>
    </row>
    <row r="25" spans="1:12" ht="9" customHeight="1">
      <c r="A25" s="77"/>
      <c r="B25" s="214" t="s">
        <v>118</v>
      </c>
      <c r="C25" s="215">
        <v>7.5</v>
      </c>
      <c r="D25" s="216" t="s">
        <v>297</v>
      </c>
      <c r="E25" s="215">
        <v>7.5</v>
      </c>
      <c r="F25" s="216" t="s">
        <v>297</v>
      </c>
      <c r="G25" s="215">
        <v>7.5</v>
      </c>
      <c r="H25" s="216" t="s">
        <v>297</v>
      </c>
      <c r="I25" s="215">
        <v>7.5</v>
      </c>
      <c r="J25" s="216" t="s">
        <v>297</v>
      </c>
      <c r="K25" s="205"/>
      <c r="L25" s="77"/>
    </row>
    <row r="26" spans="1:12" ht="9" customHeight="1">
      <c r="A26" s="77"/>
      <c r="B26" s="217" t="s">
        <v>119</v>
      </c>
      <c r="C26" s="218">
        <v>17</v>
      </c>
      <c r="D26" s="219" t="s">
        <v>298</v>
      </c>
      <c r="E26" s="218">
        <v>17</v>
      </c>
      <c r="F26" s="219" t="s">
        <v>298</v>
      </c>
      <c r="G26" s="218">
        <v>5.2</v>
      </c>
      <c r="H26" s="219" t="s">
        <v>291</v>
      </c>
      <c r="I26" s="218">
        <v>16</v>
      </c>
      <c r="J26" s="219" t="s">
        <v>299</v>
      </c>
      <c r="K26" s="205"/>
      <c r="L26" s="77"/>
    </row>
    <row r="27" spans="1:12" ht="9" customHeight="1">
      <c r="A27" s="77"/>
      <c r="B27" s="211" t="s">
        <v>120</v>
      </c>
      <c r="C27" s="212">
        <v>25</v>
      </c>
      <c r="D27" s="213" t="s">
        <v>300</v>
      </c>
      <c r="E27" s="212">
        <v>25</v>
      </c>
      <c r="F27" s="213" t="s">
        <v>300</v>
      </c>
      <c r="G27" s="212">
        <v>18.1</v>
      </c>
      <c r="H27" s="213" t="s">
        <v>300</v>
      </c>
      <c r="I27" s="212">
        <v>25</v>
      </c>
      <c r="J27" s="213" t="s">
        <v>301</v>
      </c>
      <c r="K27" s="205"/>
      <c r="L27" s="77"/>
    </row>
    <row r="28" spans="1:12" ht="9" customHeight="1">
      <c r="A28" s="77"/>
      <c r="B28" s="214" t="s">
        <v>121</v>
      </c>
      <c r="C28" s="215">
        <v>19</v>
      </c>
      <c r="D28" s="216" t="s">
        <v>302</v>
      </c>
      <c r="E28" s="215">
        <v>21.5</v>
      </c>
      <c r="F28" s="216" t="s">
        <v>302</v>
      </c>
      <c r="G28" s="215">
        <v>19</v>
      </c>
      <c r="H28" s="216" t="s">
        <v>302</v>
      </c>
      <c r="I28" s="215">
        <v>19</v>
      </c>
      <c r="J28" s="216" t="s">
        <v>302</v>
      </c>
      <c r="K28" s="205"/>
      <c r="L28" s="77"/>
    </row>
    <row r="29" spans="1:12" ht="9" customHeight="1">
      <c r="A29" s="77"/>
      <c r="B29" s="217" t="s">
        <v>122</v>
      </c>
      <c r="C29" s="218">
        <v>18</v>
      </c>
      <c r="D29" s="219" t="s">
        <v>303</v>
      </c>
      <c r="E29" s="218">
        <v>16</v>
      </c>
      <c r="F29" s="219" t="s">
        <v>304</v>
      </c>
      <c r="G29" s="218">
        <v>0</v>
      </c>
      <c r="H29" s="219" t="s">
        <v>281</v>
      </c>
      <c r="I29" s="218">
        <v>18</v>
      </c>
      <c r="J29" s="219" t="s">
        <v>303</v>
      </c>
      <c r="K29" s="205"/>
      <c r="L29" s="77"/>
    </row>
    <row r="30" spans="1:12" ht="9" customHeight="1">
      <c r="A30" s="77"/>
      <c r="B30" s="211" t="s">
        <v>123</v>
      </c>
      <c r="C30" s="212">
        <v>21</v>
      </c>
      <c r="D30" s="213" t="s">
        <v>305</v>
      </c>
      <c r="E30" s="212">
        <v>22.5</v>
      </c>
      <c r="F30" s="213" t="s">
        <v>306</v>
      </c>
      <c r="G30" s="212">
        <v>20</v>
      </c>
      <c r="H30" s="213" t="s">
        <v>306</v>
      </c>
      <c r="I30" s="212">
        <v>19</v>
      </c>
      <c r="J30" s="213" t="s">
        <v>306</v>
      </c>
      <c r="K30" s="205"/>
      <c r="L30" s="77"/>
    </row>
    <row r="31" spans="1:12" ht="9" customHeight="1">
      <c r="A31" s="77"/>
      <c r="B31" s="214" t="s">
        <v>124</v>
      </c>
      <c r="C31" s="215">
        <v>24</v>
      </c>
      <c r="D31" s="216" t="s">
        <v>307</v>
      </c>
      <c r="E31" s="215">
        <v>26</v>
      </c>
      <c r="F31" s="216" t="s">
        <v>307</v>
      </c>
      <c r="G31" s="215">
        <v>23</v>
      </c>
      <c r="H31" s="216" t="s">
        <v>307</v>
      </c>
      <c r="I31" s="215">
        <v>24</v>
      </c>
      <c r="J31" s="216" t="s">
        <v>307</v>
      </c>
      <c r="K31" s="205"/>
      <c r="L31" s="77"/>
    </row>
    <row r="32" spans="1:12" ht="9" customHeight="1">
      <c r="A32" s="77"/>
      <c r="B32" s="217" t="s">
        <v>125</v>
      </c>
      <c r="C32" s="218">
        <v>30.5</v>
      </c>
      <c r="D32" s="219" t="s">
        <v>308</v>
      </c>
      <c r="E32" s="218">
        <v>27.5</v>
      </c>
      <c r="F32" s="219" t="s">
        <v>308</v>
      </c>
      <c r="G32" s="218">
        <v>30.5</v>
      </c>
      <c r="H32" s="219" t="s">
        <v>308</v>
      </c>
      <c r="I32" s="218">
        <v>30.5</v>
      </c>
      <c r="J32" s="219" t="s">
        <v>308</v>
      </c>
      <c r="K32" s="205"/>
      <c r="L32" s="77"/>
    </row>
    <row r="33" spans="1:12" ht="9" customHeight="1">
      <c r="A33" s="77"/>
      <c r="B33" s="211" t="s">
        <v>126</v>
      </c>
      <c r="C33" s="212">
        <v>20</v>
      </c>
      <c r="D33" s="213" t="s">
        <v>302</v>
      </c>
      <c r="E33" s="212">
        <v>20</v>
      </c>
      <c r="F33" s="213" t="s">
        <v>302</v>
      </c>
      <c r="G33" s="212">
        <v>16</v>
      </c>
      <c r="H33" s="213" t="s">
        <v>309</v>
      </c>
      <c r="I33" s="212">
        <v>20</v>
      </c>
      <c r="J33" s="213" t="s">
        <v>302</v>
      </c>
      <c r="K33" s="205"/>
      <c r="L33" s="77"/>
    </row>
    <row r="34" spans="1:12" ht="9" customHeight="1">
      <c r="A34" s="77"/>
      <c r="B34" s="214" t="s">
        <v>127</v>
      </c>
      <c r="C34" s="215">
        <v>30</v>
      </c>
      <c r="D34" s="216" t="s">
        <v>310</v>
      </c>
      <c r="E34" s="215">
        <v>31.2</v>
      </c>
      <c r="F34" s="216" t="s">
        <v>310</v>
      </c>
      <c r="G34" s="215">
        <v>0</v>
      </c>
      <c r="H34" s="216" t="s">
        <v>281</v>
      </c>
      <c r="I34" s="215">
        <v>23</v>
      </c>
      <c r="J34" s="216" t="s">
        <v>311</v>
      </c>
      <c r="K34" s="205"/>
      <c r="L34" s="77"/>
    </row>
    <row r="35" spans="1:12" ht="9" customHeight="1">
      <c r="A35" s="77"/>
      <c r="B35" s="217" t="s">
        <v>128</v>
      </c>
      <c r="C35" s="218">
        <v>27</v>
      </c>
      <c r="D35" s="219" t="s">
        <v>292</v>
      </c>
      <c r="E35" s="218">
        <v>28</v>
      </c>
      <c r="F35" s="219" t="s">
        <v>292</v>
      </c>
      <c r="G35" s="218">
        <v>0</v>
      </c>
      <c r="H35" s="219" t="s">
        <v>281</v>
      </c>
      <c r="I35" s="218">
        <v>0</v>
      </c>
      <c r="J35" s="219" t="s">
        <v>281</v>
      </c>
      <c r="K35" s="205"/>
      <c r="L35" s="77"/>
    </row>
    <row r="36" spans="1:12" ht="9" customHeight="1">
      <c r="A36" s="77"/>
      <c r="B36" s="211" t="s">
        <v>129</v>
      </c>
      <c r="C36" s="212">
        <v>24</v>
      </c>
      <c r="D36" s="213" t="s">
        <v>312</v>
      </c>
      <c r="E36" s="212">
        <v>24</v>
      </c>
      <c r="F36" s="213" t="s">
        <v>312</v>
      </c>
      <c r="G36" s="212">
        <v>22.7</v>
      </c>
      <c r="H36" s="213" t="s">
        <v>308</v>
      </c>
      <c r="I36" s="212">
        <v>24</v>
      </c>
      <c r="J36" s="213" t="s">
        <v>312</v>
      </c>
      <c r="K36" s="205"/>
      <c r="L36" s="77"/>
    </row>
    <row r="37" spans="1:12" ht="9" customHeight="1">
      <c r="A37" s="77"/>
      <c r="B37" s="214" t="s">
        <v>130</v>
      </c>
      <c r="C37" s="215">
        <v>19</v>
      </c>
      <c r="D37" s="216" t="s">
        <v>313</v>
      </c>
      <c r="E37" s="215">
        <v>15</v>
      </c>
      <c r="F37" s="216" t="s">
        <v>314</v>
      </c>
      <c r="G37" s="215">
        <v>15</v>
      </c>
      <c r="H37" s="216" t="s">
        <v>315</v>
      </c>
      <c r="I37" s="215">
        <v>0</v>
      </c>
      <c r="J37" s="216" t="s">
        <v>281</v>
      </c>
      <c r="K37" s="205"/>
      <c r="L37" s="77"/>
    </row>
    <row r="38" spans="1:12" ht="9" customHeight="1">
      <c r="A38" s="77"/>
      <c r="B38" s="217" t="s">
        <v>131</v>
      </c>
      <c r="C38" s="218">
        <v>28.5</v>
      </c>
      <c r="D38" s="219" t="s">
        <v>316</v>
      </c>
      <c r="E38" s="218">
        <v>28.5</v>
      </c>
      <c r="F38" s="219" t="s">
        <v>316</v>
      </c>
      <c r="G38" s="218">
        <v>21.35</v>
      </c>
      <c r="H38" s="219" t="s">
        <v>316</v>
      </c>
      <c r="I38" s="218">
        <v>28.5</v>
      </c>
      <c r="J38" s="219" t="s">
        <v>316</v>
      </c>
      <c r="K38" s="205"/>
      <c r="L38" s="77"/>
    </row>
    <row r="39" spans="1:12" ht="9" customHeight="1">
      <c r="A39" s="77"/>
      <c r="B39" s="211" t="s">
        <v>132</v>
      </c>
      <c r="C39" s="212">
        <v>18.4</v>
      </c>
      <c r="D39" s="213" t="s">
        <v>317</v>
      </c>
      <c r="E39" s="212">
        <v>18.4</v>
      </c>
      <c r="F39" s="213" t="s">
        <v>317</v>
      </c>
      <c r="G39" s="212">
        <v>17</v>
      </c>
      <c r="H39" s="213" t="s">
        <v>318</v>
      </c>
      <c r="I39" s="212">
        <v>18.4</v>
      </c>
      <c r="J39" s="213" t="s">
        <v>317</v>
      </c>
      <c r="K39" s="205"/>
      <c r="L39" s="77"/>
    </row>
    <row r="40" spans="1:12" ht="9" customHeight="1">
      <c r="A40" s="77"/>
      <c r="B40" s="214" t="s">
        <v>133</v>
      </c>
      <c r="C40" s="215">
        <v>17</v>
      </c>
      <c r="D40" s="216" t="s">
        <v>319</v>
      </c>
      <c r="E40" s="215">
        <v>17</v>
      </c>
      <c r="F40" s="216" t="s">
        <v>319</v>
      </c>
      <c r="G40" s="215">
        <v>17</v>
      </c>
      <c r="H40" s="216" t="s">
        <v>319</v>
      </c>
      <c r="I40" s="215">
        <v>17</v>
      </c>
      <c r="J40" s="216" t="s">
        <v>319</v>
      </c>
      <c r="K40" s="205"/>
      <c r="L40" s="77"/>
    </row>
    <row r="41" spans="1:12" ht="9" customHeight="1">
      <c r="A41" s="77"/>
      <c r="B41" s="217" t="s">
        <v>134</v>
      </c>
      <c r="C41" s="218">
        <v>27.75</v>
      </c>
      <c r="D41" s="219" t="s">
        <v>320</v>
      </c>
      <c r="E41" s="218">
        <v>28.5</v>
      </c>
      <c r="F41" s="219" t="s">
        <v>320</v>
      </c>
      <c r="G41" s="218">
        <v>5.18</v>
      </c>
      <c r="H41" s="219" t="s">
        <v>321</v>
      </c>
      <c r="I41" s="218">
        <v>27.75</v>
      </c>
      <c r="J41" s="219" t="s">
        <v>301</v>
      </c>
      <c r="K41" s="205"/>
      <c r="L41" s="77"/>
    </row>
    <row r="42" spans="1:12" ht="9" customHeight="1">
      <c r="A42" s="77"/>
      <c r="B42" s="211" t="s">
        <v>135</v>
      </c>
      <c r="C42" s="212">
        <v>26.4</v>
      </c>
      <c r="D42" s="213" t="s">
        <v>290</v>
      </c>
      <c r="E42" s="212">
        <v>26.4</v>
      </c>
      <c r="F42" s="213" t="s">
        <v>290</v>
      </c>
      <c r="G42" s="212">
        <v>26.4</v>
      </c>
      <c r="H42" s="213" t="s">
        <v>290</v>
      </c>
      <c r="I42" s="212">
        <v>26.4</v>
      </c>
      <c r="J42" s="213" t="s">
        <v>290</v>
      </c>
      <c r="K42" s="205"/>
      <c r="L42" s="77"/>
    </row>
    <row r="43" spans="1:12" ht="9" customHeight="1">
      <c r="A43" s="77"/>
      <c r="B43" s="214" t="s">
        <v>136</v>
      </c>
      <c r="C43" s="215">
        <v>24</v>
      </c>
      <c r="D43" s="216" t="s">
        <v>322</v>
      </c>
      <c r="E43" s="215">
        <v>27</v>
      </c>
      <c r="F43" s="216" t="s">
        <v>322</v>
      </c>
      <c r="G43" s="215">
        <v>22</v>
      </c>
      <c r="H43" s="216" t="s">
        <v>323</v>
      </c>
      <c r="I43" s="215">
        <v>24</v>
      </c>
      <c r="J43" s="216" t="s">
        <v>322</v>
      </c>
      <c r="K43" s="205"/>
      <c r="L43" s="77"/>
    </row>
    <row r="44" spans="1:12" ht="9" customHeight="1">
      <c r="A44" s="77"/>
      <c r="B44" s="217" t="s">
        <v>137</v>
      </c>
      <c r="C44" s="218">
        <v>23.825</v>
      </c>
      <c r="D44" s="219" t="s">
        <v>286</v>
      </c>
      <c r="E44" s="218">
        <v>23.825</v>
      </c>
      <c r="F44" s="219" t="s">
        <v>286</v>
      </c>
      <c r="G44" s="218">
        <v>0</v>
      </c>
      <c r="H44" s="219" t="s">
        <v>281</v>
      </c>
      <c r="I44" s="218">
        <v>18</v>
      </c>
      <c r="J44" s="219" t="s">
        <v>324</v>
      </c>
      <c r="K44" s="205"/>
      <c r="L44" s="77"/>
    </row>
    <row r="45" spans="1:12" ht="9" customHeight="1">
      <c r="A45" s="77"/>
      <c r="B45" s="211" t="s">
        <v>138</v>
      </c>
      <c r="C45" s="212">
        <v>10.5</v>
      </c>
      <c r="D45" s="213" t="s">
        <v>325</v>
      </c>
      <c r="E45" s="212">
        <v>13.5</v>
      </c>
      <c r="F45" s="213" t="s">
        <v>325</v>
      </c>
      <c r="G45" s="212">
        <v>5.25</v>
      </c>
      <c r="H45" s="213" t="s">
        <v>325</v>
      </c>
      <c r="I45" s="212">
        <v>10.5</v>
      </c>
      <c r="J45" s="213" t="s">
        <v>289</v>
      </c>
      <c r="K45" s="205"/>
      <c r="L45" s="77"/>
    </row>
    <row r="46" spans="1:12" ht="9" customHeight="1">
      <c r="A46" s="77"/>
      <c r="B46" s="214" t="s">
        <v>139</v>
      </c>
      <c r="C46" s="215">
        <v>17</v>
      </c>
      <c r="D46" s="216" t="s">
        <v>326</v>
      </c>
      <c r="E46" s="215">
        <v>21</v>
      </c>
      <c r="F46" s="216" t="s">
        <v>291</v>
      </c>
      <c r="G46" s="215">
        <v>12</v>
      </c>
      <c r="H46" s="216" t="s">
        <v>327</v>
      </c>
      <c r="I46" s="215">
        <v>17</v>
      </c>
      <c r="J46" s="216" t="s">
        <v>326</v>
      </c>
      <c r="K46" s="205"/>
      <c r="L46" s="77"/>
    </row>
    <row r="47" spans="1:12" ht="9" customHeight="1">
      <c r="A47" s="77"/>
      <c r="B47" s="217" t="s">
        <v>140</v>
      </c>
      <c r="C47" s="218">
        <v>26.45</v>
      </c>
      <c r="D47" s="219" t="s">
        <v>290</v>
      </c>
      <c r="E47" s="218">
        <v>24.65</v>
      </c>
      <c r="F47" s="219" t="s">
        <v>290</v>
      </c>
      <c r="G47" s="218">
        <v>8.05</v>
      </c>
      <c r="H47" s="219" t="s">
        <v>327</v>
      </c>
      <c r="I47" s="218">
        <v>26.45</v>
      </c>
      <c r="J47" s="219" t="s">
        <v>290</v>
      </c>
      <c r="K47" s="205"/>
      <c r="L47" s="77"/>
    </row>
    <row r="48" spans="1:12" ht="9" customHeight="1">
      <c r="A48" s="77"/>
      <c r="B48" s="211" t="s">
        <v>141</v>
      </c>
      <c r="C48" s="212">
        <v>36.75</v>
      </c>
      <c r="D48" s="213" t="s">
        <v>286</v>
      </c>
      <c r="E48" s="212">
        <v>36.75</v>
      </c>
      <c r="F48" s="213" t="s">
        <v>286</v>
      </c>
      <c r="G48" s="212">
        <v>27.1</v>
      </c>
      <c r="H48" s="213" t="s">
        <v>328</v>
      </c>
      <c r="I48" s="212">
        <v>35.25</v>
      </c>
      <c r="J48" s="213" t="s">
        <v>310</v>
      </c>
      <c r="K48" s="205"/>
      <c r="L48" s="77"/>
    </row>
    <row r="49" spans="1:12" ht="9" customHeight="1">
      <c r="A49" s="77"/>
      <c r="B49" s="214" t="s">
        <v>142</v>
      </c>
      <c r="C49" s="215">
        <v>23</v>
      </c>
      <c r="D49" s="216" t="s">
        <v>328</v>
      </c>
      <c r="E49" s="215">
        <v>23</v>
      </c>
      <c r="F49" s="216" t="s">
        <v>328</v>
      </c>
      <c r="G49" s="215">
        <v>23</v>
      </c>
      <c r="H49" s="216" t="s">
        <v>328</v>
      </c>
      <c r="I49" s="215">
        <v>23</v>
      </c>
      <c r="J49" s="216" t="s">
        <v>328</v>
      </c>
      <c r="K49" s="205"/>
      <c r="L49" s="77"/>
    </row>
    <row r="50" spans="1:12" ht="9" customHeight="1">
      <c r="A50" s="77"/>
      <c r="B50" s="217" t="s">
        <v>143</v>
      </c>
      <c r="C50" s="218">
        <v>28</v>
      </c>
      <c r="D50" s="219" t="s">
        <v>328</v>
      </c>
      <c r="E50" s="218">
        <v>28</v>
      </c>
      <c r="F50" s="219" t="s">
        <v>328</v>
      </c>
      <c r="G50" s="218">
        <v>28</v>
      </c>
      <c r="H50" s="219" t="s">
        <v>328</v>
      </c>
      <c r="I50" s="218">
        <v>28</v>
      </c>
      <c r="J50" s="219" t="s">
        <v>328</v>
      </c>
      <c r="K50" s="205"/>
      <c r="L50" s="77"/>
    </row>
    <row r="51" spans="1:12" ht="9" customHeight="1">
      <c r="A51" s="77"/>
      <c r="B51" s="211" t="s">
        <v>144</v>
      </c>
      <c r="C51" s="212">
        <v>17</v>
      </c>
      <c r="D51" s="213" t="s">
        <v>329</v>
      </c>
      <c r="E51" s="212">
        <v>14</v>
      </c>
      <c r="F51" s="213" t="s">
        <v>329</v>
      </c>
      <c r="G51" s="212">
        <v>17</v>
      </c>
      <c r="H51" s="213" t="s">
        <v>329</v>
      </c>
      <c r="I51" s="212">
        <v>17</v>
      </c>
      <c r="J51" s="213" t="s">
        <v>329</v>
      </c>
      <c r="K51" s="205"/>
      <c r="L51" s="77"/>
    </row>
    <row r="52" spans="1:12" ht="9" customHeight="1">
      <c r="A52" s="77"/>
      <c r="B52" s="214" t="s">
        <v>145</v>
      </c>
      <c r="C52" s="215">
        <v>30</v>
      </c>
      <c r="D52" s="216" t="s">
        <v>330</v>
      </c>
      <c r="E52" s="215">
        <v>30</v>
      </c>
      <c r="F52" s="216" t="s">
        <v>330</v>
      </c>
      <c r="G52" s="215">
        <v>23.1</v>
      </c>
      <c r="H52" s="216" t="s">
        <v>330</v>
      </c>
      <c r="I52" s="215">
        <v>30</v>
      </c>
      <c r="J52" s="216" t="s">
        <v>330</v>
      </c>
      <c r="K52" s="205"/>
      <c r="L52" s="77"/>
    </row>
    <row r="53" spans="1:12" ht="9" customHeight="1">
      <c r="A53" s="77"/>
      <c r="B53" s="217" t="s">
        <v>146</v>
      </c>
      <c r="C53" s="218">
        <v>40.7</v>
      </c>
      <c r="D53" s="219" t="s">
        <v>290</v>
      </c>
      <c r="E53" s="218">
        <v>51</v>
      </c>
      <c r="F53" s="219" t="s">
        <v>290</v>
      </c>
      <c r="G53" s="218">
        <v>30.2</v>
      </c>
      <c r="H53" s="219" t="s">
        <v>290</v>
      </c>
      <c r="I53" s="218">
        <v>40.7</v>
      </c>
      <c r="J53" s="219" t="s">
        <v>290</v>
      </c>
      <c r="K53" s="205"/>
      <c r="L53" s="77"/>
    </row>
    <row r="54" spans="1:12" ht="9" customHeight="1">
      <c r="A54" s="77"/>
      <c r="B54" s="211" t="s">
        <v>147</v>
      </c>
      <c r="C54" s="212">
        <v>32</v>
      </c>
      <c r="D54" s="213" t="s">
        <v>331</v>
      </c>
      <c r="E54" s="212">
        <v>32</v>
      </c>
      <c r="F54" s="213" t="s">
        <v>331</v>
      </c>
      <c r="G54" s="212">
        <v>32</v>
      </c>
      <c r="H54" s="213" t="s">
        <v>331</v>
      </c>
      <c r="I54" s="212">
        <v>32</v>
      </c>
      <c r="J54" s="213" t="s">
        <v>331</v>
      </c>
      <c r="K54" s="205"/>
      <c r="L54" s="77"/>
    </row>
    <row r="55" spans="1:12" ht="9" customHeight="1">
      <c r="A55" s="77"/>
      <c r="B55" s="214" t="s">
        <v>148</v>
      </c>
      <c r="C55" s="215">
        <v>16</v>
      </c>
      <c r="D55" s="216" t="s">
        <v>332</v>
      </c>
      <c r="E55" s="215">
        <v>16</v>
      </c>
      <c r="F55" s="216" t="s">
        <v>332</v>
      </c>
      <c r="G55" s="215">
        <v>16</v>
      </c>
      <c r="H55" s="216" t="s">
        <v>332</v>
      </c>
      <c r="I55" s="215">
        <v>16</v>
      </c>
      <c r="J55" s="216" t="s">
        <v>332</v>
      </c>
      <c r="K55" s="205"/>
      <c r="L55" s="77"/>
    </row>
    <row r="56" spans="1:12" ht="9" customHeight="1">
      <c r="A56" s="77"/>
      <c r="B56" s="217" t="s">
        <v>149</v>
      </c>
      <c r="C56" s="218">
        <v>22</v>
      </c>
      <c r="D56" s="219" t="s">
        <v>333</v>
      </c>
      <c r="E56" s="218">
        <v>22</v>
      </c>
      <c r="F56" s="219" t="s">
        <v>333</v>
      </c>
      <c r="G56" s="218">
        <v>20</v>
      </c>
      <c r="H56" s="219" t="s">
        <v>333</v>
      </c>
      <c r="I56" s="218">
        <v>8</v>
      </c>
      <c r="J56" s="219" t="s">
        <v>301</v>
      </c>
      <c r="K56" s="205"/>
      <c r="L56" s="77"/>
    </row>
    <row r="57" spans="1:12" ht="9" customHeight="1">
      <c r="A57" s="77"/>
      <c r="B57" s="211" t="s">
        <v>150</v>
      </c>
      <c r="C57" s="212">
        <v>20</v>
      </c>
      <c r="D57" s="213" t="s">
        <v>334</v>
      </c>
      <c r="E57" s="212">
        <v>17</v>
      </c>
      <c r="F57" s="213" t="s">
        <v>335</v>
      </c>
      <c r="G57" s="212">
        <v>14</v>
      </c>
      <c r="H57" s="213" t="s">
        <v>334</v>
      </c>
      <c r="I57" s="212">
        <v>20</v>
      </c>
      <c r="J57" s="213" t="s">
        <v>334</v>
      </c>
      <c r="K57" s="205"/>
      <c r="L57" s="77"/>
    </row>
    <row r="58" spans="1:12" ht="9" customHeight="1">
      <c r="A58" s="77"/>
      <c r="B58" s="214" t="s">
        <v>151</v>
      </c>
      <c r="C58" s="215">
        <v>20</v>
      </c>
      <c r="D58" s="216" t="s">
        <v>336</v>
      </c>
      <c r="E58" s="215">
        <v>20</v>
      </c>
      <c r="F58" s="216" t="s">
        <v>336</v>
      </c>
      <c r="G58" s="215">
        <v>15</v>
      </c>
      <c r="H58" s="216" t="s">
        <v>337</v>
      </c>
      <c r="I58" s="215">
        <v>20</v>
      </c>
      <c r="J58" s="216" t="s">
        <v>336</v>
      </c>
      <c r="K58" s="205"/>
      <c r="L58" s="77"/>
    </row>
    <row r="59" spans="1:12" ht="9" customHeight="1">
      <c r="A59" s="77"/>
      <c r="B59" s="217" t="s">
        <v>152</v>
      </c>
      <c r="C59" s="218">
        <v>24.5</v>
      </c>
      <c r="D59" s="219" t="s">
        <v>338</v>
      </c>
      <c r="E59" s="218">
        <v>24.5</v>
      </c>
      <c r="F59" s="219" t="s">
        <v>338</v>
      </c>
      <c r="G59" s="218">
        <v>24.5</v>
      </c>
      <c r="H59" s="219" t="s">
        <v>338</v>
      </c>
      <c r="I59" s="218">
        <v>24.5</v>
      </c>
      <c r="J59" s="219" t="s">
        <v>338</v>
      </c>
      <c r="K59" s="205"/>
      <c r="L59" s="77"/>
    </row>
    <row r="60" spans="1:12" ht="9" customHeight="1">
      <c r="A60" s="77"/>
      <c r="B60" s="211" t="s">
        <v>153</v>
      </c>
      <c r="C60" s="212">
        <v>19.2</v>
      </c>
      <c r="D60" s="213" t="s">
        <v>339</v>
      </c>
      <c r="E60" s="212">
        <v>31</v>
      </c>
      <c r="F60" s="213" t="s">
        <v>292</v>
      </c>
      <c r="G60" s="212">
        <v>0</v>
      </c>
      <c r="H60" s="213" t="s">
        <v>281</v>
      </c>
      <c r="I60" s="212">
        <v>0</v>
      </c>
      <c r="J60" s="213" t="s">
        <v>281</v>
      </c>
      <c r="K60" s="205"/>
      <c r="L60" s="77"/>
    </row>
    <row r="61" spans="1:12" ht="9" customHeight="1">
      <c r="A61" s="77"/>
      <c r="B61" s="214" t="s">
        <v>154</v>
      </c>
      <c r="C61" s="215">
        <v>11.1</v>
      </c>
      <c r="D61" s="216" t="s">
        <v>292</v>
      </c>
      <c r="E61" s="215">
        <v>20.2</v>
      </c>
      <c r="F61" s="216" t="s">
        <v>292</v>
      </c>
      <c r="G61" s="215">
        <v>11.1</v>
      </c>
      <c r="H61" s="216" t="s">
        <v>292</v>
      </c>
      <c r="I61" s="215">
        <v>11.1</v>
      </c>
      <c r="J61" s="216" t="s">
        <v>292</v>
      </c>
      <c r="K61" s="205"/>
      <c r="L61" s="77"/>
    </row>
    <row r="62" spans="1:12" ht="9" customHeight="1">
      <c r="A62" s="77"/>
      <c r="B62" s="217" t="s">
        <v>155</v>
      </c>
      <c r="C62" s="218">
        <v>37.5</v>
      </c>
      <c r="D62" s="219" t="s">
        <v>305</v>
      </c>
      <c r="E62" s="218">
        <v>37.5</v>
      </c>
      <c r="F62" s="219" t="s">
        <v>305</v>
      </c>
      <c r="G62" s="218">
        <v>37.5</v>
      </c>
      <c r="H62" s="219" t="s">
        <v>305</v>
      </c>
      <c r="I62" s="218">
        <v>37.5</v>
      </c>
      <c r="J62" s="219" t="s">
        <v>305</v>
      </c>
      <c r="K62" s="205"/>
      <c r="L62" s="77"/>
    </row>
    <row r="63" spans="1:12" ht="9" customHeight="1">
      <c r="A63" s="77"/>
      <c r="B63" s="211" t="s">
        <v>156</v>
      </c>
      <c r="C63" s="215">
        <v>35.7</v>
      </c>
      <c r="D63" s="216" t="s">
        <v>290</v>
      </c>
      <c r="E63" s="215">
        <v>35.7</v>
      </c>
      <c r="F63" s="216" t="s">
        <v>290</v>
      </c>
      <c r="G63" s="215">
        <v>21.2</v>
      </c>
      <c r="H63" s="216" t="s">
        <v>290</v>
      </c>
      <c r="I63" s="215">
        <v>35.7</v>
      </c>
      <c r="J63" s="216" t="s">
        <v>290</v>
      </c>
      <c r="K63" s="205"/>
      <c r="L63" s="77"/>
    </row>
    <row r="64" spans="1:12" ht="9" customHeight="1">
      <c r="A64" s="77"/>
      <c r="B64" s="214" t="s">
        <v>157</v>
      </c>
      <c r="C64" s="215">
        <v>30.9</v>
      </c>
      <c r="D64" s="216" t="s">
        <v>340</v>
      </c>
      <c r="E64" s="215">
        <v>30.9</v>
      </c>
      <c r="F64" s="216" t="s">
        <v>340</v>
      </c>
      <c r="G64" s="215">
        <v>22.6</v>
      </c>
      <c r="H64" s="216" t="s">
        <v>340</v>
      </c>
      <c r="I64" s="215">
        <v>30.9</v>
      </c>
      <c r="J64" s="216" t="s">
        <v>340</v>
      </c>
      <c r="K64" s="205"/>
      <c r="L64" s="77"/>
    </row>
    <row r="65" spans="1:12" ht="9" customHeight="1">
      <c r="A65" s="77"/>
      <c r="B65" s="217" t="s">
        <v>158</v>
      </c>
      <c r="C65" s="218">
        <v>24</v>
      </c>
      <c r="D65" s="219" t="s">
        <v>292</v>
      </c>
      <c r="E65" s="218">
        <v>24</v>
      </c>
      <c r="F65" s="219" t="s">
        <v>292</v>
      </c>
      <c r="G65" s="218">
        <v>24</v>
      </c>
      <c r="H65" s="219" t="s">
        <v>292</v>
      </c>
      <c r="I65" s="218">
        <v>24</v>
      </c>
      <c r="J65" s="219" t="s">
        <v>292</v>
      </c>
      <c r="K65" s="205"/>
      <c r="L65" s="77"/>
    </row>
    <row r="66" spans="1:12" ht="9" customHeight="1">
      <c r="A66" s="77"/>
      <c r="B66" s="220" t="s">
        <v>160</v>
      </c>
      <c r="C66" s="221">
        <v>16</v>
      </c>
      <c r="D66" s="221" t="s">
        <v>341</v>
      </c>
      <c r="E66" s="221">
        <v>8</v>
      </c>
      <c r="F66" s="221" t="s">
        <v>320</v>
      </c>
      <c r="G66" s="221">
        <v>0</v>
      </c>
      <c r="H66" s="221" t="s">
        <v>281</v>
      </c>
      <c r="I66" s="221">
        <v>0</v>
      </c>
      <c r="J66" s="221" t="s">
        <v>281</v>
      </c>
      <c r="K66" s="205"/>
      <c r="L66" s="77"/>
    </row>
    <row r="67" spans="1:12" ht="9" customHeight="1">
      <c r="A67" s="77"/>
      <c r="B67" s="222" t="s">
        <v>342</v>
      </c>
      <c r="C67" s="226">
        <v>23.044</v>
      </c>
      <c r="D67" s="226" t="s">
        <v>281</v>
      </c>
      <c r="E67" s="226">
        <v>23.77</v>
      </c>
      <c r="F67" s="226" t="s">
        <v>281</v>
      </c>
      <c r="G67" s="226">
        <v>18.626</v>
      </c>
      <c r="H67" s="226" t="s">
        <v>281</v>
      </c>
      <c r="I67" s="226">
        <v>22.62</v>
      </c>
      <c r="J67" s="223" t="s">
        <v>281</v>
      </c>
      <c r="K67" s="205"/>
      <c r="L67" s="77"/>
    </row>
    <row r="68" spans="1:12" ht="9" customHeight="1">
      <c r="A68" s="77"/>
      <c r="B68" s="224" t="s">
        <v>343</v>
      </c>
      <c r="C68" s="225"/>
      <c r="D68" s="225"/>
      <c r="E68" s="225"/>
      <c r="F68" s="225"/>
      <c r="G68" s="225"/>
      <c r="H68" s="225"/>
      <c r="I68" s="225"/>
      <c r="J68" s="225"/>
      <c r="K68" s="205"/>
      <c r="L68" s="77"/>
    </row>
    <row r="69" spans="1:12" ht="9" customHeight="1">
      <c r="A69" s="77"/>
      <c r="B69" s="220" t="s">
        <v>344</v>
      </c>
      <c r="C69" s="227">
        <v>18.4</v>
      </c>
      <c r="D69" s="227" t="s">
        <v>345</v>
      </c>
      <c r="E69" s="227">
        <v>24.4</v>
      </c>
      <c r="F69" s="227" t="s">
        <v>345</v>
      </c>
      <c r="G69" s="227">
        <v>13.6</v>
      </c>
      <c r="H69" s="227" t="s">
        <v>345</v>
      </c>
      <c r="I69" s="227">
        <v>18.4</v>
      </c>
      <c r="J69" s="227" t="s">
        <v>293</v>
      </c>
      <c r="K69" s="77"/>
      <c r="L69" s="77"/>
    </row>
    <row r="70" spans="1:12" ht="12.75">
      <c r="A70" s="77"/>
      <c r="B70" s="77"/>
      <c r="C70" s="77"/>
      <c r="D70" s="77"/>
      <c r="E70" s="77"/>
      <c r="F70" s="77"/>
      <c r="G70" s="77"/>
      <c r="H70" s="77"/>
      <c r="I70" s="77"/>
      <c r="J70" s="77"/>
      <c r="K70" s="77"/>
      <c r="L70" s="77"/>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1:AD137"/>
  <sheetViews>
    <sheetView zoomScale="130" zoomScaleNormal="130" workbookViewId="0" topLeftCell="A1">
      <selection activeCell="E16" sqref="E16"/>
    </sheetView>
  </sheetViews>
  <sheetFormatPr defaultColWidth="9.140625" defaultRowHeight="12.75"/>
  <cols>
    <col min="1" max="1" width="4.7109375" style="0" customWidth="1"/>
    <col min="2" max="2" width="9.140625" style="45"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1" spans="1:6" ht="12.75">
      <c r="A1" s="77"/>
      <c r="B1" s="228"/>
      <c r="C1" s="77"/>
      <c r="D1" s="77"/>
      <c r="E1" s="77"/>
      <c r="F1" s="77"/>
    </row>
    <row r="2" spans="1:16" ht="12.75" hidden="1">
      <c r="A2" s="77"/>
      <c r="B2" s="228" t="s">
        <v>0</v>
      </c>
      <c r="C2" s="77" t="s">
        <v>80</v>
      </c>
      <c r="D2" s="77" t="s">
        <v>8</v>
      </c>
      <c r="E2" s="77"/>
      <c r="F2" s="77"/>
      <c r="N2" t="s">
        <v>0</v>
      </c>
      <c r="O2" t="s">
        <v>80</v>
      </c>
      <c r="P2" t="s">
        <v>8</v>
      </c>
    </row>
    <row r="3" spans="1:27" ht="12.75" hidden="1">
      <c r="A3" s="77"/>
      <c r="B3" s="229" t="s">
        <v>346</v>
      </c>
      <c r="C3" s="78"/>
      <c r="D3" s="77"/>
      <c r="E3" s="77"/>
      <c r="F3" s="77"/>
      <c r="H3" s="6"/>
      <c r="I3" s="6"/>
      <c r="N3" s="6" t="s">
        <v>346</v>
      </c>
      <c r="O3" s="6"/>
      <c r="T3" s="6"/>
      <c r="U3" s="6"/>
      <c r="Z3" s="6"/>
      <c r="AA3" s="6"/>
    </row>
    <row r="4" spans="1:30" ht="12.75">
      <c r="A4" s="77"/>
      <c r="B4" s="228"/>
      <c r="C4" s="77"/>
      <c r="D4" s="77"/>
      <c r="E4" s="77"/>
      <c r="F4" s="77"/>
      <c r="I4" s="50"/>
      <c r="J4" s="50"/>
      <c r="K4" s="50"/>
      <c r="L4" s="50"/>
      <c r="M4" s="50"/>
      <c r="N4" s="50"/>
      <c r="O4" s="50"/>
      <c r="P4" s="50"/>
      <c r="Q4" s="50"/>
      <c r="R4" s="50"/>
      <c r="S4" s="50"/>
      <c r="T4" s="50"/>
      <c r="U4" s="50"/>
      <c r="V4" s="50"/>
      <c r="W4" s="50"/>
      <c r="X4" s="50"/>
      <c r="Y4" s="50"/>
      <c r="Z4" s="50"/>
      <c r="AA4" s="50"/>
      <c r="AB4" s="50"/>
      <c r="AC4" s="50"/>
      <c r="AD4" s="50"/>
    </row>
    <row r="5" spans="1:30" ht="15.75" customHeight="1">
      <c r="A5" s="98"/>
      <c r="B5" s="248"/>
      <c r="C5" s="103" t="s">
        <v>347</v>
      </c>
      <c r="D5" s="171"/>
      <c r="E5" s="176"/>
      <c r="F5" s="77"/>
      <c r="I5" s="68"/>
      <c r="J5" s="69"/>
      <c r="K5" s="70"/>
      <c r="L5" s="50"/>
      <c r="M5" s="50"/>
      <c r="N5" s="50"/>
      <c r="O5" s="68"/>
      <c r="P5" s="69"/>
      <c r="Q5" s="70"/>
      <c r="R5" s="50"/>
      <c r="S5" s="50"/>
      <c r="T5" s="50"/>
      <c r="U5" s="68"/>
      <c r="V5" s="69"/>
      <c r="W5" s="70"/>
      <c r="X5" s="50"/>
      <c r="Y5" s="50"/>
      <c r="Z5" s="50"/>
      <c r="AA5" s="68"/>
      <c r="AB5" s="69"/>
      <c r="AC5" s="70"/>
      <c r="AD5" s="50"/>
    </row>
    <row r="6" spans="1:30" ht="12.75">
      <c r="A6" s="98"/>
      <c r="B6" s="248"/>
      <c r="C6" s="98"/>
      <c r="D6" s="98"/>
      <c r="E6" s="98"/>
      <c r="F6" s="77"/>
      <c r="I6" s="50"/>
      <c r="J6" s="50"/>
      <c r="K6" s="50"/>
      <c r="L6" s="50"/>
      <c r="M6" s="50"/>
      <c r="N6" s="50"/>
      <c r="O6" s="50"/>
      <c r="P6" s="50"/>
      <c r="Q6" s="50"/>
      <c r="R6" s="50"/>
      <c r="S6" s="50"/>
      <c r="T6" s="50"/>
      <c r="U6" s="50"/>
      <c r="V6" s="50"/>
      <c r="W6" s="50"/>
      <c r="X6" s="50"/>
      <c r="Y6" s="50"/>
      <c r="Z6" s="50"/>
      <c r="AA6" s="50"/>
      <c r="AB6" s="50"/>
      <c r="AC6" s="50"/>
      <c r="AD6" s="50"/>
    </row>
    <row r="7" spans="1:30" ht="12.75">
      <c r="A7" s="77"/>
      <c r="B7" s="228"/>
      <c r="C7" s="93"/>
      <c r="D7" s="93"/>
      <c r="E7" s="200" t="s">
        <v>263</v>
      </c>
      <c r="F7" s="77"/>
      <c r="I7" s="4"/>
      <c r="J7" s="4"/>
      <c r="K7" s="71"/>
      <c r="L7" s="50"/>
      <c r="M7" s="50"/>
      <c r="N7" s="50"/>
      <c r="O7" s="4"/>
      <c r="P7" s="4"/>
      <c r="Q7" s="71"/>
      <c r="R7" s="50"/>
      <c r="S7" s="50"/>
      <c r="T7" s="50"/>
      <c r="U7" s="4"/>
      <c r="V7" s="4"/>
      <c r="W7" s="71"/>
      <c r="X7" s="50"/>
      <c r="Y7" s="50"/>
      <c r="Z7" s="50"/>
      <c r="AA7" s="4"/>
      <c r="AB7" s="4"/>
      <c r="AC7" s="71"/>
      <c r="AD7" s="50"/>
    </row>
    <row r="8" spans="1:30" ht="12.75">
      <c r="A8" s="77"/>
      <c r="B8" s="228"/>
      <c r="C8" s="201" t="s">
        <v>348</v>
      </c>
      <c r="D8" s="201"/>
      <c r="E8" s="200" t="s">
        <v>349</v>
      </c>
      <c r="F8" s="77"/>
      <c r="I8" s="72"/>
      <c r="J8" s="72"/>
      <c r="K8" s="71"/>
      <c r="L8" s="50"/>
      <c r="M8" s="50"/>
      <c r="N8" s="50"/>
      <c r="O8" s="72"/>
      <c r="P8" s="72"/>
      <c r="Q8" s="71"/>
      <c r="R8" s="50"/>
      <c r="S8" s="50"/>
      <c r="T8" s="50"/>
      <c r="U8" s="72"/>
      <c r="V8" s="72"/>
      <c r="W8" s="71"/>
      <c r="X8" s="50"/>
      <c r="Y8" s="50"/>
      <c r="Z8" s="50"/>
      <c r="AA8" s="72"/>
      <c r="AB8" s="72"/>
      <c r="AC8" s="71"/>
      <c r="AD8" s="50"/>
    </row>
    <row r="9" spans="1:30" ht="12.75">
      <c r="A9" s="77"/>
      <c r="B9" s="228"/>
      <c r="C9" s="201" t="str">
        <f>CONCATENATE(MF121TP1!C3)</f>
        <v>03/18/2015</v>
      </c>
      <c r="D9" s="201"/>
      <c r="E9" s="204" t="str">
        <f>CONCATENATE(MF121TP1!D3," Reporting Period")</f>
        <v>2014 Reporting Period</v>
      </c>
      <c r="F9" s="77"/>
      <c r="I9" s="72"/>
      <c r="J9" s="72"/>
      <c r="K9" s="71"/>
      <c r="L9" s="50"/>
      <c r="M9" s="50"/>
      <c r="N9" s="50"/>
      <c r="O9" s="72"/>
      <c r="P9" s="72"/>
      <c r="Q9" s="71"/>
      <c r="R9" s="50"/>
      <c r="S9" s="50"/>
      <c r="T9" s="50"/>
      <c r="U9" s="72"/>
      <c r="V9" s="72"/>
      <c r="W9" s="71"/>
      <c r="X9" s="50"/>
      <c r="Y9" s="50"/>
      <c r="Z9" s="50"/>
      <c r="AA9" s="72"/>
      <c r="AB9" s="72"/>
      <c r="AC9" s="71"/>
      <c r="AD9" s="50"/>
    </row>
    <row r="10" spans="1:30" ht="12.75">
      <c r="A10" s="77"/>
      <c r="B10" s="228" t="s">
        <v>350</v>
      </c>
      <c r="C10" s="230" t="s">
        <v>98</v>
      </c>
      <c r="D10" s="231" t="s">
        <v>351</v>
      </c>
      <c r="E10" s="231" t="s">
        <v>352</v>
      </c>
      <c r="F10" s="77"/>
      <c r="H10" s="45" t="s">
        <v>350</v>
      </c>
      <c r="I10" s="73"/>
      <c r="J10" s="73"/>
      <c r="K10" s="73"/>
      <c r="L10" s="50"/>
      <c r="M10" s="50"/>
      <c r="N10" s="74"/>
      <c r="O10" s="73"/>
      <c r="P10" s="73"/>
      <c r="Q10" s="73"/>
      <c r="R10" s="50"/>
      <c r="S10" s="50"/>
      <c r="T10" s="74"/>
      <c r="U10" s="73"/>
      <c r="V10" s="73"/>
      <c r="W10" s="73"/>
      <c r="X10" s="50"/>
      <c r="Y10" s="50"/>
      <c r="Z10" s="74"/>
      <c r="AA10" s="73"/>
      <c r="AB10" s="73"/>
      <c r="AC10" s="73"/>
      <c r="AD10" s="50"/>
    </row>
    <row r="11" spans="1:30" ht="15" customHeight="1">
      <c r="A11" s="78"/>
      <c r="B11" s="229" t="s">
        <v>17</v>
      </c>
      <c r="C11" s="232" t="s">
        <v>108</v>
      </c>
      <c r="D11" s="232" t="s">
        <v>353</v>
      </c>
      <c r="E11" s="232" t="s">
        <v>354</v>
      </c>
      <c r="F11" s="77"/>
      <c r="G11" s="6"/>
      <c r="H11" s="46" t="s">
        <v>17</v>
      </c>
      <c r="I11" s="49"/>
      <c r="J11" s="49"/>
      <c r="K11" s="49"/>
      <c r="L11" s="50"/>
      <c r="M11" s="75"/>
      <c r="N11" s="51"/>
      <c r="O11" s="49"/>
      <c r="P11" s="49"/>
      <c r="Q11" s="49"/>
      <c r="R11" s="50"/>
      <c r="S11" s="75"/>
      <c r="T11" s="51"/>
      <c r="U11" s="49"/>
      <c r="V11" s="49"/>
      <c r="W11" s="49"/>
      <c r="X11" s="50"/>
      <c r="Y11" s="75"/>
      <c r="Z11" s="51"/>
      <c r="AA11" s="49"/>
      <c r="AB11" s="49"/>
      <c r="AC11" s="49"/>
      <c r="AD11" s="50"/>
    </row>
    <row r="12" spans="1:30" ht="15" customHeight="1">
      <c r="A12" s="77"/>
      <c r="B12" s="229" t="s">
        <v>81</v>
      </c>
      <c r="C12" s="232"/>
      <c r="D12" s="232" t="s">
        <v>353</v>
      </c>
      <c r="E12" s="232" t="s">
        <v>355</v>
      </c>
      <c r="F12" s="77"/>
      <c r="H12" s="46" t="s">
        <v>81</v>
      </c>
      <c r="I12" s="49"/>
      <c r="J12" s="49"/>
      <c r="K12" s="49"/>
      <c r="L12" s="50"/>
      <c r="M12" s="50"/>
      <c r="N12" s="51"/>
      <c r="O12" s="49"/>
      <c r="P12" s="49"/>
      <c r="Q12" s="49"/>
      <c r="R12" s="50"/>
      <c r="S12" s="50"/>
      <c r="T12" s="51"/>
      <c r="U12" s="49"/>
      <c r="V12" s="49"/>
      <c r="W12" s="49"/>
      <c r="X12" s="50"/>
      <c r="Y12" s="50"/>
      <c r="Z12" s="51"/>
      <c r="AA12" s="49"/>
      <c r="AB12" s="49"/>
      <c r="AC12" s="49"/>
      <c r="AD12" s="50"/>
    </row>
    <row r="13" spans="1:30" ht="15" customHeight="1">
      <c r="A13" s="77"/>
      <c r="B13" s="229" t="s">
        <v>165</v>
      </c>
      <c r="C13" s="232" t="s">
        <v>110</v>
      </c>
      <c r="D13" s="232" t="s">
        <v>356</v>
      </c>
      <c r="E13" s="232" t="s">
        <v>357</v>
      </c>
      <c r="F13" s="77"/>
      <c r="H13" s="46" t="s">
        <v>165</v>
      </c>
      <c r="I13" s="49"/>
      <c r="J13" s="49"/>
      <c r="K13" s="49"/>
      <c r="L13" s="50"/>
      <c r="M13" s="50"/>
      <c r="N13" s="51"/>
      <c r="O13" s="49"/>
      <c r="P13" s="49"/>
      <c r="Q13" s="49"/>
      <c r="R13" s="50"/>
      <c r="S13" s="50"/>
      <c r="T13" s="51"/>
      <c r="U13" s="49"/>
      <c r="V13" s="49"/>
      <c r="W13" s="49"/>
      <c r="X13" s="50"/>
      <c r="Y13" s="50"/>
      <c r="Z13" s="51"/>
      <c r="AA13" s="49"/>
      <c r="AB13" s="49"/>
      <c r="AC13" s="49"/>
      <c r="AD13" s="50"/>
    </row>
    <row r="14" spans="1:30" ht="15" customHeight="1">
      <c r="A14" s="78" t="s">
        <v>358</v>
      </c>
      <c r="B14" s="229" t="s">
        <v>178</v>
      </c>
      <c r="C14" s="232"/>
      <c r="D14" s="232" t="s">
        <v>356</v>
      </c>
      <c r="E14" s="232" t="s">
        <v>359</v>
      </c>
      <c r="F14" s="77"/>
      <c r="G14" s="6" t="s">
        <v>358</v>
      </c>
      <c r="H14" s="46" t="s">
        <v>178</v>
      </c>
      <c r="I14" s="49"/>
      <c r="J14" s="49"/>
      <c r="K14" s="49"/>
      <c r="L14" s="50"/>
      <c r="M14" s="75"/>
      <c r="N14" s="51"/>
      <c r="O14" s="49"/>
      <c r="P14" s="49"/>
      <c r="Q14" s="49"/>
      <c r="R14" s="50"/>
      <c r="S14" s="75"/>
      <c r="T14" s="51"/>
      <c r="U14" s="49"/>
      <c r="V14" s="49"/>
      <c r="W14" s="49"/>
      <c r="X14" s="50"/>
      <c r="Y14" s="75"/>
      <c r="Z14" s="51"/>
      <c r="AA14" s="49"/>
      <c r="AB14" s="49"/>
      <c r="AC14" s="49"/>
      <c r="AD14" s="50"/>
    </row>
    <row r="15" spans="1:30" ht="15" customHeight="1">
      <c r="A15" s="77"/>
      <c r="B15" s="229" t="s">
        <v>193</v>
      </c>
      <c r="C15" s="232" t="s">
        <v>111</v>
      </c>
      <c r="D15" s="232" t="s">
        <v>353</v>
      </c>
      <c r="E15" s="232" t="s">
        <v>360</v>
      </c>
      <c r="F15" s="77"/>
      <c r="H15" s="46" t="s">
        <v>193</v>
      </c>
      <c r="I15" s="49"/>
      <c r="J15" s="49"/>
      <c r="K15" s="49"/>
      <c r="L15" s="50"/>
      <c r="M15" s="50"/>
      <c r="N15" s="51"/>
      <c r="O15" s="49"/>
      <c r="P15" s="49"/>
      <c r="Q15" s="49"/>
      <c r="R15" s="50"/>
      <c r="S15" s="50"/>
      <c r="T15" s="51"/>
      <c r="U15" s="49"/>
      <c r="V15" s="49"/>
      <c r="W15" s="49"/>
      <c r="X15" s="50"/>
      <c r="Y15" s="50"/>
      <c r="Z15" s="51"/>
      <c r="AA15" s="49"/>
      <c r="AB15" s="49"/>
      <c r="AC15" s="49"/>
      <c r="AD15" s="50"/>
    </row>
    <row r="16" spans="1:30" ht="15" customHeight="1">
      <c r="A16" s="77"/>
      <c r="B16" s="229" t="s">
        <v>208</v>
      </c>
      <c r="C16" s="232"/>
      <c r="D16" s="232" t="s">
        <v>353</v>
      </c>
      <c r="E16" s="232" t="s">
        <v>361</v>
      </c>
      <c r="F16" s="77"/>
      <c r="H16" s="46" t="s">
        <v>208</v>
      </c>
      <c r="I16" s="49"/>
      <c r="J16" s="49"/>
      <c r="K16" s="49"/>
      <c r="L16" s="50"/>
      <c r="M16" s="50"/>
      <c r="N16" s="51"/>
      <c r="O16" s="49"/>
      <c r="P16" s="49"/>
      <c r="Q16" s="49"/>
      <c r="R16" s="50"/>
      <c r="S16" s="50"/>
      <c r="T16" s="51"/>
      <c r="U16" s="49"/>
      <c r="V16" s="49"/>
      <c r="W16" s="49"/>
      <c r="X16" s="50"/>
      <c r="Y16" s="50"/>
      <c r="Z16" s="51"/>
      <c r="AA16" s="49"/>
      <c r="AB16" s="49"/>
      <c r="AC16" s="49"/>
      <c r="AD16" s="50"/>
    </row>
    <row r="17" spans="1:30" ht="15" customHeight="1">
      <c r="A17" s="77"/>
      <c r="B17" s="229" t="s">
        <v>238</v>
      </c>
      <c r="C17" s="232" t="s">
        <v>112</v>
      </c>
      <c r="D17" s="232" t="s">
        <v>353</v>
      </c>
      <c r="E17" s="232" t="s">
        <v>362</v>
      </c>
      <c r="F17" s="77"/>
      <c r="H17" s="46" t="s">
        <v>238</v>
      </c>
      <c r="I17" s="49"/>
      <c r="J17" s="49"/>
      <c r="K17" s="49"/>
      <c r="L17" s="50"/>
      <c r="M17" s="50"/>
      <c r="N17" s="51"/>
      <c r="O17" s="49"/>
      <c r="P17" s="49"/>
      <c r="Q17" s="49"/>
      <c r="R17" s="50"/>
      <c r="S17" s="50"/>
      <c r="T17" s="51"/>
      <c r="U17" s="49"/>
      <c r="V17" s="49"/>
      <c r="W17" s="49"/>
      <c r="X17" s="50"/>
      <c r="Y17" s="50"/>
      <c r="Z17" s="51"/>
      <c r="AA17" s="49"/>
      <c r="AB17" s="49"/>
      <c r="AC17" s="49"/>
      <c r="AD17" s="50"/>
    </row>
    <row r="18" spans="1:30" ht="15" customHeight="1">
      <c r="A18" s="77"/>
      <c r="B18" s="229" t="s">
        <v>261</v>
      </c>
      <c r="C18" s="232" t="s">
        <v>113</v>
      </c>
      <c r="D18" s="232" t="s">
        <v>353</v>
      </c>
      <c r="E18" s="232" t="s">
        <v>363</v>
      </c>
      <c r="F18" s="77"/>
      <c r="H18" s="46" t="s">
        <v>261</v>
      </c>
      <c r="I18" s="49"/>
      <c r="J18" s="49"/>
      <c r="K18" s="49"/>
      <c r="L18" s="50"/>
      <c r="M18" s="50"/>
      <c r="N18" s="51"/>
      <c r="O18" s="49"/>
      <c r="P18" s="49"/>
      <c r="Q18" s="49"/>
      <c r="R18" s="50"/>
      <c r="S18" s="50"/>
      <c r="T18" s="51"/>
      <c r="U18" s="49"/>
      <c r="V18" s="49"/>
      <c r="W18" s="49"/>
      <c r="X18" s="50"/>
      <c r="Y18" s="50"/>
      <c r="Z18" s="51"/>
      <c r="AA18" s="49"/>
      <c r="AB18" s="49"/>
      <c r="AC18" s="49"/>
      <c r="AD18" s="50"/>
    </row>
    <row r="19" spans="1:30" ht="15" customHeight="1">
      <c r="A19" s="77"/>
      <c r="B19" s="229" t="s">
        <v>346</v>
      </c>
      <c r="C19" s="232" t="s">
        <v>114</v>
      </c>
      <c r="D19" s="232" t="s">
        <v>353</v>
      </c>
      <c r="E19" s="232" t="s">
        <v>364</v>
      </c>
      <c r="F19" s="77"/>
      <c r="H19" s="46" t="s">
        <v>346</v>
      </c>
      <c r="I19" s="49"/>
      <c r="J19" s="49"/>
      <c r="K19" s="49"/>
      <c r="L19" s="50"/>
      <c r="M19" s="50"/>
      <c r="N19" s="51"/>
      <c r="O19" s="49"/>
      <c r="P19" s="49"/>
      <c r="Q19" s="49"/>
      <c r="R19" s="50"/>
      <c r="S19" s="50"/>
      <c r="T19" s="51"/>
      <c r="U19" s="49"/>
      <c r="V19" s="49"/>
      <c r="W19" s="49"/>
      <c r="X19" s="50"/>
      <c r="Y19" s="50"/>
      <c r="Z19" s="51"/>
      <c r="AA19" s="49"/>
      <c r="AB19" s="49"/>
      <c r="AC19" s="49"/>
      <c r="AD19" s="50"/>
    </row>
    <row r="20" spans="1:30" ht="15" customHeight="1">
      <c r="A20" s="77"/>
      <c r="B20" s="229" t="s">
        <v>365</v>
      </c>
      <c r="C20" s="232" t="s">
        <v>115</v>
      </c>
      <c r="D20" s="232" t="s">
        <v>366</v>
      </c>
      <c r="E20" s="232" t="s">
        <v>367</v>
      </c>
      <c r="F20" s="77"/>
      <c r="H20" s="46" t="s">
        <v>365</v>
      </c>
      <c r="I20" s="49"/>
      <c r="J20" s="49"/>
      <c r="K20" s="49"/>
      <c r="L20" s="50"/>
      <c r="M20" s="50"/>
      <c r="N20" s="51"/>
      <c r="O20" s="49"/>
      <c r="P20" s="49"/>
      <c r="Q20" s="49"/>
      <c r="R20" s="50"/>
      <c r="S20" s="50"/>
      <c r="T20" s="51"/>
      <c r="U20" s="49"/>
      <c r="V20" s="49"/>
      <c r="W20" s="49"/>
      <c r="X20" s="50"/>
      <c r="Y20" s="50"/>
      <c r="Z20" s="51"/>
      <c r="AA20" s="49"/>
      <c r="AB20" s="49"/>
      <c r="AC20" s="49"/>
      <c r="AD20" s="50"/>
    </row>
    <row r="21" spans="1:30" ht="15" customHeight="1">
      <c r="A21" s="77"/>
      <c r="B21" s="229" t="s">
        <v>368</v>
      </c>
      <c r="C21" s="232"/>
      <c r="D21" s="232" t="s">
        <v>366</v>
      </c>
      <c r="E21" s="232" t="s">
        <v>369</v>
      </c>
      <c r="F21" s="77"/>
      <c r="H21" s="46" t="s">
        <v>368</v>
      </c>
      <c r="I21" s="49"/>
      <c r="J21" s="49"/>
      <c r="K21" s="49"/>
      <c r="L21" s="50"/>
      <c r="M21" s="50"/>
      <c r="N21" s="51"/>
      <c r="O21" s="49"/>
      <c r="P21" s="49"/>
      <c r="Q21" s="49"/>
      <c r="R21" s="50"/>
      <c r="S21" s="50"/>
      <c r="T21" s="51"/>
      <c r="U21" s="49"/>
      <c r="V21" s="49"/>
      <c r="W21" s="49"/>
      <c r="X21" s="50"/>
      <c r="Y21" s="50"/>
      <c r="Z21" s="51"/>
      <c r="AA21" s="49"/>
      <c r="AB21" s="49"/>
      <c r="AC21" s="49"/>
      <c r="AD21" s="50"/>
    </row>
    <row r="22" spans="1:30" ht="15" customHeight="1">
      <c r="A22" s="77"/>
      <c r="B22" s="229" t="s">
        <v>370</v>
      </c>
      <c r="C22" s="232" t="s">
        <v>117</v>
      </c>
      <c r="D22" s="232" t="s">
        <v>353</v>
      </c>
      <c r="E22" s="232" t="s">
        <v>371</v>
      </c>
      <c r="F22" s="77"/>
      <c r="H22" s="46" t="s">
        <v>370</v>
      </c>
      <c r="I22" s="49"/>
      <c r="J22" s="49"/>
      <c r="K22" s="49"/>
      <c r="L22" s="50"/>
      <c r="M22" s="50"/>
      <c r="N22" s="51"/>
      <c r="O22" s="49"/>
      <c r="P22" s="49"/>
      <c r="Q22" s="49"/>
      <c r="R22" s="50"/>
      <c r="S22" s="50"/>
      <c r="T22" s="51"/>
      <c r="U22" s="49"/>
      <c r="V22" s="49"/>
      <c r="W22" s="49"/>
      <c r="X22" s="50"/>
      <c r="Y22" s="50"/>
      <c r="Z22" s="51"/>
      <c r="AA22" s="49"/>
      <c r="AB22" s="49"/>
      <c r="AC22" s="49"/>
      <c r="AD22" s="50"/>
    </row>
    <row r="23" spans="1:30" ht="15" customHeight="1">
      <c r="A23" s="77"/>
      <c r="B23" s="229" t="s">
        <v>372</v>
      </c>
      <c r="C23" s="232"/>
      <c r="D23" s="232" t="s">
        <v>353</v>
      </c>
      <c r="E23" s="232" t="s">
        <v>373</v>
      </c>
      <c r="F23" s="77"/>
      <c r="H23" s="46" t="s">
        <v>372</v>
      </c>
      <c r="I23" s="49"/>
      <c r="J23" s="49"/>
      <c r="K23" s="49"/>
      <c r="L23" s="50"/>
      <c r="M23" s="50"/>
      <c r="N23" s="51"/>
      <c r="O23" s="49"/>
      <c r="P23" s="49"/>
      <c r="Q23" s="49"/>
      <c r="R23" s="50"/>
      <c r="S23" s="50"/>
      <c r="T23" s="51"/>
      <c r="U23" s="49"/>
      <c r="V23" s="49"/>
      <c r="W23" s="49"/>
      <c r="X23" s="50"/>
      <c r="Y23" s="50"/>
      <c r="Z23" s="51"/>
      <c r="AA23" s="49"/>
      <c r="AB23" s="49"/>
      <c r="AC23" s="49"/>
      <c r="AD23" s="50"/>
    </row>
    <row r="24" spans="1:30" ht="15" customHeight="1">
      <c r="A24" s="77"/>
      <c r="B24" s="229" t="s">
        <v>374</v>
      </c>
      <c r="C24" s="232"/>
      <c r="D24" s="232" t="s">
        <v>353</v>
      </c>
      <c r="E24" s="232" t="s">
        <v>375</v>
      </c>
      <c r="F24" s="77"/>
      <c r="H24" s="46" t="s">
        <v>374</v>
      </c>
      <c r="I24" s="49"/>
      <c r="J24" s="49"/>
      <c r="K24" s="49"/>
      <c r="L24" s="50"/>
      <c r="M24" s="50"/>
      <c r="N24" s="51"/>
      <c r="O24" s="49"/>
      <c r="P24" s="49"/>
      <c r="Q24" s="49"/>
      <c r="R24" s="50"/>
      <c r="S24" s="50"/>
      <c r="T24" s="51"/>
      <c r="U24" s="49"/>
      <c r="V24" s="49"/>
      <c r="W24" s="49"/>
      <c r="X24" s="50"/>
      <c r="Y24" s="50"/>
      <c r="Z24" s="51"/>
      <c r="AA24" s="49"/>
      <c r="AB24" s="49"/>
      <c r="AC24" s="49"/>
      <c r="AD24" s="50"/>
    </row>
    <row r="25" spans="1:30" ht="15" customHeight="1">
      <c r="A25" s="77"/>
      <c r="B25" s="229" t="s">
        <v>376</v>
      </c>
      <c r="C25" s="232"/>
      <c r="D25" s="232" t="s">
        <v>353</v>
      </c>
      <c r="E25" s="232" t="s">
        <v>377</v>
      </c>
      <c r="F25" s="77"/>
      <c r="H25" s="46" t="s">
        <v>376</v>
      </c>
      <c r="I25" s="49"/>
      <c r="J25" s="49"/>
      <c r="K25" s="49"/>
      <c r="L25" s="50"/>
      <c r="M25" s="50"/>
      <c r="N25" s="51"/>
      <c r="O25" s="49"/>
      <c r="P25" s="49"/>
      <c r="Q25" s="49"/>
      <c r="R25" s="50"/>
      <c r="S25" s="50"/>
      <c r="T25" s="51"/>
      <c r="U25" s="49"/>
      <c r="V25" s="49"/>
      <c r="W25" s="49"/>
      <c r="X25" s="50"/>
      <c r="Y25" s="50"/>
      <c r="Z25" s="51"/>
      <c r="AA25" s="49"/>
      <c r="AB25" s="49"/>
      <c r="AC25" s="49"/>
      <c r="AD25" s="50"/>
    </row>
    <row r="26" spans="1:30" ht="15" customHeight="1">
      <c r="A26" s="77"/>
      <c r="B26" s="229" t="s">
        <v>378</v>
      </c>
      <c r="C26" s="232" t="s">
        <v>119</v>
      </c>
      <c r="D26" s="232" t="s">
        <v>353</v>
      </c>
      <c r="E26" s="232" t="s">
        <v>379</v>
      </c>
      <c r="F26" s="77"/>
      <c r="H26" s="46" t="s">
        <v>378</v>
      </c>
      <c r="I26" s="49"/>
      <c r="J26" s="49"/>
      <c r="K26" s="49"/>
      <c r="L26" s="50"/>
      <c r="M26" s="50"/>
      <c r="N26" s="51"/>
      <c r="O26" s="49"/>
      <c r="P26" s="49"/>
      <c r="Q26" s="49"/>
      <c r="R26" s="50"/>
      <c r="S26" s="50"/>
      <c r="T26" s="51"/>
      <c r="U26" s="49"/>
      <c r="V26" s="49"/>
      <c r="W26" s="49"/>
      <c r="X26" s="50"/>
      <c r="Y26" s="50"/>
      <c r="Z26" s="51"/>
      <c r="AA26" s="49"/>
      <c r="AB26" s="49"/>
      <c r="AC26" s="49"/>
      <c r="AD26" s="50"/>
    </row>
    <row r="27" spans="1:30" ht="15" customHeight="1">
      <c r="A27" s="77"/>
      <c r="B27" s="229" t="s">
        <v>380</v>
      </c>
      <c r="C27" s="232"/>
      <c r="D27" s="232" t="s">
        <v>353</v>
      </c>
      <c r="E27" s="232" t="s">
        <v>381</v>
      </c>
      <c r="F27" s="77"/>
      <c r="H27" s="46" t="s">
        <v>380</v>
      </c>
      <c r="I27" s="49"/>
      <c r="J27" s="49"/>
      <c r="K27" s="49"/>
      <c r="L27" s="50"/>
      <c r="M27" s="50"/>
      <c r="N27" s="51"/>
      <c r="O27" s="49"/>
      <c r="P27" s="49"/>
      <c r="Q27" s="49"/>
      <c r="R27" s="50"/>
      <c r="S27" s="50"/>
      <c r="T27" s="51"/>
      <c r="U27" s="49"/>
      <c r="V27" s="49"/>
      <c r="W27" s="49"/>
      <c r="X27" s="50"/>
      <c r="Y27" s="50"/>
      <c r="Z27" s="51"/>
      <c r="AA27" s="49"/>
      <c r="AB27" s="49"/>
      <c r="AC27" s="49"/>
      <c r="AD27" s="50"/>
    </row>
    <row r="28" spans="1:30" ht="15" customHeight="1">
      <c r="A28" s="77"/>
      <c r="B28" s="229" t="s">
        <v>382</v>
      </c>
      <c r="C28" s="232" t="s">
        <v>120</v>
      </c>
      <c r="D28" s="232" t="s">
        <v>353</v>
      </c>
      <c r="E28" s="232" t="s">
        <v>383</v>
      </c>
      <c r="F28" s="77"/>
      <c r="H28" s="46" t="s">
        <v>382</v>
      </c>
      <c r="I28" s="49"/>
      <c r="J28" s="49"/>
      <c r="K28" s="49"/>
      <c r="L28" s="50"/>
      <c r="M28" s="50"/>
      <c r="N28" s="51"/>
      <c r="O28" s="49"/>
      <c r="P28" s="49"/>
      <c r="Q28" s="49"/>
      <c r="R28" s="50"/>
      <c r="S28" s="50"/>
      <c r="T28" s="51"/>
      <c r="U28" s="49"/>
      <c r="V28" s="49"/>
      <c r="W28" s="49"/>
      <c r="X28" s="50"/>
      <c r="Y28" s="50"/>
      <c r="Z28" s="51"/>
      <c r="AA28" s="49"/>
      <c r="AB28" s="49"/>
      <c r="AC28" s="49"/>
      <c r="AD28" s="50"/>
    </row>
    <row r="29" spans="1:30" ht="15" customHeight="1">
      <c r="A29" s="77"/>
      <c r="B29" s="229" t="s">
        <v>384</v>
      </c>
      <c r="C29" s="232" t="s">
        <v>121</v>
      </c>
      <c r="D29" s="232" t="s">
        <v>353</v>
      </c>
      <c r="E29" s="232" t="s">
        <v>385</v>
      </c>
      <c r="F29" s="77"/>
      <c r="H29" s="46" t="s">
        <v>384</v>
      </c>
      <c r="I29" s="49"/>
      <c r="J29" s="49"/>
      <c r="K29" s="49"/>
      <c r="L29" s="50"/>
      <c r="M29" s="50"/>
      <c r="N29" s="51"/>
      <c r="O29" s="49"/>
      <c r="P29" s="49"/>
      <c r="Q29" s="49"/>
      <c r="R29" s="50"/>
      <c r="S29" s="50"/>
      <c r="T29" s="51"/>
      <c r="U29" s="49"/>
      <c r="V29" s="49"/>
      <c r="W29" s="49"/>
      <c r="X29" s="50"/>
      <c r="Y29" s="50"/>
      <c r="Z29" s="51"/>
      <c r="AA29" s="49"/>
      <c r="AB29" s="49"/>
      <c r="AC29" s="49"/>
      <c r="AD29" s="50"/>
    </row>
    <row r="30" spans="1:30" ht="15" customHeight="1">
      <c r="A30" s="77"/>
      <c r="B30" s="229" t="s">
        <v>386</v>
      </c>
      <c r="C30" s="232" t="s">
        <v>122</v>
      </c>
      <c r="D30" s="232" t="s">
        <v>353</v>
      </c>
      <c r="E30" s="232" t="s">
        <v>387</v>
      </c>
      <c r="F30" s="77"/>
      <c r="H30" s="46" t="s">
        <v>386</v>
      </c>
      <c r="I30" s="49"/>
      <c r="J30" s="49"/>
      <c r="K30" s="49"/>
      <c r="L30" s="50"/>
      <c r="M30" s="50"/>
      <c r="N30" s="51"/>
      <c r="O30" s="49"/>
      <c r="P30" s="49"/>
      <c r="Q30" s="49"/>
      <c r="R30" s="50"/>
      <c r="S30" s="50"/>
      <c r="T30" s="51"/>
      <c r="U30" s="49"/>
      <c r="V30" s="49"/>
      <c r="W30" s="49"/>
      <c r="X30" s="50"/>
      <c r="Y30" s="50"/>
      <c r="Z30" s="51"/>
      <c r="AA30" s="49"/>
      <c r="AB30" s="49"/>
      <c r="AC30" s="49"/>
      <c r="AD30" s="50"/>
    </row>
    <row r="31" spans="1:30" ht="15" customHeight="1">
      <c r="A31" s="77"/>
      <c r="B31" s="229" t="s">
        <v>388</v>
      </c>
      <c r="C31" s="232" t="s">
        <v>123</v>
      </c>
      <c r="D31" s="232" t="s">
        <v>353</v>
      </c>
      <c r="E31" s="232" t="s">
        <v>389</v>
      </c>
      <c r="F31" s="77"/>
      <c r="H31" s="46" t="s">
        <v>388</v>
      </c>
      <c r="I31" s="49"/>
      <c r="J31" s="49"/>
      <c r="K31" s="49"/>
      <c r="L31" s="50"/>
      <c r="M31" s="50"/>
      <c r="N31" s="51"/>
      <c r="O31" s="49"/>
      <c r="P31" s="49"/>
      <c r="Q31" s="49"/>
      <c r="R31" s="50"/>
      <c r="S31" s="50"/>
      <c r="T31" s="51"/>
      <c r="U31" s="49"/>
      <c r="V31" s="49"/>
      <c r="W31" s="49"/>
      <c r="X31" s="50"/>
      <c r="Y31" s="50"/>
      <c r="Z31" s="51"/>
      <c r="AA31" s="49"/>
      <c r="AB31" s="49"/>
      <c r="AC31" s="49"/>
      <c r="AD31" s="50"/>
    </row>
    <row r="32" spans="1:30" ht="15" customHeight="1">
      <c r="A32" s="77"/>
      <c r="B32" s="229" t="s">
        <v>390</v>
      </c>
      <c r="C32" s="232"/>
      <c r="D32" s="232" t="s">
        <v>353</v>
      </c>
      <c r="E32" s="232" t="s">
        <v>391</v>
      </c>
      <c r="F32" s="77"/>
      <c r="H32" s="46" t="s">
        <v>390</v>
      </c>
      <c r="I32" s="49"/>
      <c r="J32" s="49"/>
      <c r="K32" s="49"/>
      <c r="L32" s="50"/>
      <c r="M32" s="50"/>
      <c r="N32" s="51"/>
      <c r="O32" s="49"/>
      <c r="P32" s="49"/>
      <c r="Q32" s="49"/>
      <c r="R32" s="50"/>
      <c r="S32" s="50"/>
      <c r="T32" s="51"/>
      <c r="U32" s="49"/>
      <c r="V32" s="49"/>
      <c r="W32" s="49"/>
      <c r="X32" s="50"/>
      <c r="Y32" s="50"/>
      <c r="Z32" s="51"/>
      <c r="AA32" s="49"/>
      <c r="AB32" s="49"/>
      <c r="AC32" s="49"/>
      <c r="AD32" s="50"/>
    </row>
    <row r="33" spans="1:30" ht="15" customHeight="1">
      <c r="A33" s="77"/>
      <c r="B33" s="229" t="s">
        <v>392</v>
      </c>
      <c r="C33" s="232" t="s">
        <v>124</v>
      </c>
      <c r="D33" s="232" t="s">
        <v>353</v>
      </c>
      <c r="E33" s="232" t="s">
        <v>393</v>
      </c>
      <c r="F33" s="77"/>
      <c r="H33" s="46" t="s">
        <v>392</v>
      </c>
      <c r="I33" s="49"/>
      <c r="J33" s="49"/>
      <c r="K33" s="49"/>
      <c r="L33" s="50"/>
      <c r="M33" s="50"/>
      <c r="N33" s="51"/>
      <c r="O33" s="49"/>
      <c r="P33" s="49"/>
      <c r="Q33" s="49"/>
      <c r="R33" s="50"/>
      <c r="S33" s="50"/>
      <c r="T33" s="51"/>
      <c r="U33" s="49"/>
      <c r="V33" s="49"/>
      <c r="W33" s="49"/>
      <c r="X33" s="50"/>
      <c r="Y33" s="50"/>
      <c r="Z33" s="51"/>
      <c r="AA33" s="49"/>
      <c r="AB33" s="49"/>
      <c r="AC33" s="49"/>
      <c r="AD33" s="50"/>
    </row>
    <row r="34" spans="1:30" ht="15" customHeight="1">
      <c r="A34" s="77"/>
      <c r="B34" s="229" t="s">
        <v>394</v>
      </c>
      <c r="C34" s="232" t="s">
        <v>125</v>
      </c>
      <c r="D34" s="232" t="s">
        <v>353</v>
      </c>
      <c r="E34" s="232" t="s">
        <v>395</v>
      </c>
      <c r="F34" s="77"/>
      <c r="H34" s="46" t="s">
        <v>394</v>
      </c>
      <c r="I34" s="49"/>
      <c r="J34" s="49"/>
      <c r="K34" s="49"/>
      <c r="L34" s="50"/>
      <c r="M34" s="50"/>
      <c r="N34" s="51"/>
      <c r="O34" s="49"/>
      <c r="P34" s="49"/>
      <c r="Q34" s="49"/>
      <c r="R34" s="50"/>
      <c r="S34" s="50"/>
      <c r="T34" s="51"/>
      <c r="U34" s="49"/>
      <c r="V34" s="49"/>
      <c r="W34" s="49"/>
      <c r="X34" s="50"/>
      <c r="Y34" s="50"/>
      <c r="Z34" s="51"/>
      <c r="AA34" s="49"/>
      <c r="AB34" s="49"/>
      <c r="AC34" s="49"/>
      <c r="AD34" s="50"/>
    </row>
    <row r="35" spans="1:30" ht="15" customHeight="1">
      <c r="A35" s="77"/>
      <c r="B35" s="229" t="s">
        <v>396</v>
      </c>
      <c r="C35" s="232"/>
      <c r="D35" s="232" t="s">
        <v>353</v>
      </c>
      <c r="E35" s="232" t="s">
        <v>397</v>
      </c>
      <c r="F35" s="77"/>
      <c r="H35" s="46" t="s">
        <v>396</v>
      </c>
      <c r="I35" s="49"/>
      <c r="J35" s="49"/>
      <c r="K35" s="49"/>
      <c r="L35" s="50"/>
      <c r="M35" s="50"/>
      <c r="N35" s="51"/>
      <c r="O35" s="49"/>
      <c r="P35" s="49"/>
      <c r="Q35" s="49"/>
      <c r="R35" s="50"/>
      <c r="S35" s="50"/>
      <c r="T35" s="51"/>
      <c r="U35" s="49"/>
      <c r="V35" s="49"/>
      <c r="W35" s="49"/>
      <c r="X35" s="50"/>
      <c r="Y35" s="50"/>
      <c r="Z35" s="51"/>
      <c r="AA35" s="49"/>
      <c r="AB35" s="49"/>
      <c r="AC35" s="49"/>
      <c r="AD35" s="50"/>
    </row>
    <row r="36" spans="1:30" ht="15" customHeight="1">
      <c r="A36" s="77"/>
      <c r="B36" s="229" t="s">
        <v>398</v>
      </c>
      <c r="C36" s="232" t="s">
        <v>127</v>
      </c>
      <c r="D36" s="232" t="s">
        <v>353</v>
      </c>
      <c r="E36" s="232" t="s">
        <v>399</v>
      </c>
      <c r="F36" s="77"/>
      <c r="H36" s="46" t="s">
        <v>398</v>
      </c>
      <c r="I36" s="49"/>
      <c r="J36" s="49"/>
      <c r="K36" s="49"/>
      <c r="L36" s="50"/>
      <c r="M36" s="50"/>
      <c r="N36" s="51"/>
      <c r="O36" s="49"/>
      <c r="P36" s="49"/>
      <c r="Q36" s="49"/>
      <c r="R36" s="50"/>
      <c r="S36" s="50"/>
      <c r="T36" s="51"/>
      <c r="U36" s="49"/>
      <c r="V36" s="49"/>
      <c r="W36" s="49"/>
      <c r="X36" s="50"/>
      <c r="Y36" s="50"/>
      <c r="Z36" s="51"/>
      <c r="AA36" s="49"/>
      <c r="AB36" s="49"/>
      <c r="AC36" s="49"/>
      <c r="AD36" s="50"/>
    </row>
    <row r="37" spans="1:30" ht="15" customHeight="1">
      <c r="A37" s="77"/>
      <c r="B37" s="229" t="s">
        <v>400</v>
      </c>
      <c r="C37" s="232" t="s">
        <v>131</v>
      </c>
      <c r="D37" s="232" t="s">
        <v>353</v>
      </c>
      <c r="E37" s="232" t="s">
        <v>401</v>
      </c>
      <c r="F37" s="77"/>
      <c r="H37" s="46" t="s">
        <v>400</v>
      </c>
      <c r="I37" s="49"/>
      <c r="J37" s="49"/>
      <c r="K37" s="49"/>
      <c r="L37" s="50"/>
      <c r="M37" s="50"/>
      <c r="N37" s="51"/>
      <c r="O37" s="49"/>
      <c r="P37" s="49"/>
      <c r="Q37" s="49"/>
      <c r="R37" s="50"/>
      <c r="S37" s="50"/>
      <c r="T37" s="51"/>
      <c r="U37" s="49"/>
      <c r="V37" s="49"/>
      <c r="W37" s="49"/>
      <c r="X37" s="50"/>
      <c r="Y37" s="50"/>
      <c r="Z37" s="51"/>
      <c r="AA37" s="49"/>
      <c r="AB37" s="49"/>
      <c r="AC37" s="49"/>
      <c r="AD37" s="50"/>
    </row>
    <row r="38" spans="1:30" ht="15" customHeight="1">
      <c r="A38" s="77"/>
      <c r="B38" s="229" t="s">
        <v>402</v>
      </c>
      <c r="C38" s="232" t="s">
        <v>132</v>
      </c>
      <c r="D38" s="232" t="s">
        <v>353</v>
      </c>
      <c r="E38" s="232" t="s">
        <v>403</v>
      </c>
      <c r="F38" s="77"/>
      <c r="H38" s="46" t="s">
        <v>402</v>
      </c>
      <c r="I38" s="49"/>
      <c r="J38" s="49"/>
      <c r="K38" s="49"/>
      <c r="L38" s="50"/>
      <c r="M38" s="50"/>
      <c r="N38" s="51"/>
      <c r="O38" s="49"/>
      <c r="P38" s="49"/>
      <c r="Q38" s="49"/>
      <c r="R38" s="50"/>
      <c r="S38" s="50"/>
      <c r="T38" s="51"/>
      <c r="U38" s="49"/>
      <c r="V38" s="49"/>
      <c r="W38" s="49"/>
      <c r="X38" s="50"/>
      <c r="Y38" s="50"/>
      <c r="Z38" s="51"/>
      <c r="AA38" s="49"/>
      <c r="AB38" s="49"/>
      <c r="AC38" s="49"/>
      <c r="AD38" s="50"/>
    </row>
    <row r="39" spans="1:30" ht="15" customHeight="1">
      <c r="A39" s="78"/>
      <c r="B39" s="229" t="s">
        <v>404</v>
      </c>
      <c r="C39" s="232" t="s">
        <v>133</v>
      </c>
      <c r="D39" s="232" t="s">
        <v>353</v>
      </c>
      <c r="E39" s="232" t="s">
        <v>405</v>
      </c>
      <c r="F39" s="77"/>
      <c r="G39" s="6"/>
      <c r="H39" s="46" t="s">
        <v>404</v>
      </c>
      <c r="I39" s="49"/>
      <c r="J39" s="49"/>
      <c r="K39" s="49"/>
      <c r="L39" s="50"/>
      <c r="M39" s="75"/>
      <c r="N39" s="51"/>
      <c r="O39" s="49"/>
      <c r="P39" s="49"/>
      <c r="Q39" s="49"/>
      <c r="R39" s="50"/>
      <c r="S39" s="75"/>
      <c r="T39" s="51"/>
      <c r="U39" s="49"/>
      <c r="V39" s="49"/>
      <c r="W39" s="49"/>
      <c r="X39" s="50"/>
      <c r="Y39" s="75"/>
      <c r="Z39" s="51"/>
      <c r="AA39" s="49"/>
      <c r="AB39" s="49"/>
      <c r="AC39" s="49"/>
      <c r="AD39" s="50"/>
    </row>
    <row r="40" spans="1:30" ht="15" customHeight="1">
      <c r="A40" s="77"/>
      <c r="B40" s="229" t="s">
        <v>406</v>
      </c>
      <c r="C40" s="232" t="s">
        <v>134</v>
      </c>
      <c r="D40" s="232" t="s">
        <v>353</v>
      </c>
      <c r="E40" s="232" t="s">
        <v>407</v>
      </c>
      <c r="F40" s="77"/>
      <c r="H40" s="46" t="s">
        <v>406</v>
      </c>
      <c r="I40" s="49"/>
      <c r="J40" s="49"/>
      <c r="K40" s="49"/>
      <c r="L40" s="50"/>
      <c r="M40" s="50"/>
      <c r="N40" s="51"/>
      <c r="O40" s="49"/>
      <c r="P40" s="49"/>
      <c r="Q40" s="49"/>
      <c r="R40" s="50"/>
      <c r="S40" s="50"/>
      <c r="T40" s="51"/>
      <c r="U40" s="49"/>
      <c r="V40" s="49"/>
      <c r="W40" s="49"/>
      <c r="X40" s="50"/>
      <c r="Y40" s="50"/>
      <c r="Z40" s="51"/>
      <c r="AA40" s="49"/>
      <c r="AB40" s="49"/>
      <c r="AC40" s="49"/>
      <c r="AD40" s="50"/>
    </row>
    <row r="41" spans="1:30" ht="15" customHeight="1">
      <c r="A41" s="77"/>
      <c r="B41" s="229" t="s">
        <v>408</v>
      </c>
      <c r="C41" s="232"/>
      <c r="D41" s="232" t="s">
        <v>353</v>
      </c>
      <c r="E41" s="232" t="s">
        <v>409</v>
      </c>
      <c r="F41" s="77"/>
      <c r="H41" s="46" t="s">
        <v>408</v>
      </c>
      <c r="I41" s="49"/>
      <c r="J41" s="49"/>
      <c r="K41" s="49"/>
      <c r="L41" s="50"/>
      <c r="M41" s="50"/>
      <c r="N41" s="51"/>
      <c r="O41" s="49"/>
      <c r="P41" s="49"/>
      <c r="Q41" s="49"/>
      <c r="R41" s="50"/>
      <c r="S41" s="50"/>
      <c r="T41" s="51"/>
      <c r="U41" s="49"/>
      <c r="V41" s="49"/>
      <c r="W41" s="49"/>
      <c r="X41" s="50"/>
      <c r="Y41" s="50"/>
      <c r="Z41" s="51"/>
      <c r="AA41" s="49"/>
      <c r="AB41" s="49"/>
      <c r="AC41" s="49"/>
      <c r="AD41" s="50"/>
    </row>
    <row r="42" spans="1:30" ht="15" customHeight="1">
      <c r="A42" s="77"/>
      <c r="B42" s="229" t="s">
        <v>410</v>
      </c>
      <c r="C42" s="232" t="s">
        <v>135</v>
      </c>
      <c r="D42" s="232" t="s">
        <v>353</v>
      </c>
      <c r="E42" s="232" t="s">
        <v>411</v>
      </c>
      <c r="F42" s="77"/>
      <c r="H42" s="46" t="s">
        <v>410</v>
      </c>
      <c r="I42" s="49"/>
      <c r="J42" s="49"/>
      <c r="K42" s="49"/>
      <c r="L42" s="50"/>
      <c r="M42" s="50"/>
      <c r="N42" s="51"/>
      <c r="O42" s="49"/>
      <c r="P42" s="49"/>
      <c r="Q42" s="49"/>
      <c r="R42" s="50"/>
      <c r="S42" s="50"/>
      <c r="T42" s="51"/>
      <c r="U42" s="49"/>
      <c r="V42" s="49"/>
      <c r="W42" s="49"/>
      <c r="X42" s="50"/>
      <c r="Y42" s="50"/>
      <c r="Z42" s="51"/>
      <c r="AA42" s="49"/>
      <c r="AB42" s="49"/>
      <c r="AC42" s="49"/>
      <c r="AD42" s="50"/>
    </row>
    <row r="43" spans="1:30" ht="15" customHeight="1">
      <c r="A43" s="77"/>
      <c r="B43" s="229" t="s">
        <v>412</v>
      </c>
      <c r="C43" s="232"/>
      <c r="D43" s="232" t="s">
        <v>353</v>
      </c>
      <c r="E43" s="232" t="s">
        <v>413</v>
      </c>
      <c r="F43" s="77"/>
      <c r="H43" s="46" t="s">
        <v>412</v>
      </c>
      <c r="I43" s="49"/>
      <c r="J43" s="49"/>
      <c r="K43" s="49"/>
      <c r="L43" s="50"/>
      <c r="M43" s="50"/>
      <c r="N43" s="51"/>
      <c r="O43" s="49"/>
      <c r="P43" s="49"/>
      <c r="Q43" s="49"/>
      <c r="R43" s="50"/>
      <c r="S43" s="50"/>
      <c r="T43" s="51"/>
      <c r="U43" s="49"/>
      <c r="V43" s="49"/>
      <c r="W43" s="49"/>
      <c r="X43" s="50"/>
      <c r="Y43" s="50"/>
      <c r="Z43" s="51"/>
      <c r="AA43" s="49"/>
      <c r="AB43" s="49"/>
      <c r="AC43" s="49"/>
      <c r="AD43" s="50"/>
    </row>
    <row r="44" spans="1:30" ht="15" customHeight="1">
      <c r="A44" s="77"/>
      <c r="B44" s="229" t="s">
        <v>414</v>
      </c>
      <c r="C44" s="232"/>
      <c r="D44" s="232" t="s">
        <v>353</v>
      </c>
      <c r="E44" s="232" t="s">
        <v>415</v>
      </c>
      <c r="F44" s="77"/>
      <c r="H44" s="46" t="s">
        <v>414</v>
      </c>
      <c r="I44" s="49"/>
      <c r="J44" s="49"/>
      <c r="K44" s="49"/>
      <c r="L44" s="50"/>
      <c r="M44" s="50"/>
      <c r="N44" s="51"/>
      <c r="O44" s="49"/>
      <c r="P44" s="49"/>
      <c r="Q44" s="49"/>
      <c r="R44" s="50"/>
      <c r="S44" s="50"/>
      <c r="T44" s="51"/>
      <c r="U44" s="49"/>
      <c r="V44" s="49"/>
      <c r="W44" s="49"/>
      <c r="X44" s="50"/>
      <c r="Y44" s="50"/>
      <c r="Z44" s="51"/>
      <c r="AA44" s="49"/>
      <c r="AB44" s="49"/>
      <c r="AC44" s="49"/>
      <c r="AD44" s="50"/>
    </row>
    <row r="45" spans="1:30" ht="15" customHeight="1">
      <c r="A45" s="77"/>
      <c r="B45" s="229" t="s">
        <v>416</v>
      </c>
      <c r="C45" s="233" t="s">
        <v>137</v>
      </c>
      <c r="D45" s="233" t="s">
        <v>353</v>
      </c>
      <c r="E45" s="233" t="s">
        <v>417</v>
      </c>
      <c r="F45" s="234"/>
      <c r="G45" s="50"/>
      <c r="H45" s="51" t="s">
        <v>416</v>
      </c>
      <c r="I45" s="49"/>
      <c r="J45" s="49"/>
      <c r="K45" s="49"/>
      <c r="L45" s="50"/>
      <c r="M45" s="50"/>
      <c r="N45" s="51"/>
      <c r="O45" s="49"/>
      <c r="P45" s="49"/>
      <c r="Q45" s="49"/>
      <c r="R45" s="50"/>
      <c r="S45" s="50"/>
      <c r="T45" s="51"/>
      <c r="U45" s="49"/>
      <c r="V45" s="49"/>
      <c r="W45" s="49"/>
      <c r="X45" s="50"/>
      <c r="Y45" s="50"/>
      <c r="Z45" s="51"/>
      <c r="AA45" s="49"/>
      <c r="AB45" s="49"/>
      <c r="AC45" s="49"/>
      <c r="AD45" s="50"/>
    </row>
    <row r="46" spans="1:30" ht="15" customHeight="1">
      <c r="A46" s="77"/>
      <c r="B46" s="229"/>
      <c r="C46" s="235" t="s">
        <v>418</v>
      </c>
      <c r="D46" s="236"/>
      <c r="E46" s="237"/>
      <c r="F46" s="149"/>
      <c r="G46" s="50"/>
      <c r="H46" s="51"/>
      <c r="I46" s="49"/>
      <c r="J46" s="49"/>
      <c r="K46" s="49"/>
      <c r="L46" s="50"/>
      <c r="M46" s="50"/>
      <c r="N46" s="51"/>
      <c r="O46" s="49"/>
      <c r="P46" s="49"/>
      <c r="Q46" s="49"/>
      <c r="R46" s="50"/>
      <c r="S46" s="50"/>
      <c r="T46" s="51"/>
      <c r="U46" s="49"/>
      <c r="V46" s="49"/>
      <c r="W46" s="49"/>
      <c r="X46" s="50"/>
      <c r="Y46" s="50"/>
      <c r="Z46" s="51"/>
      <c r="AA46" s="49"/>
      <c r="AB46" s="49"/>
      <c r="AC46" s="49"/>
      <c r="AD46" s="50"/>
    </row>
    <row r="47" spans="1:30" ht="15" customHeight="1">
      <c r="A47" s="77"/>
      <c r="B47" s="229"/>
      <c r="C47" s="238" t="s">
        <v>419</v>
      </c>
      <c r="D47" s="239"/>
      <c r="E47" s="240"/>
      <c r="F47" s="149"/>
      <c r="G47" s="50"/>
      <c r="H47" s="51"/>
      <c r="I47" s="49"/>
      <c r="J47" s="49"/>
      <c r="K47" s="49"/>
      <c r="L47" s="50"/>
      <c r="M47" s="50"/>
      <c r="N47" s="51"/>
      <c r="O47" s="49"/>
      <c r="P47" s="49"/>
      <c r="Q47" s="49"/>
      <c r="R47" s="50"/>
      <c r="S47" s="50"/>
      <c r="T47" s="51"/>
      <c r="U47" s="49"/>
      <c r="V47" s="49"/>
      <c r="W47" s="49"/>
      <c r="X47" s="50"/>
      <c r="Y47" s="50"/>
      <c r="Z47" s="51"/>
      <c r="AA47" s="49"/>
      <c r="AB47" s="49"/>
      <c r="AC47" s="49"/>
      <c r="AD47" s="50"/>
    </row>
    <row r="48" spans="1:30" ht="15" customHeight="1">
      <c r="A48" s="77"/>
      <c r="B48" s="229"/>
      <c r="C48" s="241"/>
      <c r="D48" s="242"/>
      <c r="E48" s="243"/>
      <c r="F48" s="149"/>
      <c r="G48" s="50"/>
      <c r="H48" s="51"/>
      <c r="I48" s="49"/>
      <c r="J48" s="49"/>
      <c r="K48" s="49"/>
      <c r="L48" s="50"/>
      <c r="M48" s="50"/>
      <c r="N48" s="51"/>
      <c r="O48" s="49"/>
      <c r="P48" s="49"/>
      <c r="Q48" s="49"/>
      <c r="R48" s="50"/>
      <c r="S48" s="50"/>
      <c r="T48" s="51"/>
      <c r="U48" s="49"/>
      <c r="V48" s="49"/>
      <c r="W48" s="49"/>
      <c r="X48" s="50"/>
      <c r="Y48" s="50"/>
      <c r="Z48" s="51"/>
      <c r="AA48" s="49"/>
      <c r="AB48" s="49"/>
      <c r="AC48" s="49"/>
      <c r="AD48" s="50"/>
    </row>
    <row r="49" spans="1:30" ht="15" customHeight="1">
      <c r="A49" s="77"/>
      <c r="B49" s="229"/>
      <c r="C49" s="244"/>
      <c r="D49" s="245"/>
      <c r="E49" s="246"/>
      <c r="F49" s="149"/>
      <c r="G49" s="50"/>
      <c r="H49" s="51"/>
      <c r="I49" s="49"/>
      <c r="J49" s="49"/>
      <c r="K49" s="49"/>
      <c r="L49" s="50"/>
      <c r="M49" s="50"/>
      <c r="N49" s="51"/>
      <c r="O49" s="49"/>
      <c r="P49" s="49"/>
      <c r="Q49" s="49"/>
      <c r="R49" s="50"/>
      <c r="S49" s="50"/>
      <c r="T49" s="51"/>
      <c r="U49" s="49"/>
      <c r="V49" s="49"/>
      <c r="W49" s="49"/>
      <c r="X49" s="50"/>
      <c r="Y49" s="50"/>
      <c r="Z49" s="51"/>
      <c r="AA49" s="49"/>
      <c r="AB49" s="49"/>
      <c r="AC49" s="49"/>
      <c r="AD49" s="50"/>
    </row>
    <row r="50" spans="1:30" ht="15" customHeight="1">
      <c r="A50" s="77"/>
      <c r="B50" s="229"/>
      <c r="C50" s="247"/>
      <c r="D50" s="247"/>
      <c r="E50" s="247"/>
      <c r="F50" s="149"/>
      <c r="G50" s="50"/>
      <c r="H50" s="51"/>
      <c r="I50" s="49"/>
      <c r="J50" s="49"/>
      <c r="K50" s="49"/>
      <c r="L50" s="50"/>
      <c r="M50" s="50"/>
      <c r="N50" s="51"/>
      <c r="O50" s="49"/>
      <c r="P50" s="49"/>
      <c r="Q50" s="49"/>
      <c r="R50" s="50"/>
      <c r="S50" s="50"/>
      <c r="T50" s="51"/>
      <c r="U50" s="49"/>
      <c r="V50" s="49"/>
      <c r="W50" s="49"/>
      <c r="X50" s="50"/>
      <c r="Y50" s="50"/>
      <c r="Z50" s="51"/>
      <c r="AA50" s="49"/>
      <c r="AB50" s="49"/>
      <c r="AC50" s="49"/>
      <c r="AD50" s="50"/>
    </row>
    <row r="51" spans="1:30" ht="15" customHeight="1">
      <c r="A51" s="77"/>
      <c r="B51" s="229"/>
      <c r="C51" s="247"/>
      <c r="D51" s="247"/>
      <c r="E51" s="247"/>
      <c r="F51" s="149"/>
      <c r="G51" s="50"/>
      <c r="H51" s="51"/>
      <c r="I51" s="49"/>
      <c r="J51" s="49"/>
      <c r="K51" s="49"/>
      <c r="L51" s="50"/>
      <c r="M51" s="50"/>
      <c r="N51" s="51"/>
      <c r="O51" s="49"/>
      <c r="P51" s="49"/>
      <c r="Q51" s="49"/>
      <c r="R51" s="50"/>
      <c r="S51" s="50"/>
      <c r="T51" s="51"/>
      <c r="U51" s="49"/>
      <c r="V51" s="49"/>
      <c r="W51" s="49"/>
      <c r="X51" s="50"/>
      <c r="Y51" s="50"/>
      <c r="Z51" s="51"/>
      <c r="AA51" s="49"/>
      <c r="AB51" s="49"/>
      <c r="AC51" s="49"/>
      <c r="AD51" s="50"/>
    </row>
    <row r="52" spans="1:30" ht="15" customHeight="1">
      <c r="A52" s="77"/>
      <c r="B52" s="229"/>
      <c r="C52" s="247"/>
      <c r="D52" s="247"/>
      <c r="E52" s="247"/>
      <c r="F52" s="149"/>
      <c r="G52" s="50"/>
      <c r="H52" s="51"/>
      <c r="I52" s="49"/>
      <c r="J52" s="49"/>
      <c r="K52" s="49"/>
      <c r="L52" s="50"/>
      <c r="M52" s="50"/>
      <c r="N52" s="51"/>
      <c r="O52" s="49"/>
      <c r="P52" s="49"/>
      <c r="Q52" s="49"/>
      <c r="R52" s="50"/>
      <c r="S52" s="50"/>
      <c r="T52" s="51"/>
      <c r="U52" s="49"/>
      <c r="V52" s="49"/>
      <c r="W52" s="49"/>
      <c r="X52" s="50"/>
      <c r="Y52" s="50"/>
      <c r="Z52" s="51"/>
      <c r="AA52" s="49"/>
      <c r="AB52" s="49"/>
      <c r="AC52" s="49"/>
      <c r="AD52" s="50"/>
    </row>
    <row r="53" spans="1:30" ht="15" customHeight="1">
      <c r="A53" s="77"/>
      <c r="B53" s="228"/>
      <c r="C53" s="81" t="s">
        <v>420</v>
      </c>
      <c r="D53" s="115"/>
      <c r="E53" s="107"/>
      <c r="F53" s="77"/>
      <c r="I53" s="68"/>
      <c r="J53" s="69"/>
      <c r="K53" s="70"/>
      <c r="L53" s="50"/>
      <c r="M53" s="50"/>
      <c r="N53" s="50"/>
      <c r="O53" s="68"/>
      <c r="P53" s="69"/>
      <c r="Q53" s="70"/>
      <c r="R53" s="50"/>
      <c r="S53" s="50"/>
      <c r="T53" s="50"/>
      <c r="U53" s="68"/>
      <c r="V53" s="69"/>
      <c r="W53" s="70"/>
      <c r="X53" s="50"/>
      <c r="Y53" s="50"/>
      <c r="Z53" s="50"/>
      <c r="AA53" s="68"/>
      <c r="AB53" s="69"/>
      <c r="AC53" s="70"/>
      <c r="AD53" s="50"/>
    </row>
    <row r="54" spans="1:30" ht="15" customHeight="1">
      <c r="A54" s="77"/>
      <c r="B54" s="228"/>
      <c r="C54" s="77"/>
      <c r="D54" s="77"/>
      <c r="E54" s="77"/>
      <c r="F54" s="77"/>
      <c r="I54" s="50"/>
      <c r="J54" s="50"/>
      <c r="K54" s="50"/>
      <c r="L54" s="50"/>
      <c r="M54" s="50"/>
      <c r="N54" s="50"/>
      <c r="O54" s="50"/>
      <c r="P54" s="50"/>
      <c r="Q54" s="50"/>
      <c r="R54" s="50"/>
      <c r="S54" s="50"/>
      <c r="T54" s="50"/>
      <c r="U54" s="50"/>
      <c r="V54" s="50"/>
      <c r="W54" s="50"/>
      <c r="X54" s="50"/>
      <c r="Y54" s="50"/>
      <c r="Z54" s="50"/>
      <c r="AA54" s="50"/>
      <c r="AB54" s="50"/>
      <c r="AC54" s="50"/>
      <c r="AD54" s="50"/>
    </row>
    <row r="55" spans="1:30" ht="15" customHeight="1">
      <c r="A55" s="77"/>
      <c r="B55" s="228"/>
      <c r="C55" s="93"/>
      <c r="D55" s="93"/>
      <c r="E55" s="200" t="s">
        <v>263</v>
      </c>
      <c r="F55" s="77"/>
      <c r="I55" s="4"/>
      <c r="J55" s="4"/>
      <c r="K55" s="71"/>
      <c r="L55" s="50"/>
      <c r="M55" s="50"/>
      <c r="N55" s="50"/>
      <c r="O55" s="4"/>
      <c r="P55" s="4"/>
      <c r="Q55" s="71"/>
      <c r="R55" s="50"/>
      <c r="S55" s="50"/>
      <c r="T55" s="50"/>
      <c r="U55" s="4"/>
      <c r="V55" s="4"/>
      <c r="W55" s="71"/>
      <c r="X55" s="50"/>
      <c r="Y55" s="50"/>
      <c r="Z55" s="50"/>
      <c r="AA55" s="4"/>
      <c r="AB55" s="4"/>
      <c r="AC55" s="71"/>
      <c r="AD55" s="50"/>
    </row>
    <row r="56" spans="1:30" ht="15" customHeight="1">
      <c r="A56" s="77"/>
      <c r="B56" s="228"/>
      <c r="C56" s="201" t="s">
        <v>348</v>
      </c>
      <c r="D56" s="201"/>
      <c r="E56" s="200" t="s">
        <v>349</v>
      </c>
      <c r="F56" s="77"/>
      <c r="I56" s="72"/>
      <c r="J56" s="72"/>
      <c r="K56" s="71"/>
      <c r="L56" s="50"/>
      <c r="M56" s="50"/>
      <c r="N56" s="50"/>
      <c r="O56" s="72"/>
      <c r="P56" s="72"/>
      <c r="Q56" s="71"/>
      <c r="R56" s="50"/>
      <c r="S56" s="50"/>
      <c r="T56" s="50"/>
      <c r="U56" s="72"/>
      <c r="V56" s="72"/>
      <c r="W56" s="71"/>
      <c r="X56" s="50"/>
      <c r="Y56" s="50"/>
      <c r="Z56" s="50"/>
      <c r="AA56" s="72"/>
      <c r="AB56" s="72"/>
      <c r="AC56" s="71"/>
      <c r="AD56" s="50"/>
    </row>
    <row r="57" spans="1:30" ht="15" customHeight="1">
      <c r="A57" s="77"/>
      <c r="B57" s="228"/>
      <c r="C57" s="201" t="str">
        <f>CONCATENATE(MF121TP1!C3)</f>
        <v>03/18/2015</v>
      </c>
      <c r="D57" s="201"/>
      <c r="E57" s="204" t="str">
        <f>CONCATENATE(MF121TP1!D3," Reporting Period")</f>
        <v>2014 Reporting Period</v>
      </c>
      <c r="F57" s="77"/>
      <c r="I57" s="72"/>
      <c r="J57" s="72"/>
      <c r="K57" s="71"/>
      <c r="L57" s="50"/>
      <c r="M57" s="50"/>
      <c r="N57" s="50"/>
      <c r="O57" s="72"/>
      <c r="P57" s="72"/>
      <c r="Q57" s="71"/>
      <c r="R57" s="50"/>
      <c r="S57" s="50"/>
      <c r="T57" s="50"/>
      <c r="U57" s="72"/>
      <c r="V57" s="72"/>
      <c r="W57" s="71"/>
      <c r="X57" s="50"/>
      <c r="Y57" s="50"/>
      <c r="Z57" s="50"/>
      <c r="AA57" s="72"/>
      <c r="AB57" s="72"/>
      <c r="AC57" s="71"/>
      <c r="AD57" s="50"/>
    </row>
    <row r="58" spans="1:30" ht="15" customHeight="1">
      <c r="A58" s="77"/>
      <c r="B58" s="228" t="s">
        <v>350</v>
      </c>
      <c r="C58" s="230" t="s">
        <v>98</v>
      </c>
      <c r="D58" s="231" t="s">
        <v>351</v>
      </c>
      <c r="E58" s="231" t="s">
        <v>352</v>
      </c>
      <c r="F58" s="77"/>
      <c r="H58" s="45" t="s">
        <v>350</v>
      </c>
      <c r="I58" s="73"/>
      <c r="J58" s="73"/>
      <c r="K58" s="73"/>
      <c r="L58" s="50"/>
      <c r="M58" s="50"/>
      <c r="N58" s="74"/>
      <c r="O58" s="73"/>
      <c r="P58" s="73"/>
      <c r="Q58" s="73"/>
      <c r="R58" s="50"/>
      <c r="S58" s="50"/>
      <c r="T58" s="74"/>
      <c r="U58" s="73"/>
      <c r="V58" s="73"/>
      <c r="W58" s="73"/>
      <c r="X58" s="50"/>
      <c r="Y58" s="50"/>
      <c r="Z58" s="74"/>
      <c r="AA58" s="73"/>
      <c r="AB58" s="73"/>
      <c r="AC58" s="73"/>
      <c r="AD58" s="50"/>
    </row>
    <row r="59" spans="1:30" ht="15" customHeight="1">
      <c r="A59" s="78"/>
      <c r="B59" s="229" t="s">
        <v>421</v>
      </c>
      <c r="C59" s="232"/>
      <c r="D59" s="232" t="s">
        <v>353</v>
      </c>
      <c r="E59" s="232" t="s">
        <v>422</v>
      </c>
      <c r="F59" s="77"/>
      <c r="G59" s="6"/>
      <c r="H59" s="46" t="s">
        <v>421</v>
      </c>
      <c r="I59" s="49"/>
      <c r="J59" s="49"/>
      <c r="K59" s="49"/>
      <c r="L59" s="50"/>
      <c r="M59" s="75"/>
      <c r="N59" s="51"/>
      <c r="O59" s="49"/>
      <c r="P59" s="49"/>
      <c r="Q59" s="49"/>
      <c r="R59" s="50"/>
      <c r="S59" s="75"/>
      <c r="T59" s="51"/>
      <c r="U59" s="49"/>
      <c r="V59" s="49"/>
      <c r="W59" s="49"/>
      <c r="X59" s="50"/>
      <c r="Y59" s="75"/>
      <c r="Z59" s="51"/>
      <c r="AA59" s="49"/>
      <c r="AB59" s="49"/>
      <c r="AC59" s="49"/>
      <c r="AD59" s="50"/>
    </row>
    <row r="60" spans="1:30" ht="15" customHeight="1">
      <c r="A60" s="77"/>
      <c r="B60" s="229" t="s">
        <v>423</v>
      </c>
      <c r="C60" s="232" t="s">
        <v>138</v>
      </c>
      <c r="D60" s="232" t="s">
        <v>353</v>
      </c>
      <c r="E60" s="232" t="s">
        <v>424</v>
      </c>
      <c r="F60" s="77"/>
      <c r="H60" s="46" t="s">
        <v>423</v>
      </c>
      <c r="I60" s="49"/>
      <c r="J60" s="49"/>
      <c r="K60" s="49"/>
      <c r="L60" s="50"/>
      <c r="M60" s="50"/>
      <c r="N60" s="51"/>
      <c r="O60" s="49"/>
      <c r="P60" s="49"/>
      <c r="Q60" s="49"/>
      <c r="R60" s="50"/>
      <c r="S60" s="50"/>
      <c r="T60" s="51"/>
      <c r="U60" s="49"/>
      <c r="V60" s="49"/>
      <c r="W60" s="49"/>
      <c r="X60" s="50"/>
      <c r="Y60" s="50"/>
      <c r="Z60" s="51"/>
      <c r="AA60" s="49"/>
      <c r="AB60" s="49"/>
      <c r="AC60" s="49"/>
      <c r="AD60" s="50"/>
    </row>
    <row r="61" spans="1:30" ht="15" customHeight="1">
      <c r="A61" s="77"/>
      <c r="B61" s="229" t="s">
        <v>425</v>
      </c>
      <c r="C61" s="232"/>
      <c r="D61" s="232" t="s">
        <v>353</v>
      </c>
      <c r="E61" s="232" t="s">
        <v>426</v>
      </c>
      <c r="F61" s="77"/>
      <c r="H61" s="46" t="s">
        <v>425</v>
      </c>
      <c r="I61" s="49"/>
      <c r="J61" s="49"/>
      <c r="K61" s="49"/>
      <c r="L61" s="50"/>
      <c r="M61" s="50"/>
      <c r="N61" s="51"/>
      <c r="O61" s="49"/>
      <c r="P61" s="49"/>
      <c r="Q61" s="49"/>
      <c r="R61" s="50"/>
      <c r="S61" s="50"/>
      <c r="T61" s="51"/>
      <c r="U61" s="49"/>
      <c r="V61" s="49"/>
      <c r="W61" s="49"/>
      <c r="X61" s="50"/>
      <c r="Y61" s="50"/>
      <c r="Z61" s="51"/>
      <c r="AA61" s="49"/>
      <c r="AB61" s="49"/>
      <c r="AC61" s="49"/>
      <c r="AD61" s="50"/>
    </row>
    <row r="62" spans="1:30" ht="15" customHeight="1">
      <c r="A62" s="78" t="s">
        <v>358</v>
      </c>
      <c r="B62" s="229" t="s">
        <v>427</v>
      </c>
      <c r="C62" s="232" t="s">
        <v>139</v>
      </c>
      <c r="D62" s="232" t="s">
        <v>353</v>
      </c>
      <c r="E62" s="232" t="s">
        <v>428</v>
      </c>
      <c r="F62" s="77"/>
      <c r="G62" s="6" t="s">
        <v>358</v>
      </c>
      <c r="H62" s="46" t="s">
        <v>427</v>
      </c>
      <c r="I62" s="49"/>
      <c r="J62" s="49"/>
      <c r="K62" s="49"/>
      <c r="L62" s="50"/>
      <c r="M62" s="75"/>
      <c r="N62" s="51"/>
      <c r="O62" s="49"/>
      <c r="P62" s="49"/>
      <c r="Q62" s="49"/>
      <c r="R62" s="50"/>
      <c r="S62" s="75"/>
      <c r="T62" s="51"/>
      <c r="U62" s="49"/>
      <c r="V62" s="49"/>
      <c r="W62" s="49"/>
      <c r="X62" s="50"/>
      <c r="Y62" s="75"/>
      <c r="Z62" s="51"/>
      <c r="AA62" s="49"/>
      <c r="AB62" s="49"/>
      <c r="AC62" s="49"/>
      <c r="AD62" s="50"/>
    </row>
    <row r="63" spans="1:30" ht="15" customHeight="1">
      <c r="A63" s="77"/>
      <c r="B63" s="229" t="s">
        <v>241</v>
      </c>
      <c r="C63" s="232"/>
      <c r="D63" s="232" t="s">
        <v>353</v>
      </c>
      <c r="E63" s="232" t="s">
        <v>429</v>
      </c>
      <c r="F63" s="77"/>
      <c r="H63" s="46" t="s">
        <v>241</v>
      </c>
      <c r="I63" s="49"/>
      <c r="J63" s="49"/>
      <c r="K63" s="49"/>
      <c r="L63" s="50"/>
      <c r="M63" s="50"/>
      <c r="N63" s="51"/>
      <c r="O63" s="49"/>
      <c r="P63" s="49"/>
      <c r="Q63" s="49"/>
      <c r="R63" s="50"/>
      <c r="S63" s="50"/>
      <c r="T63" s="51"/>
      <c r="U63" s="49"/>
      <c r="V63" s="49"/>
      <c r="W63" s="49"/>
      <c r="X63" s="50"/>
      <c r="Y63" s="50"/>
      <c r="Z63" s="51"/>
      <c r="AA63" s="49"/>
      <c r="AB63" s="49"/>
      <c r="AC63" s="49"/>
      <c r="AD63" s="50"/>
    </row>
    <row r="64" spans="1:30" ht="15" customHeight="1">
      <c r="A64" s="77"/>
      <c r="B64" s="229" t="s">
        <v>65</v>
      </c>
      <c r="C64" s="232" t="s">
        <v>140</v>
      </c>
      <c r="D64" s="232" t="s">
        <v>353</v>
      </c>
      <c r="E64" s="232" t="s">
        <v>430</v>
      </c>
      <c r="F64" s="77"/>
      <c r="H64" s="46" t="s">
        <v>65</v>
      </c>
      <c r="I64" s="49"/>
      <c r="J64" s="49"/>
      <c r="K64" s="49"/>
      <c r="L64" s="50"/>
      <c r="M64" s="50"/>
      <c r="N64" s="51"/>
      <c r="O64" s="49"/>
      <c r="P64" s="49"/>
      <c r="Q64" s="49"/>
      <c r="R64" s="50"/>
      <c r="S64" s="50"/>
      <c r="T64" s="51"/>
      <c r="U64" s="49"/>
      <c r="V64" s="49"/>
      <c r="W64" s="49"/>
      <c r="X64" s="50"/>
      <c r="Y64" s="50"/>
      <c r="Z64" s="51"/>
      <c r="AA64" s="49"/>
      <c r="AB64" s="49"/>
      <c r="AC64" s="49"/>
      <c r="AD64" s="50"/>
    </row>
    <row r="65" spans="1:30" ht="15" customHeight="1">
      <c r="A65" s="77"/>
      <c r="B65" s="229" t="s">
        <v>431</v>
      </c>
      <c r="C65" s="232"/>
      <c r="D65" s="232" t="s">
        <v>353</v>
      </c>
      <c r="E65" s="232" t="s">
        <v>432</v>
      </c>
      <c r="F65" s="77"/>
      <c r="H65" s="46" t="s">
        <v>431</v>
      </c>
      <c r="I65" s="49"/>
      <c r="J65" s="49"/>
      <c r="K65" s="49"/>
      <c r="L65" s="50"/>
      <c r="M65" s="50"/>
      <c r="N65" s="51"/>
      <c r="O65" s="49"/>
      <c r="P65" s="49"/>
      <c r="Q65" s="49"/>
      <c r="R65" s="50"/>
      <c r="S65" s="50"/>
      <c r="T65" s="51"/>
      <c r="U65" s="49"/>
      <c r="V65" s="49"/>
      <c r="W65" s="49"/>
      <c r="X65" s="50"/>
      <c r="Y65" s="50"/>
      <c r="Z65" s="51"/>
      <c r="AA65" s="49"/>
      <c r="AB65" s="49"/>
      <c r="AC65" s="49"/>
      <c r="AD65" s="50"/>
    </row>
    <row r="66" spans="1:30" ht="12.75">
      <c r="A66" s="77"/>
      <c r="B66" s="229" t="s">
        <v>433</v>
      </c>
      <c r="C66" s="232" t="s">
        <v>141</v>
      </c>
      <c r="D66" s="232" t="s">
        <v>353</v>
      </c>
      <c r="E66" s="232" t="s">
        <v>434</v>
      </c>
      <c r="F66" s="77"/>
      <c r="H66" s="46" t="s">
        <v>433</v>
      </c>
      <c r="I66" s="49"/>
      <c r="J66" s="49"/>
      <c r="K66" s="49"/>
      <c r="L66" s="50"/>
      <c r="M66" s="50"/>
      <c r="N66" s="51"/>
      <c r="O66" s="49"/>
      <c r="P66" s="49"/>
      <c r="Q66" s="49"/>
      <c r="R66" s="50"/>
      <c r="S66" s="50"/>
      <c r="T66" s="51"/>
      <c r="U66" s="49"/>
      <c r="V66" s="49"/>
      <c r="W66" s="49"/>
      <c r="X66" s="50"/>
      <c r="Y66" s="50"/>
      <c r="Z66" s="51"/>
      <c r="AA66" s="49"/>
      <c r="AB66" s="49"/>
      <c r="AC66" s="49"/>
      <c r="AD66" s="50"/>
    </row>
    <row r="67" spans="1:30" ht="12.75">
      <c r="A67" s="77"/>
      <c r="B67" s="229" t="s">
        <v>435</v>
      </c>
      <c r="C67" s="232" t="s">
        <v>142</v>
      </c>
      <c r="D67" s="232" t="s">
        <v>353</v>
      </c>
      <c r="E67" s="232" t="s">
        <v>436</v>
      </c>
      <c r="F67" s="77"/>
      <c r="H67" s="46" t="s">
        <v>435</v>
      </c>
      <c r="I67" s="49"/>
      <c r="J67" s="49"/>
      <c r="K67" s="49"/>
      <c r="L67" s="50"/>
      <c r="M67" s="50"/>
      <c r="N67" s="51"/>
      <c r="O67" s="49"/>
      <c r="P67" s="49"/>
      <c r="Q67" s="49"/>
      <c r="R67" s="50"/>
      <c r="S67" s="50"/>
      <c r="T67" s="51"/>
      <c r="U67" s="49"/>
      <c r="V67" s="49"/>
      <c r="W67" s="49"/>
      <c r="X67" s="50"/>
      <c r="Y67" s="50"/>
      <c r="Z67" s="51"/>
      <c r="AA67" s="49"/>
      <c r="AB67" s="49"/>
      <c r="AC67" s="49"/>
      <c r="AD67" s="50"/>
    </row>
    <row r="68" spans="1:30" ht="12.75">
      <c r="A68" s="77"/>
      <c r="B68" s="229" t="s">
        <v>437</v>
      </c>
      <c r="C68" s="232"/>
      <c r="D68" s="232" t="s">
        <v>353</v>
      </c>
      <c r="E68" s="232" t="s">
        <v>438</v>
      </c>
      <c r="F68" s="77"/>
      <c r="H68" s="46" t="s">
        <v>437</v>
      </c>
      <c r="I68" s="49"/>
      <c r="J68" s="49"/>
      <c r="K68" s="49"/>
      <c r="L68" s="50"/>
      <c r="M68" s="50"/>
      <c r="N68" s="51"/>
      <c r="O68" s="49"/>
      <c r="P68" s="49"/>
      <c r="Q68" s="49"/>
      <c r="R68" s="50"/>
      <c r="S68" s="50"/>
      <c r="T68" s="51"/>
      <c r="U68" s="49"/>
      <c r="V68" s="49"/>
      <c r="W68" s="49"/>
      <c r="X68" s="50"/>
      <c r="Y68" s="50"/>
      <c r="Z68" s="51"/>
      <c r="AA68" s="49"/>
      <c r="AB68" s="49"/>
      <c r="AC68" s="49"/>
      <c r="AD68" s="50"/>
    </row>
    <row r="69" spans="1:30" ht="12.75">
      <c r="A69" s="77"/>
      <c r="B69" s="229" t="s">
        <v>240</v>
      </c>
      <c r="C69" s="232"/>
      <c r="D69" s="232" t="s">
        <v>353</v>
      </c>
      <c r="E69" s="232" t="s">
        <v>439</v>
      </c>
      <c r="F69" s="77"/>
      <c r="H69" s="46" t="s">
        <v>240</v>
      </c>
      <c r="I69" s="49"/>
      <c r="J69" s="49"/>
      <c r="K69" s="49"/>
      <c r="L69" s="50"/>
      <c r="M69" s="50"/>
      <c r="N69" s="51"/>
      <c r="O69" s="49"/>
      <c r="P69" s="49"/>
      <c r="Q69" s="49"/>
      <c r="R69" s="50"/>
      <c r="S69" s="50"/>
      <c r="T69" s="51"/>
      <c r="U69" s="49"/>
      <c r="V69" s="49"/>
      <c r="W69" s="49"/>
      <c r="X69" s="50"/>
      <c r="Y69" s="50"/>
      <c r="Z69" s="51"/>
      <c r="AA69" s="49"/>
      <c r="AB69" s="49"/>
      <c r="AC69" s="49"/>
      <c r="AD69" s="50"/>
    </row>
    <row r="70" spans="1:30" ht="12.75">
      <c r="A70" s="77"/>
      <c r="B70" s="229" t="s">
        <v>194</v>
      </c>
      <c r="C70" s="232" t="s">
        <v>143</v>
      </c>
      <c r="D70" s="232" t="s">
        <v>353</v>
      </c>
      <c r="E70" s="232" t="s">
        <v>440</v>
      </c>
      <c r="F70" s="77"/>
      <c r="H70" s="46" t="s">
        <v>194</v>
      </c>
      <c r="I70" s="49"/>
      <c r="J70" s="49"/>
      <c r="K70" s="49"/>
      <c r="L70" s="50"/>
      <c r="M70" s="50"/>
      <c r="N70" s="51"/>
      <c r="O70" s="49"/>
      <c r="P70" s="49"/>
      <c r="Q70" s="49"/>
      <c r="R70" s="50"/>
      <c r="S70" s="50"/>
      <c r="T70" s="51"/>
      <c r="U70" s="49"/>
      <c r="V70" s="49"/>
      <c r="W70" s="49"/>
      <c r="X70" s="50"/>
      <c r="Y70" s="50"/>
      <c r="Z70" s="51"/>
      <c r="AA70" s="49"/>
      <c r="AB70" s="49"/>
      <c r="AC70" s="49"/>
      <c r="AD70" s="50"/>
    </row>
    <row r="71" spans="1:30" ht="12.75">
      <c r="A71" s="77"/>
      <c r="B71" s="229" t="s">
        <v>239</v>
      </c>
      <c r="C71" s="232"/>
      <c r="D71" s="232" t="s">
        <v>353</v>
      </c>
      <c r="E71" s="232" t="s">
        <v>441</v>
      </c>
      <c r="F71" s="77"/>
      <c r="H71" s="46" t="s">
        <v>239</v>
      </c>
      <c r="I71" s="49"/>
      <c r="J71" s="49"/>
      <c r="K71" s="49"/>
      <c r="L71" s="50"/>
      <c r="M71" s="50"/>
      <c r="N71" s="51"/>
      <c r="O71" s="49"/>
      <c r="P71" s="49"/>
      <c r="Q71" s="49"/>
      <c r="R71" s="50"/>
      <c r="S71" s="50"/>
      <c r="T71" s="51"/>
      <c r="U71" s="49"/>
      <c r="V71" s="49"/>
      <c r="W71" s="49"/>
      <c r="X71" s="50"/>
      <c r="Y71" s="50"/>
      <c r="Z71" s="51"/>
      <c r="AA71" s="49"/>
      <c r="AB71" s="49"/>
      <c r="AC71" s="49"/>
      <c r="AD71" s="50"/>
    </row>
    <row r="72" spans="1:30" ht="12.75">
      <c r="A72" s="77"/>
      <c r="B72" s="229" t="s">
        <v>180</v>
      </c>
      <c r="C72" s="232" t="s">
        <v>144</v>
      </c>
      <c r="D72" s="232" t="s">
        <v>353</v>
      </c>
      <c r="E72" s="232" t="s">
        <v>442</v>
      </c>
      <c r="F72" s="77"/>
      <c r="H72" s="46" t="s">
        <v>180</v>
      </c>
      <c r="I72" s="49"/>
      <c r="J72" s="49"/>
      <c r="K72" s="49"/>
      <c r="L72" s="50"/>
      <c r="M72" s="50"/>
      <c r="N72" s="51"/>
      <c r="O72" s="49"/>
      <c r="P72" s="49"/>
      <c r="Q72" s="49"/>
      <c r="R72" s="50"/>
      <c r="S72" s="50"/>
      <c r="T72" s="51"/>
      <c r="U72" s="49"/>
      <c r="V72" s="49"/>
      <c r="W72" s="49"/>
      <c r="X72" s="50"/>
      <c r="Y72" s="50"/>
      <c r="Z72" s="51"/>
      <c r="AA72" s="49"/>
      <c r="AB72" s="49"/>
      <c r="AC72" s="49"/>
      <c r="AD72" s="50"/>
    </row>
    <row r="73" spans="1:30" ht="12.75">
      <c r="A73" s="77"/>
      <c r="B73" s="229" t="s">
        <v>179</v>
      </c>
      <c r="C73" s="232"/>
      <c r="D73" s="232" t="s">
        <v>353</v>
      </c>
      <c r="E73" s="232" t="s">
        <v>443</v>
      </c>
      <c r="F73" s="77"/>
      <c r="H73" s="46" t="s">
        <v>179</v>
      </c>
      <c r="I73" s="49"/>
      <c r="J73" s="49"/>
      <c r="K73" s="49"/>
      <c r="L73" s="50"/>
      <c r="M73" s="50"/>
      <c r="N73" s="51"/>
      <c r="O73" s="49"/>
      <c r="P73" s="49"/>
      <c r="Q73" s="49"/>
      <c r="R73" s="50"/>
      <c r="S73" s="50"/>
      <c r="T73" s="51"/>
      <c r="U73" s="49"/>
      <c r="V73" s="49"/>
      <c r="W73" s="49"/>
      <c r="X73" s="50"/>
      <c r="Y73" s="50"/>
      <c r="Z73" s="51"/>
      <c r="AA73" s="49"/>
      <c r="AB73" s="49"/>
      <c r="AC73" s="49"/>
      <c r="AD73" s="50"/>
    </row>
    <row r="74" spans="1:30" ht="12.75">
      <c r="A74" s="77"/>
      <c r="B74" s="229" t="s">
        <v>83</v>
      </c>
      <c r="C74" s="232"/>
      <c r="D74" s="232" t="s">
        <v>353</v>
      </c>
      <c r="E74" s="232" t="s">
        <v>444</v>
      </c>
      <c r="F74" s="77"/>
      <c r="H74" s="46" t="s">
        <v>83</v>
      </c>
      <c r="I74" s="49"/>
      <c r="J74" s="49"/>
      <c r="K74" s="49"/>
      <c r="L74" s="50"/>
      <c r="M74" s="50"/>
      <c r="N74" s="51"/>
      <c r="O74" s="49"/>
      <c r="P74" s="49"/>
      <c r="Q74" s="49"/>
      <c r="R74" s="50"/>
      <c r="S74" s="50"/>
      <c r="T74" s="51"/>
      <c r="U74" s="49"/>
      <c r="V74" s="49"/>
      <c r="W74" s="49"/>
      <c r="X74" s="50"/>
      <c r="Y74" s="50"/>
      <c r="Z74" s="51"/>
      <c r="AA74" s="49"/>
      <c r="AB74" s="49"/>
      <c r="AC74" s="49"/>
      <c r="AD74" s="50"/>
    </row>
    <row r="75" spans="1:30" ht="12.75">
      <c r="A75" s="77"/>
      <c r="B75" s="229" t="s">
        <v>82</v>
      </c>
      <c r="C75" s="232" t="s">
        <v>145</v>
      </c>
      <c r="D75" s="232" t="s">
        <v>353</v>
      </c>
      <c r="E75" s="232" t="s">
        <v>445</v>
      </c>
      <c r="F75" s="77"/>
      <c r="H75" s="46" t="s">
        <v>82</v>
      </c>
      <c r="I75" s="49"/>
      <c r="J75" s="49"/>
      <c r="K75" s="49"/>
      <c r="L75" s="50"/>
      <c r="M75" s="50"/>
      <c r="N75" s="51"/>
      <c r="O75" s="49"/>
      <c r="P75" s="49"/>
      <c r="Q75" s="49"/>
      <c r="R75" s="50"/>
      <c r="S75" s="50"/>
      <c r="T75" s="51"/>
      <c r="U75" s="49"/>
      <c r="V75" s="49"/>
      <c r="W75" s="49"/>
      <c r="X75" s="50"/>
      <c r="Y75" s="50"/>
      <c r="Z75" s="51"/>
      <c r="AA75" s="49"/>
      <c r="AB75" s="49"/>
      <c r="AC75" s="49"/>
      <c r="AD75" s="50"/>
    </row>
    <row r="76" spans="1:30" ht="12.75">
      <c r="A76" s="77"/>
      <c r="B76" s="229" t="s">
        <v>446</v>
      </c>
      <c r="C76" s="232"/>
      <c r="D76" s="232" t="s">
        <v>353</v>
      </c>
      <c r="E76" s="232" t="s">
        <v>447</v>
      </c>
      <c r="F76" s="77"/>
      <c r="H76" s="46" t="s">
        <v>446</v>
      </c>
      <c r="I76" s="49"/>
      <c r="J76" s="49"/>
      <c r="K76" s="49"/>
      <c r="L76" s="50"/>
      <c r="M76" s="50"/>
      <c r="N76" s="51"/>
      <c r="O76" s="49"/>
      <c r="P76" s="49"/>
      <c r="Q76" s="49"/>
      <c r="R76" s="50"/>
      <c r="S76" s="50"/>
      <c r="T76" s="51"/>
      <c r="U76" s="49"/>
      <c r="V76" s="49"/>
      <c r="W76" s="49"/>
      <c r="X76" s="50"/>
      <c r="Y76" s="50"/>
      <c r="Z76" s="51"/>
      <c r="AA76" s="49"/>
      <c r="AB76" s="49"/>
      <c r="AC76" s="49"/>
      <c r="AD76" s="50"/>
    </row>
    <row r="77" spans="1:30" ht="12.75">
      <c r="A77" s="77"/>
      <c r="B77" s="229" t="s">
        <v>448</v>
      </c>
      <c r="C77" s="232" t="s">
        <v>146</v>
      </c>
      <c r="D77" s="232" t="s">
        <v>353</v>
      </c>
      <c r="E77" s="232" t="s">
        <v>449</v>
      </c>
      <c r="F77" s="77"/>
      <c r="H77" s="46" t="s">
        <v>448</v>
      </c>
      <c r="I77" s="49"/>
      <c r="J77" s="49"/>
      <c r="K77" s="49"/>
      <c r="L77" s="50"/>
      <c r="M77" s="50"/>
      <c r="N77" s="51"/>
      <c r="O77" s="49"/>
      <c r="P77" s="49"/>
      <c r="Q77" s="49"/>
      <c r="R77" s="50"/>
      <c r="S77" s="50"/>
      <c r="T77" s="51"/>
      <c r="U77" s="49"/>
      <c r="V77" s="49"/>
      <c r="W77" s="49"/>
      <c r="X77" s="50"/>
      <c r="Y77" s="50"/>
      <c r="Z77" s="51"/>
      <c r="AA77" s="49"/>
      <c r="AB77" s="49"/>
      <c r="AC77" s="49"/>
      <c r="AD77" s="50"/>
    </row>
    <row r="78" spans="1:30" ht="12.75">
      <c r="A78" s="77"/>
      <c r="B78" s="229" t="s">
        <v>450</v>
      </c>
      <c r="C78" s="232"/>
      <c r="D78" s="232" t="s">
        <v>353</v>
      </c>
      <c r="E78" s="232" t="s">
        <v>451</v>
      </c>
      <c r="F78" s="77"/>
      <c r="H78" s="46" t="s">
        <v>450</v>
      </c>
      <c r="I78" s="49"/>
      <c r="J78" s="49"/>
      <c r="K78" s="49"/>
      <c r="L78" s="50"/>
      <c r="M78" s="50"/>
      <c r="N78" s="51"/>
      <c r="O78" s="49"/>
      <c r="P78" s="49"/>
      <c r="Q78" s="49"/>
      <c r="R78" s="50"/>
      <c r="S78" s="50"/>
      <c r="T78" s="51"/>
      <c r="U78" s="49"/>
      <c r="V78" s="49"/>
      <c r="W78" s="49"/>
      <c r="X78" s="50"/>
      <c r="Y78" s="50"/>
      <c r="Z78" s="51"/>
      <c r="AA78" s="49"/>
      <c r="AB78" s="49"/>
      <c r="AC78" s="49"/>
      <c r="AD78" s="50"/>
    </row>
    <row r="79" spans="1:30" ht="12.75">
      <c r="A79" s="77"/>
      <c r="B79" s="229" t="s">
        <v>452</v>
      </c>
      <c r="C79" s="232" t="s">
        <v>147</v>
      </c>
      <c r="D79" s="232" t="s">
        <v>353</v>
      </c>
      <c r="E79" s="232" t="s">
        <v>453</v>
      </c>
      <c r="F79" s="77"/>
      <c r="H79" s="46" t="s">
        <v>452</v>
      </c>
      <c r="I79" s="49"/>
      <c r="J79" s="49"/>
      <c r="K79" s="49"/>
      <c r="L79" s="50"/>
      <c r="M79" s="50"/>
      <c r="N79" s="51"/>
      <c r="O79" s="49"/>
      <c r="P79" s="49"/>
      <c r="Q79" s="49"/>
      <c r="R79" s="50"/>
      <c r="S79" s="50"/>
      <c r="T79" s="51"/>
      <c r="U79" s="49"/>
      <c r="V79" s="49"/>
      <c r="W79" s="49"/>
      <c r="X79" s="50"/>
      <c r="Y79" s="50"/>
      <c r="Z79" s="51"/>
      <c r="AA79" s="49"/>
      <c r="AB79" s="49"/>
      <c r="AC79" s="49"/>
      <c r="AD79" s="50"/>
    </row>
    <row r="80" spans="1:30" ht="12.75">
      <c r="A80" s="77"/>
      <c r="B80" s="229" t="s">
        <v>454</v>
      </c>
      <c r="C80" s="232" t="s">
        <v>149</v>
      </c>
      <c r="D80" s="232" t="s">
        <v>353</v>
      </c>
      <c r="E80" s="232" t="s">
        <v>455</v>
      </c>
      <c r="F80" s="77"/>
      <c r="H80" s="46" t="s">
        <v>454</v>
      </c>
      <c r="I80" s="49"/>
      <c r="J80" s="49"/>
      <c r="K80" s="49"/>
      <c r="L80" s="50"/>
      <c r="M80" s="50"/>
      <c r="N80" s="51"/>
      <c r="O80" s="49"/>
      <c r="P80" s="49"/>
      <c r="Q80" s="49"/>
      <c r="R80" s="50"/>
      <c r="S80" s="50"/>
      <c r="T80" s="51"/>
      <c r="U80" s="49"/>
      <c r="V80" s="49"/>
      <c r="W80" s="49"/>
      <c r="X80" s="50"/>
      <c r="Y80" s="50"/>
      <c r="Z80" s="51"/>
      <c r="AA80" s="49"/>
      <c r="AB80" s="49"/>
      <c r="AC80" s="49"/>
      <c r="AD80" s="50"/>
    </row>
    <row r="81" spans="1:30" ht="12.75">
      <c r="A81" s="77"/>
      <c r="B81" s="229" t="s">
        <v>456</v>
      </c>
      <c r="C81" s="232" t="s">
        <v>151</v>
      </c>
      <c r="D81" s="232" t="s">
        <v>353</v>
      </c>
      <c r="E81" s="232" t="s">
        <v>363</v>
      </c>
      <c r="F81" s="77"/>
      <c r="H81" s="46" t="s">
        <v>456</v>
      </c>
      <c r="I81" s="49"/>
      <c r="J81" s="49"/>
      <c r="K81" s="49"/>
      <c r="L81" s="50"/>
      <c r="M81" s="50"/>
      <c r="N81" s="51"/>
      <c r="O81" s="49"/>
      <c r="P81" s="49"/>
      <c r="Q81" s="49"/>
      <c r="R81" s="50"/>
      <c r="S81" s="50"/>
      <c r="T81" s="51"/>
      <c r="U81" s="49"/>
      <c r="V81" s="49"/>
      <c r="W81" s="49"/>
      <c r="X81" s="50"/>
      <c r="Y81" s="50"/>
      <c r="Z81" s="51"/>
      <c r="AA81" s="49"/>
      <c r="AB81" s="49"/>
      <c r="AC81" s="49"/>
      <c r="AD81" s="50"/>
    </row>
    <row r="82" spans="1:30" ht="12.75">
      <c r="A82" s="77"/>
      <c r="B82" s="229" t="s">
        <v>457</v>
      </c>
      <c r="C82" s="232" t="s">
        <v>152</v>
      </c>
      <c r="D82" s="232" t="s">
        <v>353</v>
      </c>
      <c r="E82" s="232" t="s">
        <v>458</v>
      </c>
      <c r="F82" s="77"/>
      <c r="H82" s="46" t="s">
        <v>457</v>
      </c>
      <c r="I82" s="49"/>
      <c r="J82" s="49"/>
      <c r="K82" s="49"/>
      <c r="L82" s="50"/>
      <c r="M82" s="50"/>
      <c r="N82" s="51"/>
      <c r="O82" s="49"/>
      <c r="P82" s="49"/>
      <c r="Q82" s="49"/>
      <c r="R82" s="50"/>
      <c r="S82" s="50"/>
      <c r="T82" s="51"/>
      <c r="U82" s="49"/>
      <c r="V82" s="49"/>
      <c r="W82" s="49"/>
      <c r="X82" s="50"/>
      <c r="Y82" s="50"/>
      <c r="Z82" s="51"/>
      <c r="AA82" s="49"/>
      <c r="AB82" s="49"/>
      <c r="AC82" s="49"/>
      <c r="AD82" s="50"/>
    </row>
    <row r="83" spans="1:30" ht="12.75">
      <c r="A83" s="77"/>
      <c r="B83" s="229" t="s">
        <v>459</v>
      </c>
      <c r="C83" s="232" t="s">
        <v>153</v>
      </c>
      <c r="D83" s="232" t="s">
        <v>353</v>
      </c>
      <c r="E83" s="232" t="s">
        <v>460</v>
      </c>
      <c r="F83" s="77"/>
      <c r="H83" s="46" t="s">
        <v>459</v>
      </c>
      <c r="I83" s="49"/>
      <c r="J83" s="49"/>
      <c r="K83" s="49"/>
      <c r="L83" s="50"/>
      <c r="M83" s="50"/>
      <c r="N83" s="51"/>
      <c r="O83" s="49"/>
      <c r="P83" s="49"/>
      <c r="Q83" s="49"/>
      <c r="R83" s="50"/>
      <c r="S83" s="50"/>
      <c r="T83" s="51"/>
      <c r="U83" s="49"/>
      <c r="V83" s="49"/>
      <c r="W83" s="49"/>
      <c r="X83" s="50"/>
      <c r="Y83" s="50"/>
      <c r="Z83" s="51"/>
      <c r="AA83" s="49"/>
      <c r="AB83" s="49"/>
      <c r="AC83" s="49"/>
      <c r="AD83" s="50"/>
    </row>
    <row r="84" spans="1:30" ht="12.75">
      <c r="A84" s="77"/>
      <c r="B84" s="229" t="s">
        <v>461</v>
      </c>
      <c r="C84" s="232"/>
      <c r="D84" s="232" t="s">
        <v>353</v>
      </c>
      <c r="E84" s="232" t="s">
        <v>462</v>
      </c>
      <c r="F84" s="77"/>
      <c r="H84" s="46" t="s">
        <v>461</v>
      </c>
      <c r="I84" s="49"/>
      <c r="J84" s="49"/>
      <c r="K84" s="49"/>
      <c r="L84" s="50"/>
      <c r="M84" s="50"/>
      <c r="N84" s="51"/>
      <c r="O84" s="49"/>
      <c r="P84" s="49"/>
      <c r="Q84" s="49"/>
      <c r="R84" s="50"/>
      <c r="S84" s="50"/>
      <c r="T84" s="51"/>
      <c r="U84" s="49"/>
      <c r="V84" s="49"/>
      <c r="W84" s="49"/>
      <c r="X84" s="50"/>
      <c r="Y84" s="50"/>
      <c r="Z84" s="51"/>
      <c r="AA84" s="49"/>
      <c r="AB84" s="49"/>
      <c r="AC84" s="49"/>
      <c r="AD84" s="50"/>
    </row>
    <row r="85" spans="1:30" ht="12.75">
      <c r="A85" s="77"/>
      <c r="B85" s="229" t="s">
        <v>463</v>
      </c>
      <c r="C85" s="232" t="s">
        <v>154</v>
      </c>
      <c r="D85" s="232" t="s">
        <v>353</v>
      </c>
      <c r="E85" s="232" t="s">
        <v>464</v>
      </c>
      <c r="F85" s="77"/>
      <c r="H85" s="46" t="s">
        <v>463</v>
      </c>
      <c r="I85" s="49"/>
      <c r="J85" s="49"/>
      <c r="K85" s="49"/>
      <c r="L85" s="50"/>
      <c r="M85" s="50"/>
      <c r="N85" s="51"/>
      <c r="O85" s="49"/>
      <c r="P85" s="49"/>
      <c r="Q85" s="49"/>
      <c r="R85" s="50"/>
      <c r="S85" s="50"/>
      <c r="T85" s="51"/>
      <c r="U85" s="49"/>
      <c r="V85" s="49"/>
      <c r="W85" s="49"/>
      <c r="X85" s="50"/>
      <c r="Y85" s="50"/>
      <c r="Z85" s="51"/>
      <c r="AA85" s="49"/>
      <c r="AB85" s="49"/>
      <c r="AC85" s="49"/>
      <c r="AD85" s="50"/>
    </row>
    <row r="86" spans="1:30" ht="12.75">
      <c r="A86" s="77"/>
      <c r="B86" s="229" t="s">
        <v>465</v>
      </c>
      <c r="C86" s="232" t="s">
        <v>155</v>
      </c>
      <c r="D86" s="232" t="s">
        <v>353</v>
      </c>
      <c r="E86" s="232" t="s">
        <v>466</v>
      </c>
      <c r="F86" s="77"/>
      <c r="H86" s="46" t="s">
        <v>465</v>
      </c>
      <c r="I86" s="49"/>
      <c r="J86" s="49"/>
      <c r="K86" s="49"/>
      <c r="L86" s="50"/>
      <c r="M86" s="50"/>
      <c r="N86" s="51"/>
      <c r="O86" s="49"/>
      <c r="P86" s="49"/>
      <c r="Q86" s="49"/>
      <c r="R86" s="50"/>
      <c r="S86" s="50"/>
      <c r="T86" s="51"/>
      <c r="U86" s="49"/>
      <c r="V86" s="49"/>
      <c r="W86" s="49"/>
      <c r="X86" s="50"/>
      <c r="Y86" s="50"/>
      <c r="Z86" s="51"/>
      <c r="AA86" s="49"/>
      <c r="AB86" s="49"/>
      <c r="AC86" s="49"/>
      <c r="AD86" s="50"/>
    </row>
    <row r="87" spans="1:30" ht="12.75">
      <c r="A87" s="78"/>
      <c r="B87" s="229" t="s">
        <v>467</v>
      </c>
      <c r="C87" s="232" t="s">
        <v>156</v>
      </c>
      <c r="D87" s="232" t="s">
        <v>353</v>
      </c>
      <c r="E87" s="232" t="s">
        <v>468</v>
      </c>
      <c r="F87" s="77"/>
      <c r="G87" s="6"/>
      <c r="H87" s="46" t="s">
        <v>467</v>
      </c>
      <c r="I87" s="49"/>
      <c r="J87" s="49"/>
      <c r="K87" s="49"/>
      <c r="L87" s="50"/>
      <c r="M87" s="75"/>
      <c r="N87" s="51"/>
      <c r="O87" s="49"/>
      <c r="P87" s="49"/>
      <c r="Q87" s="49"/>
      <c r="R87" s="50"/>
      <c r="S87" s="75"/>
      <c r="T87" s="51"/>
      <c r="U87" s="49"/>
      <c r="V87" s="49"/>
      <c r="W87" s="49"/>
      <c r="X87" s="50"/>
      <c r="Y87" s="75"/>
      <c r="Z87" s="51"/>
      <c r="AA87" s="49"/>
      <c r="AB87" s="49"/>
      <c r="AC87" s="49"/>
      <c r="AD87" s="50"/>
    </row>
    <row r="88" spans="1:30" ht="12.75">
      <c r="A88" s="77"/>
      <c r="B88" s="229" t="s">
        <v>469</v>
      </c>
      <c r="C88" s="232" t="s">
        <v>157</v>
      </c>
      <c r="D88" s="232" t="s">
        <v>353</v>
      </c>
      <c r="E88" s="232" t="s">
        <v>468</v>
      </c>
      <c r="F88" s="77"/>
      <c r="H88" s="46" t="s">
        <v>469</v>
      </c>
      <c r="I88" s="49"/>
      <c r="J88" s="49"/>
      <c r="K88" s="49"/>
      <c r="L88" s="50"/>
      <c r="M88" s="50"/>
      <c r="N88" s="51"/>
      <c r="O88" s="49"/>
      <c r="P88" s="49"/>
      <c r="Q88" s="49"/>
      <c r="R88" s="50"/>
      <c r="S88" s="50"/>
      <c r="T88" s="51"/>
      <c r="U88" s="49"/>
      <c r="V88" s="49"/>
      <c r="W88" s="49"/>
      <c r="X88" s="50"/>
      <c r="Y88" s="50"/>
      <c r="Z88" s="51"/>
      <c r="AA88" s="49"/>
      <c r="AB88" s="49"/>
      <c r="AC88" s="49"/>
      <c r="AD88" s="50"/>
    </row>
    <row r="89" spans="1:30" ht="12.75">
      <c r="A89" s="77"/>
      <c r="B89" s="229" t="s">
        <v>470</v>
      </c>
      <c r="C89" s="232" t="s">
        <v>158</v>
      </c>
      <c r="D89" s="232" t="s">
        <v>353</v>
      </c>
      <c r="E89" s="232" t="s">
        <v>471</v>
      </c>
      <c r="F89" s="77"/>
      <c r="H89" s="46" t="s">
        <v>470</v>
      </c>
      <c r="I89" s="49"/>
      <c r="J89" s="49"/>
      <c r="K89" s="49"/>
      <c r="L89" s="50"/>
      <c r="M89" s="50"/>
      <c r="N89" s="51"/>
      <c r="O89" s="49"/>
      <c r="P89" s="49"/>
      <c r="Q89" s="49"/>
      <c r="R89" s="50"/>
      <c r="S89" s="50"/>
      <c r="T89" s="51"/>
      <c r="U89" s="49"/>
      <c r="V89" s="49"/>
      <c r="W89" s="49"/>
      <c r="X89" s="50"/>
      <c r="Y89" s="50"/>
      <c r="Z89" s="51"/>
      <c r="AA89" s="49"/>
      <c r="AB89" s="49"/>
      <c r="AC89" s="49"/>
      <c r="AD89" s="50"/>
    </row>
    <row r="90" spans="1:30" ht="12.75">
      <c r="A90" s="77"/>
      <c r="B90" s="229" t="s">
        <v>472</v>
      </c>
      <c r="C90" s="232"/>
      <c r="D90" s="232"/>
      <c r="E90" s="232"/>
      <c r="F90" s="77"/>
      <c r="H90" s="46" t="s">
        <v>472</v>
      </c>
      <c r="I90" s="49"/>
      <c r="J90" s="49"/>
      <c r="K90" s="49"/>
      <c r="L90" s="50"/>
      <c r="M90" s="50"/>
      <c r="N90" s="51"/>
      <c r="O90" s="49"/>
      <c r="P90" s="49"/>
      <c r="Q90" s="49"/>
      <c r="R90" s="50"/>
      <c r="S90" s="50"/>
      <c r="T90" s="51"/>
      <c r="U90" s="49"/>
      <c r="V90" s="49"/>
      <c r="W90" s="49"/>
      <c r="X90" s="50"/>
      <c r="Y90" s="50"/>
      <c r="Z90" s="51"/>
      <c r="AA90" s="49"/>
      <c r="AB90" s="49"/>
      <c r="AC90" s="49"/>
      <c r="AD90" s="50"/>
    </row>
    <row r="91" spans="1:30" ht="12.75">
      <c r="A91" s="77"/>
      <c r="B91" s="229" t="s">
        <v>473</v>
      </c>
      <c r="C91" s="232"/>
      <c r="D91" s="232"/>
      <c r="E91" s="232"/>
      <c r="F91" s="77"/>
      <c r="H91" s="46" t="s">
        <v>473</v>
      </c>
      <c r="I91" s="49"/>
      <c r="J91" s="49"/>
      <c r="K91" s="49"/>
      <c r="L91" s="50"/>
      <c r="M91" s="50"/>
      <c r="N91" s="51"/>
      <c r="O91" s="49"/>
      <c r="P91" s="49"/>
      <c r="Q91" s="49"/>
      <c r="R91" s="50"/>
      <c r="S91" s="50"/>
      <c r="T91" s="51"/>
      <c r="U91" s="49"/>
      <c r="V91" s="49"/>
      <c r="W91" s="49"/>
      <c r="X91" s="50"/>
      <c r="Y91" s="50"/>
      <c r="Z91" s="51"/>
      <c r="AA91" s="49"/>
      <c r="AB91" s="49"/>
      <c r="AC91" s="49"/>
      <c r="AD91" s="50"/>
    </row>
    <row r="92" spans="1:30" ht="12.75">
      <c r="A92" s="77"/>
      <c r="B92" s="229" t="s">
        <v>474</v>
      </c>
      <c r="C92" s="232"/>
      <c r="D92" s="232"/>
      <c r="E92" s="232"/>
      <c r="F92" s="77"/>
      <c r="H92" s="46" t="s">
        <v>474</v>
      </c>
      <c r="I92" s="49"/>
      <c r="J92" s="49"/>
      <c r="K92" s="49"/>
      <c r="L92" s="50"/>
      <c r="M92" s="50"/>
      <c r="N92" s="51"/>
      <c r="O92" s="49"/>
      <c r="P92" s="49"/>
      <c r="Q92" s="49"/>
      <c r="R92" s="50"/>
      <c r="S92" s="50"/>
      <c r="T92" s="51"/>
      <c r="U92" s="49"/>
      <c r="V92" s="49"/>
      <c r="W92" s="49"/>
      <c r="X92" s="50"/>
      <c r="Y92" s="50"/>
      <c r="Z92" s="51"/>
      <c r="AA92" s="49"/>
      <c r="AB92" s="49"/>
      <c r="AC92" s="49"/>
      <c r="AD92" s="50"/>
    </row>
    <row r="93" spans="1:30" ht="12.75">
      <c r="A93" s="77"/>
      <c r="B93" s="229" t="s">
        <v>475</v>
      </c>
      <c r="C93" s="232"/>
      <c r="D93" s="232"/>
      <c r="E93" s="232"/>
      <c r="F93" s="234"/>
      <c r="G93" s="50"/>
      <c r="H93" s="46" t="s">
        <v>475</v>
      </c>
      <c r="I93" s="49"/>
      <c r="J93" s="49"/>
      <c r="K93" s="49"/>
      <c r="L93" s="50"/>
      <c r="M93" s="50"/>
      <c r="N93" s="51"/>
      <c r="O93" s="49"/>
      <c r="P93" s="49"/>
      <c r="Q93" s="49"/>
      <c r="R93" s="50"/>
      <c r="S93" s="50"/>
      <c r="T93" s="51"/>
      <c r="U93" s="49"/>
      <c r="V93" s="49"/>
      <c r="W93" s="49"/>
      <c r="X93" s="50"/>
      <c r="Y93" s="50"/>
      <c r="Z93" s="51"/>
      <c r="AA93" s="49"/>
      <c r="AB93" s="49"/>
      <c r="AC93" s="49"/>
      <c r="AD93" s="50"/>
    </row>
    <row r="94" spans="9:30" ht="15" customHeight="1">
      <c r="I94" s="50"/>
      <c r="J94" s="50"/>
      <c r="K94" s="50"/>
      <c r="L94" s="50"/>
      <c r="M94" s="50"/>
      <c r="N94" s="50"/>
      <c r="O94" s="50"/>
      <c r="P94" s="50"/>
      <c r="Q94" s="50"/>
      <c r="R94" s="50"/>
      <c r="S94" s="50"/>
      <c r="T94" s="50"/>
      <c r="U94" s="50"/>
      <c r="V94" s="50"/>
      <c r="W94" s="50"/>
      <c r="X94" s="50"/>
      <c r="Y94" s="50"/>
      <c r="Z94" s="50"/>
      <c r="AA94" s="50"/>
      <c r="AB94" s="50"/>
      <c r="AC94" s="50"/>
      <c r="AD94" s="50"/>
    </row>
    <row r="95" spans="9:30" ht="15" customHeight="1">
      <c r="I95" s="50"/>
      <c r="J95" s="50"/>
      <c r="K95" s="50"/>
      <c r="L95" s="50"/>
      <c r="M95" s="50"/>
      <c r="N95" s="50"/>
      <c r="O95" s="50"/>
      <c r="P95" s="50"/>
      <c r="Q95" s="50"/>
      <c r="R95" s="50"/>
      <c r="S95" s="50"/>
      <c r="T95" s="50"/>
      <c r="U95" s="50"/>
      <c r="V95" s="50"/>
      <c r="W95" s="50"/>
      <c r="X95" s="50"/>
      <c r="Y95" s="50"/>
      <c r="Z95" s="50"/>
      <c r="AA95" s="50"/>
      <c r="AB95" s="50"/>
      <c r="AC95" s="50"/>
      <c r="AD95" s="50"/>
    </row>
    <row r="96" spans="9:30" ht="15" customHeight="1">
      <c r="I96" s="50"/>
      <c r="J96" s="50"/>
      <c r="K96" s="50"/>
      <c r="L96" s="50"/>
      <c r="M96" s="50"/>
      <c r="N96" s="50"/>
      <c r="O96" s="50"/>
      <c r="P96" s="50"/>
      <c r="Q96" s="50"/>
      <c r="R96" s="50"/>
      <c r="S96" s="50"/>
      <c r="T96" s="50"/>
      <c r="U96" s="50"/>
      <c r="V96" s="50"/>
      <c r="W96" s="50"/>
      <c r="X96" s="50"/>
      <c r="Y96" s="50"/>
      <c r="Z96" s="50"/>
      <c r="AA96" s="50"/>
      <c r="AB96" s="50"/>
      <c r="AC96" s="50"/>
      <c r="AD96" s="50"/>
    </row>
    <row r="97" spans="3:30" ht="15" customHeight="1">
      <c r="C97" s="68" t="s">
        <v>476</v>
      </c>
      <c r="D97" s="69"/>
      <c r="E97" s="70"/>
      <c r="I97" s="50"/>
      <c r="J97" s="50"/>
      <c r="K97" s="50"/>
      <c r="L97" s="50"/>
      <c r="M97" s="50"/>
      <c r="N97" s="50"/>
      <c r="O97" s="50"/>
      <c r="P97" s="50"/>
      <c r="Q97" s="50"/>
      <c r="R97" s="50"/>
      <c r="S97" s="50"/>
      <c r="T97" s="50"/>
      <c r="U97" s="50"/>
      <c r="V97" s="50"/>
      <c r="W97" s="50"/>
      <c r="X97" s="50"/>
      <c r="Y97" s="50"/>
      <c r="Z97" s="50"/>
      <c r="AA97" s="50"/>
      <c r="AB97" s="50"/>
      <c r="AC97" s="50"/>
      <c r="AD97" s="50"/>
    </row>
    <row r="98" spans="3:30" ht="15" customHeight="1">
      <c r="C98" s="50"/>
      <c r="D98" s="50"/>
      <c r="E98" s="50"/>
      <c r="I98" s="50"/>
      <c r="J98" s="50"/>
      <c r="K98" s="50"/>
      <c r="L98" s="50"/>
      <c r="M98" s="50"/>
      <c r="N98" s="50"/>
      <c r="O98" s="50"/>
      <c r="P98" s="50"/>
      <c r="Q98" s="50"/>
      <c r="R98" s="50"/>
      <c r="S98" s="50"/>
      <c r="T98" s="50"/>
      <c r="U98" s="50"/>
      <c r="V98" s="50"/>
      <c r="W98" s="50"/>
      <c r="X98" s="50"/>
      <c r="Y98" s="50"/>
      <c r="Z98" s="50"/>
      <c r="AA98" s="50"/>
      <c r="AB98" s="50"/>
      <c r="AC98" s="50"/>
      <c r="AD98" s="50"/>
    </row>
    <row r="99" spans="3:30" ht="12.75">
      <c r="C99" s="4"/>
      <c r="D99" s="4"/>
      <c r="E99" s="71" t="s">
        <v>263</v>
      </c>
      <c r="I99" s="50"/>
      <c r="J99" s="50"/>
      <c r="K99" s="50"/>
      <c r="L99" s="50"/>
      <c r="M99" s="50"/>
      <c r="N99" s="50"/>
      <c r="O99" s="50"/>
      <c r="P99" s="50"/>
      <c r="Q99" s="50"/>
      <c r="R99" s="50"/>
      <c r="S99" s="50"/>
      <c r="T99" s="50"/>
      <c r="U99" s="50"/>
      <c r="V99" s="50"/>
      <c r="W99" s="50"/>
      <c r="X99" s="50"/>
      <c r="Y99" s="50"/>
      <c r="Z99" s="50"/>
      <c r="AA99" s="50"/>
      <c r="AB99" s="50"/>
      <c r="AC99" s="50"/>
      <c r="AD99" s="50"/>
    </row>
    <row r="100" spans="3:30" ht="12.75">
      <c r="C100" s="72" t="s">
        <v>348</v>
      </c>
      <c r="D100" s="72"/>
      <c r="E100" s="71" t="s">
        <v>349</v>
      </c>
      <c r="I100" s="50"/>
      <c r="J100" s="50"/>
      <c r="K100" s="50"/>
      <c r="L100" s="50"/>
      <c r="M100" s="50"/>
      <c r="N100" s="50"/>
      <c r="O100" s="50"/>
      <c r="P100" s="50"/>
      <c r="Q100" s="50"/>
      <c r="R100" s="50"/>
      <c r="S100" s="50"/>
      <c r="T100" s="50"/>
      <c r="U100" s="50"/>
      <c r="V100" s="50"/>
      <c r="W100" s="50"/>
      <c r="X100" s="50"/>
      <c r="Y100" s="50"/>
      <c r="Z100" s="50"/>
      <c r="AA100" s="50"/>
      <c r="AB100" s="50"/>
      <c r="AC100" s="50"/>
      <c r="AD100" s="50"/>
    </row>
    <row r="101" spans="3:30" ht="12.75">
      <c r="C101" s="43" t="str">
        <f>CONCATENATE(MF121TP1!C3)</f>
        <v>03/18/2015</v>
      </c>
      <c r="D101" s="43"/>
      <c r="E101" s="42" t="str">
        <f>CONCATENATE(MF121TP1!D47," Reporting Period")</f>
        <v>01/01/14 Reporting Period</v>
      </c>
      <c r="I101" s="50"/>
      <c r="J101" s="50"/>
      <c r="K101" s="50"/>
      <c r="L101" s="50"/>
      <c r="M101" s="50"/>
      <c r="N101" s="50"/>
      <c r="O101" s="50"/>
      <c r="P101" s="50"/>
      <c r="Q101" s="50"/>
      <c r="R101" s="50"/>
      <c r="S101" s="50"/>
      <c r="T101" s="50"/>
      <c r="U101" s="50"/>
      <c r="V101" s="50"/>
      <c r="W101" s="50"/>
      <c r="X101" s="50"/>
      <c r="Y101" s="50"/>
      <c r="Z101" s="50"/>
      <c r="AA101" s="50"/>
      <c r="AB101" s="50"/>
      <c r="AC101" s="50"/>
      <c r="AD101" s="50"/>
    </row>
    <row r="102" spans="2:30" ht="12.75">
      <c r="B102" s="45" t="s">
        <v>350</v>
      </c>
      <c r="C102" s="44" t="s">
        <v>98</v>
      </c>
      <c r="D102" s="48" t="s">
        <v>351</v>
      </c>
      <c r="E102" s="48" t="s">
        <v>352</v>
      </c>
      <c r="I102" s="50"/>
      <c r="J102" s="50"/>
      <c r="K102" s="50"/>
      <c r="L102" s="50"/>
      <c r="M102" s="50"/>
      <c r="N102" s="50"/>
      <c r="O102" s="50"/>
      <c r="P102" s="50"/>
      <c r="Q102" s="50"/>
      <c r="R102" s="50"/>
      <c r="S102" s="50"/>
      <c r="T102" s="50"/>
      <c r="U102" s="50"/>
      <c r="V102" s="50"/>
      <c r="W102" s="50"/>
      <c r="X102" s="50"/>
      <c r="Y102" s="50"/>
      <c r="Z102" s="50"/>
      <c r="AA102" s="50"/>
      <c r="AB102" s="50"/>
      <c r="AC102" s="50"/>
      <c r="AD102" s="50"/>
    </row>
    <row r="103" spans="2:30" ht="12.75">
      <c r="B103" s="46" t="s">
        <v>477</v>
      </c>
      <c r="C103" s="47"/>
      <c r="D103" s="47"/>
      <c r="E103" s="47"/>
      <c r="I103" s="50"/>
      <c r="J103" s="50"/>
      <c r="K103" s="50"/>
      <c r="L103" s="50"/>
      <c r="M103" s="50"/>
      <c r="N103" s="50"/>
      <c r="O103" s="50"/>
      <c r="P103" s="50"/>
      <c r="Q103" s="50"/>
      <c r="R103" s="50"/>
      <c r="S103" s="50"/>
      <c r="T103" s="50"/>
      <c r="U103" s="50"/>
      <c r="V103" s="50"/>
      <c r="W103" s="50"/>
      <c r="X103" s="50"/>
      <c r="Y103" s="50"/>
      <c r="Z103" s="50"/>
      <c r="AA103" s="50"/>
      <c r="AB103" s="50"/>
      <c r="AC103" s="50"/>
      <c r="AD103" s="50"/>
    </row>
    <row r="104" spans="2:30" ht="12.75">
      <c r="B104" s="46" t="s">
        <v>478</v>
      </c>
      <c r="C104" s="47"/>
      <c r="D104" s="47"/>
      <c r="E104" s="47"/>
      <c r="I104" s="50"/>
      <c r="J104" s="50"/>
      <c r="K104" s="50"/>
      <c r="L104" s="50"/>
      <c r="M104" s="50"/>
      <c r="N104" s="50"/>
      <c r="O104" s="50"/>
      <c r="P104" s="50"/>
      <c r="Q104" s="50"/>
      <c r="R104" s="50"/>
      <c r="S104" s="50"/>
      <c r="T104" s="50"/>
      <c r="U104" s="50"/>
      <c r="V104" s="50"/>
      <c r="W104" s="50"/>
      <c r="X104" s="50"/>
      <c r="Y104" s="50"/>
      <c r="Z104" s="50"/>
      <c r="AA104" s="50"/>
      <c r="AB104" s="50"/>
      <c r="AC104" s="50"/>
      <c r="AD104" s="50"/>
    </row>
    <row r="105" spans="2:30" ht="12.75">
      <c r="B105" s="46" t="s">
        <v>479</v>
      </c>
      <c r="C105" s="47"/>
      <c r="D105" s="47"/>
      <c r="E105" s="47"/>
      <c r="I105" s="50"/>
      <c r="J105" s="50"/>
      <c r="K105" s="50"/>
      <c r="L105" s="50"/>
      <c r="M105" s="50"/>
      <c r="N105" s="50"/>
      <c r="O105" s="50"/>
      <c r="P105" s="50"/>
      <c r="Q105" s="50"/>
      <c r="R105" s="50"/>
      <c r="S105" s="50"/>
      <c r="T105" s="50"/>
      <c r="U105" s="50"/>
      <c r="V105" s="50"/>
      <c r="W105" s="50"/>
      <c r="X105" s="50"/>
      <c r="Y105" s="50"/>
      <c r="Z105" s="50"/>
      <c r="AA105" s="50"/>
      <c r="AB105" s="50"/>
      <c r="AC105" s="50"/>
      <c r="AD105" s="50"/>
    </row>
    <row r="106" spans="2:30" ht="12.75">
      <c r="B106" s="46" t="s">
        <v>480</v>
      </c>
      <c r="C106" s="47"/>
      <c r="D106" s="47"/>
      <c r="E106" s="47"/>
      <c r="I106" s="50"/>
      <c r="J106" s="50"/>
      <c r="K106" s="50"/>
      <c r="L106" s="50"/>
      <c r="M106" s="50"/>
      <c r="N106" s="50"/>
      <c r="O106" s="50"/>
      <c r="P106" s="50"/>
      <c r="Q106" s="50"/>
      <c r="R106" s="50"/>
      <c r="S106" s="50"/>
      <c r="T106" s="50"/>
      <c r="U106" s="50"/>
      <c r="V106" s="50"/>
      <c r="W106" s="50"/>
      <c r="X106" s="50"/>
      <c r="Y106" s="50"/>
      <c r="Z106" s="50"/>
      <c r="AA106" s="50"/>
      <c r="AB106" s="50"/>
      <c r="AC106" s="50"/>
      <c r="AD106" s="50"/>
    </row>
    <row r="107" spans="2:30" ht="12.75">
      <c r="B107" s="46" t="s">
        <v>481</v>
      </c>
      <c r="C107" s="47"/>
      <c r="D107" s="47"/>
      <c r="E107" s="47"/>
      <c r="I107" s="50"/>
      <c r="J107" s="50"/>
      <c r="K107" s="50"/>
      <c r="L107" s="50"/>
      <c r="M107" s="50"/>
      <c r="N107" s="50"/>
      <c r="O107" s="50"/>
      <c r="P107" s="50"/>
      <c r="Q107" s="50"/>
      <c r="R107" s="50"/>
      <c r="S107" s="50"/>
      <c r="T107" s="50"/>
      <c r="U107" s="50"/>
      <c r="V107" s="50"/>
      <c r="W107" s="50"/>
      <c r="X107" s="50"/>
      <c r="Y107" s="50"/>
      <c r="Z107" s="50"/>
      <c r="AA107" s="50"/>
      <c r="AB107" s="50"/>
      <c r="AC107" s="50"/>
      <c r="AD107" s="50"/>
    </row>
    <row r="108" spans="2:30" ht="12.75">
      <c r="B108" s="46" t="s">
        <v>482</v>
      </c>
      <c r="C108" s="47"/>
      <c r="D108" s="47"/>
      <c r="E108" s="47"/>
      <c r="I108" s="50"/>
      <c r="J108" s="50"/>
      <c r="K108" s="50"/>
      <c r="L108" s="50"/>
      <c r="M108" s="50"/>
      <c r="N108" s="50"/>
      <c r="O108" s="50"/>
      <c r="P108" s="50"/>
      <c r="Q108" s="50"/>
      <c r="R108" s="50"/>
      <c r="S108" s="50"/>
      <c r="T108" s="50"/>
      <c r="U108" s="50"/>
      <c r="V108" s="50"/>
      <c r="W108" s="50"/>
      <c r="X108" s="50"/>
      <c r="Y108" s="50"/>
      <c r="Z108" s="50"/>
      <c r="AA108" s="50"/>
      <c r="AB108" s="50"/>
      <c r="AC108" s="50"/>
      <c r="AD108" s="50"/>
    </row>
    <row r="109" spans="2:30" ht="12.75">
      <c r="B109" s="46" t="s">
        <v>483</v>
      </c>
      <c r="C109" s="47"/>
      <c r="D109" s="47"/>
      <c r="E109" s="47"/>
      <c r="I109" s="50"/>
      <c r="J109" s="50"/>
      <c r="K109" s="50"/>
      <c r="L109" s="50"/>
      <c r="M109" s="50"/>
      <c r="N109" s="50"/>
      <c r="O109" s="50"/>
      <c r="P109" s="50"/>
      <c r="Q109" s="50"/>
      <c r="R109" s="50"/>
      <c r="S109" s="50"/>
      <c r="T109" s="50"/>
      <c r="U109" s="50"/>
      <c r="V109" s="50"/>
      <c r="W109" s="50"/>
      <c r="X109" s="50"/>
      <c r="Y109" s="50"/>
      <c r="Z109" s="50"/>
      <c r="AA109" s="50"/>
      <c r="AB109" s="50"/>
      <c r="AC109" s="50"/>
      <c r="AD109" s="50"/>
    </row>
    <row r="110" spans="2:30" ht="12.75">
      <c r="B110" s="46" t="s">
        <v>484</v>
      </c>
      <c r="C110" s="47"/>
      <c r="D110" s="47"/>
      <c r="E110" s="47"/>
      <c r="I110" s="50"/>
      <c r="J110" s="50"/>
      <c r="K110" s="50"/>
      <c r="L110" s="50"/>
      <c r="M110" s="50"/>
      <c r="N110" s="50"/>
      <c r="O110" s="50"/>
      <c r="P110" s="50"/>
      <c r="Q110" s="50"/>
      <c r="R110" s="50"/>
      <c r="S110" s="50"/>
      <c r="T110" s="50"/>
      <c r="U110" s="50"/>
      <c r="V110" s="50"/>
      <c r="W110" s="50"/>
      <c r="X110" s="50"/>
      <c r="Y110" s="50"/>
      <c r="Z110" s="50"/>
      <c r="AA110" s="50"/>
      <c r="AB110" s="50"/>
      <c r="AC110" s="50"/>
      <c r="AD110" s="50"/>
    </row>
    <row r="111" spans="2:30" ht="12.75">
      <c r="B111" s="46" t="s">
        <v>485</v>
      </c>
      <c r="C111" s="47"/>
      <c r="D111" s="47"/>
      <c r="E111" s="47"/>
      <c r="I111" s="50"/>
      <c r="J111" s="50"/>
      <c r="K111" s="50"/>
      <c r="L111" s="50"/>
      <c r="M111" s="50"/>
      <c r="N111" s="50"/>
      <c r="O111" s="50"/>
      <c r="P111" s="50"/>
      <c r="Q111" s="50"/>
      <c r="R111" s="50"/>
      <c r="S111" s="50"/>
      <c r="T111" s="50"/>
      <c r="U111" s="50"/>
      <c r="V111" s="50"/>
      <c r="W111" s="50"/>
      <c r="X111" s="50"/>
      <c r="Y111" s="50"/>
      <c r="Z111" s="50"/>
      <c r="AA111" s="50"/>
      <c r="AB111" s="50"/>
      <c r="AC111" s="50"/>
      <c r="AD111" s="50"/>
    </row>
    <row r="112" spans="2:5" ht="12.75">
      <c r="B112" s="46" t="s">
        <v>486</v>
      </c>
      <c r="C112" s="47"/>
      <c r="D112" s="47"/>
      <c r="E112" s="47"/>
    </row>
    <row r="113" spans="2:5" ht="12.75">
      <c r="B113" s="46" t="s">
        <v>487</v>
      </c>
      <c r="C113" s="47"/>
      <c r="D113" s="47"/>
      <c r="E113" s="47"/>
    </row>
    <row r="114" spans="2:5" ht="12.75">
      <c r="B114" s="46" t="s">
        <v>488</v>
      </c>
      <c r="C114" s="47"/>
      <c r="D114" s="47"/>
      <c r="E114" s="47"/>
    </row>
    <row r="115" spans="2:5" ht="12.75">
      <c r="B115" s="46" t="s">
        <v>489</v>
      </c>
      <c r="C115" s="47"/>
      <c r="D115" s="47"/>
      <c r="E115" s="47"/>
    </row>
    <row r="116" spans="2:5" ht="12.75">
      <c r="B116" s="46" t="s">
        <v>490</v>
      </c>
      <c r="C116" s="47"/>
      <c r="D116" s="47"/>
      <c r="E116" s="47"/>
    </row>
    <row r="117" spans="2:5" ht="12.75">
      <c r="B117" s="46" t="s">
        <v>491</v>
      </c>
      <c r="C117" s="47"/>
      <c r="D117" s="47"/>
      <c r="E117" s="47"/>
    </row>
    <row r="118" spans="2:5" ht="12.75">
      <c r="B118" s="46" t="s">
        <v>492</v>
      </c>
      <c r="C118" s="47"/>
      <c r="D118" s="47"/>
      <c r="E118" s="47"/>
    </row>
    <row r="119" spans="2:5" ht="12.75">
      <c r="B119" s="46" t="s">
        <v>493</v>
      </c>
      <c r="C119" s="47"/>
      <c r="D119" s="47"/>
      <c r="E119" s="47"/>
    </row>
    <row r="120" spans="2:5" ht="12.75">
      <c r="B120" s="46" t="s">
        <v>494</v>
      </c>
      <c r="C120" s="47"/>
      <c r="D120" s="47"/>
      <c r="E120" s="47"/>
    </row>
    <row r="121" spans="2:5" ht="12.75">
      <c r="B121" s="46" t="s">
        <v>495</v>
      </c>
      <c r="C121" s="47"/>
      <c r="D121" s="47"/>
      <c r="E121" s="47"/>
    </row>
    <row r="122" spans="2:5" ht="12.75">
      <c r="B122" s="46" t="s">
        <v>496</v>
      </c>
      <c r="C122" s="47"/>
      <c r="D122" s="47"/>
      <c r="E122" s="47"/>
    </row>
    <row r="123" spans="2:5" ht="12.75">
      <c r="B123" s="46" t="s">
        <v>497</v>
      </c>
      <c r="C123" s="47"/>
      <c r="D123" s="47"/>
      <c r="E123" s="47"/>
    </row>
    <row r="124" spans="2:5" ht="12.75">
      <c r="B124" s="46" t="s">
        <v>498</v>
      </c>
      <c r="C124" s="47"/>
      <c r="D124" s="47"/>
      <c r="E124" s="47"/>
    </row>
    <row r="125" spans="2:5" ht="12.75">
      <c r="B125" s="46" t="s">
        <v>499</v>
      </c>
      <c r="C125" s="47"/>
      <c r="D125" s="47"/>
      <c r="E125" s="47"/>
    </row>
    <row r="126" spans="2:5" ht="12.75">
      <c r="B126" s="46" t="s">
        <v>500</v>
      </c>
      <c r="C126" s="47"/>
      <c r="D126" s="47"/>
      <c r="E126" s="47"/>
    </row>
    <row r="127" spans="2:5" ht="12.75">
      <c r="B127" s="46" t="s">
        <v>501</v>
      </c>
      <c r="C127" s="47"/>
      <c r="D127" s="47"/>
      <c r="E127" s="47"/>
    </row>
    <row r="128" spans="2:5" ht="12.75">
      <c r="B128" s="46" t="s">
        <v>502</v>
      </c>
      <c r="C128" s="47"/>
      <c r="D128" s="47"/>
      <c r="E128" s="47"/>
    </row>
    <row r="129" spans="2:5" ht="12.75">
      <c r="B129" s="46" t="s">
        <v>503</v>
      </c>
      <c r="C129" s="47"/>
      <c r="D129" s="47"/>
      <c r="E129" s="47"/>
    </row>
    <row r="130" spans="2:5" ht="12.75">
      <c r="B130" s="46" t="s">
        <v>504</v>
      </c>
      <c r="C130" s="47"/>
      <c r="D130" s="47"/>
      <c r="E130" s="47"/>
    </row>
    <row r="131" spans="2:5" ht="12.75">
      <c r="B131" s="46" t="s">
        <v>505</v>
      </c>
      <c r="C131" s="47"/>
      <c r="D131" s="47"/>
      <c r="E131" s="47"/>
    </row>
    <row r="132" spans="2:5" ht="12.75">
      <c r="B132" s="46" t="s">
        <v>506</v>
      </c>
      <c r="C132" s="47"/>
      <c r="D132" s="47"/>
      <c r="E132" s="47"/>
    </row>
    <row r="133" spans="2:5" ht="12.75">
      <c r="B133" s="46" t="s">
        <v>507</v>
      </c>
      <c r="C133" s="47"/>
      <c r="D133" s="47"/>
      <c r="E133" s="47"/>
    </row>
    <row r="134" spans="2:5" ht="12.75">
      <c r="B134" s="46" t="s">
        <v>508</v>
      </c>
      <c r="C134" s="47"/>
      <c r="D134" s="47"/>
      <c r="E134" s="47"/>
    </row>
    <row r="135" spans="2:5" ht="12.75">
      <c r="B135" s="46" t="s">
        <v>509</v>
      </c>
      <c r="C135" s="47"/>
      <c r="D135" s="47"/>
      <c r="E135" s="47"/>
    </row>
    <row r="136" spans="2:5" ht="12.75">
      <c r="B136" s="46" t="s">
        <v>510</v>
      </c>
      <c r="C136" s="47"/>
      <c r="D136" s="47"/>
      <c r="E136" s="47"/>
    </row>
    <row r="137" spans="2:5" ht="12.75">
      <c r="B137" s="46" t="s">
        <v>511</v>
      </c>
      <c r="C137" s="47"/>
      <c r="D137" s="47"/>
      <c r="E137" s="47"/>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1:M91"/>
  <sheetViews>
    <sheetView zoomScalePageLayoutView="0" workbookViewId="0" topLeftCell="A1">
      <selection activeCell="C6" sqref="C6:C7"/>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1" spans="1:10" ht="12.75">
      <c r="A1" s="77"/>
      <c r="B1" s="77"/>
      <c r="C1" s="77"/>
      <c r="D1" s="77"/>
      <c r="E1" s="77"/>
      <c r="F1" s="77"/>
      <c r="G1" s="77"/>
      <c r="H1" s="77"/>
      <c r="I1" s="77"/>
      <c r="J1" s="77"/>
    </row>
    <row r="2" spans="1:12" ht="12.75" hidden="1">
      <c r="A2" s="77"/>
      <c r="B2" s="77" t="s">
        <v>0</v>
      </c>
      <c r="C2" s="77" t="s">
        <v>80</v>
      </c>
      <c r="D2" s="77"/>
      <c r="E2" s="77" t="s">
        <v>8</v>
      </c>
      <c r="F2" s="77"/>
      <c r="G2" s="77"/>
      <c r="H2" s="77"/>
      <c r="I2" s="77" t="s">
        <v>0</v>
      </c>
      <c r="J2" s="77" t="s">
        <v>80</v>
      </c>
      <c r="L2" t="s">
        <v>8</v>
      </c>
    </row>
    <row r="3" spans="1:11" ht="12.75" hidden="1">
      <c r="A3" s="77"/>
      <c r="B3" s="78" t="s">
        <v>365</v>
      </c>
      <c r="C3" s="78"/>
      <c r="D3" s="78"/>
      <c r="E3" s="77"/>
      <c r="F3" s="77"/>
      <c r="G3" s="77"/>
      <c r="H3" s="77"/>
      <c r="I3" s="78" t="s">
        <v>365</v>
      </c>
      <c r="J3" s="78"/>
      <c r="K3" s="6"/>
    </row>
    <row r="4" spans="1:13" ht="12.75">
      <c r="A4" s="77"/>
      <c r="B4" s="77"/>
      <c r="C4" s="77"/>
      <c r="D4" s="77"/>
      <c r="E4" s="77"/>
      <c r="F4" s="77"/>
      <c r="G4" s="77"/>
      <c r="H4" s="77"/>
      <c r="I4" s="77"/>
      <c r="J4" s="149"/>
      <c r="K4" s="50"/>
      <c r="L4" s="50"/>
      <c r="M4" s="50"/>
    </row>
    <row r="5" spans="1:13" ht="20.25">
      <c r="A5" s="98"/>
      <c r="B5" s="98"/>
      <c r="C5" s="103" t="s">
        <v>512</v>
      </c>
      <c r="D5" s="103"/>
      <c r="E5" s="171"/>
      <c r="F5" s="176"/>
      <c r="G5" s="77"/>
      <c r="H5" s="77"/>
      <c r="I5" s="77"/>
      <c r="J5" s="249"/>
      <c r="K5" s="68"/>
      <c r="L5" s="69"/>
      <c r="M5" s="70"/>
    </row>
    <row r="6" spans="1:13" ht="12.75">
      <c r="A6" s="77"/>
      <c r="B6" s="77"/>
      <c r="C6" s="77"/>
      <c r="D6" s="77"/>
      <c r="E6" s="77"/>
      <c r="F6" s="77"/>
      <c r="G6" s="77"/>
      <c r="H6" s="77"/>
      <c r="I6" s="77"/>
      <c r="J6" s="149"/>
      <c r="K6" s="50"/>
      <c r="L6" s="50"/>
      <c r="M6" s="50"/>
    </row>
    <row r="7" spans="1:13" ht="12.75">
      <c r="A7" s="77"/>
      <c r="B7" s="77"/>
      <c r="C7" s="93"/>
      <c r="D7" s="93"/>
      <c r="E7" s="93"/>
      <c r="F7" s="200" t="s">
        <v>263</v>
      </c>
      <c r="G7" s="77"/>
      <c r="H7" s="77"/>
      <c r="I7" s="77"/>
      <c r="J7" s="91"/>
      <c r="K7" s="4"/>
      <c r="L7" s="4"/>
      <c r="M7" s="71"/>
    </row>
    <row r="8" spans="1:13" ht="12.75">
      <c r="A8" s="77"/>
      <c r="B8" s="77"/>
      <c r="C8" s="201"/>
      <c r="D8" s="201"/>
      <c r="E8" s="201"/>
      <c r="F8" s="200" t="s">
        <v>513</v>
      </c>
      <c r="G8" s="77"/>
      <c r="H8" s="77"/>
      <c r="I8" s="77"/>
      <c r="J8" s="250"/>
      <c r="K8" s="72"/>
      <c r="L8" s="72"/>
      <c r="M8" s="71"/>
    </row>
    <row r="9" spans="1:13" ht="12.75">
      <c r="A9" s="77"/>
      <c r="B9" s="77"/>
      <c r="C9" s="201" t="str">
        <f>CONCATENATE("Created On: ",MF121TP1!C3)</f>
        <v>Created On: 03/18/2015</v>
      </c>
      <c r="D9" s="201"/>
      <c r="E9" s="201"/>
      <c r="F9" s="204" t="str">
        <f>CONCATENATE(MF121TP1!D3," Reporting Period")</f>
        <v>2014 Reporting Period</v>
      </c>
      <c r="G9" s="77"/>
      <c r="H9" s="77"/>
      <c r="I9" s="77"/>
      <c r="J9" s="250"/>
      <c r="K9" s="72"/>
      <c r="L9" s="72"/>
      <c r="M9" s="71"/>
    </row>
    <row r="10" spans="1:13" ht="12.75">
      <c r="A10" s="77"/>
      <c r="B10" s="228" t="s">
        <v>350</v>
      </c>
      <c r="C10" s="230" t="s">
        <v>98</v>
      </c>
      <c r="D10" s="231" t="s">
        <v>351</v>
      </c>
      <c r="E10" s="231" t="s">
        <v>514</v>
      </c>
      <c r="F10" s="231" t="s">
        <v>515</v>
      </c>
      <c r="G10" s="77"/>
      <c r="H10" s="77"/>
      <c r="I10" s="228" t="s">
        <v>350</v>
      </c>
      <c r="J10" s="251"/>
      <c r="K10" s="73"/>
      <c r="L10" s="73"/>
      <c r="M10" s="73"/>
    </row>
    <row r="11" spans="1:13" ht="15" customHeight="1">
      <c r="A11" s="78"/>
      <c r="B11" s="229" t="s">
        <v>17</v>
      </c>
      <c r="C11" s="256" t="s">
        <v>108</v>
      </c>
      <c r="D11" s="256" t="s">
        <v>516</v>
      </c>
      <c r="E11" s="257">
        <v>4</v>
      </c>
      <c r="F11" s="256" t="s">
        <v>517</v>
      </c>
      <c r="G11" s="77"/>
      <c r="H11" s="78"/>
      <c r="I11" s="229" t="s">
        <v>17</v>
      </c>
      <c r="J11" s="247"/>
      <c r="K11" s="49"/>
      <c r="L11" s="76"/>
      <c r="M11" s="49"/>
    </row>
    <row r="12" spans="1:13" ht="15" customHeight="1">
      <c r="A12" s="77"/>
      <c r="B12" s="229" t="s">
        <v>81</v>
      </c>
      <c r="C12" s="256" t="s">
        <v>110</v>
      </c>
      <c r="D12" s="256" t="s">
        <v>516</v>
      </c>
      <c r="E12" s="257">
        <v>5</v>
      </c>
      <c r="F12" s="256" t="s">
        <v>518</v>
      </c>
      <c r="G12" s="77"/>
      <c r="H12" s="77"/>
      <c r="I12" s="229" t="s">
        <v>81</v>
      </c>
      <c r="J12" s="247"/>
      <c r="K12" s="49"/>
      <c r="L12" s="76"/>
      <c r="M12" s="49"/>
    </row>
    <row r="13" spans="1:13" ht="15" customHeight="1">
      <c r="A13" s="77"/>
      <c r="B13" s="229" t="s">
        <v>165</v>
      </c>
      <c r="C13" s="256" t="s">
        <v>111</v>
      </c>
      <c r="D13" s="256" t="s">
        <v>516</v>
      </c>
      <c r="E13" s="257">
        <v>4.5</v>
      </c>
      <c r="F13" s="256" t="s">
        <v>519</v>
      </c>
      <c r="G13" s="77"/>
      <c r="H13" s="77"/>
      <c r="I13" s="229" t="s">
        <v>165</v>
      </c>
      <c r="J13" s="247"/>
      <c r="K13" s="49"/>
      <c r="L13" s="76"/>
      <c r="M13" s="49"/>
    </row>
    <row r="14" spans="1:13" ht="15" customHeight="1">
      <c r="A14" s="77"/>
      <c r="B14" s="229" t="s">
        <v>178</v>
      </c>
      <c r="C14" s="256" t="s">
        <v>112</v>
      </c>
      <c r="D14" s="256" t="s">
        <v>516</v>
      </c>
      <c r="E14" s="257">
        <v>6</v>
      </c>
      <c r="F14" s="256" t="s">
        <v>520</v>
      </c>
      <c r="G14" s="77"/>
      <c r="H14" s="77"/>
      <c r="I14" s="229" t="s">
        <v>178</v>
      </c>
      <c r="J14" s="247"/>
      <c r="K14" s="49"/>
      <c r="L14" s="76"/>
      <c r="M14" s="49"/>
    </row>
    <row r="15" spans="1:13" ht="15" customHeight="1">
      <c r="A15" s="77"/>
      <c r="B15" s="229" t="s">
        <v>193</v>
      </c>
      <c r="C15" s="256" t="s">
        <v>113</v>
      </c>
      <c r="D15" s="256" t="s">
        <v>516</v>
      </c>
      <c r="E15" s="257">
        <v>3</v>
      </c>
      <c r="F15" s="256" t="s">
        <v>521</v>
      </c>
      <c r="G15" s="77"/>
      <c r="H15" s="77"/>
      <c r="I15" s="229" t="s">
        <v>193</v>
      </c>
      <c r="J15" s="247"/>
      <c r="K15" s="49"/>
      <c r="L15" s="76"/>
      <c r="M15" s="49"/>
    </row>
    <row r="16" spans="1:13" ht="15" customHeight="1">
      <c r="A16" s="77"/>
      <c r="B16" s="229" t="s">
        <v>208</v>
      </c>
      <c r="C16" s="256" t="s">
        <v>114</v>
      </c>
      <c r="D16" s="256" t="s">
        <v>516</v>
      </c>
      <c r="E16" s="257">
        <v>5</v>
      </c>
      <c r="F16" s="256" t="s">
        <v>522</v>
      </c>
      <c r="G16" s="77"/>
      <c r="H16" s="77"/>
      <c r="I16" s="229" t="s">
        <v>208</v>
      </c>
      <c r="J16" s="247"/>
      <c r="K16" s="49"/>
      <c r="L16" s="76"/>
      <c r="M16" s="49"/>
    </row>
    <row r="17" spans="1:13" ht="15" customHeight="1">
      <c r="A17" s="77"/>
      <c r="B17" s="229" t="s">
        <v>238</v>
      </c>
      <c r="C17" s="256" t="s">
        <v>116</v>
      </c>
      <c r="D17" s="256" t="s">
        <v>516</v>
      </c>
      <c r="E17" s="257">
        <v>5.75</v>
      </c>
      <c r="F17" s="256" t="s">
        <v>517</v>
      </c>
      <c r="G17" s="77"/>
      <c r="H17" s="77"/>
      <c r="I17" s="229" t="s">
        <v>238</v>
      </c>
      <c r="J17" s="247"/>
      <c r="K17" s="49"/>
      <c r="L17" s="76"/>
      <c r="M17" s="49"/>
    </row>
    <row r="18" spans="1:13" ht="15" customHeight="1">
      <c r="A18" s="77"/>
      <c r="B18" s="229" t="s">
        <v>261</v>
      </c>
      <c r="C18" s="256" t="s">
        <v>118</v>
      </c>
      <c r="D18" s="256" t="s">
        <v>516</v>
      </c>
      <c r="E18" s="257">
        <v>4</v>
      </c>
      <c r="F18" s="256" t="s">
        <v>523</v>
      </c>
      <c r="G18" s="77"/>
      <c r="H18" s="77"/>
      <c r="I18" s="229" t="s">
        <v>261</v>
      </c>
      <c r="J18" s="247"/>
      <c r="K18" s="49"/>
      <c r="L18" s="76"/>
      <c r="M18" s="49"/>
    </row>
    <row r="19" spans="1:13" ht="15" customHeight="1">
      <c r="A19" s="77"/>
      <c r="B19" s="229" t="s">
        <v>346</v>
      </c>
      <c r="C19" s="256" t="s">
        <v>119</v>
      </c>
      <c r="D19" s="256" t="s">
        <v>516</v>
      </c>
      <c r="E19" s="257">
        <v>4</v>
      </c>
      <c r="F19" s="256" t="s">
        <v>524</v>
      </c>
      <c r="G19" s="77"/>
      <c r="H19" s="77"/>
      <c r="I19" s="229" t="s">
        <v>346</v>
      </c>
      <c r="J19" s="247"/>
      <c r="K19" s="49"/>
      <c r="L19" s="76"/>
      <c r="M19" s="49"/>
    </row>
    <row r="20" spans="1:13" ht="15" customHeight="1">
      <c r="A20" s="77"/>
      <c r="B20" s="229" t="s">
        <v>365</v>
      </c>
      <c r="C20" s="256" t="s">
        <v>120</v>
      </c>
      <c r="D20" s="256" t="s">
        <v>516</v>
      </c>
      <c r="E20" s="257">
        <v>5</v>
      </c>
      <c r="F20" s="256" t="s">
        <v>525</v>
      </c>
      <c r="G20" s="77"/>
      <c r="H20" s="77"/>
      <c r="I20" s="229" t="s">
        <v>365</v>
      </c>
      <c r="J20" s="247"/>
      <c r="K20" s="49"/>
      <c r="L20" s="76"/>
      <c r="M20" s="49"/>
    </row>
    <row r="21" spans="1:13" ht="15" customHeight="1">
      <c r="A21" s="77"/>
      <c r="B21" s="229" t="s">
        <v>368</v>
      </c>
      <c r="C21" s="256" t="s">
        <v>122</v>
      </c>
      <c r="D21" s="256" t="s">
        <v>516</v>
      </c>
      <c r="E21" s="257">
        <v>5</v>
      </c>
      <c r="F21" s="256" t="s">
        <v>526</v>
      </c>
      <c r="G21" s="77"/>
      <c r="H21" s="77"/>
      <c r="I21" s="229" t="s">
        <v>368</v>
      </c>
      <c r="J21" s="247"/>
      <c r="K21" s="49"/>
      <c r="L21" s="76"/>
      <c r="M21" s="49"/>
    </row>
    <row r="22" spans="1:13" ht="15" customHeight="1">
      <c r="A22" s="77"/>
      <c r="B22" s="229" t="s">
        <v>370</v>
      </c>
      <c r="C22" s="256" t="s">
        <v>123</v>
      </c>
      <c r="D22" s="256" t="s">
        <v>516</v>
      </c>
      <c r="E22" s="257">
        <v>5</v>
      </c>
      <c r="F22" s="256" t="s">
        <v>527</v>
      </c>
      <c r="G22" s="77"/>
      <c r="H22" s="77"/>
      <c r="I22" s="229" t="s">
        <v>370</v>
      </c>
      <c r="J22" s="247"/>
      <c r="K22" s="49"/>
      <c r="L22" s="76"/>
      <c r="M22" s="49"/>
    </row>
    <row r="23" spans="1:13" ht="15" customHeight="1">
      <c r="A23" s="77"/>
      <c r="B23" s="229" t="s">
        <v>372</v>
      </c>
      <c r="C23" s="256" t="s">
        <v>124</v>
      </c>
      <c r="D23" s="256" t="s">
        <v>516</v>
      </c>
      <c r="E23" s="257">
        <v>4.9</v>
      </c>
      <c r="F23" s="256" t="s">
        <v>528</v>
      </c>
      <c r="G23" s="77"/>
      <c r="H23" s="77"/>
      <c r="I23" s="229" t="s">
        <v>372</v>
      </c>
      <c r="J23" s="247"/>
      <c r="K23" s="49"/>
      <c r="L23" s="76"/>
      <c r="M23" s="49"/>
    </row>
    <row r="24" spans="1:13" ht="15" customHeight="1">
      <c r="A24" s="77"/>
      <c r="B24" s="229" t="s">
        <v>374</v>
      </c>
      <c r="C24" s="256" t="s">
        <v>125</v>
      </c>
      <c r="D24" s="256" t="s">
        <v>516</v>
      </c>
      <c r="E24" s="257">
        <v>6</v>
      </c>
      <c r="F24" s="256" t="s">
        <v>529</v>
      </c>
      <c r="G24" s="77"/>
      <c r="H24" s="77"/>
      <c r="I24" s="229" t="s">
        <v>374</v>
      </c>
      <c r="J24" s="247"/>
      <c r="K24" s="49"/>
      <c r="L24" s="76"/>
      <c r="M24" s="49"/>
    </row>
    <row r="25" spans="1:13" ht="15" customHeight="1">
      <c r="A25" s="77"/>
      <c r="B25" s="229" t="s">
        <v>376</v>
      </c>
      <c r="C25" s="256" t="s">
        <v>127</v>
      </c>
      <c r="D25" s="256" t="s">
        <v>516</v>
      </c>
      <c r="E25" s="257">
        <v>6</v>
      </c>
      <c r="F25" s="256" t="s">
        <v>530</v>
      </c>
      <c r="G25" s="77"/>
      <c r="H25" s="77"/>
      <c r="I25" s="229" t="s">
        <v>376</v>
      </c>
      <c r="J25" s="247"/>
      <c r="K25" s="49"/>
      <c r="L25" s="76"/>
      <c r="M25" s="49"/>
    </row>
    <row r="26" spans="1:13" ht="15" customHeight="1">
      <c r="A26" s="77"/>
      <c r="B26" s="229" t="s">
        <v>378</v>
      </c>
      <c r="C26" s="256" t="s">
        <v>128</v>
      </c>
      <c r="D26" s="256" t="s">
        <v>516</v>
      </c>
      <c r="E26" s="257">
        <v>6</v>
      </c>
      <c r="F26" s="256" t="s">
        <v>531</v>
      </c>
      <c r="G26" s="77"/>
      <c r="H26" s="77"/>
      <c r="I26" s="229" t="s">
        <v>378</v>
      </c>
      <c r="J26" s="247"/>
      <c r="K26" s="49"/>
      <c r="L26" s="76"/>
      <c r="M26" s="49"/>
    </row>
    <row r="27" spans="1:13" ht="15" customHeight="1">
      <c r="A27" s="77"/>
      <c r="B27" s="229" t="s">
        <v>380</v>
      </c>
      <c r="C27" s="256" t="s">
        <v>129</v>
      </c>
      <c r="D27" s="256" t="s">
        <v>516</v>
      </c>
      <c r="E27" s="257">
        <v>5</v>
      </c>
      <c r="F27" s="256" t="s">
        <v>528</v>
      </c>
      <c r="G27" s="77"/>
      <c r="H27" s="77"/>
      <c r="I27" s="229" t="s">
        <v>380</v>
      </c>
      <c r="J27" s="247"/>
      <c r="K27" s="49"/>
      <c r="L27" s="76"/>
      <c r="M27" s="49"/>
    </row>
    <row r="28" spans="1:13" ht="15" customHeight="1">
      <c r="A28" s="77"/>
      <c r="B28" s="229" t="s">
        <v>382</v>
      </c>
      <c r="C28" s="256" t="s">
        <v>130</v>
      </c>
      <c r="D28" s="256" t="s">
        <v>516</v>
      </c>
      <c r="E28" s="257">
        <v>6</v>
      </c>
      <c r="F28" s="256" t="s">
        <v>532</v>
      </c>
      <c r="G28" s="77"/>
      <c r="H28" s="77"/>
      <c r="I28" s="229" t="s">
        <v>382</v>
      </c>
      <c r="J28" s="247"/>
      <c r="K28" s="49"/>
      <c r="L28" s="76"/>
      <c r="M28" s="49"/>
    </row>
    <row r="29" spans="1:13" ht="15" customHeight="1">
      <c r="A29" s="77"/>
      <c r="B29" s="229" t="s">
        <v>384</v>
      </c>
      <c r="C29" s="256" t="s">
        <v>131</v>
      </c>
      <c r="D29" s="256" t="s">
        <v>516</v>
      </c>
      <c r="E29" s="257">
        <v>6</v>
      </c>
      <c r="F29" s="256" t="s">
        <v>528</v>
      </c>
      <c r="G29" s="77"/>
      <c r="H29" s="77"/>
      <c r="I29" s="229" t="s">
        <v>384</v>
      </c>
      <c r="J29" s="247"/>
      <c r="K29" s="49"/>
      <c r="L29" s="76"/>
      <c r="M29" s="49"/>
    </row>
    <row r="30" spans="1:13" ht="15" customHeight="1">
      <c r="A30" s="77"/>
      <c r="B30" s="229" t="s">
        <v>386</v>
      </c>
      <c r="C30" s="256" t="s">
        <v>135</v>
      </c>
      <c r="D30" s="256" t="s">
        <v>516</v>
      </c>
      <c r="E30" s="257">
        <v>5</v>
      </c>
      <c r="F30" s="256" t="s">
        <v>533</v>
      </c>
      <c r="G30" s="77"/>
      <c r="H30" s="77"/>
      <c r="I30" s="229" t="s">
        <v>386</v>
      </c>
      <c r="J30" s="247"/>
      <c r="K30" s="49"/>
      <c r="L30" s="76"/>
      <c r="M30" s="49"/>
    </row>
    <row r="31" spans="1:13" ht="15" customHeight="1">
      <c r="A31" s="77"/>
      <c r="B31" s="229" t="s">
        <v>388</v>
      </c>
      <c r="C31" s="256" t="s">
        <v>139</v>
      </c>
      <c r="D31" s="256" t="s">
        <v>516</v>
      </c>
      <c r="E31" s="257">
        <v>5</v>
      </c>
      <c r="F31" s="256" t="s">
        <v>534</v>
      </c>
      <c r="G31" s="77"/>
      <c r="H31" s="77"/>
      <c r="I31" s="229" t="s">
        <v>388</v>
      </c>
      <c r="J31" s="247"/>
      <c r="K31" s="49"/>
      <c r="L31" s="76"/>
      <c r="M31" s="49"/>
    </row>
    <row r="32" spans="1:13" ht="15" customHeight="1">
      <c r="A32" s="77"/>
      <c r="B32" s="229" t="s">
        <v>390</v>
      </c>
      <c r="C32" s="256" t="s">
        <v>140</v>
      </c>
      <c r="D32" s="256" t="s">
        <v>516</v>
      </c>
      <c r="E32" s="257">
        <v>4</v>
      </c>
      <c r="F32" s="256" t="s">
        <v>535</v>
      </c>
      <c r="G32" s="77"/>
      <c r="H32" s="77"/>
      <c r="I32" s="229" t="s">
        <v>390</v>
      </c>
      <c r="J32" s="247"/>
      <c r="K32" s="49"/>
      <c r="L32" s="76"/>
      <c r="M32" s="49"/>
    </row>
    <row r="33" spans="1:13" ht="15" customHeight="1">
      <c r="A33" s="77"/>
      <c r="B33" s="229" t="s">
        <v>392</v>
      </c>
      <c r="C33" s="256" t="s">
        <v>142</v>
      </c>
      <c r="D33" s="256" t="s">
        <v>516</v>
      </c>
      <c r="E33" s="257">
        <v>6</v>
      </c>
      <c r="F33" s="256" t="s">
        <v>528</v>
      </c>
      <c r="G33" s="77"/>
      <c r="H33" s="77"/>
      <c r="I33" s="229" t="s">
        <v>392</v>
      </c>
      <c r="J33" s="247"/>
      <c r="K33" s="49"/>
      <c r="L33" s="76"/>
      <c r="M33" s="49"/>
    </row>
    <row r="34" spans="1:13" ht="15" customHeight="1">
      <c r="A34" s="77"/>
      <c r="B34" s="229" t="s">
        <v>394</v>
      </c>
      <c r="C34" s="256" t="s">
        <v>143</v>
      </c>
      <c r="D34" s="256" t="s">
        <v>516</v>
      </c>
      <c r="E34" s="257">
        <v>5</v>
      </c>
      <c r="F34" s="256" t="s">
        <v>528</v>
      </c>
      <c r="G34" s="77"/>
      <c r="H34" s="77"/>
      <c r="I34" s="229" t="s">
        <v>394</v>
      </c>
      <c r="J34" s="247"/>
      <c r="K34" s="49"/>
      <c r="L34" s="76"/>
      <c r="M34" s="49"/>
    </row>
    <row r="35" spans="1:13" ht="15" customHeight="1">
      <c r="A35" s="77"/>
      <c r="B35" s="229" t="s">
        <v>396</v>
      </c>
      <c r="C35" s="256" t="s">
        <v>144</v>
      </c>
      <c r="D35" s="256" t="s">
        <v>516</v>
      </c>
      <c r="E35" s="257">
        <v>4.5</v>
      </c>
      <c r="F35" s="256" t="s">
        <v>528</v>
      </c>
      <c r="G35" s="77"/>
      <c r="H35" s="77"/>
      <c r="I35" s="229" t="s">
        <v>396</v>
      </c>
      <c r="J35" s="247"/>
      <c r="K35" s="49"/>
      <c r="L35" s="76"/>
      <c r="M35" s="49"/>
    </row>
    <row r="36" spans="1:13" ht="15" customHeight="1">
      <c r="A36" s="77"/>
      <c r="B36" s="229" t="s">
        <v>398</v>
      </c>
      <c r="C36" s="256" t="s">
        <v>146</v>
      </c>
      <c r="D36" s="256" t="s">
        <v>516</v>
      </c>
      <c r="E36" s="257">
        <v>6</v>
      </c>
      <c r="F36" s="256" t="s">
        <v>528</v>
      </c>
      <c r="G36" s="77"/>
      <c r="H36" s="77"/>
      <c r="I36" s="229" t="s">
        <v>398</v>
      </c>
      <c r="J36" s="247"/>
      <c r="K36" s="49"/>
      <c r="L36" s="76"/>
      <c r="M36" s="49"/>
    </row>
    <row r="37" spans="1:13" ht="15" customHeight="1">
      <c r="A37" s="77"/>
      <c r="B37" s="229" t="s">
        <v>400</v>
      </c>
      <c r="C37" s="256" t="s">
        <v>148</v>
      </c>
      <c r="D37" s="256" t="s">
        <v>516</v>
      </c>
      <c r="E37" s="257">
        <v>5</v>
      </c>
      <c r="F37" s="256" t="s">
        <v>536</v>
      </c>
      <c r="G37" s="77"/>
      <c r="H37" s="77"/>
      <c r="I37" s="229" t="s">
        <v>400</v>
      </c>
      <c r="J37" s="247"/>
      <c r="K37" s="49"/>
      <c r="L37" s="76"/>
      <c r="M37" s="49"/>
    </row>
    <row r="38" spans="1:13" ht="15" customHeight="1">
      <c r="A38" s="77"/>
      <c r="B38" s="229" t="s">
        <v>402</v>
      </c>
      <c r="C38" s="256" t="s">
        <v>149</v>
      </c>
      <c r="D38" s="256" t="s">
        <v>516</v>
      </c>
      <c r="E38" s="257">
        <v>4</v>
      </c>
      <c r="F38" s="256" t="s">
        <v>528</v>
      </c>
      <c r="G38" s="77"/>
      <c r="H38" s="77"/>
      <c r="I38" s="229" t="s">
        <v>402</v>
      </c>
      <c r="J38" s="247"/>
      <c r="K38" s="49"/>
      <c r="L38" s="76"/>
      <c r="M38" s="49"/>
    </row>
    <row r="39" spans="1:13" ht="15" customHeight="1">
      <c r="A39" s="77"/>
      <c r="B39" s="229" t="s">
        <v>404</v>
      </c>
      <c r="C39" s="256" t="s">
        <v>150</v>
      </c>
      <c r="D39" s="256" t="s">
        <v>516</v>
      </c>
      <c r="E39" s="257">
        <v>6</v>
      </c>
      <c r="F39" s="256" t="s">
        <v>537</v>
      </c>
      <c r="G39" s="77"/>
      <c r="H39" s="77"/>
      <c r="I39" s="229" t="s">
        <v>404</v>
      </c>
      <c r="J39" s="247"/>
      <c r="K39" s="49"/>
      <c r="L39" s="76"/>
      <c r="M39" s="49"/>
    </row>
    <row r="40" spans="1:13" ht="15" customHeight="1">
      <c r="A40" s="77"/>
      <c r="B40" s="229" t="s">
        <v>406</v>
      </c>
      <c r="C40" s="256" t="s">
        <v>151</v>
      </c>
      <c r="D40" s="256" t="s">
        <v>516</v>
      </c>
      <c r="E40" s="257">
        <v>6.25</v>
      </c>
      <c r="F40" s="256" t="s">
        <v>538</v>
      </c>
      <c r="G40" s="77"/>
      <c r="H40" s="77"/>
      <c r="I40" s="229" t="s">
        <v>406</v>
      </c>
      <c r="J40" s="247"/>
      <c r="K40" s="49"/>
      <c r="L40" s="76"/>
      <c r="M40" s="49"/>
    </row>
    <row r="41" spans="1:13" ht="15" customHeight="1">
      <c r="A41" s="77"/>
      <c r="B41" s="229" t="s">
        <v>408</v>
      </c>
      <c r="C41" s="256" t="s">
        <v>152</v>
      </c>
      <c r="D41" s="256" t="s">
        <v>516</v>
      </c>
      <c r="E41" s="257">
        <v>4.88</v>
      </c>
      <c r="F41" s="256" t="s">
        <v>528</v>
      </c>
      <c r="G41" s="77"/>
      <c r="H41" s="77"/>
      <c r="I41" s="229" t="s">
        <v>408</v>
      </c>
      <c r="J41" s="247"/>
      <c r="K41" s="49"/>
      <c r="L41" s="76"/>
      <c r="M41" s="49"/>
    </row>
    <row r="42" spans="1:13" ht="15" customHeight="1">
      <c r="A42" s="77"/>
      <c r="B42" s="229" t="s">
        <v>410</v>
      </c>
      <c r="C42" s="256" t="s">
        <v>155</v>
      </c>
      <c r="D42" s="256" t="s">
        <v>516</v>
      </c>
      <c r="E42" s="257">
        <v>6.5</v>
      </c>
      <c r="F42" s="256" t="s">
        <v>539</v>
      </c>
      <c r="G42" s="77"/>
      <c r="H42" s="77"/>
      <c r="I42" s="229" t="s">
        <v>410</v>
      </c>
      <c r="J42" s="247"/>
      <c r="K42" s="49"/>
      <c r="L42" s="76"/>
      <c r="M42" s="49"/>
    </row>
    <row r="43" spans="1:13" ht="15" customHeight="1">
      <c r="A43" s="77"/>
      <c r="B43" s="229" t="s">
        <v>412</v>
      </c>
      <c r="C43" s="256" t="s">
        <v>157</v>
      </c>
      <c r="D43" s="256" t="s">
        <v>516</v>
      </c>
      <c r="E43" s="257">
        <v>5</v>
      </c>
      <c r="F43" s="256" t="s">
        <v>528</v>
      </c>
      <c r="G43" s="77"/>
      <c r="H43" s="77"/>
      <c r="I43" s="229" t="s">
        <v>412</v>
      </c>
      <c r="J43" s="247"/>
      <c r="K43" s="49"/>
      <c r="L43" s="76"/>
      <c r="M43" s="49"/>
    </row>
    <row r="44" spans="1:13" ht="15" customHeight="1">
      <c r="A44" s="77"/>
      <c r="B44" s="229" t="s">
        <v>414</v>
      </c>
      <c r="C44" s="256" t="s">
        <v>158</v>
      </c>
      <c r="D44" s="256" t="s">
        <v>516</v>
      </c>
      <c r="E44" s="257">
        <v>4</v>
      </c>
      <c r="F44" s="256" t="s">
        <v>540</v>
      </c>
      <c r="G44" s="77"/>
      <c r="H44" s="77"/>
      <c r="I44" s="229" t="s">
        <v>414</v>
      </c>
      <c r="J44" s="247"/>
      <c r="K44" s="49"/>
      <c r="L44" s="76"/>
      <c r="M44" s="49"/>
    </row>
    <row r="45" spans="1:13" ht="15" customHeight="1">
      <c r="A45" s="77"/>
      <c r="B45" s="253" t="s">
        <v>416</v>
      </c>
      <c r="C45" s="258"/>
      <c r="D45" s="258"/>
      <c r="E45" s="259"/>
      <c r="F45" s="258"/>
      <c r="G45" s="77"/>
      <c r="H45" s="77"/>
      <c r="I45" s="254" t="s">
        <v>416</v>
      </c>
      <c r="J45" s="247"/>
      <c r="K45" s="49"/>
      <c r="L45" s="76"/>
      <c r="M45" s="49"/>
    </row>
    <row r="46" spans="1:13" ht="15" customHeight="1">
      <c r="A46" s="77"/>
      <c r="B46" s="254"/>
      <c r="C46" s="255"/>
      <c r="D46" s="255"/>
      <c r="E46" s="255"/>
      <c r="F46" s="255"/>
      <c r="G46" s="77"/>
      <c r="H46" s="77"/>
      <c r="I46" s="254"/>
      <c r="J46" s="247"/>
      <c r="K46" s="49"/>
      <c r="L46" s="49"/>
      <c r="M46" s="49"/>
    </row>
    <row r="47" spans="1:13" ht="15" customHeight="1">
      <c r="A47" s="77"/>
      <c r="B47" s="254"/>
      <c r="C47" s="247"/>
      <c r="D47" s="247"/>
      <c r="E47" s="247"/>
      <c r="F47" s="247"/>
      <c r="G47" s="77"/>
      <c r="H47" s="77"/>
      <c r="I47" s="254"/>
      <c r="J47" s="247"/>
      <c r="K47" s="49"/>
      <c r="L47" s="49"/>
      <c r="M47" s="49"/>
    </row>
    <row r="48" spans="1:13" ht="15" customHeight="1">
      <c r="A48" s="77"/>
      <c r="B48" s="254"/>
      <c r="C48" s="247"/>
      <c r="D48" s="247"/>
      <c r="E48" s="247"/>
      <c r="F48" s="247"/>
      <c r="G48" s="77"/>
      <c r="H48" s="77"/>
      <c r="I48" s="254"/>
      <c r="J48" s="247"/>
      <c r="K48" s="49"/>
      <c r="L48" s="49"/>
      <c r="M48" s="49"/>
    </row>
    <row r="49" spans="1:13" ht="15" customHeight="1">
      <c r="A49" s="77"/>
      <c r="B49" s="78" t="s">
        <v>346</v>
      </c>
      <c r="C49" s="78"/>
      <c r="D49" s="78"/>
      <c r="E49" s="77"/>
      <c r="F49" s="77"/>
      <c r="G49" s="77"/>
      <c r="H49" s="77"/>
      <c r="I49" s="78" t="s">
        <v>346</v>
      </c>
      <c r="J49" s="80"/>
      <c r="K49" s="75"/>
      <c r="L49" s="50"/>
      <c r="M49" s="50"/>
    </row>
    <row r="50" spans="1:13" ht="15" customHeight="1">
      <c r="A50" s="77"/>
      <c r="B50" s="77"/>
      <c r="C50" s="77"/>
      <c r="D50" s="77"/>
      <c r="E50" s="77"/>
      <c r="F50" s="77"/>
      <c r="G50" s="77"/>
      <c r="H50" s="77"/>
      <c r="I50" s="77"/>
      <c r="J50" s="149"/>
      <c r="K50" s="50"/>
      <c r="L50" s="50"/>
      <c r="M50" s="50"/>
    </row>
    <row r="51" spans="1:13" ht="15" customHeight="1">
      <c r="A51" s="77"/>
      <c r="B51" s="77"/>
      <c r="C51" s="81" t="s">
        <v>541</v>
      </c>
      <c r="D51" s="81"/>
      <c r="E51" s="115"/>
      <c r="F51" s="107"/>
      <c r="G51" s="77"/>
      <c r="H51" s="77"/>
      <c r="I51" s="77"/>
      <c r="J51" s="249"/>
      <c r="K51" s="68"/>
      <c r="L51" s="69"/>
      <c r="M51" s="70"/>
    </row>
    <row r="52" spans="1:13" ht="15" customHeight="1">
      <c r="A52" s="77"/>
      <c r="B52" s="77"/>
      <c r="C52" s="77"/>
      <c r="D52" s="77"/>
      <c r="E52" s="77"/>
      <c r="F52" s="77"/>
      <c r="G52" s="77"/>
      <c r="H52" s="77"/>
      <c r="I52" s="77"/>
      <c r="J52" s="149"/>
      <c r="K52" s="50"/>
      <c r="L52" s="50"/>
      <c r="M52" s="50"/>
    </row>
    <row r="53" spans="1:13" ht="12.75">
      <c r="A53" s="77"/>
      <c r="B53" s="77"/>
      <c r="C53" s="93"/>
      <c r="D53" s="93"/>
      <c r="E53" s="93"/>
      <c r="F53" s="200" t="s">
        <v>263</v>
      </c>
      <c r="G53" s="77"/>
      <c r="H53" s="77"/>
      <c r="I53" s="77"/>
      <c r="J53" s="91"/>
      <c r="K53" s="4"/>
      <c r="L53" s="4"/>
      <c r="M53" s="71"/>
    </row>
    <row r="54" spans="1:13" ht="12.75">
      <c r="A54" s="77"/>
      <c r="B54" s="77"/>
      <c r="C54" s="201"/>
      <c r="D54" s="201"/>
      <c r="E54" s="201"/>
      <c r="F54" s="200" t="s">
        <v>513</v>
      </c>
      <c r="G54" s="77"/>
      <c r="H54" s="77"/>
      <c r="I54" s="77"/>
      <c r="J54" s="250"/>
      <c r="K54" s="72"/>
      <c r="L54" s="72"/>
      <c r="M54" s="71"/>
    </row>
    <row r="55" spans="1:13" ht="12.75">
      <c r="A55" s="77"/>
      <c r="B55" s="77"/>
      <c r="C55" s="201" t="str">
        <f>CONCATENATE("Created On: ",MF121TP1!C3)</f>
        <v>Created On: 03/18/2015</v>
      </c>
      <c r="D55" s="201"/>
      <c r="E55" s="201"/>
      <c r="F55" s="204" t="str">
        <f>CONCATENATE(MF121TP1!D3," Reporting Period")</f>
        <v>2014 Reporting Period</v>
      </c>
      <c r="G55" s="77"/>
      <c r="H55" s="77"/>
      <c r="I55" s="77"/>
      <c r="J55" s="250"/>
      <c r="K55" s="72"/>
      <c r="L55" s="72"/>
      <c r="M55" s="71"/>
    </row>
    <row r="56" spans="1:13" ht="12.75">
      <c r="A56" s="77"/>
      <c r="B56" s="228" t="s">
        <v>350</v>
      </c>
      <c r="C56" s="230" t="s">
        <v>98</v>
      </c>
      <c r="D56" s="231" t="s">
        <v>351</v>
      </c>
      <c r="E56" s="231" t="s">
        <v>514</v>
      </c>
      <c r="F56" s="231" t="s">
        <v>515</v>
      </c>
      <c r="G56" s="77"/>
      <c r="H56" s="77"/>
      <c r="I56" s="228" t="s">
        <v>350</v>
      </c>
      <c r="J56" s="251"/>
      <c r="K56" s="73"/>
      <c r="L56" s="73"/>
      <c r="M56" s="73"/>
    </row>
    <row r="57" spans="1:13" ht="15" customHeight="1">
      <c r="A57" s="78"/>
      <c r="B57" s="229" t="s">
        <v>421</v>
      </c>
      <c r="C57" s="232"/>
      <c r="D57" s="232"/>
      <c r="E57" s="252"/>
      <c r="F57" s="232"/>
      <c r="G57" s="77"/>
      <c r="H57" s="78"/>
      <c r="I57" s="229" t="s">
        <v>421</v>
      </c>
      <c r="J57" s="247"/>
      <c r="K57" s="49"/>
      <c r="L57" s="76"/>
      <c r="M57" s="49"/>
    </row>
    <row r="58" spans="1:13" ht="15" customHeight="1">
      <c r="A58" s="77"/>
      <c r="B58" s="229" t="s">
        <v>423</v>
      </c>
      <c r="C58" s="232"/>
      <c r="D58" s="232"/>
      <c r="E58" s="252"/>
      <c r="F58" s="232"/>
      <c r="G58" s="77"/>
      <c r="H58" s="77"/>
      <c r="I58" s="229" t="s">
        <v>423</v>
      </c>
      <c r="J58" s="247"/>
      <c r="K58" s="49"/>
      <c r="L58" s="76"/>
      <c r="M58" s="49"/>
    </row>
    <row r="59" spans="1:13" ht="15" customHeight="1">
      <c r="A59" s="77"/>
      <c r="B59" s="229" t="s">
        <v>425</v>
      </c>
      <c r="C59" s="232"/>
      <c r="D59" s="232"/>
      <c r="E59" s="252"/>
      <c r="F59" s="232"/>
      <c r="G59" s="77"/>
      <c r="H59" s="77"/>
      <c r="I59" s="229" t="s">
        <v>425</v>
      </c>
      <c r="J59" s="247"/>
      <c r="K59" s="49"/>
      <c r="L59" s="76"/>
      <c r="M59" s="49"/>
    </row>
    <row r="60" spans="1:13" ht="15" customHeight="1">
      <c r="A60" s="77"/>
      <c r="B60" s="229" t="s">
        <v>427</v>
      </c>
      <c r="C60" s="232"/>
      <c r="D60" s="232"/>
      <c r="E60" s="252"/>
      <c r="F60" s="232"/>
      <c r="G60" s="77"/>
      <c r="H60" s="77"/>
      <c r="I60" s="229" t="s">
        <v>427</v>
      </c>
      <c r="J60" s="247"/>
      <c r="K60" s="49"/>
      <c r="L60" s="76"/>
      <c r="M60" s="49"/>
    </row>
    <row r="61" spans="1:13" ht="15" customHeight="1">
      <c r="A61" s="77"/>
      <c r="B61" s="229" t="s">
        <v>241</v>
      </c>
      <c r="C61" s="232"/>
      <c r="D61" s="232"/>
      <c r="E61" s="252"/>
      <c r="F61" s="232"/>
      <c r="G61" s="77"/>
      <c r="H61" s="77"/>
      <c r="I61" s="229" t="s">
        <v>241</v>
      </c>
      <c r="J61" s="247"/>
      <c r="K61" s="49"/>
      <c r="L61" s="76"/>
      <c r="M61" s="49"/>
    </row>
    <row r="62" spans="1:13" ht="15" customHeight="1">
      <c r="A62" s="77"/>
      <c r="B62" s="229" t="s">
        <v>65</v>
      </c>
      <c r="C62" s="232"/>
      <c r="D62" s="232"/>
      <c r="E62" s="252"/>
      <c r="F62" s="232"/>
      <c r="G62" s="77"/>
      <c r="H62" s="77"/>
      <c r="I62" s="229" t="s">
        <v>65</v>
      </c>
      <c r="J62" s="247"/>
      <c r="K62" s="49"/>
      <c r="L62" s="76"/>
      <c r="M62" s="49"/>
    </row>
    <row r="63" spans="1:13" ht="15" customHeight="1">
      <c r="A63" s="77"/>
      <c r="B63" s="229" t="s">
        <v>431</v>
      </c>
      <c r="C63" s="232"/>
      <c r="D63" s="232"/>
      <c r="E63" s="252"/>
      <c r="F63" s="232"/>
      <c r="G63" s="77"/>
      <c r="H63" s="77"/>
      <c r="I63" s="229" t="s">
        <v>431</v>
      </c>
      <c r="J63" s="247"/>
      <c r="K63" s="49"/>
      <c r="L63" s="76"/>
      <c r="M63" s="49"/>
    </row>
    <row r="64" spans="1:13" ht="15" customHeight="1">
      <c r="A64" s="77"/>
      <c r="B64" s="229" t="s">
        <v>433</v>
      </c>
      <c r="C64" s="232"/>
      <c r="D64" s="232"/>
      <c r="E64" s="252"/>
      <c r="F64" s="232"/>
      <c r="G64" s="77"/>
      <c r="H64" s="77"/>
      <c r="I64" s="229" t="s">
        <v>433</v>
      </c>
      <c r="J64" s="247"/>
      <c r="K64" s="49"/>
      <c r="L64" s="76"/>
      <c r="M64" s="49"/>
    </row>
    <row r="65" spans="1:13" ht="15" customHeight="1">
      <c r="A65" s="77"/>
      <c r="B65" s="229" t="s">
        <v>435</v>
      </c>
      <c r="C65" s="232"/>
      <c r="D65" s="232"/>
      <c r="E65" s="252"/>
      <c r="F65" s="232"/>
      <c r="G65" s="77"/>
      <c r="H65" s="77"/>
      <c r="I65" s="229" t="s">
        <v>435</v>
      </c>
      <c r="J65" s="247"/>
      <c r="K65" s="49"/>
      <c r="L65" s="76"/>
      <c r="M65" s="49"/>
    </row>
    <row r="66" spans="1:13" ht="15" customHeight="1">
      <c r="A66" s="77"/>
      <c r="B66" s="229" t="s">
        <v>437</v>
      </c>
      <c r="C66" s="232"/>
      <c r="D66" s="232"/>
      <c r="E66" s="252"/>
      <c r="F66" s="232"/>
      <c r="G66" s="77"/>
      <c r="H66" s="77"/>
      <c r="I66" s="229" t="s">
        <v>437</v>
      </c>
      <c r="J66" s="247"/>
      <c r="K66" s="49"/>
      <c r="L66" s="76"/>
      <c r="M66" s="49"/>
    </row>
    <row r="67" spans="1:13" ht="15" customHeight="1">
      <c r="A67" s="77"/>
      <c r="B67" s="229" t="s">
        <v>240</v>
      </c>
      <c r="C67" s="232"/>
      <c r="D67" s="232"/>
      <c r="E67" s="252"/>
      <c r="F67" s="232"/>
      <c r="G67" s="77"/>
      <c r="H67" s="77"/>
      <c r="I67" s="229" t="s">
        <v>240</v>
      </c>
      <c r="J67" s="247"/>
      <c r="K67" s="49"/>
      <c r="L67" s="76"/>
      <c r="M67" s="49"/>
    </row>
    <row r="68" spans="1:13" ht="15" customHeight="1">
      <c r="A68" s="77"/>
      <c r="B68" s="229" t="s">
        <v>194</v>
      </c>
      <c r="C68" s="232"/>
      <c r="D68" s="232"/>
      <c r="E68" s="252"/>
      <c r="F68" s="232"/>
      <c r="G68" s="77"/>
      <c r="H68" s="77"/>
      <c r="I68" s="229" t="s">
        <v>194</v>
      </c>
      <c r="J68" s="247"/>
      <c r="K68" s="49"/>
      <c r="L68" s="76"/>
      <c r="M68" s="49"/>
    </row>
    <row r="69" spans="1:13" ht="15" customHeight="1">
      <c r="A69" s="77"/>
      <c r="B69" s="229" t="s">
        <v>239</v>
      </c>
      <c r="C69" s="232"/>
      <c r="D69" s="232"/>
      <c r="E69" s="252"/>
      <c r="F69" s="232"/>
      <c r="G69" s="77"/>
      <c r="H69" s="77"/>
      <c r="I69" s="229" t="s">
        <v>239</v>
      </c>
      <c r="J69" s="247"/>
      <c r="K69" s="49"/>
      <c r="L69" s="76"/>
      <c r="M69" s="49"/>
    </row>
    <row r="70" spans="1:13" ht="15" customHeight="1">
      <c r="A70" s="77"/>
      <c r="B70" s="229" t="s">
        <v>180</v>
      </c>
      <c r="C70" s="232"/>
      <c r="D70" s="232"/>
      <c r="E70" s="252"/>
      <c r="F70" s="232"/>
      <c r="G70" s="77"/>
      <c r="H70" s="77"/>
      <c r="I70" s="229" t="s">
        <v>180</v>
      </c>
      <c r="J70" s="247"/>
      <c r="K70" s="49"/>
      <c r="L70" s="76"/>
      <c r="M70" s="49"/>
    </row>
    <row r="71" spans="1:13" ht="15" customHeight="1">
      <c r="A71" s="77"/>
      <c r="B71" s="229" t="s">
        <v>179</v>
      </c>
      <c r="C71" s="232"/>
      <c r="D71" s="232"/>
      <c r="E71" s="252"/>
      <c r="F71" s="232"/>
      <c r="G71" s="77"/>
      <c r="H71" s="77"/>
      <c r="I71" s="229" t="s">
        <v>179</v>
      </c>
      <c r="J71" s="247"/>
      <c r="K71" s="49"/>
      <c r="L71" s="76"/>
      <c r="M71" s="49"/>
    </row>
    <row r="72" spans="1:13" ht="15" customHeight="1">
      <c r="A72" s="77"/>
      <c r="B72" s="229" t="s">
        <v>83</v>
      </c>
      <c r="C72" s="232"/>
      <c r="D72" s="232"/>
      <c r="E72" s="252"/>
      <c r="F72" s="232"/>
      <c r="G72" s="77"/>
      <c r="H72" s="77"/>
      <c r="I72" s="229" t="s">
        <v>83</v>
      </c>
      <c r="J72" s="247"/>
      <c r="K72" s="49"/>
      <c r="L72" s="76"/>
      <c r="M72" s="49"/>
    </row>
    <row r="73" spans="1:13" ht="15" customHeight="1">
      <c r="A73" s="77"/>
      <c r="B73" s="229" t="s">
        <v>82</v>
      </c>
      <c r="C73" s="232"/>
      <c r="D73" s="232"/>
      <c r="E73" s="252"/>
      <c r="F73" s="232"/>
      <c r="G73" s="77"/>
      <c r="H73" s="77"/>
      <c r="I73" s="229" t="s">
        <v>82</v>
      </c>
      <c r="J73" s="247"/>
      <c r="K73" s="49"/>
      <c r="L73" s="76"/>
      <c r="M73" s="49"/>
    </row>
    <row r="74" spans="1:13" ht="15" customHeight="1">
      <c r="A74" s="77"/>
      <c r="B74" s="229" t="s">
        <v>446</v>
      </c>
      <c r="C74" s="232"/>
      <c r="D74" s="232"/>
      <c r="E74" s="252"/>
      <c r="F74" s="232"/>
      <c r="G74" s="77"/>
      <c r="H74" s="77"/>
      <c r="I74" s="229" t="s">
        <v>446</v>
      </c>
      <c r="J74" s="247"/>
      <c r="K74" s="49"/>
      <c r="L74" s="76"/>
      <c r="M74" s="49"/>
    </row>
    <row r="75" spans="1:13" ht="15" customHeight="1">
      <c r="A75" s="77"/>
      <c r="B75" s="229" t="s">
        <v>448</v>
      </c>
      <c r="C75" s="232"/>
      <c r="D75" s="232"/>
      <c r="E75" s="252"/>
      <c r="F75" s="232"/>
      <c r="G75" s="77"/>
      <c r="H75" s="77"/>
      <c r="I75" s="229" t="s">
        <v>448</v>
      </c>
      <c r="J75" s="247"/>
      <c r="K75" s="49"/>
      <c r="L75" s="76"/>
      <c r="M75" s="49"/>
    </row>
    <row r="76" spans="1:13" ht="15" customHeight="1">
      <c r="A76" s="77"/>
      <c r="B76" s="229" t="s">
        <v>450</v>
      </c>
      <c r="C76" s="232"/>
      <c r="D76" s="232"/>
      <c r="E76" s="252"/>
      <c r="F76" s="232"/>
      <c r="G76" s="77"/>
      <c r="H76" s="77"/>
      <c r="I76" s="229" t="s">
        <v>450</v>
      </c>
      <c r="J76" s="247"/>
      <c r="K76" s="49"/>
      <c r="L76" s="76"/>
      <c r="M76" s="49"/>
    </row>
    <row r="77" spans="1:13" ht="15" customHeight="1">
      <c r="A77" s="77"/>
      <c r="B77" s="229" t="s">
        <v>452</v>
      </c>
      <c r="C77" s="232"/>
      <c r="D77" s="232"/>
      <c r="E77" s="252"/>
      <c r="F77" s="232"/>
      <c r="G77" s="77"/>
      <c r="H77" s="77"/>
      <c r="I77" s="229" t="s">
        <v>452</v>
      </c>
      <c r="J77" s="247"/>
      <c r="K77" s="49"/>
      <c r="L77" s="76"/>
      <c r="M77" s="49"/>
    </row>
    <row r="78" spans="1:13" ht="15" customHeight="1">
      <c r="A78" s="77"/>
      <c r="B78" s="229" t="s">
        <v>454</v>
      </c>
      <c r="C78" s="232"/>
      <c r="D78" s="232"/>
      <c r="E78" s="252"/>
      <c r="F78" s="232"/>
      <c r="G78" s="77"/>
      <c r="H78" s="77"/>
      <c r="I78" s="229" t="s">
        <v>454</v>
      </c>
      <c r="J78" s="247"/>
      <c r="K78" s="49"/>
      <c r="L78" s="76"/>
      <c r="M78" s="49"/>
    </row>
    <row r="79" spans="1:13" ht="15" customHeight="1">
      <c r="A79" s="77"/>
      <c r="B79" s="229" t="s">
        <v>456</v>
      </c>
      <c r="C79" s="232"/>
      <c r="D79" s="232"/>
      <c r="E79" s="252"/>
      <c r="F79" s="232"/>
      <c r="G79" s="77"/>
      <c r="H79" s="77"/>
      <c r="I79" s="229" t="s">
        <v>456</v>
      </c>
      <c r="J79" s="247"/>
      <c r="K79" s="49"/>
      <c r="L79" s="76"/>
      <c r="M79" s="49"/>
    </row>
    <row r="80" spans="1:13" ht="15" customHeight="1">
      <c r="A80" s="77"/>
      <c r="B80" s="229" t="s">
        <v>457</v>
      </c>
      <c r="C80" s="232"/>
      <c r="D80" s="232"/>
      <c r="E80" s="252"/>
      <c r="F80" s="232"/>
      <c r="G80" s="77"/>
      <c r="H80" s="77"/>
      <c r="I80" s="229" t="s">
        <v>457</v>
      </c>
      <c r="J80" s="247"/>
      <c r="K80" s="49"/>
      <c r="L80" s="76"/>
      <c r="M80" s="49"/>
    </row>
    <row r="81" spans="1:13" ht="15" customHeight="1">
      <c r="A81" s="77"/>
      <c r="B81" s="229" t="s">
        <v>459</v>
      </c>
      <c r="C81" s="232"/>
      <c r="D81" s="232"/>
      <c r="E81" s="252"/>
      <c r="F81" s="232"/>
      <c r="G81" s="77"/>
      <c r="H81" s="77"/>
      <c r="I81" s="229" t="s">
        <v>459</v>
      </c>
      <c r="J81" s="247"/>
      <c r="K81" s="49"/>
      <c r="L81" s="76"/>
      <c r="M81" s="49"/>
    </row>
    <row r="82" spans="1:13" ht="15" customHeight="1">
      <c r="A82" s="77"/>
      <c r="B82" s="229" t="s">
        <v>461</v>
      </c>
      <c r="C82" s="232"/>
      <c r="D82" s="232"/>
      <c r="E82" s="252"/>
      <c r="F82" s="232"/>
      <c r="G82" s="77"/>
      <c r="H82" s="77"/>
      <c r="I82" s="229" t="s">
        <v>461</v>
      </c>
      <c r="J82" s="247"/>
      <c r="K82" s="49"/>
      <c r="L82" s="76"/>
      <c r="M82" s="49"/>
    </row>
    <row r="83" spans="1:13" ht="15" customHeight="1">
      <c r="A83" s="77"/>
      <c r="B83" s="229" t="s">
        <v>463</v>
      </c>
      <c r="C83" s="232"/>
      <c r="D83" s="232"/>
      <c r="E83" s="252"/>
      <c r="F83" s="232"/>
      <c r="G83" s="77"/>
      <c r="H83" s="77"/>
      <c r="I83" s="229" t="s">
        <v>463</v>
      </c>
      <c r="J83" s="247"/>
      <c r="K83" s="49"/>
      <c r="L83" s="76"/>
      <c r="M83" s="49"/>
    </row>
    <row r="84" spans="1:13" ht="15" customHeight="1">
      <c r="A84" s="77"/>
      <c r="B84" s="229" t="s">
        <v>465</v>
      </c>
      <c r="C84" s="232"/>
      <c r="D84" s="232"/>
      <c r="E84" s="252"/>
      <c r="F84" s="232"/>
      <c r="G84" s="77"/>
      <c r="H84" s="77"/>
      <c r="I84" s="229" t="s">
        <v>465</v>
      </c>
      <c r="J84" s="247"/>
      <c r="K84" s="49"/>
      <c r="L84" s="76"/>
      <c r="M84" s="49"/>
    </row>
    <row r="85" spans="1:13" ht="15" customHeight="1">
      <c r="A85" s="77"/>
      <c r="B85" s="229" t="s">
        <v>467</v>
      </c>
      <c r="C85" s="232"/>
      <c r="D85" s="232"/>
      <c r="E85" s="252"/>
      <c r="F85" s="232"/>
      <c r="G85" s="77"/>
      <c r="H85" s="77"/>
      <c r="I85" s="229" t="s">
        <v>467</v>
      </c>
      <c r="J85" s="247"/>
      <c r="K85" s="49"/>
      <c r="L85" s="76"/>
      <c r="M85" s="49"/>
    </row>
    <row r="86" spans="1:13" ht="15" customHeight="1">
      <c r="A86" s="77"/>
      <c r="B86" s="229" t="s">
        <v>469</v>
      </c>
      <c r="C86" s="232"/>
      <c r="D86" s="232"/>
      <c r="E86" s="252"/>
      <c r="F86" s="232"/>
      <c r="G86" s="77"/>
      <c r="H86" s="77"/>
      <c r="I86" s="229" t="s">
        <v>469</v>
      </c>
      <c r="J86" s="247"/>
      <c r="K86" s="49"/>
      <c r="L86" s="76"/>
      <c r="M86" s="49"/>
    </row>
    <row r="87" spans="1:13" ht="15" customHeight="1">
      <c r="A87" s="77"/>
      <c r="B87" s="229" t="s">
        <v>470</v>
      </c>
      <c r="C87" s="232"/>
      <c r="D87" s="232"/>
      <c r="E87" s="252"/>
      <c r="F87" s="232"/>
      <c r="G87" s="77"/>
      <c r="H87" s="77"/>
      <c r="I87" s="229" t="s">
        <v>470</v>
      </c>
      <c r="J87" s="247"/>
      <c r="K87" s="49"/>
      <c r="L87" s="76"/>
      <c r="M87" s="49"/>
    </row>
    <row r="88" spans="1:13" ht="15" customHeight="1">
      <c r="A88" s="77"/>
      <c r="B88" s="229" t="s">
        <v>472</v>
      </c>
      <c r="C88" s="232"/>
      <c r="D88" s="232"/>
      <c r="E88" s="252"/>
      <c r="F88" s="232"/>
      <c r="G88" s="77"/>
      <c r="H88" s="77"/>
      <c r="I88" s="229" t="s">
        <v>472</v>
      </c>
      <c r="J88" s="247"/>
      <c r="K88" s="49"/>
      <c r="L88" s="76"/>
      <c r="M88" s="49"/>
    </row>
    <row r="89" spans="1:13" ht="15" customHeight="1">
      <c r="A89" s="77"/>
      <c r="B89" s="229" t="s">
        <v>473</v>
      </c>
      <c r="C89" s="232"/>
      <c r="D89" s="232"/>
      <c r="E89" s="252"/>
      <c r="F89" s="232"/>
      <c r="G89" s="77"/>
      <c r="H89" s="77"/>
      <c r="I89" s="229" t="s">
        <v>473</v>
      </c>
      <c r="J89" s="247"/>
      <c r="K89" s="49"/>
      <c r="L89" s="76"/>
      <c r="M89" s="49"/>
    </row>
    <row r="90" spans="2:13" ht="15" customHeight="1">
      <c r="B90" s="46" t="s">
        <v>474</v>
      </c>
      <c r="C90" s="47"/>
      <c r="D90" s="47"/>
      <c r="E90" s="52"/>
      <c r="F90" s="47"/>
      <c r="I90" s="46" t="s">
        <v>474</v>
      </c>
      <c r="J90" s="49"/>
      <c r="K90" s="49"/>
      <c r="L90" s="76"/>
      <c r="M90" s="49"/>
    </row>
    <row r="91" spans="2:13" ht="15" customHeight="1">
      <c r="B91" s="46" t="s">
        <v>475</v>
      </c>
      <c r="C91" s="47"/>
      <c r="D91" s="47"/>
      <c r="E91" s="52"/>
      <c r="F91" s="47"/>
      <c r="I91" s="46" t="s">
        <v>475</v>
      </c>
      <c r="J91" s="49"/>
      <c r="K91" s="49"/>
      <c r="L91" s="76"/>
      <c r="M91" s="49"/>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1:G54"/>
  <sheetViews>
    <sheetView zoomScalePageLayoutView="0" workbookViewId="0" topLeftCell="A1">
      <selection activeCell="E4" sqref="E4"/>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1" spans="1:7" ht="12.75">
      <c r="A1" s="77"/>
      <c r="B1" s="77"/>
      <c r="C1" s="77"/>
      <c r="D1" s="77"/>
      <c r="E1" s="77"/>
      <c r="F1" s="77"/>
      <c r="G1" s="77"/>
    </row>
    <row r="2" spans="1:7" ht="12.75" hidden="1">
      <c r="A2" s="77"/>
      <c r="B2" s="77" t="s">
        <v>0</v>
      </c>
      <c r="C2" s="77" t="s">
        <v>80</v>
      </c>
      <c r="D2" s="77" t="s">
        <v>8</v>
      </c>
      <c r="E2" s="77"/>
      <c r="F2" s="77"/>
      <c r="G2" s="77"/>
    </row>
    <row r="3" spans="1:7" ht="12.75" hidden="1">
      <c r="A3" s="77"/>
      <c r="B3" s="78" t="s">
        <v>365</v>
      </c>
      <c r="C3" s="78"/>
      <c r="D3" s="77"/>
      <c r="E3" s="77"/>
      <c r="F3" s="77"/>
      <c r="G3" s="77"/>
    </row>
    <row r="4" spans="1:7" ht="12.75">
      <c r="A4" s="77"/>
      <c r="B4" s="77"/>
      <c r="C4" s="77"/>
      <c r="D4" s="77"/>
      <c r="E4" s="77"/>
      <c r="F4" s="77"/>
      <c r="G4" s="77"/>
    </row>
    <row r="5" spans="1:7" ht="20.25">
      <c r="A5" s="98"/>
      <c r="B5" s="98"/>
      <c r="C5" s="103" t="s">
        <v>542</v>
      </c>
      <c r="D5" s="171"/>
      <c r="E5" s="107"/>
      <c r="F5" s="77"/>
      <c r="G5" s="77"/>
    </row>
    <row r="6" spans="1:7" ht="17.25">
      <c r="A6" s="98"/>
      <c r="B6" s="98"/>
      <c r="C6" s="280" t="str">
        <f>CONCATENATE(MF33G_Jan_Mar!G3,", ",MF33G_Jan_Mar!H3," Reporting Period")</f>
        <v>November, 2014 Reporting Period</v>
      </c>
      <c r="D6" s="280"/>
      <c r="E6" s="260"/>
      <c r="F6" s="77"/>
      <c r="G6" s="77"/>
    </row>
    <row r="7" spans="1:7" ht="12.75">
      <c r="A7" s="98"/>
      <c r="B7" s="98"/>
      <c r="C7" s="104" t="str">
        <f>CONCATENATE("Created On: ",MF33G_Jan_Mar!F3)</f>
        <v>Created On: 03/18/2015</v>
      </c>
      <c r="D7" s="104"/>
      <c r="E7" s="261"/>
      <c r="F7" s="77"/>
      <c r="G7" s="77"/>
    </row>
    <row r="8" spans="1:7" ht="12.75">
      <c r="A8" s="77"/>
      <c r="B8" s="77"/>
      <c r="C8" s="201"/>
      <c r="D8" s="201"/>
      <c r="E8" s="200"/>
      <c r="F8" s="77"/>
      <c r="G8" s="77"/>
    </row>
    <row r="9" spans="1:7" ht="12.75">
      <c r="A9" s="77"/>
      <c r="B9" s="77"/>
      <c r="C9" s="261" t="s">
        <v>543</v>
      </c>
      <c r="D9" s="88"/>
      <c r="E9" s="202"/>
      <c r="F9" s="77"/>
      <c r="G9" s="77"/>
    </row>
    <row r="10" spans="1:7" ht="12.75">
      <c r="A10" s="77"/>
      <c r="B10" s="228" t="s">
        <v>350</v>
      </c>
      <c r="C10" s="262" t="s">
        <v>544</v>
      </c>
      <c r="D10" s="263" t="s">
        <v>265</v>
      </c>
      <c r="E10" s="263" t="s">
        <v>266</v>
      </c>
      <c r="F10" s="77"/>
      <c r="G10" s="77"/>
    </row>
    <row r="11" spans="1:7" ht="9.75" customHeight="1">
      <c r="A11" s="77"/>
      <c r="B11" s="228"/>
      <c r="C11" s="264"/>
      <c r="D11" s="265"/>
      <c r="E11" s="265"/>
      <c r="F11" s="77"/>
      <c r="G11" s="77"/>
    </row>
    <row r="12" spans="1:7" ht="19.5" customHeight="1">
      <c r="A12" s="78"/>
      <c r="B12" s="229" t="s">
        <v>17</v>
      </c>
      <c r="C12" s="266" t="s">
        <v>545</v>
      </c>
      <c r="D12" s="267">
        <v>406</v>
      </c>
      <c r="E12" s="267">
        <v>304</v>
      </c>
      <c r="F12" s="77"/>
      <c r="G12" s="77"/>
    </row>
    <row r="13" spans="1:7" ht="9.75" customHeight="1">
      <c r="A13" s="78"/>
      <c r="B13" s="229"/>
      <c r="C13" s="268"/>
      <c r="D13" s="269"/>
      <c r="E13" s="269"/>
      <c r="F13" s="77"/>
      <c r="G13" s="77"/>
    </row>
    <row r="14" spans="1:7" ht="9.75" customHeight="1">
      <c r="A14" s="78"/>
      <c r="B14" s="229"/>
      <c r="C14" s="270"/>
      <c r="D14" s="271"/>
      <c r="E14" s="271"/>
      <c r="F14" s="77"/>
      <c r="G14" s="77"/>
    </row>
    <row r="15" spans="1:7" ht="19.5" customHeight="1">
      <c r="A15" s="77"/>
      <c r="B15" s="229" t="s">
        <v>81</v>
      </c>
      <c r="C15" s="272" t="s">
        <v>546</v>
      </c>
      <c r="D15" s="273">
        <v>400</v>
      </c>
      <c r="E15" s="273">
        <v>304</v>
      </c>
      <c r="F15" s="77"/>
      <c r="G15" s="77"/>
    </row>
    <row r="16" spans="1:7" ht="9.75" customHeight="1">
      <c r="A16" s="77"/>
      <c r="B16" s="229"/>
      <c r="C16" s="274"/>
      <c r="D16" s="275"/>
      <c r="E16" s="275"/>
      <c r="F16" s="77"/>
      <c r="G16" s="77"/>
    </row>
    <row r="17" spans="1:7" ht="9.75" customHeight="1">
      <c r="A17" s="77"/>
      <c r="B17" s="229"/>
      <c r="C17" s="276"/>
      <c r="D17" s="265"/>
      <c r="E17" s="265"/>
      <c r="F17" s="77"/>
      <c r="G17" s="77"/>
    </row>
    <row r="18" spans="1:7" ht="19.5" customHeight="1">
      <c r="A18" s="77"/>
      <c r="B18" s="229" t="s">
        <v>165</v>
      </c>
      <c r="C18" s="272" t="s">
        <v>547</v>
      </c>
      <c r="D18" s="273">
        <v>419</v>
      </c>
      <c r="E18" s="273">
        <v>319</v>
      </c>
      <c r="F18" s="77"/>
      <c r="G18" s="77"/>
    </row>
    <row r="19" spans="1:7" ht="9.75" customHeight="1">
      <c r="A19" s="77"/>
      <c r="B19" s="229"/>
      <c r="C19" s="274"/>
      <c r="D19" s="275"/>
      <c r="E19" s="275"/>
      <c r="F19" s="77"/>
      <c r="G19" s="77"/>
    </row>
    <row r="20" spans="1:7" ht="9.75" customHeight="1">
      <c r="A20" s="77"/>
      <c r="B20" s="229"/>
      <c r="C20" s="276"/>
      <c r="D20" s="265"/>
      <c r="E20" s="265"/>
      <c r="F20" s="77"/>
      <c r="G20" s="77"/>
    </row>
    <row r="21" spans="1:7" ht="19.5" customHeight="1">
      <c r="A21" s="77"/>
      <c r="B21" s="229" t="s">
        <v>178</v>
      </c>
      <c r="C21" s="272" t="s">
        <v>548</v>
      </c>
      <c r="D21" s="273">
        <v>483</v>
      </c>
      <c r="E21" s="273">
        <v>423</v>
      </c>
      <c r="F21" s="77"/>
      <c r="G21" s="77"/>
    </row>
    <row r="22" spans="1:7" ht="9.75" customHeight="1">
      <c r="A22" s="77"/>
      <c r="B22" s="229"/>
      <c r="C22" s="277"/>
      <c r="D22" s="275"/>
      <c r="E22" s="275"/>
      <c r="F22" s="77"/>
      <c r="G22" s="77"/>
    </row>
    <row r="23" spans="1:7" ht="9.75" customHeight="1">
      <c r="A23" s="77"/>
      <c r="B23" s="229"/>
      <c r="C23" s="278"/>
      <c r="D23" s="265"/>
      <c r="E23" s="265"/>
      <c r="F23" s="77"/>
      <c r="G23" s="77"/>
    </row>
    <row r="24" spans="1:7" ht="19.5" customHeight="1">
      <c r="A24" s="77"/>
      <c r="B24" s="229" t="s">
        <v>193</v>
      </c>
      <c r="C24" s="272" t="s">
        <v>549</v>
      </c>
      <c r="D24" s="273">
        <v>222</v>
      </c>
      <c r="E24" s="273">
        <v>143</v>
      </c>
      <c r="F24" s="77"/>
      <c r="G24" s="77"/>
    </row>
    <row r="25" spans="1:7" ht="9.75" customHeight="1">
      <c r="A25" s="77"/>
      <c r="B25" s="229"/>
      <c r="C25" s="274"/>
      <c r="D25" s="275"/>
      <c r="E25" s="275"/>
      <c r="F25" s="77"/>
      <c r="G25" s="77"/>
    </row>
    <row r="26" spans="1:7" ht="9.75" customHeight="1">
      <c r="A26" s="77"/>
      <c r="B26" s="229"/>
      <c r="C26" s="276"/>
      <c r="D26" s="265"/>
      <c r="E26" s="265"/>
      <c r="F26" s="77"/>
      <c r="G26" s="77"/>
    </row>
    <row r="27" spans="1:7" ht="19.5" customHeight="1">
      <c r="A27" s="77"/>
      <c r="B27" s="229" t="s">
        <v>208</v>
      </c>
      <c r="C27" s="272" t="s">
        <v>550</v>
      </c>
      <c r="D27" s="273">
        <v>495</v>
      </c>
      <c r="E27" s="273">
        <v>339</v>
      </c>
      <c r="F27" s="77"/>
      <c r="G27" s="77"/>
    </row>
    <row r="28" spans="1:7" ht="9.75" customHeight="1">
      <c r="A28" s="77"/>
      <c r="B28" s="229"/>
      <c r="C28" s="274"/>
      <c r="D28" s="275"/>
      <c r="E28" s="275"/>
      <c r="F28" s="77"/>
      <c r="G28" s="77"/>
    </row>
    <row r="29" spans="1:7" ht="9.75" customHeight="1">
      <c r="A29" s="77"/>
      <c r="B29" s="229"/>
      <c r="C29" s="276"/>
      <c r="D29" s="265"/>
      <c r="E29" s="265"/>
      <c r="F29" s="77"/>
      <c r="G29" s="77"/>
    </row>
    <row r="30" spans="1:7" ht="19.5" customHeight="1">
      <c r="A30" s="77"/>
      <c r="B30" s="229" t="s">
        <v>238</v>
      </c>
      <c r="C30" s="272" t="s">
        <v>551</v>
      </c>
      <c r="D30" s="273">
        <v>466</v>
      </c>
      <c r="E30" s="273">
        <v>471</v>
      </c>
      <c r="F30" s="77"/>
      <c r="G30" s="77"/>
    </row>
    <row r="31" spans="1:7" ht="9.75" customHeight="1">
      <c r="A31" s="77"/>
      <c r="B31" s="229"/>
      <c r="C31" s="274"/>
      <c r="D31" s="275"/>
      <c r="E31" s="275"/>
      <c r="F31" s="77"/>
      <c r="G31" s="77"/>
    </row>
    <row r="32" spans="1:7" ht="9.75" customHeight="1">
      <c r="A32" s="77"/>
      <c r="B32" s="229"/>
      <c r="C32" s="276"/>
      <c r="D32" s="265"/>
      <c r="E32" s="265"/>
      <c r="F32" s="77"/>
      <c r="G32" s="77"/>
    </row>
    <row r="33" spans="1:7" ht="19.5" customHeight="1">
      <c r="A33" s="77"/>
      <c r="B33" s="229" t="s">
        <v>261</v>
      </c>
      <c r="C33" s="272" t="s">
        <v>552</v>
      </c>
      <c r="D33" s="273">
        <v>41</v>
      </c>
      <c r="E33" s="273">
        <v>47</v>
      </c>
      <c r="F33" s="77"/>
      <c r="G33" s="77"/>
    </row>
    <row r="34" spans="1:7" ht="9.75" customHeight="1">
      <c r="A34" s="77"/>
      <c r="B34" s="229"/>
      <c r="C34" s="274"/>
      <c r="D34" s="275"/>
      <c r="E34" s="275"/>
      <c r="F34" s="77"/>
      <c r="G34" s="77"/>
    </row>
    <row r="35" spans="1:7" ht="12.75">
      <c r="A35" s="77"/>
      <c r="B35" s="229"/>
      <c r="C35" s="228"/>
      <c r="D35" s="228"/>
      <c r="E35" s="228"/>
      <c r="F35" s="77"/>
      <c r="G35" s="77"/>
    </row>
    <row r="36" spans="1:7" ht="16.5">
      <c r="A36" s="77"/>
      <c r="B36" s="229"/>
      <c r="C36" s="279" t="s">
        <v>553</v>
      </c>
      <c r="D36" s="261"/>
      <c r="E36" s="261"/>
      <c r="F36" s="77"/>
      <c r="G36" s="77"/>
    </row>
    <row r="37" spans="1:7" ht="12.75">
      <c r="A37" s="77"/>
      <c r="B37" s="229"/>
      <c r="C37" s="228" t="s">
        <v>554</v>
      </c>
      <c r="D37" s="228"/>
      <c r="E37" s="228"/>
      <c r="F37" s="77"/>
      <c r="G37" s="77"/>
    </row>
    <row r="38" spans="1:7" ht="12.75">
      <c r="A38" s="77"/>
      <c r="B38" s="229"/>
      <c r="C38" s="228"/>
      <c r="D38" s="228"/>
      <c r="E38" s="228"/>
      <c r="F38" s="77"/>
      <c r="G38" s="77"/>
    </row>
    <row r="39" spans="1:7" ht="12.75">
      <c r="A39" s="77"/>
      <c r="B39" s="229"/>
      <c r="C39" s="228"/>
      <c r="D39" s="228"/>
      <c r="E39" s="228"/>
      <c r="F39" s="77"/>
      <c r="G39" s="77"/>
    </row>
    <row r="40" spans="1:7" ht="12.75">
      <c r="A40" s="77"/>
      <c r="B40" s="229"/>
      <c r="C40" s="228"/>
      <c r="D40" s="228"/>
      <c r="E40" s="228"/>
      <c r="F40" s="77"/>
      <c r="G40" s="77"/>
    </row>
    <row r="41" spans="1:7" ht="12.75">
      <c r="A41" s="77"/>
      <c r="B41" s="229"/>
      <c r="C41" s="228"/>
      <c r="D41" s="228"/>
      <c r="E41" s="228"/>
      <c r="F41" s="77"/>
      <c r="G41" s="77"/>
    </row>
    <row r="42" spans="1:7" ht="12.75">
      <c r="A42" s="77"/>
      <c r="B42" s="229"/>
      <c r="C42" s="228"/>
      <c r="D42" s="228"/>
      <c r="E42" s="228"/>
      <c r="F42" s="77"/>
      <c r="G42" s="77"/>
    </row>
    <row r="43" spans="1:7" ht="12.75">
      <c r="A43" s="77"/>
      <c r="B43" s="229"/>
      <c r="C43" s="228"/>
      <c r="D43" s="228"/>
      <c r="E43" s="228"/>
      <c r="F43" s="77"/>
      <c r="G43" s="77"/>
    </row>
    <row r="44" spans="1:7" ht="12.75">
      <c r="A44" s="77"/>
      <c r="B44" s="229"/>
      <c r="C44" s="228"/>
      <c r="D44" s="228"/>
      <c r="E44" s="228"/>
      <c r="F44" s="77"/>
      <c r="G44" s="77"/>
    </row>
    <row r="45" spans="1:7" ht="12.75">
      <c r="A45" s="77"/>
      <c r="B45" s="229"/>
      <c r="C45" s="228"/>
      <c r="D45" s="228"/>
      <c r="E45" s="228"/>
      <c r="F45" s="77"/>
      <c r="G45" s="77"/>
    </row>
    <row r="46" spans="1:7" ht="12.75">
      <c r="A46" s="77"/>
      <c r="B46" s="229"/>
      <c r="C46" s="228"/>
      <c r="D46" s="228"/>
      <c r="E46" s="228"/>
      <c r="F46" s="77"/>
      <c r="G46" s="77"/>
    </row>
    <row r="47" spans="1:7" ht="12.75">
      <c r="A47" s="77"/>
      <c r="B47" s="229"/>
      <c r="C47" s="228"/>
      <c r="D47" s="228"/>
      <c r="E47" s="228"/>
      <c r="F47" s="77"/>
      <c r="G47" s="77"/>
    </row>
    <row r="48" spans="1:7" ht="12.75">
      <c r="A48" s="77"/>
      <c r="B48" s="229"/>
      <c r="C48" s="228"/>
      <c r="D48" s="228"/>
      <c r="E48" s="228"/>
      <c r="F48" s="77"/>
      <c r="G48" s="77"/>
    </row>
    <row r="49" spans="1:7" ht="12.75">
      <c r="A49" s="77"/>
      <c r="B49" s="229"/>
      <c r="C49" s="228"/>
      <c r="D49" s="228"/>
      <c r="E49" s="228"/>
      <c r="F49" s="77"/>
      <c r="G49" s="77"/>
    </row>
    <row r="50" spans="1:7" ht="12.75">
      <c r="A50" s="77"/>
      <c r="B50" s="229"/>
      <c r="C50" s="228"/>
      <c r="D50" s="228"/>
      <c r="E50" s="228"/>
      <c r="F50" s="77"/>
      <c r="G50" s="77"/>
    </row>
    <row r="51" spans="2:5" ht="12.75">
      <c r="B51" s="46"/>
      <c r="C51" s="45"/>
      <c r="D51" s="45"/>
      <c r="E51" s="45"/>
    </row>
    <row r="52" spans="2:5" ht="12.75">
      <c r="B52" s="46"/>
      <c r="C52" s="45"/>
      <c r="D52" s="45"/>
      <c r="E52" s="45"/>
    </row>
    <row r="53" spans="2:5" ht="12.75">
      <c r="B53" s="46"/>
      <c r="C53" s="45"/>
      <c r="D53" s="45"/>
      <c r="E53" s="45"/>
    </row>
    <row r="54" spans="2:5" ht="12.75">
      <c r="B54" s="46"/>
      <c r="C54" s="45"/>
      <c r="D54" s="45"/>
      <c r="E54" s="45"/>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57"/>
      <c r="C3" s="56" t="s">
        <v>555</v>
      </c>
      <c r="D3" s="54"/>
      <c r="E3" s="55"/>
    </row>
    <row r="4" spans="2:5" ht="12.75">
      <c r="B4" s="58"/>
      <c r="C4" s="53" t="s">
        <v>88</v>
      </c>
      <c r="D4" s="53" t="s">
        <v>556</v>
      </c>
      <c r="E4" s="53">
        <v>1</v>
      </c>
    </row>
    <row r="5" spans="2:5" ht="12.75">
      <c r="B5" s="58"/>
      <c r="C5" s="53" t="s">
        <v>90</v>
      </c>
      <c r="D5" s="53" t="s">
        <v>557</v>
      </c>
      <c r="E5" s="53">
        <v>2</v>
      </c>
    </row>
    <row r="6" spans="2:5" ht="12.75">
      <c r="B6" s="58"/>
      <c r="C6" s="53" t="s">
        <v>91</v>
      </c>
      <c r="D6" s="53" t="s">
        <v>558</v>
      </c>
      <c r="E6" s="53">
        <v>3</v>
      </c>
    </row>
    <row r="7" spans="2:5" ht="12.75">
      <c r="B7" s="58"/>
      <c r="C7" s="53" t="s">
        <v>166</v>
      </c>
      <c r="D7" s="53" t="s">
        <v>559</v>
      </c>
      <c r="E7" s="53">
        <v>4</v>
      </c>
    </row>
    <row r="8" spans="2:5" ht="12.75">
      <c r="B8" s="58"/>
      <c r="C8" s="53" t="s">
        <v>167</v>
      </c>
      <c r="D8" s="53" t="s">
        <v>167</v>
      </c>
      <c r="E8" s="53">
        <v>5</v>
      </c>
    </row>
    <row r="9" spans="2:5" ht="12.75">
      <c r="B9" s="58"/>
      <c r="C9" s="53" t="s">
        <v>168</v>
      </c>
      <c r="D9" s="53" t="s">
        <v>560</v>
      </c>
      <c r="E9" s="53">
        <v>6</v>
      </c>
    </row>
    <row r="10" spans="2:5" ht="12.75">
      <c r="B10" s="58"/>
      <c r="C10" s="53" t="s">
        <v>181</v>
      </c>
      <c r="D10" s="53" t="s">
        <v>561</v>
      </c>
      <c r="E10" s="53">
        <v>7</v>
      </c>
    </row>
    <row r="11" spans="2:5" ht="12.75">
      <c r="B11" s="58"/>
      <c r="C11" s="53" t="s">
        <v>182</v>
      </c>
      <c r="D11" s="53" t="s">
        <v>562</v>
      </c>
      <c r="E11" s="53">
        <v>8</v>
      </c>
    </row>
    <row r="12" spans="2:5" ht="12.75">
      <c r="B12" s="58"/>
      <c r="C12" s="53" t="s">
        <v>183</v>
      </c>
      <c r="D12" s="53" t="s">
        <v>563</v>
      </c>
      <c r="E12" s="53">
        <v>9</v>
      </c>
    </row>
    <row r="13" spans="2:5" ht="12.75">
      <c r="B13" s="58"/>
      <c r="C13" s="53" t="s">
        <v>195</v>
      </c>
      <c r="D13" s="53" t="s">
        <v>564</v>
      </c>
      <c r="E13" s="53">
        <v>10</v>
      </c>
    </row>
    <row r="14" spans="2:5" ht="12.75">
      <c r="B14" s="58"/>
      <c r="C14" s="53" t="s">
        <v>18</v>
      </c>
      <c r="D14" s="53" t="s">
        <v>565</v>
      </c>
      <c r="E14" s="53">
        <v>11</v>
      </c>
    </row>
    <row r="15" spans="2:5" ht="12.75">
      <c r="B15" s="58"/>
      <c r="C15" s="53" t="s">
        <v>196</v>
      </c>
      <c r="D15" s="53" t="s">
        <v>566</v>
      </c>
      <c r="E15" s="53">
        <v>12</v>
      </c>
    </row>
    <row r="23" ht="12.75">
      <c r="C23" t="s">
        <v>567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6"/>
  <sheetViews>
    <sheetView zoomScalePageLayoutView="0" workbookViewId="0" topLeftCell="A1">
      <selection activeCell="F11" sqref="F11"/>
    </sheetView>
  </sheetViews>
  <sheetFormatPr defaultColWidth="9.140625" defaultRowHeight="12.75"/>
  <sheetData>
    <row r="1" spans="1:11" ht="12.75">
      <c r="A1" s="77"/>
      <c r="B1" s="77"/>
      <c r="C1" s="77"/>
      <c r="D1" s="77"/>
      <c r="E1" s="77"/>
      <c r="F1" s="77"/>
      <c r="G1" s="77"/>
      <c r="H1" s="77"/>
      <c r="I1" s="77"/>
      <c r="J1" s="77"/>
      <c r="K1" s="105"/>
    </row>
    <row r="2" spans="1:11" ht="17.25">
      <c r="A2" s="174" t="s">
        <v>39</v>
      </c>
      <c r="B2" s="77"/>
      <c r="C2" s="77"/>
      <c r="D2" s="77"/>
      <c r="E2" s="77"/>
      <c r="F2" s="77"/>
      <c r="G2" s="77"/>
      <c r="H2" s="77"/>
      <c r="I2" s="77"/>
      <c r="J2" s="77"/>
      <c r="K2" s="105"/>
    </row>
    <row r="3" spans="1:11" ht="12.75">
      <c r="A3" s="77"/>
      <c r="B3" s="77"/>
      <c r="C3" s="77"/>
      <c r="D3" s="77"/>
      <c r="E3" s="77"/>
      <c r="F3" s="77"/>
      <c r="G3" s="77"/>
      <c r="H3" s="77"/>
      <c r="I3" s="77"/>
      <c r="J3" s="77"/>
      <c r="K3" s="105"/>
    </row>
    <row r="4" spans="1:11" ht="26.25">
      <c r="A4" s="106" t="s">
        <v>40</v>
      </c>
      <c r="B4" s="107"/>
      <c r="C4" s="107"/>
      <c r="D4" s="107"/>
      <c r="E4" s="107"/>
      <c r="F4" s="107"/>
      <c r="G4" s="107"/>
      <c r="H4" s="107"/>
      <c r="I4" s="107"/>
      <c r="J4" s="107"/>
      <c r="K4" s="105"/>
    </row>
    <row r="5" spans="1:11" ht="12.75">
      <c r="A5" s="77"/>
      <c r="B5" s="77"/>
      <c r="C5" s="77"/>
      <c r="D5" s="77"/>
      <c r="E5" s="77"/>
      <c r="F5" s="77"/>
      <c r="G5" s="77"/>
      <c r="H5" s="77"/>
      <c r="I5" s="77"/>
      <c r="J5" s="77"/>
      <c r="K5" s="105"/>
    </row>
    <row r="6" spans="1:11" ht="12.75">
      <c r="A6" s="105" t="s">
        <v>41</v>
      </c>
      <c r="B6" s="107"/>
      <c r="C6" s="107"/>
      <c r="D6" s="107"/>
      <c r="E6" s="107"/>
      <c r="F6" s="107"/>
      <c r="G6" s="107"/>
      <c r="H6" s="107"/>
      <c r="I6" s="107"/>
      <c r="J6" s="107"/>
      <c r="K6" s="105"/>
    </row>
    <row r="7" spans="1:11" ht="12.75">
      <c r="A7" s="108" t="s">
        <v>42</v>
      </c>
      <c r="B7" s="107"/>
      <c r="C7" s="107"/>
      <c r="D7" s="107"/>
      <c r="E7" s="107"/>
      <c r="F7" s="107"/>
      <c r="G7" s="107"/>
      <c r="H7" s="107"/>
      <c r="I7" s="107"/>
      <c r="J7" s="107"/>
      <c r="K7" s="105"/>
    </row>
    <row r="8" spans="1:11" ht="12.75">
      <c r="A8" s="105"/>
      <c r="B8" s="107"/>
      <c r="C8" s="107"/>
      <c r="D8" s="107"/>
      <c r="E8" s="107"/>
      <c r="F8" s="107"/>
      <c r="G8" s="107"/>
      <c r="H8" s="107"/>
      <c r="I8" s="107"/>
      <c r="J8" s="107"/>
      <c r="K8" s="105"/>
    </row>
    <row r="9" spans="1:11" ht="12.75">
      <c r="A9" s="105" t="s">
        <v>43</v>
      </c>
      <c r="B9" s="107"/>
      <c r="C9" s="107"/>
      <c r="D9" s="107"/>
      <c r="E9" s="107"/>
      <c r="F9" s="107"/>
      <c r="G9" s="107"/>
      <c r="H9" s="107"/>
      <c r="I9" s="107"/>
      <c r="J9" s="107"/>
      <c r="K9" s="105"/>
    </row>
    <row r="10" spans="1:11" ht="12.75">
      <c r="A10" s="105"/>
      <c r="B10" s="107"/>
      <c r="C10" s="107"/>
      <c r="D10" s="107"/>
      <c r="E10" s="107"/>
      <c r="F10" s="107"/>
      <c r="G10" s="107"/>
      <c r="H10" s="107"/>
      <c r="I10" s="107"/>
      <c r="J10" s="107"/>
      <c r="K10" s="105"/>
    </row>
    <row r="11" spans="1:11" ht="12.75">
      <c r="A11" s="105" t="s">
        <v>44</v>
      </c>
      <c r="B11" s="107"/>
      <c r="C11" s="107"/>
      <c r="D11" s="107"/>
      <c r="E11" s="107"/>
      <c r="F11" s="107"/>
      <c r="G11" s="107"/>
      <c r="H11" s="107"/>
      <c r="I11" s="107"/>
      <c r="J11" s="107"/>
      <c r="K11" s="105"/>
    </row>
    <row r="12" spans="1:11" ht="12.75">
      <c r="A12" s="105"/>
      <c r="B12" s="107"/>
      <c r="C12" s="107"/>
      <c r="D12" s="107"/>
      <c r="E12" s="107"/>
      <c r="F12" s="107"/>
      <c r="G12" s="107"/>
      <c r="H12" s="107"/>
      <c r="I12" s="107"/>
      <c r="J12" s="107"/>
      <c r="K12" s="105"/>
    </row>
    <row r="13" spans="1:11" ht="12.75">
      <c r="A13" s="105" t="s">
        <v>45</v>
      </c>
      <c r="B13" s="107"/>
      <c r="C13" s="107"/>
      <c r="D13" s="107"/>
      <c r="E13" s="107"/>
      <c r="F13" s="107"/>
      <c r="G13" s="107"/>
      <c r="H13" s="107"/>
      <c r="I13" s="107"/>
      <c r="J13" s="107"/>
      <c r="K13" s="105"/>
    </row>
    <row r="14" spans="1:11" ht="12.75">
      <c r="A14" s="105" t="s">
        <v>46</v>
      </c>
      <c r="B14" s="107"/>
      <c r="C14" s="107"/>
      <c r="D14" s="107"/>
      <c r="E14" s="107"/>
      <c r="F14" s="107"/>
      <c r="G14" s="107"/>
      <c r="H14" s="107"/>
      <c r="I14" s="107"/>
      <c r="J14" s="107"/>
      <c r="K14" s="105"/>
    </row>
    <row r="15" spans="1:11" ht="12.75">
      <c r="A15" s="105" t="s">
        <v>47</v>
      </c>
      <c r="B15" s="107"/>
      <c r="C15" s="107"/>
      <c r="D15" s="107"/>
      <c r="E15" s="107"/>
      <c r="F15" s="107"/>
      <c r="G15" s="107"/>
      <c r="H15" s="107"/>
      <c r="I15" s="107"/>
      <c r="J15" s="107"/>
      <c r="K15" s="105"/>
    </row>
    <row r="16" spans="1:11" ht="12.75">
      <c r="A16" s="105" t="s">
        <v>48</v>
      </c>
      <c r="B16" s="107"/>
      <c r="C16" s="107"/>
      <c r="D16" s="107"/>
      <c r="E16" s="107"/>
      <c r="F16" s="107"/>
      <c r="G16" s="107"/>
      <c r="H16" s="107"/>
      <c r="I16" s="107"/>
      <c r="J16" s="107"/>
      <c r="K16" s="105"/>
    </row>
    <row r="17" spans="1:11" ht="12.75">
      <c r="A17" s="105" t="s">
        <v>49</v>
      </c>
      <c r="B17" s="107"/>
      <c r="C17" s="107"/>
      <c r="D17" s="107"/>
      <c r="E17" s="107"/>
      <c r="F17" s="107"/>
      <c r="G17" s="107"/>
      <c r="H17" s="107"/>
      <c r="I17" s="107"/>
      <c r="J17" s="107"/>
      <c r="K17" s="105"/>
    </row>
    <row r="18" spans="1:11" ht="12.75">
      <c r="A18" s="105"/>
      <c r="B18" s="107"/>
      <c r="C18" s="107"/>
      <c r="D18" s="107"/>
      <c r="E18" s="107"/>
      <c r="F18" s="107"/>
      <c r="G18" s="107"/>
      <c r="H18" s="107"/>
      <c r="I18" s="107"/>
      <c r="J18" s="107"/>
      <c r="K18" s="105"/>
    </row>
    <row r="19" spans="1:11" ht="12.75">
      <c r="A19" s="105" t="s">
        <v>50</v>
      </c>
      <c r="B19" s="107"/>
      <c r="C19" s="107"/>
      <c r="D19" s="107"/>
      <c r="E19" s="107"/>
      <c r="F19" s="107"/>
      <c r="G19" s="107"/>
      <c r="H19" s="107"/>
      <c r="I19" s="107"/>
      <c r="J19" s="107"/>
      <c r="K19" s="105"/>
    </row>
    <row r="20" spans="1:11" ht="12.75">
      <c r="A20" s="105" t="s">
        <v>51</v>
      </c>
      <c r="B20" s="107"/>
      <c r="C20" s="107"/>
      <c r="D20" s="107"/>
      <c r="E20" s="107"/>
      <c r="F20" s="107"/>
      <c r="G20" s="107"/>
      <c r="H20" s="107"/>
      <c r="I20" s="107"/>
      <c r="J20" s="107"/>
      <c r="K20" s="105"/>
    </row>
    <row r="21" spans="1:11" ht="12.75">
      <c r="A21" s="77"/>
      <c r="B21" s="77"/>
      <c r="C21" s="77"/>
      <c r="D21" s="77"/>
      <c r="E21" s="77"/>
      <c r="F21" s="77"/>
      <c r="G21" s="77"/>
      <c r="H21" s="77"/>
      <c r="I21" s="77"/>
      <c r="J21" s="77"/>
      <c r="K21" s="105"/>
    </row>
    <row r="22" spans="1:11" ht="12.75">
      <c r="A22" s="77"/>
      <c r="B22" s="77"/>
      <c r="C22" s="77"/>
      <c r="D22" s="77"/>
      <c r="E22" s="77"/>
      <c r="F22" s="77"/>
      <c r="G22" s="77"/>
      <c r="H22" s="77"/>
      <c r="I22" s="77"/>
      <c r="J22" s="77"/>
      <c r="K22" s="105"/>
    </row>
    <row r="23" spans="1:11" ht="12.75">
      <c r="A23" s="77"/>
      <c r="B23" s="77"/>
      <c r="C23" s="77"/>
      <c r="D23" s="77"/>
      <c r="E23" s="77"/>
      <c r="F23" s="77"/>
      <c r="G23" s="77"/>
      <c r="H23" s="77"/>
      <c r="I23" s="77"/>
      <c r="J23" s="77"/>
      <c r="K23" s="105"/>
    </row>
    <row r="24" spans="1:11" ht="21">
      <c r="A24" s="175" t="s">
        <v>52</v>
      </c>
      <c r="B24" s="176"/>
      <c r="C24" s="176"/>
      <c r="D24" s="176"/>
      <c r="E24" s="107"/>
      <c r="F24" s="107"/>
      <c r="G24" s="107"/>
      <c r="H24" s="107"/>
      <c r="I24" s="107"/>
      <c r="J24" s="107"/>
      <c r="K24" s="105"/>
    </row>
    <row r="25" spans="1:11" ht="12.75">
      <c r="A25" s="98"/>
      <c r="B25" s="98"/>
      <c r="C25" s="98"/>
      <c r="D25" s="98"/>
      <c r="E25" s="77"/>
      <c r="F25" s="77"/>
      <c r="G25" s="77"/>
      <c r="H25" s="77"/>
      <c r="I25" s="77"/>
      <c r="J25" s="77"/>
      <c r="K25" s="105"/>
    </row>
    <row r="26" spans="1:11" ht="26.25">
      <c r="A26" s="106" t="s">
        <v>53</v>
      </c>
      <c r="B26" s="107"/>
      <c r="C26" s="107"/>
      <c r="D26" s="107"/>
      <c r="E26" s="107"/>
      <c r="F26" s="107"/>
      <c r="G26" s="107"/>
      <c r="H26" s="107"/>
      <c r="I26" s="107"/>
      <c r="J26" s="107"/>
      <c r="K26" s="105"/>
    </row>
    <row r="27" spans="1:11" ht="12.75">
      <c r="A27" s="106"/>
      <c r="B27" s="107"/>
      <c r="C27" s="107"/>
      <c r="D27" s="107"/>
      <c r="E27" s="107"/>
      <c r="F27" s="107"/>
      <c r="G27" s="107"/>
      <c r="H27" s="107"/>
      <c r="I27" s="107"/>
      <c r="J27" s="107"/>
      <c r="K27" s="105"/>
    </row>
    <row r="28" spans="1:11" ht="12.75">
      <c r="A28" s="105" t="s">
        <v>41</v>
      </c>
      <c r="B28" s="107"/>
      <c r="C28" s="107"/>
      <c r="D28" s="107"/>
      <c r="E28" s="107"/>
      <c r="F28" s="107"/>
      <c r="G28" s="107"/>
      <c r="H28" s="107"/>
      <c r="I28" s="107"/>
      <c r="J28" s="107"/>
      <c r="K28" s="105"/>
    </row>
    <row r="29" spans="1:11" ht="12.75">
      <c r="A29" s="108" t="s">
        <v>42</v>
      </c>
      <c r="B29" s="107"/>
      <c r="C29" s="107"/>
      <c r="D29" s="107"/>
      <c r="E29" s="107"/>
      <c r="F29" s="107"/>
      <c r="G29" s="107"/>
      <c r="H29" s="107"/>
      <c r="I29" s="107"/>
      <c r="J29" s="107"/>
      <c r="K29" s="105"/>
    </row>
    <row r="30" spans="1:11" ht="12.75">
      <c r="A30" s="77"/>
      <c r="B30" s="77"/>
      <c r="C30" s="77"/>
      <c r="D30" s="77"/>
      <c r="E30" s="77"/>
      <c r="F30" s="77"/>
      <c r="G30" s="77"/>
      <c r="H30" s="77"/>
      <c r="I30" s="77"/>
      <c r="J30" s="77"/>
      <c r="K30" s="105"/>
    </row>
    <row r="31" spans="1:11" ht="12.75">
      <c r="A31" s="77"/>
      <c r="B31" s="77"/>
      <c r="C31" s="77"/>
      <c r="D31" s="77"/>
      <c r="E31" s="77"/>
      <c r="F31" s="77"/>
      <c r="G31" s="77"/>
      <c r="H31" s="77"/>
      <c r="I31" s="77"/>
      <c r="J31" s="77"/>
      <c r="K31" s="105"/>
    </row>
    <row r="32" spans="1:11" ht="39">
      <c r="A32" s="106" t="s">
        <v>54</v>
      </c>
      <c r="B32" s="106"/>
      <c r="C32" s="106"/>
      <c r="D32" s="106"/>
      <c r="E32" s="106"/>
      <c r="F32" s="106"/>
      <c r="G32" s="106"/>
      <c r="H32" s="106"/>
      <c r="I32" s="106"/>
      <c r="J32" s="106"/>
      <c r="K32" s="105"/>
    </row>
    <row r="33" spans="1:11" ht="12.75">
      <c r="A33" s="77"/>
      <c r="B33" s="77"/>
      <c r="C33" s="77"/>
      <c r="D33" s="77"/>
      <c r="E33" s="77"/>
      <c r="F33" s="77"/>
      <c r="G33" s="77"/>
      <c r="H33" s="77"/>
      <c r="I33" s="77"/>
      <c r="J33" s="77"/>
      <c r="K33" s="105"/>
    </row>
    <row r="34" spans="1:11" ht="12.75">
      <c r="A34" s="77"/>
      <c r="B34" s="77"/>
      <c r="C34" s="77"/>
      <c r="D34" s="77"/>
      <c r="E34" s="77"/>
      <c r="F34" s="77"/>
      <c r="G34" s="77"/>
      <c r="H34" s="77"/>
      <c r="I34" s="77"/>
      <c r="J34" s="77"/>
      <c r="K34" s="105"/>
    </row>
    <row r="35" spans="1:11" ht="52.5">
      <c r="A35" s="106" t="s">
        <v>55</v>
      </c>
      <c r="B35" s="106"/>
      <c r="C35" s="106"/>
      <c r="D35" s="106"/>
      <c r="E35" s="106"/>
      <c r="F35" s="106"/>
      <c r="G35" s="106"/>
      <c r="H35" s="106"/>
      <c r="I35" s="106"/>
      <c r="J35" s="106"/>
      <c r="K35" s="105"/>
    </row>
    <row r="36" spans="1:11" ht="12.75">
      <c r="A36" s="77"/>
      <c r="B36" s="77"/>
      <c r="C36" s="77"/>
      <c r="D36" s="77"/>
      <c r="E36" s="77"/>
      <c r="F36" s="77"/>
      <c r="G36" s="77"/>
      <c r="H36" s="77"/>
      <c r="I36" s="77"/>
      <c r="J36" s="77"/>
      <c r="K36" s="77"/>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1:M36"/>
  <sheetViews>
    <sheetView zoomScalePageLayoutView="0" workbookViewId="0" topLeftCell="A1">
      <selection activeCell="A1" sqref="A1:K7"/>
    </sheetView>
  </sheetViews>
  <sheetFormatPr defaultColWidth="9.140625" defaultRowHeight="12.75"/>
  <sheetData>
    <row r="1" spans="1:11" ht="12.75">
      <c r="A1" s="77"/>
      <c r="B1" s="77"/>
      <c r="C1" s="77"/>
      <c r="D1" s="77"/>
      <c r="E1" s="77"/>
      <c r="F1" s="77"/>
      <c r="G1" s="77"/>
      <c r="H1" s="77"/>
      <c r="I1" s="77"/>
      <c r="J1" s="77"/>
      <c r="K1" s="77"/>
    </row>
    <row r="2" spans="1:13" ht="12.75" hidden="1">
      <c r="A2" s="113" t="s">
        <v>0</v>
      </c>
      <c r="B2" s="113" t="s">
        <v>56</v>
      </c>
      <c r="C2" s="113" t="s">
        <v>7</v>
      </c>
      <c r="D2" s="113" t="s">
        <v>8</v>
      </c>
      <c r="E2" s="113" t="s">
        <v>57</v>
      </c>
      <c r="F2" s="113" t="s">
        <v>58</v>
      </c>
      <c r="G2" s="113" t="s">
        <v>59</v>
      </c>
      <c r="H2" s="113" t="s">
        <v>60</v>
      </c>
      <c r="I2" s="113" t="s">
        <v>61</v>
      </c>
      <c r="J2" s="113" t="s">
        <v>62</v>
      </c>
      <c r="K2" s="113" t="s">
        <v>63</v>
      </c>
      <c r="L2" s="7" t="s">
        <v>9</v>
      </c>
      <c r="M2" s="7" t="s">
        <v>64</v>
      </c>
    </row>
    <row r="3" spans="1:13" ht="12.75" hidden="1">
      <c r="A3" s="114" t="s">
        <v>17</v>
      </c>
      <c r="B3" s="113" t="s">
        <v>65</v>
      </c>
      <c r="C3" s="113" t="s">
        <v>18</v>
      </c>
      <c r="D3" s="113" t="s">
        <v>19</v>
      </c>
      <c r="E3" s="113" t="s">
        <v>17</v>
      </c>
      <c r="F3" s="113" t="s">
        <v>66</v>
      </c>
      <c r="G3" s="113" t="s">
        <v>67</v>
      </c>
      <c r="H3" s="113" t="s">
        <v>66</v>
      </c>
      <c r="I3" s="113" t="s">
        <v>68</v>
      </c>
      <c r="J3" s="113" t="s">
        <v>69</v>
      </c>
      <c r="K3" s="113" t="s">
        <v>70</v>
      </c>
      <c r="L3" s="7" t="s">
        <v>20</v>
      </c>
      <c r="M3" s="7" t="s">
        <v>21</v>
      </c>
    </row>
    <row r="4" spans="1:13" ht="12.75">
      <c r="A4" s="113"/>
      <c r="B4" s="113"/>
      <c r="C4" s="113"/>
      <c r="D4" s="113"/>
      <c r="E4" s="113"/>
      <c r="F4" s="113"/>
      <c r="G4" s="113"/>
      <c r="H4" s="113"/>
      <c r="I4" s="113"/>
      <c r="J4" s="113"/>
      <c r="K4" s="113"/>
      <c r="L4" s="7"/>
      <c r="M4" s="7"/>
    </row>
    <row r="5" spans="1:11" ht="22.5">
      <c r="A5" s="170" t="s">
        <v>71</v>
      </c>
      <c r="B5" s="171"/>
      <c r="C5" s="171"/>
      <c r="D5" s="171"/>
      <c r="E5" s="171"/>
      <c r="F5" s="171"/>
      <c r="G5" s="171"/>
      <c r="H5" s="171"/>
      <c r="I5" s="115"/>
      <c r="J5" s="115"/>
      <c r="K5" s="77"/>
    </row>
    <row r="6" spans="1:11" ht="15">
      <c r="A6" s="172" t="str">
        <f>CONCATENATE("Created On: ",K3,)</f>
        <v>Created On: 03/18/2015</v>
      </c>
      <c r="B6" s="172"/>
      <c r="C6" s="172"/>
      <c r="D6" s="172"/>
      <c r="E6" s="172"/>
      <c r="F6" s="172"/>
      <c r="G6" s="172"/>
      <c r="H6" s="172"/>
      <c r="I6" s="116"/>
      <c r="J6" s="116"/>
      <c r="K6" s="77"/>
    </row>
    <row r="7" spans="1:11" ht="15">
      <c r="A7" s="172" t="str">
        <f>CONCATENATE(C3," ",D3," Reporting Period")</f>
        <v>November 2014 Reporting Period</v>
      </c>
      <c r="B7" s="172"/>
      <c r="C7" s="172"/>
      <c r="D7" s="172"/>
      <c r="E7" s="172"/>
      <c r="F7" s="172"/>
      <c r="G7" s="172"/>
      <c r="H7" s="172"/>
      <c r="I7" s="116"/>
      <c r="J7" s="116"/>
      <c r="K7" s="77"/>
    </row>
    <row r="8" spans="1:11" ht="12.75">
      <c r="A8" s="98"/>
      <c r="B8" s="98"/>
      <c r="C8" s="98"/>
      <c r="D8" s="98"/>
      <c r="E8" s="98"/>
      <c r="F8" s="98"/>
      <c r="G8" s="98"/>
      <c r="H8" s="98"/>
      <c r="I8" s="77"/>
      <c r="J8" s="77"/>
      <c r="K8" s="77"/>
    </row>
    <row r="9" spans="1:11" ht="12.75">
      <c r="A9" s="77"/>
      <c r="B9" s="77"/>
      <c r="C9" s="77"/>
      <c r="D9" s="77"/>
      <c r="E9" s="77"/>
      <c r="F9" s="77"/>
      <c r="G9" s="77"/>
      <c r="H9" s="77"/>
      <c r="I9" s="77"/>
      <c r="J9" s="77"/>
      <c r="K9" s="77"/>
    </row>
    <row r="10" spans="1:11" ht="15">
      <c r="A10" s="109" t="s">
        <v>72</v>
      </c>
      <c r="B10" s="77"/>
      <c r="C10" s="77"/>
      <c r="D10" s="77"/>
      <c r="E10" s="77"/>
      <c r="F10" s="77"/>
      <c r="G10" s="77"/>
      <c r="H10" s="77"/>
      <c r="I10" s="77"/>
      <c r="J10" s="77"/>
      <c r="K10" s="77"/>
    </row>
    <row r="11" spans="1:11" ht="12.75">
      <c r="A11" s="77"/>
      <c r="B11" s="77"/>
      <c r="C11" s="77"/>
      <c r="D11" s="77"/>
      <c r="E11" s="77"/>
      <c r="F11" s="77"/>
      <c r="G11" s="77"/>
      <c r="H11" s="77"/>
      <c r="I11" s="77"/>
      <c r="J11" s="77"/>
      <c r="K11" s="77"/>
    </row>
    <row r="12" spans="1:11" ht="26.25">
      <c r="A12" s="106" t="str">
        <f>CONCATENATE("Based on State-reported data (",B3," entries) and estimated data where States did not report, gasoline consumption for ",M3," ",D3," changed by ",E3," percent compared to the same period in ",L3,". (1)")</f>
        <v>Based on State-reported data (41 entries) and estimated data where States did not report, gasoline consumption for January - November 2014 changed by 1 percent compared to the same period in 2013. (1)</v>
      </c>
      <c r="B12" s="106"/>
      <c r="C12" s="106"/>
      <c r="D12" s="106"/>
      <c r="E12" s="106"/>
      <c r="F12" s="106"/>
      <c r="G12" s="106"/>
      <c r="H12" s="106"/>
      <c r="I12" s="106"/>
      <c r="J12" s="106"/>
      <c r="K12" s="77"/>
    </row>
    <row r="13" spans="1:11" ht="12.75">
      <c r="A13" s="77"/>
      <c r="B13" s="77"/>
      <c r="C13" s="77"/>
      <c r="D13" s="77"/>
      <c r="E13" s="77"/>
      <c r="F13" s="77"/>
      <c r="G13" s="77"/>
      <c r="H13" s="77"/>
      <c r="I13" s="77"/>
      <c r="J13" s="77"/>
      <c r="K13" s="77"/>
    </row>
    <row r="14" spans="1:11" ht="105">
      <c r="A14" s="106" t="s">
        <v>73</v>
      </c>
      <c r="B14" s="106"/>
      <c r="C14" s="106"/>
      <c r="D14" s="106"/>
      <c r="E14" s="106"/>
      <c r="F14" s="106"/>
      <c r="G14" s="106"/>
      <c r="H14" s="106"/>
      <c r="I14" s="106"/>
      <c r="J14" s="106"/>
      <c r="K14" s="77"/>
    </row>
    <row r="15" spans="1:11" ht="12.75">
      <c r="A15" s="106" t="s">
        <v>74</v>
      </c>
      <c r="B15" s="106"/>
      <c r="C15" s="106"/>
      <c r="D15" s="106"/>
      <c r="E15" s="106"/>
      <c r="F15" s="106"/>
      <c r="G15" s="106"/>
      <c r="H15" s="106"/>
      <c r="I15" s="106"/>
      <c r="J15" s="106"/>
      <c r="K15" s="77"/>
    </row>
    <row r="16" spans="1:11" ht="12.75">
      <c r="A16" s="77"/>
      <c r="B16" s="77"/>
      <c r="C16" s="77"/>
      <c r="D16" s="77"/>
      <c r="E16" s="77"/>
      <c r="F16" s="77"/>
      <c r="G16" s="77"/>
      <c r="H16" s="77"/>
      <c r="I16" s="77"/>
      <c r="J16" s="77"/>
      <c r="K16" s="77"/>
    </row>
    <row r="17" spans="1:11" ht="12.75">
      <c r="A17" s="77"/>
      <c r="B17" s="77"/>
      <c r="C17" s="77"/>
      <c r="D17" s="77"/>
      <c r="E17" s="77"/>
      <c r="F17" s="77"/>
      <c r="G17" s="77"/>
      <c r="H17" s="77"/>
      <c r="I17" s="77"/>
      <c r="J17" s="77"/>
      <c r="K17" s="77"/>
    </row>
    <row r="18" spans="1:11" ht="24.75" customHeight="1">
      <c r="A18" s="109" t="s">
        <v>75</v>
      </c>
      <c r="B18" s="77"/>
      <c r="C18" s="77"/>
      <c r="D18" s="77"/>
      <c r="E18" s="77"/>
      <c r="F18" s="77"/>
      <c r="G18" s="77"/>
      <c r="H18" s="77"/>
      <c r="I18" s="77"/>
      <c r="J18" s="77"/>
      <c r="K18" s="77"/>
    </row>
    <row r="19" spans="1:11" s="5" customFormat="1" ht="12.75">
      <c r="A19" s="110"/>
      <c r="B19" s="111"/>
      <c r="C19" s="111"/>
      <c r="D19" s="111"/>
      <c r="E19" s="111"/>
      <c r="F19" s="111"/>
      <c r="G19" s="111"/>
      <c r="H19" s="111"/>
      <c r="I19" s="111"/>
      <c r="J19" s="111"/>
      <c r="K19" s="111"/>
    </row>
    <row r="20" spans="1:11" ht="52.5">
      <c r="A20" s="106"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2014 are shown in the table MF-121T. The gasoline rates vary from a low of  7.5 cents per gallon to 40.7 cents with an average of 22.5 cents.Five States provide for full or partial exemptions for gasohol, a blend of 90 percent gasoline and 10 percent fuel alcohol. Diesel rates vary from 7.5 cents to 54.9 cents per gallon.</v>
      </c>
      <c r="B20" s="106"/>
      <c r="C20" s="106"/>
      <c r="D20" s="106"/>
      <c r="E20" s="106"/>
      <c r="F20" s="106"/>
      <c r="G20" s="106"/>
      <c r="H20" s="106"/>
      <c r="I20" s="106"/>
      <c r="J20" s="106"/>
      <c r="K20" s="77"/>
    </row>
    <row r="21" spans="1:11" ht="12.75">
      <c r="A21" s="77"/>
      <c r="B21" s="77"/>
      <c r="C21" s="77"/>
      <c r="D21" s="77"/>
      <c r="E21" s="77"/>
      <c r="F21" s="77"/>
      <c r="G21" s="77"/>
      <c r="H21" s="77"/>
      <c r="I21" s="77"/>
      <c r="J21" s="77"/>
      <c r="K21" s="77"/>
    </row>
    <row r="22" spans="1:11" ht="52.5">
      <c r="A22" s="106" t="s">
        <v>76</v>
      </c>
      <c r="B22" s="106"/>
      <c r="C22" s="106"/>
      <c r="D22" s="106"/>
      <c r="E22" s="106"/>
      <c r="F22" s="106"/>
      <c r="G22" s="106"/>
      <c r="H22" s="106"/>
      <c r="I22" s="106"/>
      <c r="J22" s="106"/>
      <c r="K22" s="77"/>
    </row>
    <row r="23" spans="1:11" ht="12.75">
      <c r="A23" s="77"/>
      <c r="B23" s="77"/>
      <c r="C23" s="77"/>
      <c r="D23" s="77"/>
      <c r="E23" s="77"/>
      <c r="F23" s="77"/>
      <c r="G23" s="77"/>
      <c r="H23" s="77"/>
      <c r="I23" s="77"/>
      <c r="J23" s="77"/>
      <c r="K23" s="77"/>
    </row>
    <row r="24" spans="1:11" ht="12.75">
      <c r="A24" s="77"/>
      <c r="B24" s="77"/>
      <c r="C24" s="77"/>
      <c r="D24" s="77"/>
      <c r="E24" s="77"/>
      <c r="F24" s="77"/>
      <c r="G24" s="77"/>
      <c r="H24" s="77"/>
      <c r="I24" s="77"/>
      <c r="J24" s="77"/>
      <c r="K24" s="77"/>
    </row>
    <row r="25" spans="1:11" ht="12.75">
      <c r="A25" s="77"/>
      <c r="B25" s="77"/>
      <c r="C25" s="77"/>
      <c r="D25" s="77"/>
      <c r="E25" s="77"/>
      <c r="F25" s="77"/>
      <c r="G25" s="77"/>
      <c r="H25" s="77"/>
      <c r="I25" s="77"/>
      <c r="J25" s="77"/>
      <c r="K25" s="77"/>
    </row>
    <row r="26" spans="1:11" ht="12.75">
      <c r="A26" s="77"/>
      <c r="B26" s="77"/>
      <c r="C26" s="77"/>
      <c r="D26" s="77"/>
      <c r="E26" s="77"/>
      <c r="F26" s="77"/>
      <c r="G26" s="77"/>
      <c r="H26" s="77"/>
      <c r="I26" s="77"/>
      <c r="J26" s="77"/>
      <c r="K26" s="77"/>
    </row>
    <row r="27" spans="1:11" ht="12.75">
      <c r="A27" s="77"/>
      <c r="B27" s="77"/>
      <c r="C27" s="77"/>
      <c r="D27" s="77"/>
      <c r="E27" s="77"/>
      <c r="F27" s="77"/>
      <c r="G27" s="77"/>
      <c r="H27" s="77"/>
      <c r="I27" s="77"/>
      <c r="J27" s="77"/>
      <c r="K27" s="77"/>
    </row>
    <row r="28" spans="1:11" ht="12.75">
      <c r="A28" s="77"/>
      <c r="B28" s="77"/>
      <c r="C28" s="77"/>
      <c r="D28" s="77"/>
      <c r="E28" s="77"/>
      <c r="F28" s="77"/>
      <c r="G28" s="77"/>
      <c r="H28" s="77"/>
      <c r="I28" s="77"/>
      <c r="J28" s="77"/>
      <c r="K28" s="77"/>
    </row>
    <row r="29" spans="1:11" ht="12.75">
      <c r="A29" s="77"/>
      <c r="B29" s="77"/>
      <c r="C29" s="77"/>
      <c r="D29" s="77"/>
      <c r="E29" s="77"/>
      <c r="F29" s="77"/>
      <c r="G29" s="77"/>
      <c r="H29" s="77"/>
      <c r="I29" s="77"/>
      <c r="J29" s="77"/>
      <c r="K29" s="77"/>
    </row>
    <row r="30" spans="1:11" ht="12.75">
      <c r="A30" s="77"/>
      <c r="B30" s="77"/>
      <c r="C30" s="77"/>
      <c r="D30" s="77"/>
      <c r="E30" s="77"/>
      <c r="F30" s="77"/>
      <c r="G30" s="77"/>
      <c r="H30" s="77"/>
      <c r="I30" s="77"/>
      <c r="J30" s="77"/>
      <c r="K30" s="77"/>
    </row>
    <row r="31" spans="1:11" ht="12.75">
      <c r="A31" s="77"/>
      <c r="B31" s="77"/>
      <c r="C31" s="77"/>
      <c r="D31" s="77"/>
      <c r="E31" s="77"/>
      <c r="F31" s="77"/>
      <c r="G31" s="77"/>
      <c r="H31" s="77"/>
      <c r="I31" s="77"/>
      <c r="J31" s="77"/>
      <c r="K31" s="77"/>
    </row>
    <row r="32" spans="1:11" ht="12.75">
      <c r="A32" s="77"/>
      <c r="B32" s="77"/>
      <c r="C32" s="77"/>
      <c r="D32" s="77"/>
      <c r="E32" s="77"/>
      <c r="F32" s="77"/>
      <c r="G32" s="77"/>
      <c r="H32" s="77"/>
      <c r="I32" s="77"/>
      <c r="J32" s="77"/>
      <c r="K32" s="77"/>
    </row>
    <row r="33" spans="1:11" ht="12.75">
      <c r="A33" s="77"/>
      <c r="B33" s="77"/>
      <c r="C33" s="77"/>
      <c r="D33" s="77"/>
      <c r="E33" s="77"/>
      <c r="F33" s="77"/>
      <c r="G33" s="77"/>
      <c r="H33" s="77"/>
      <c r="I33" s="77"/>
      <c r="J33" s="77"/>
      <c r="K33" s="77"/>
    </row>
    <row r="34" spans="1:11" ht="12.75">
      <c r="A34" s="77"/>
      <c r="B34" s="77"/>
      <c r="C34" s="77"/>
      <c r="D34" s="77"/>
      <c r="E34" s="77"/>
      <c r="F34" s="77"/>
      <c r="G34" s="77"/>
      <c r="H34" s="77"/>
      <c r="I34" s="77"/>
      <c r="J34" s="77"/>
      <c r="K34" s="77"/>
    </row>
    <row r="35" spans="1:11" ht="30.75">
      <c r="A35" s="112"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2013 and 2014 data are available.</v>
      </c>
      <c r="B35" s="106"/>
      <c r="C35" s="106"/>
      <c r="D35" s="106"/>
      <c r="E35" s="106"/>
      <c r="F35" s="106"/>
      <c r="G35" s="106"/>
      <c r="H35" s="106"/>
      <c r="I35" s="106"/>
      <c r="J35" s="106"/>
      <c r="K35" s="77"/>
    </row>
    <row r="36" spans="2:10" ht="12.75">
      <c r="B36" s="3"/>
      <c r="C36" s="3"/>
      <c r="D36" s="3"/>
      <c r="E36" s="3"/>
      <c r="F36" s="3"/>
      <c r="G36" s="3"/>
      <c r="H36" s="3"/>
      <c r="I36" s="3"/>
      <c r="J36" s="3"/>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L72"/>
  <sheetViews>
    <sheetView zoomScale="130" zoomScaleNormal="130" zoomScalePageLayoutView="0" workbookViewId="0" topLeftCell="A39">
      <selection activeCell="A5" sqref="A5:C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2" ht="7.5" customHeight="1">
      <c r="A1" s="77"/>
      <c r="B1" s="77"/>
      <c r="C1" s="77"/>
      <c r="D1" s="77"/>
      <c r="E1" s="77"/>
      <c r="F1" s="77"/>
      <c r="G1" s="77"/>
      <c r="H1" s="77"/>
      <c r="I1" s="77"/>
      <c r="J1" s="77"/>
      <c r="K1" s="77"/>
      <c r="L1" s="77"/>
    </row>
    <row r="2" spans="1:12" ht="7.5" customHeight="1" hidden="1">
      <c r="A2" s="77"/>
      <c r="B2" s="113" t="s">
        <v>0</v>
      </c>
      <c r="C2" s="113" t="s">
        <v>77</v>
      </c>
      <c r="D2" s="113" t="s">
        <v>78</v>
      </c>
      <c r="E2" s="113" t="s">
        <v>79</v>
      </c>
      <c r="F2" s="113" t="s">
        <v>80</v>
      </c>
      <c r="G2" s="113" t="s">
        <v>7</v>
      </c>
      <c r="H2" s="113" t="s">
        <v>8</v>
      </c>
      <c r="I2" s="113"/>
      <c r="J2" s="113"/>
      <c r="K2" s="113"/>
      <c r="L2" s="77"/>
    </row>
    <row r="3" spans="1:12" ht="7.5" customHeight="1" hidden="1">
      <c r="A3" s="77"/>
      <c r="B3" s="114" t="s">
        <v>81</v>
      </c>
      <c r="C3" s="113" t="s">
        <v>82</v>
      </c>
      <c r="D3" s="113" t="s">
        <v>83</v>
      </c>
      <c r="E3" s="113" t="s">
        <v>83</v>
      </c>
      <c r="F3" s="113" t="s">
        <v>70</v>
      </c>
      <c r="G3" s="113" t="s">
        <v>18</v>
      </c>
      <c r="H3" s="113" t="s">
        <v>19</v>
      </c>
      <c r="I3" s="113"/>
      <c r="J3" s="113"/>
      <c r="K3" s="113"/>
      <c r="L3" s="77"/>
    </row>
    <row r="4" spans="1:12" ht="7.5" customHeight="1">
      <c r="A4" s="77"/>
      <c r="B4" s="113"/>
      <c r="C4" s="113"/>
      <c r="D4" s="113"/>
      <c r="E4" s="113"/>
      <c r="F4" s="113"/>
      <c r="G4" s="113"/>
      <c r="H4" s="113"/>
      <c r="I4" s="113"/>
      <c r="J4" s="113"/>
      <c r="K4" s="113"/>
      <c r="L4" s="77"/>
    </row>
    <row r="5" spans="1:12" ht="22.5" customHeight="1">
      <c r="A5" s="98"/>
      <c r="B5" s="170" t="s">
        <v>84</v>
      </c>
      <c r="C5" s="171"/>
      <c r="D5" s="115"/>
      <c r="E5" s="115"/>
      <c r="F5" s="115"/>
      <c r="G5" s="115"/>
      <c r="H5" s="115"/>
      <c r="I5" s="115"/>
      <c r="J5" s="115"/>
      <c r="K5" s="115"/>
      <c r="L5" s="77"/>
    </row>
    <row r="6" spans="1:12" ht="15" customHeight="1">
      <c r="A6" s="98"/>
      <c r="B6" s="172" t="s">
        <v>85</v>
      </c>
      <c r="C6" s="172"/>
      <c r="D6" s="116"/>
      <c r="E6" s="116"/>
      <c r="F6" s="116"/>
      <c r="G6" s="116"/>
      <c r="H6" s="116"/>
      <c r="I6" s="116"/>
      <c r="J6" s="116"/>
      <c r="K6" s="116"/>
      <c r="L6" s="77"/>
    </row>
    <row r="7" spans="1:12" ht="9" customHeight="1">
      <c r="A7" s="77"/>
      <c r="B7" s="116"/>
      <c r="C7" s="116"/>
      <c r="D7" s="116"/>
      <c r="E7" s="116"/>
      <c r="F7" s="116"/>
      <c r="G7" s="116"/>
      <c r="H7" s="116"/>
      <c r="I7" s="116"/>
      <c r="J7" s="117"/>
      <c r="K7" s="117" t="s">
        <v>86</v>
      </c>
      <c r="L7" s="77"/>
    </row>
    <row r="8" spans="1:12" ht="12" customHeight="1">
      <c r="A8" s="77"/>
      <c r="B8" s="118" t="str">
        <f>CONCATENATE("Created On: ",F3)</f>
        <v>Created On: 03/18/2015</v>
      </c>
      <c r="C8" s="77"/>
      <c r="D8" s="77"/>
      <c r="E8" s="77"/>
      <c r="F8" s="118" t="s">
        <v>87</v>
      </c>
      <c r="G8" s="77"/>
      <c r="H8" s="77"/>
      <c r="I8" s="77"/>
      <c r="J8" s="77"/>
      <c r="K8" s="117" t="str">
        <f>CONCATENATE(G3," ",H3," Reporting Period")</f>
        <v>November 2014 Reporting Period</v>
      </c>
      <c r="L8" s="77"/>
    </row>
    <row r="9" spans="1:12" ht="12" customHeight="1">
      <c r="A9" s="77"/>
      <c r="B9" s="119"/>
      <c r="C9" s="119" t="s">
        <v>88</v>
      </c>
      <c r="D9" s="120" t="s">
        <v>89</v>
      </c>
      <c r="E9" s="120"/>
      <c r="F9" s="119" t="s">
        <v>90</v>
      </c>
      <c r="G9" s="120" t="s">
        <v>89</v>
      </c>
      <c r="H9" s="120"/>
      <c r="I9" s="119" t="s">
        <v>91</v>
      </c>
      <c r="J9" s="120" t="s">
        <v>89</v>
      </c>
      <c r="K9" s="120"/>
      <c r="L9" s="77"/>
    </row>
    <row r="10" spans="1:12" ht="12" customHeight="1">
      <c r="A10" s="77"/>
      <c r="B10" s="121" t="s">
        <v>92</v>
      </c>
      <c r="C10" s="122" t="str">
        <f>C3</f>
        <v>52</v>
      </c>
      <c r="D10" s="123" t="s">
        <v>93</v>
      </c>
      <c r="E10" s="123"/>
      <c r="F10" s="122" t="str">
        <f>D3</f>
        <v>51</v>
      </c>
      <c r="G10" s="123" t="s">
        <v>93</v>
      </c>
      <c r="H10" s="123"/>
      <c r="I10" s="122" t="str">
        <f>E3</f>
        <v>51</v>
      </c>
      <c r="J10" s="123" t="s">
        <v>93</v>
      </c>
      <c r="K10" s="123"/>
      <c r="L10" s="77"/>
    </row>
    <row r="11" spans="1:12" ht="12" customHeight="1">
      <c r="A11" s="77"/>
      <c r="B11" s="121"/>
      <c r="C11" s="121" t="str">
        <f>CONCATENATE("(",C3," Entities)")</f>
        <v>(52 Entities)</v>
      </c>
      <c r="D11" s="123" t="s">
        <v>94</v>
      </c>
      <c r="E11" s="123"/>
      <c r="F11" s="121" t="str">
        <f>CONCATENATE("(",D3," Entities)")</f>
        <v>(51 Entities)</v>
      </c>
      <c r="G11" s="123" t="s">
        <v>94</v>
      </c>
      <c r="H11" s="123"/>
      <c r="I11" s="121" t="str">
        <f>CONCATENATE("(",E3," Entities)")</f>
        <v>(51 Entities)</v>
      </c>
      <c r="J11" s="123" t="s">
        <v>94</v>
      </c>
      <c r="K11" s="123"/>
      <c r="L11" s="77"/>
    </row>
    <row r="12" spans="1:12" ht="16.5" customHeight="1">
      <c r="A12" s="77"/>
      <c r="B12" s="124"/>
      <c r="C12" s="124" t="s">
        <v>95</v>
      </c>
      <c r="D12" s="125" t="s">
        <v>96</v>
      </c>
      <c r="E12" s="125" t="s">
        <v>97</v>
      </c>
      <c r="F12" s="124" t="s">
        <v>95</v>
      </c>
      <c r="G12" s="125" t="s">
        <v>96</v>
      </c>
      <c r="H12" s="125" t="s">
        <v>97</v>
      </c>
      <c r="I12" s="124" t="s">
        <v>95</v>
      </c>
      <c r="J12" s="125" t="s">
        <v>96</v>
      </c>
      <c r="K12" s="125" t="s">
        <v>97</v>
      </c>
      <c r="L12" s="77"/>
    </row>
    <row r="13" spans="1:12" ht="7.5" customHeight="1" hidden="1">
      <c r="A13" s="77"/>
      <c r="B13" s="118" t="s">
        <v>98</v>
      </c>
      <c r="C13" s="118" t="s">
        <v>99</v>
      </c>
      <c r="D13" s="118" t="s">
        <v>100</v>
      </c>
      <c r="E13" s="118" t="s">
        <v>101</v>
      </c>
      <c r="F13" s="118" t="s">
        <v>102</v>
      </c>
      <c r="G13" s="118" t="s">
        <v>103</v>
      </c>
      <c r="H13" s="118" t="s">
        <v>104</v>
      </c>
      <c r="I13" s="118" t="s">
        <v>105</v>
      </c>
      <c r="J13" s="118" t="s">
        <v>106</v>
      </c>
      <c r="K13" s="118" t="s">
        <v>107</v>
      </c>
      <c r="L13" s="77"/>
    </row>
    <row r="14" spans="1:12" ht="7.5" customHeight="1" hidden="1">
      <c r="A14" s="77"/>
      <c r="B14" s="126"/>
      <c r="C14" s="126">
        <v>0</v>
      </c>
      <c r="D14" s="127">
        <v>0</v>
      </c>
      <c r="E14" s="127">
        <v>0</v>
      </c>
      <c r="F14" s="126">
        <v>0</v>
      </c>
      <c r="G14" s="127">
        <v>0</v>
      </c>
      <c r="H14" s="127">
        <v>0</v>
      </c>
      <c r="I14" s="126">
        <v>0</v>
      </c>
      <c r="J14" s="127">
        <v>0</v>
      </c>
      <c r="K14" s="127">
        <v>0</v>
      </c>
      <c r="L14" s="77"/>
    </row>
    <row r="15" spans="1:12" ht="9" customHeight="1">
      <c r="A15" s="77"/>
      <c r="B15" s="128" t="s">
        <v>108</v>
      </c>
      <c r="C15" s="129">
        <v>210057936</v>
      </c>
      <c r="D15" s="129">
        <v>210057936</v>
      </c>
      <c r="E15" s="130">
        <v>-0.2</v>
      </c>
      <c r="F15" s="129">
        <v>201149422</v>
      </c>
      <c r="G15" s="129">
        <v>411207358</v>
      </c>
      <c r="H15" s="130">
        <v>0.2</v>
      </c>
      <c r="I15" s="129">
        <v>192148377</v>
      </c>
      <c r="J15" s="129">
        <v>603355735</v>
      </c>
      <c r="K15" s="130">
        <v>0.1</v>
      </c>
      <c r="L15" s="77"/>
    </row>
    <row r="16" spans="1:12" ht="9" customHeight="1">
      <c r="A16" s="77"/>
      <c r="B16" s="131" t="s">
        <v>109</v>
      </c>
      <c r="C16" s="132">
        <v>20518234</v>
      </c>
      <c r="D16" s="132">
        <v>20518234</v>
      </c>
      <c r="E16" s="133">
        <v>-1.4</v>
      </c>
      <c r="F16" s="132">
        <v>20496822</v>
      </c>
      <c r="G16" s="132">
        <v>41015056.192</v>
      </c>
      <c r="H16" s="133">
        <v>-0.3</v>
      </c>
      <c r="I16" s="132">
        <v>23147268</v>
      </c>
      <c r="J16" s="132">
        <v>64162324.401</v>
      </c>
      <c r="K16" s="133">
        <v>0.1</v>
      </c>
      <c r="L16" s="77"/>
    </row>
    <row r="17" spans="1:12" ht="9" customHeight="1">
      <c r="A17" s="77"/>
      <c r="B17" s="131" t="s">
        <v>110</v>
      </c>
      <c r="C17" s="134">
        <v>215786815</v>
      </c>
      <c r="D17" s="134">
        <v>215786815</v>
      </c>
      <c r="E17" s="135">
        <v>0.3</v>
      </c>
      <c r="F17" s="134">
        <v>209686292</v>
      </c>
      <c r="G17" s="134">
        <v>425473107</v>
      </c>
      <c r="H17" s="135">
        <v>1.6</v>
      </c>
      <c r="I17" s="134">
        <v>237658888</v>
      </c>
      <c r="J17" s="134">
        <v>663131995</v>
      </c>
      <c r="K17" s="135">
        <v>1.5</v>
      </c>
      <c r="L17" s="77"/>
    </row>
    <row r="18" spans="1:12" ht="9" customHeight="1">
      <c r="A18" s="77"/>
      <c r="B18" s="131" t="s">
        <v>111</v>
      </c>
      <c r="C18" s="134">
        <v>114043746</v>
      </c>
      <c r="D18" s="134">
        <v>114043746</v>
      </c>
      <c r="E18" s="135">
        <v>3.5</v>
      </c>
      <c r="F18" s="134">
        <v>104175101</v>
      </c>
      <c r="G18" s="134">
        <v>218218847</v>
      </c>
      <c r="H18" s="135">
        <v>0.9</v>
      </c>
      <c r="I18" s="134">
        <v>119163754</v>
      </c>
      <c r="J18" s="134">
        <v>337382601</v>
      </c>
      <c r="K18" s="135">
        <v>0.2</v>
      </c>
      <c r="L18" s="77"/>
    </row>
    <row r="19" spans="1:12" ht="9" customHeight="1">
      <c r="A19" s="77"/>
      <c r="B19" s="131" t="s">
        <v>112</v>
      </c>
      <c r="C19" s="134">
        <v>1175169085</v>
      </c>
      <c r="D19" s="134">
        <v>1175169085</v>
      </c>
      <c r="E19" s="135">
        <v>0.4</v>
      </c>
      <c r="F19" s="134">
        <v>1109843063</v>
      </c>
      <c r="G19" s="134">
        <v>2285012148</v>
      </c>
      <c r="H19" s="135">
        <v>0.7</v>
      </c>
      <c r="I19" s="134">
        <v>1247378686</v>
      </c>
      <c r="J19" s="134">
        <v>3532390834</v>
      </c>
      <c r="K19" s="135">
        <v>0.6</v>
      </c>
      <c r="L19" s="77"/>
    </row>
    <row r="20" spans="1:12" ht="9" customHeight="1">
      <c r="A20" s="77"/>
      <c r="B20" s="131" t="s">
        <v>113</v>
      </c>
      <c r="C20" s="134">
        <v>176149325</v>
      </c>
      <c r="D20" s="134">
        <v>176149325</v>
      </c>
      <c r="E20" s="135">
        <v>1.4</v>
      </c>
      <c r="F20" s="134">
        <v>161829422</v>
      </c>
      <c r="G20" s="134">
        <v>337978747</v>
      </c>
      <c r="H20" s="135">
        <v>2.1</v>
      </c>
      <c r="I20" s="134">
        <v>181718599</v>
      </c>
      <c r="J20" s="134">
        <v>519697346</v>
      </c>
      <c r="K20" s="135">
        <v>2.3</v>
      </c>
      <c r="L20" s="77"/>
    </row>
    <row r="21" spans="1:12" ht="9" customHeight="1">
      <c r="A21" s="77"/>
      <c r="B21" s="131" t="s">
        <v>114</v>
      </c>
      <c r="C21" s="132">
        <v>114212331</v>
      </c>
      <c r="D21" s="132">
        <v>114212331</v>
      </c>
      <c r="E21" s="133">
        <v>-1.3</v>
      </c>
      <c r="F21" s="132">
        <v>103221193</v>
      </c>
      <c r="G21" s="132">
        <v>217433524</v>
      </c>
      <c r="H21" s="133">
        <v>-0.6</v>
      </c>
      <c r="I21" s="132">
        <v>120104088</v>
      </c>
      <c r="J21" s="132">
        <v>337537612</v>
      </c>
      <c r="K21" s="133">
        <v>-0.2</v>
      </c>
      <c r="L21" s="77"/>
    </row>
    <row r="22" spans="1:12" ht="9" customHeight="1">
      <c r="A22" s="77"/>
      <c r="B22" s="131" t="s">
        <v>115</v>
      </c>
      <c r="C22" s="134">
        <v>33510544</v>
      </c>
      <c r="D22" s="134">
        <v>33510544</v>
      </c>
      <c r="E22" s="135">
        <v>-7.2</v>
      </c>
      <c r="F22" s="134">
        <v>32002844</v>
      </c>
      <c r="G22" s="134">
        <v>65513388</v>
      </c>
      <c r="H22" s="135">
        <v>-6.8</v>
      </c>
      <c r="I22" s="134">
        <v>36208384</v>
      </c>
      <c r="J22" s="134">
        <v>101721772</v>
      </c>
      <c r="K22" s="135">
        <v>-0.5</v>
      </c>
      <c r="L22" s="77"/>
    </row>
    <row r="23" spans="1:12" ht="9" customHeight="1">
      <c r="A23" s="77"/>
      <c r="B23" s="131" t="s">
        <v>116</v>
      </c>
      <c r="C23" s="132">
        <v>9015628</v>
      </c>
      <c r="D23" s="132">
        <v>9015628</v>
      </c>
      <c r="E23" s="133">
        <v>23.9</v>
      </c>
      <c r="F23" s="132">
        <v>8988399</v>
      </c>
      <c r="G23" s="132">
        <v>18004027</v>
      </c>
      <c r="H23" s="133">
        <v>27</v>
      </c>
      <c r="I23" s="132">
        <v>11072475</v>
      </c>
      <c r="J23" s="132">
        <v>29076502</v>
      </c>
      <c r="K23" s="133">
        <v>35.1</v>
      </c>
      <c r="L23" s="77"/>
    </row>
    <row r="24" spans="1:12" ht="9" customHeight="1">
      <c r="A24" s="77"/>
      <c r="B24" s="131" t="s">
        <v>117</v>
      </c>
      <c r="C24" s="134">
        <v>701697167</v>
      </c>
      <c r="D24" s="134">
        <v>701697167</v>
      </c>
      <c r="E24" s="135">
        <v>3.5</v>
      </c>
      <c r="F24" s="134">
        <v>697655170</v>
      </c>
      <c r="G24" s="134">
        <v>1399352337</v>
      </c>
      <c r="H24" s="135">
        <v>3.5</v>
      </c>
      <c r="I24" s="134">
        <v>659815810</v>
      </c>
      <c r="J24" s="134">
        <v>2059168147</v>
      </c>
      <c r="K24" s="135">
        <v>2.6</v>
      </c>
      <c r="L24" s="77"/>
    </row>
    <row r="25" spans="1:12" ht="9" customHeight="1">
      <c r="A25" s="77"/>
      <c r="B25" s="131" t="s">
        <v>118</v>
      </c>
      <c r="C25" s="134">
        <v>364913486</v>
      </c>
      <c r="D25" s="134">
        <v>364913486</v>
      </c>
      <c r="E25" s="135">
        <v>0.8</v>
      </c>
      <c r="F25" s="134">
        <v>340113206</v>
      </c>
      <c r="G25" s="134">
        <v>705026692</v>
      </c>
      <c r="H25" s="135">
        <v>-0.9</v>
      </c>
      <c r="I25" s="134">
        <v>424255356</v>
      </c>
      <c r="J25" s="134">
        <v>1129282048</v>
      </c>
      <c r="K25" s="135">
        <v>-12.1</v>
      </c>
      <c r="L25" s="77"/>
    </row>
    <row r="26" spans="1:12" ht="9" customHeight="1">
      <c r="A26" s="77"/>
      <c r="B26" s="131" t="s">
        <v>119</v>
      </c>
      <c r="C26" s="134">
        <v>39226954</v>
      </c>
      <c r="D26" s="134">
        <v>39226954</v>
      </c>
      <c r="E26" s="135">
        <v>3</v>
      </c>
      <c r="F26" s="134">
        <v>32822975</v>
      </c>
      <c r="G26" s="134">
        <v>72049929</v>
      </c>
      <c r="H26" s="135">
        <v>-1.2</v>
      </c>
      <c r="I26" s="134">
        <v>40939645</v>
      </c>
      <c r="J26" s="134">
        <v>112989574</v>
      </c>
      <c r="K26" s="135">
        <v>1.4</v>
      </c>
      <c r="L26" s="77"/>
    </row>
    <row r="27" spans="1:12" ht="9" customHeight="1">
      <c r="A27" s="77"/>
      <c r="B27" s="131" t="s">
        <v>120</v>
      </c>
      <c r="C27" s="134">
        <v>55187532</v>
      </c>
      <c r="D27" s="134">
        <v>55187532</v>
      </c>
      <c r="E27" s="135">
        <v>4.7</v>
      </c>
      <c r="F27" s="134">
        <v>59876404</v>
      </c>
      <c r="G27" s="134">
        <v>115063936</v>
      </c>
      <c r="H27" s="135">
        <v>5</v>
      </c>
      <c r="I27" s="134">
        <v>56403711</v>
      </c>
      <c r="J27" s="134">
        <v>171467647</v>
      </c>
      <c r="K27" s="135">
        <v>3.4</v>
      </c>
      <c r="L27" s="77"/>
    </row>
    <row r="28" spans="1:12" ht="9" customHeight="1">
      <c r="A28" s="77"/>
      <c r="B28" s="131" t="s">
        <v>121</v>
      </c>
      <c r="C28" s="134">
        <v>365561952</v>
      </c>
      <c r="D28" s="134">
        <v>365561952</v>
      </c>
      <c r="E28" s="135">
        <v>-1.4</v>
      </c>
      <c r="F28" s="134">
        <v>317718567</v>
      </c>
      <c r="G28" s="134">
        <v>683280519</v>
      </c>
      <c r="H28" s="135">
        <v>-6.1</v>
      </c>
      <c r="I28" s="134">
        <v>368194377</v>
      </c>
      <c r="J28" s="134">
        <v>1051474896</v>
      </c>
      <c r="K28" s="135">
        <v>0</v>
      </c>
      <c r="L28" s="77"/>
    </row>
    <row r="29" spans="1:12" ht="9" customHeight="1">
      <c r="A29" s="77"/>
      <c r="B29" s="131" t="s">
        <v>122</v>
      </c>
      <c r="C29" s="134">
        <v>226887616</v>
      </c>
      <c r="D29" s="134">
        <v>226887616</v>
      </c>
      <c r="E29" s="135">
        <v>-4.3</v>
      </c>
      <c r="F29" s="134">
        <v>221037985</v>
      </c>
      <c r="G29" s="134">
        <v>447925601</v>
      </c>
      <c r="H29" s="135">
        <v>-2.4</v>
      </c>
      <c r="I29" s="134">
        <v>248606290</v>
      </c>
      <c r="J29" s="134">
        <v>696531891</v>
      </c>
      <c r="K29" s="135">
        <v>-1.6</v>
      </c>
      <c r="L29" s="77"/>
    </row>
    <row r="30" spans="1:12" ht="9" customHeight="1">
      <c r="A30" s="77"/>
      <c r="B30" s="131" t="s">
        <v>123</v>
      </c>
      <c r="C30" s="134">
        <v>127600420</v>
      </c>
      <c r="D30" s="134">
        <v>127600420</v>
      </c>
      <c r="E30" s="135">
        <v>1.7</v>
      </c>
      <c r="F30" s="134">
        <v>116464122</v>
      </c>
      <c r="G30" s="134">
        <v>244064542</v>
      </c>
      <c r="H30" s="135">
        <v>1.1</v>
      </c>
      <c r="I30" s="134">
        <v>133924338</v>
      </c>
      <c r="J30" s="134">
        <v>377988880</v>
      </c>
      <c r="K30" s="135">
        <v>1.9</v>
      </c>
      <c r="L30" s="77"/>
    </row>
    <row r="31" spans="1:12" ht="9" customHeight="1">
      <c r="A31" s="77"/>
      <c r="B31" s="131" t="s">
        <v>124</v>
      </c>
      <c r="C31" s="134">
        <v>103185650</v>
      </c>
      <c r="D31" s="134">
        <v>103185650</v>
      </c>
      <c r="E31" s="135">
        <v>1.8</v>
      </c>
      <c r="F31" s="134">
        <v>90298154</v>
      </c>
      <c r="G31" s="134">
        <v>193483804</v>
      </c>
      <c r="H31" s="135">
        <v>-0.3</v>
      </c>
      <c r="I31" s="134">
        <v>103851557</v>
      </c>
      <c r="J31" s="134">
        <v>297335361</v>
      </c>
      <c r="K31" s="135">
        <v>-0.8</v>
      </c>
      <c r="L31" s="77"/>
    </row>
    <row r="32" spans="1:12" ht="9" customHeight="1">
      <c r="A32" s="77"/>
      <c r="B32" s="131" t="s">
        <v>125</v>
      </c>
      <c r="C32" s="134">
        <v>163210141</v>
      </c>
      <c r="D32" s="134">
        <v>163210141</v>
      </c>
      <c r="E32" s="135">
        <v>-0.5</v>
      </c>
      <c r="F32" s="134">
        <v>152512214</v>
      </c>
      <c r="G32" s="134">
        <v>315722355</v>
      </c>
      <c r="H32" s="135">
        <v>-1.4</v>
      </c>
      <c r="I32" s="134">
        <v>172602220</v>
      </c>
      <c r="J32" s="134">
        <v>488324575</v>
      </c>
      <c r="K32" s="135">
        <v>-2.3</v>
      </c>
      <c r="L32" s="77"/>
    </row>
    <row r="33" spans="1:12" ht="9" customHeight="1">
      <c r="A33" s="77"/>
      <c r="B33" s="131" t="s">
        <v>126</v>
      </c>
      <c r="C33" s="134">
        <v>181850683</v>
      </c>
      <c r="D33" s="134">
        <v>181850683</v>
      </c>
      <c r="E33" s="135">
        <v>11.9</v>
      </c>
      <c r="F33" s="134">
        <v>169561382</v>
      </c>
      <c r="G33" s="134">
        <v>351412065</v>
      </c>
      <c r="H33" s="135">
        <v>4.3</v>
      </c>
      <c r="I33" s="134">
        <v>188180479</v>
      </c>
      <c r="J33" s="134">
        <v>539592544</v>
      </c>
      <c r="K33" s="135">
        <v>0</v>
      </c>
      <c r="L33" s="77"/>
    </row>
    <row r="34" spans="1:12" ht="9" customHeight="1">
      <c r="A34" s="77"/>
      <c r="B34" s="131" t="s">
        <v>127</v>
      </c>
      <c r="C34" s="134">
        <v>63868680</v>
      </c>
      <c r="D34" s="134">
        <v>63868680</v>
      </c>
      <c r="E34" s="135">
        <v>18.8</v>
      </c>
      <c r="F34" s="134">
        <v>60982275</v>
      </c>
      <c r="G34" s="134">
        <v>124850955</v>
      </c>
      <c r="H34" s="135">
        <v>18.1</v>
      </c>
      <c r="I34" s="134">
        <v>61422572</v>
      </c>
      <c r="J34" s="134">
        <v>186273527</v>
      </c>
      <c r="K34" s="135">
        <v>23.1</v>
      </c>
      <c r="L34" s="77"/>
    </row>
    <row r="35" spans="1:12" ht="9" customHeight="1">
      <c r="A35" s="77"/>
      <c r="B35" s="131" t="s">
        <v>128</v>
      </c>
      <c r="C35" s="134">
        <v>221393729</v>
      </c>
      <c r="D35" s="134">
        <v>221393729</v>
      </c>
      <c r="E35" s="135">
        <v>-1.5</v>
      </c>
      <c r="F35" s="134">
        <v>198475518</v>
      </c>
      <c r="G35" s="134">
        <v>419869247</v>
      </c>
      <c r="H35" s="135">
        <v>-3.8</v>
      </c>
      <c r="I35" s="134">
        <v>219026297</v>
      </c>
      <c r="J35" s="134">
        <v>638895544</v>
      </c>
      <c r="K35" s="135">
        <v>-2.9</v>
      </c>
      <c r="L35" s="77"/>
    </row>
    <row r="36" spans="1:12" ht="9" customHeight="1">
      <c r="A36" s="77"/>
      <c r="B36" s="131" t="s">
        <v>129</v>
      </c>
      <c r="C36" s="134">
        <v>218641933</v>
      </c>
      <c r="D36" s="134">
        <v>218641933</v>
      </c>
      <c r="E36" s="135">
        <v>-0.7</v>
      </c>
      <c r="F36" s="134">
        <v>200058369</v>
      </c>
      <c r="G36" s="134">
        <v>418700302</v>
      </c>
      <c r="H36" s="135">
        <v>0.3</v>
      </c>
      <c r="I36" s="134">
        <v>225611281</v>
      </c>
      <c r="J36" s="134">
        <v>644311583</v>
      </c>
      <c r="K36" s="135">
        <v>0.4</v>
      </c>
      <c r="L36" s="77"/>
    </row>
    <row r="37" spans="1:12" ht="9" customHeight="1">
      <c r="A37" s="77"/>
      <c r="B37" s="131" t="s">
        <v>130</v>
      </c>
      <c r="C37" s="134">
        <v>352876911</v>
      </c>
      <c r="D37" s="134">
        <v>352876911</v>
      </c>
      <c r="E37" s="135">
        <v>-6.5</v>
      </c>
      <c r="F37" s="134">
        <v>352771199</v>
      </c>
      <c r="G37" s="134">
        <v>705648110</v>
      </c>
      <c r="H37" s="135">
        <v>2.2</v>
      </c>
      <c r="I37" s="134">
        <v>368720214</v>
      </c>
      <c r="J37" s="134">
        <v>1074368324</v>
      </c>
      <c r="K37" s="135">
        <v>0.3</v>
      </c>
      <c r="L37" s="77"/>
    </row>
    <row r="38" spans="1:12" ht="9" customHeight="1">
      <c r="A38" s="77"/>
      <c r="B38" s="131" t="s">
        <v>131</v>
      </c>
      <c r="C38" s="134">
        <v>203383755</v>
      </c>
      <c r="D38" s="134">
        <v>203383755</v>
      </c>
      <c r="E38" s="135">
        <v>0.3</v>
      </c>
      <c r="F38" s="134">
        <v>189541775</v>
      </c>
      <c r="G38" s="134">
        <v>392925530</v>
      </c>
      <c r="H38" s="135">
        <v>1.8</v>
      </c>
      <c r="I38" s="134">
        <v>199190222</v>
      </c>
      <c r="J38" s="134">
        <v>592115752</v>
      </c>
      <c r="K38" s="135">
        <v>0.8</v>
      </c>
      <c r="L38" s="77"/>
    </row>
    <row r="39" spans="1:12" ht="9" customHeight="1">
      <c r="A39" s="77"/>
      <c r="B39" s="131" t="s">
        <v>132</v>
      </c>
      <c r="C39" s="134">
        <v>124852886</v>
      </c>
      <c r="D39" s="134">
        <v>124852886</v>
      </c>
      <c r="E39" s="135">
        <v>1.1</v>
      </c>
      <c r="F39" s="134">
        <v>125707449</v>
      </c>
      <c r="G39" s="134">
        <v>250560335</v>
      </c>
      <c r="H39" s="135">
        <v>4</v>
      </c>
      <c r="I39" s="134">
        <v>143266614</v>
      </c>
      <c r="J39" s="134">
        <v>393826949</v>
      </c>
      <c r="K39" s="135">
        <v>4.5</v>
      </c>
      <c r="L39" s="77"/>
    </row>
    <row r="40" spans="1:12" ht="9" customHeight="1">
      <c r="A40" s="77"/>
      <c r="B40" s="131" t="s">
        <v>133</v>
      </c>
      <c r="C40" s="134">
        <v>242453854</v>
      </c>
      <c r="D40" s="134">
        <v>242453854</v>
      </c>
      <c r="E40" s="135">
        <v>1</v>
      </c>
      <c r="F40" s="134">
        <v>222334130</v>
      </c>
      <c r="G40" s="134">
        <v>464787984</v>
      </c>
      <c r="H40" s="135">
        <v>0.7</v>
      </c>
      <c r="I40" s="134">
        <v>252216664</v>
      </c>
      <c r="J40" s="134">
        <v>717004648</v>
      </c>
      <c r="K40" s="135">
        <v>0.2</v>
      </c>
      <c r="L40" s="77"/>
    </row>
    <row r="41" spans="1:12" ht="9" customHeight="1">
      <c r="A41" s="77"/>
      <c r="B41" s="131" t="s">
        <v>134</v>
      </c>
      <c r="C41" s="134">
        <v>36386507</v>
      </c>
      <c r="D41" s="134">
        <v>36386507</v>
      </c>
      <c r="E41" s="135">
        <v>-1.1</v>
      </c>
      <c r="F41" s="134">
        <v>35010182</v>
      </c>
      <c r="G41" s="134">
        <v>71396689</v>
      </c>
      <c r="H41" s="135">
        <v>-0.2</v>
      </c>
      <c r="I41" s="134">
        <v>37926009</v>
      </c>
      <c r="J41" s="134">
        <v>109322698</v>
      </c>
      <c r="K41" s="135">
        <v>-0.3</v>
      </c>
      <c r="L41" s="77"/>
    </row>
    <row r="42" spans="1:12" ht="9" customHeight="1">
      <c r="A42" s="77"/>
      <c r="B42" s="131" t="s">
        <v>135</v>
      </c>
      <c r="C42" s="134">
        <v>67844250</v>
      </c>
      <c r="D42" s="134">
        <v>67844250</v>
      </c>
      <c r="E42" s="135">
        <v>5.5</v>
      </c>
      <c r="F42" s="134">
        <v>65498512</v>
      </c>
      <c r="G42" s="134">
        <v>133342762</v>
      </c>
      <c r="H42" s="135">
        <v>7.8</v>
      </c>
      <c r="I42" s="134">
        <v>85151671</v>
      </c>
      <c r="J42" s="134">
        <v>218494433</v>
      </c>
      <c r="K42" s="135">
        <v>14.6</v>
      </c>
      <c r="L42" s="77"/>
    </row>
    <row r="43" spans="1:12" ht="9" customHeight="1">
      <c r="A43" s="77"/>
      <c r="B43" s="131" t="s">
        <v>136</v>
      </c>
      <c r="C43" s="134">
        <v>87444385</v>
      </c>
      <c r="D43" s="134">
        <v>87444385</v>
      </c>
      <c r="E43" s="135">
        <v>0.3</v>
      </c>
      <c r="F43" s="134">
        <v>81351274</v>
      </c>
      <c r="G43" s="134">
        <v>168795659</v>
      </c>
      <c r="H43" s="135">
        <v>0.6</v>
      </c>
      <c r="I43" s="134">
        <v>93428602</v>
      </c>
      <c r="J43" s="134">
        <v>262224261</v>
      </c>
      <c r="K43" s="135">
        <v>0.7</v>
      </c>
      <c r="L43" s="77"/>
    </row>
    <row r="44" spans="1:12" ht="9" customHeight="1">
      <c r="A44" s="77"/>
      <c r="B44" s="131" t="s">
        <v>137</v>
      </c>
      <c r="C44" s="134">
        <v>56495331</v>
      </c>
      <c r="D44" s="134">
        <v>56495331</v>
      </c>
      <c r="E44" s="135">
        <v>-0.9</v>
      </c>
      <c r="F44" s="134">
        <v>53050529</v>
      </c>
      <c r="G44" s="134">
        <v>109545860</v>
      </c>
      <c r="H44" s="135">
        <v>1.3</v>
      </c>
      <c r="I44" s="134">
        <v>57724442</v>
      </c>
      <c r="J44" s="134">
        <v>167270302</v>
      </c>
      <c r="K44" s="135">
        <v>1.9</v>
      </c>
      <c r="L44" s="77"/>
    </row>
    <row r="45" spans="1:12" ht="9" customHeight="1">
      <c r="A45" s="77"/>
      <c r="B45" s="131" t="s">
        <v>138</v>
      </c>
      <c r="C45" s="134">
        <v>318208481</v>
      </c>
      <c r="D45" s="134">
        <v>318208481</v>
      </c>
      <c r="E45" s="135">
        <v>9</v>
      </c>
      <c r="F45" s="134">
        <v>290732348</v>
      </c>
      <c r="G45" s="134">
        <v>608940829</v>
      </c>
      <c r="H45" s="135">
        <v>5.1</v>
      </c>
      <c r="I45" s="134">
        <v>339912396</v>
      </c>
      <c r="J45" s="134">
        <v>948853225</v>
      </c>
      <c r="K45" s="135">
        <v>3.2</v>
      </c>
      <c r="L45" s="77"/>
    </row>
    <row r="46" spans="1:12" ht="9" customHeight="1">
      <c r="A46" s="77"/>
      <c r="B46" s="131" t="s">
        <v>139</v>
      </c>
      <c r="C46" s="134">
        <v>83092354</v>
      </c>
      <c r="D46" s="134">
        <v>83092354</v>
      </c>
      <c r="E46" s="135">
        <v>4.2</v>
      </c>
      <c r="F46" s="134">
        <v>73778492</v>
      </c>
      <c r="G46" s="134">
        <v>156870846</v>
      </c>
      <c r="H46" s="135">
        <v>7.1</v>
      </c>
      <c r="I46" s="134">
        <v>104141747</v>
      </c>
      <c r="J46" s="134">
        <v>261012593</v>
      </c>
      <c r="K46" s="135">
        <v>9.6</v>
      </c>
      <c r="L46" s="77"/>
    </row>
    <row r="47" spans="1:12" ht="9" customHeight="1">
      <c r="A47" s="77"/>
      <c r="B47" s="131" t="s">
        <v>140</v>
      </c>
      <c r="C47" s="134">
        <v>466795198</v>
      </c>
      <c r="D47" s="134">
        <v>466795198</v>
      </c>
      <c r="E47" s="135">
        <v>5.6</v>
      </c>
      <c r="F47" s="134">
        <v>384966709</v>
      </c>
      <c r="G47" s="134">
        <v>851761907</v>
      </c>
      <c r="H47" s="135">
        <v>-0.6</v>
      </c>
      <c r="I47" s="134">
        <v>475044535</v>
      </c>
      <c r="J47" s="134">
        <v>1326806442</v>
      </c>
      <c r="K47" s="135">
        <v>4</v>
      </c>
      <c r="L47" s="77"/>
    </row>
    <row r="48" spans="1:12" ht="9" customHeight="1">
      <c r="A48" s="77"/>
      <c r="B48" s="131" t="s">
        <v>141</v>
      </c>
      <c r="C48" s="134">
        <v>334540291</v>
      </c>
      <c r="D48" s="134">
        <v>334540291</v>
      </c>
      <c r="E48" s="135">
        <v>-1.2</v>
      </c>
      <c r="F48" s="134">
        <v>314415222</v>
      </c>
      <c r="G48" s="134">
        <v>648955513</v>
      </c>
      <c r="H48" s="135">
        <v>-1.6</v>
      </c>
      <c r="I48" s="134">
        <v>360433613</v>
      </c>
      <c r="J48" s="134">
        <v>1009389126</v>
      </c>
      <c r="K48" s="135">
        <v>-1.9</v>
      </c>
      <c r="L48" s="77"/>
    </row>
    <row r="49" spans="1:12" ht="9" customHeight="1">
      <c r="A49" s="77"/>
      <c r="B49" s="131" t="s">
        <v>142</v>
      </c>
      <c r="C49" s="134">
        <v>34360111</v>
      </c>
      <c r="D49" s="134">
        <v>34360111</v>
      </c>
      <c r="E49" s="135">
        <v>-2.2</v>
      </c>
      <c r="F49" s="134">
        <v>35931742</v>
      </c>
      <c r="G49" s="134">
        <v>70291853</v>
      </c>
      <c r="H49" s="135">
        <v>5.3</v>
      </c>
      <c r="I49" s="134">
        <v>34474665</v>
      </c>
      <c r="J49" s="134">
        <v>104766518</v>
      </c>
      <c r="K49" s="135">
        <v>5.5</v>
      </c>
      <c r="L49" s="77"/>
    </row>
    <row r="50" spans="1:12" ht="9" customHeight="1">
      <c r="A50" s="77"/>
      <c r="B50" s="131" t="s">
        <v>143</v>
      </c>
      <c r="C50" s="134">
        <v>384683686</v>
      </c>
      <c r="D50" s="134">
        <v>384683686</v>
      </c>
      <c r="E50" s="135">
        <v>-2</v>
      </c>
      <c r="F50" s="134">
        <v>366725044</v>
      </c>
      <c r="G50" s="134">
        <v>751408730</v>
      </c>
      <c r="H50" s="135">
        <v>-0.7</v>
      </c>
      <c r="I50" s="134">
        <v>405271016</v>
      </c>
      <c r="J50" s="134">
        <v>1156679746</v>
      </c>
      <c r="K50" s="135">
        <v>-1</v>
      </c>
      <c r="L50" s="77"/>
    </row>
    <row r="51" spans="1:12" ht="9" customHeight="1">
      <c r="A51" s="77"/>
      <c r="B51" s="131" t="s">
        <v>144</v>
      </c>
      <c r="C51" s="134">
        <v>128559749</v>
      </c>
      <c r="D51" s="134">
        <v>128559749</v>
      </c>
      <c r="E51" s="135">
        <v>2.6</v>
      </c>
      <c r="F51" s="134">
        <v>159677598</v>
      </c>
      <c r="G51" s="134">
        <v>288237347</v>
      </c>
      <c r="H51" s="135">
        <v>-2.3</v>
      </c>
      <c r="I51" s="134">
        <v>156063759</v>
      </c>
      <c r="J51" s="134">
        <v>444301106</v>
      </c>
      <c r="K51" s="135">
        <v>3.2</v>
      </c>
      <c r="L51" s="77"/>
    </row>
    <row r="52" spans="1:12" ht="9" customHeight="1">
      <c r="A52" s="77"/>
      <c r="B52" s="131" t="s">
        <v>145</v>
      </c>
      <c r="C52" s="134">
        <v>114563840</v>
      </c>
      <c r="D52" s="134">
        <v>114563840</v>
      </c>
      <c r="E52" s="135">
        <v>2</v>
      </c>
      <c r="F52" s="134">
        <v>102476790</v>
      </c>
      <c r="G52" s="134">
        <v>217040630</v>
      </c>
      <c r="H52" s="135">
        <v>-0.5</v>
      </c>
      <c r="I52" s="134">
        <v>121732724</v>
      </c>
      <c r="J52" s="134">
        <v>338773354</v>
      </c>
      <c r="K52" s="135">
        <v>0.1</v>
      </c>
      <c r="L52" s="77"/>
    </row>
    <row r="53" spans="1:12" ht="9" customHeight="1">
      <c r="A53" s="77"/>
      <c r="B53" s="131" t="s">
        <v>146</v>
      </c>
      <c r="C53" s="134">
        <v>385326611</v>
      </c>
      <c r="D53" s="134">
        <v>385326611</v>
      </c>
      <c r="E53" s="135">
        <v>-1</v>
      </c>
      <c r="F53" s="134">
        <v>357873698</v>
      </c>
      <c r="G53" s="134">
        <v>743200309</v>
      </c>
      <c r="H53" s="135">
        <v>-1.5</v>
      </c>
      <c r="I53" s="134">
        <v>405334835</v>
      </c>
      <c r="J53" s="134">
        <v>1148535144</v>
      </c>
      <c r="K53" s="135">
        <v>-1.4</v>
      </c>
      <c r="L53" s="77"/>
    </row>
    <row r="54" spans="1:12" ht="9" customHeight="1">
      <c r="A54" s="77"/>
      <c r="B54" s="131" t="s">
        <v>147</v>
      </c>
      <c r="C54" s="134">
        <v>29669992</v>
      </c>
      <c r="D54" s="134">
        <v>29669992</v>
      </c>
      <c r="E54" s="135">
        <v>2.4</v>
      </c>
      <c r="F54" s="134">
        <v>27949343</v>
      </c>
      <c r="G54" s="134">
        <v>57619335</v>
      </c>
      <c r="H54" s="135">
        <v>2.7</v>
      </c>
      <c r="I54" s="134">
        <v>30836438</v>
      </c>
      <c r="J54" s="134">
        <v>88455773</v>
      </c>
      <c r="K54" s="135">
        <v>-0.7</v>
      </c>
      <c r="L54" s="77"/>
    </row>
    <row r="55" spans="1:12" ht="9" customHeight="1">
      <c r="A55" s="77"/>
      <c r="B55" s="131" t="s">
        <v>148</v>
      </c>
      <c r="C55" s="134">
        <v>204055894</v>
      </c>
      <c r="D55" s="134">
        <v>204055894</v>
      </c>
      <c r="E55" s="135">
        <v>-4.6</v>
      </c>
      <c r="F55" s="134">
        <v>187770912</v>
      </c>
      <c r="G55" s="134">
        <v>391826806</v>
      </c>
      <c r="H55" s="135">
        <v>-4.5</v>
      </c>
      <c r="I55" s="134">
        <v>228795803</v>
      </c>
      <c r="J55" s="134">
        <v>620622609</v>
      </c>
      <c r="K55" s="135">
        <v>-2.7</v>
      </c>
      <c r="L55" s="77"/>
    </row>
    <row r="56" spans="1:12" ht="9" customHeight="1">
      <c r="A56" s="77"/>
      <c r="B56" s="131" t="s">
        <v>149</v>
      </c>
      <c r="C56" s="134">
        <v>38555760</v>
      </c>
      <c r="D56" s="134">
        <v>38555760</v>
      </c>
      <c r="E56" s="135">
        <v>3.1</v>
      </c>
      <c r="F56" s="134">
        <v>32918223</v>
      </c>
      <c r="G56" s="134">
        <v>71473983</v>
      </c>
      <c r="H56" s="135">
        <v>6.4</v>
      </c>
      <c r="I56" s="134">
        <v>31732292</v>
      </c>
      <c r="J56" s="134">
        <v>103206275</v>
      </c>
      <c r="K56" s="135">
        <v>5.8</v>
      </c>
      <c r="L56" s="77"/>
    </row>
    <row r="57" spans="1:12" ht="9" customHeight="1">
      <c r="A57" s="77"/>
      <c r="B57" s="131" t="s">
        <v>150</v>
      </c>
      <c r="C57" s="134">
        <v>248546465</v>
      </c>
      <c r="D57" s="134">
        <v>248546465</v>
      </c>
      <c r="E57" s="135">
        <v>0.1</v>
      </c>
      <c r="F57" s="134">
        <v>237578435</v>
      </c>
      <c r="G57" s="134">
        <v>486124900</v>
      </c>
      <c r="H57" s="135">
        <v>4.4</v>
      </c>
      <c r="I57" s="134">
        <v>244550782</v>
      </c>
      <c r="J57" s="134">
        <v>730675682</v>
      </c>
      <c r="K57" s="135">
        <v>-1.9</v>
      </c>
      <c r="L57" s="77"/>
    </row>
    <row r="58" spans="1:12" ht="9" customHeight="1">
      <c r="A58" s="77"/>
      <c r="B58" s="131" t="s">
        <v>151</v>
      </c>
      <c r="C58" s="134">
        <v>1056117341</v>
      </c>
      <c r="D58" s="134">
        <v>1056117341</v>
      </c>
      <c r="E58" s="135">
        <v>7.3</v>
      </c>
      <c r="F58" s="134">
        <v>1002126249</v>
      </c>
      <c r="G58" s="134">
        <v>2058243590</v>
      </c>
      <c r="H58" s="135">
        <v>5.9</v>
      </c>
      <c r="I58" s="134">
        <v>1126183137</v>
      </c>
      <c r="J58" s="134">
        <v>3184426727</v>
      </c>
      <c r="K58" s="135">
        <v>5.1</v>
      </c>
      <c r="L58" s="77"/>
    </row>
    <row r="59" spans="1:12" ht="9" customHeight="1">
      <c r="A59" s="77"/>
      <c r="B59" s="131" t="s">
        <v>152</v>
      </c>
      <c r="C59" s="134">
        <v>88508673</v>
      </c>
      <c r="D59" s="134">
        <v>88508673</v>
      </c>
      <c r="E59" s="135">
        <v>-1.1</v>
      </c>
      <c r="F59" s="134">
        <v>81037919</v>
      </c>
      <c r="G59" s="134">
        <v>169546592</v>
      </c>
      <c r="H59" s="135">
        <v>-0.3</v>
      </c>
      <c r="I59" s="134">
        <v>93219560</v>
      </c>
      <c r="J59" s="134">
        <v>262766152</v>
      </c>
      <c r="K59" s="135">
        <v>0.3</v>
      </c>
      <c r="L59" s="77"/>
    </row>
    <row r="60" spans="1:12" ht="9" customHeight="1">
      <c r="A60" s="77"/>
      <c r="B60" s="131" t="s">
        <v>153</v>
      </c>
      <c r="C60" s="134">
        <v>25639766</v>
      </c>
      <c r="D60" s="134">
        <v>25639766</v>
      </c>
      <c r="E60" s="135">
        <v>-3.8</v>
      </c>
      <c r="F60" s="134">
        <v>23740196</v>
      </c>
      <c r="G60" s="134">
        <v>49379962</v>
      </c>
      <c r="H60" s="135">
        <v>-2</v>
      </c>
      <c r="I60" s="134">
        <v>25738229</v>
      </c>
      <c r="J60" s="134">
        <v>75118191</v>
      </c>
      <c r="K60" s="135">
        <v>-1</v>
      </c>
      <c r="L60" s="77"/>
    </row>
    <row r="61" spans="1:12" ht="9" customHeight="1">
      <c r="A61" s="77"/>
      <c r="B61" s="131" t="s">
        <v>154</v>
      </c>
      <c r="C61" s="134">
        <v>348172447</v>
      </c>
      <c r="D61" s="134">
        <v>348172447</v>
      </c>
      <c r="E61" s="135">
        <v>13.9</v>
      </c>
      <c r="F61" s="134">
        <v>232553840</v>
      </c>
      <c r="G61" s="134">
        <v>580726287</v>
      </c>
      <c r="H61" s="135">
        <v>-4.5</v>
      </c>
      <c r="I61" s="134">
        <v>452892932</v>
      </c>
      <c r="J61" s="134">
        <v>1033619219</v>
      </c>
      <c r="K61" s="135">
        <v>10.1</v>
      </c>
      <c r="L61" s="77"/>
    </row>
    <row r="62" spans="1:12" ht="9" customHeight="1">
      <c r="A62" s="77"/>
      <c r="B62" s="131" t="s">
        <v>155</v>
      </c>
      <c r="C62" s="134">
        <v>217278711</v>
      </c>
      <c r="D62" s="134">
        <v>217278711</v>
      </c>
      <c r="E62" s="135">
        <v>-0.6</v>
      </c>
      <c r="F62" s="134">
        <v>198546118</v>
      </c>
      <c r="G62" s="134">
        <v>415824829</v>
      </c>
      <c r="H62" s="135">
        <v>-0.9</v>
      </c>
      <c r="I62" s="134">
        <v>227075475</v>
      </c>
      <c r="J62" s="134">
        <v>642900304</v>
      </c>
      <c r="K62" s="135">
        <v>-0.6</v>
      </c>
      <c r="L62" s="77"/>
    </row>
    <row r="63" spans="1:12" ht="9" customHeight="1">
      <c r="A63" s="77"/>
      <c r="B63" s="131" t="s">
        <v>156</v>
      </c>
      <c r="C63" s="134">
        <v>56108298</v>
      </c>
      <c r="D63" s="134">
        <v>56108298</v>
      </c>
      <c r="E63" s="135">
        <v>-6</v>
      </c>
      <c r="F63" s="134">
        <v>63210661</v>
      </c>
      <c r="G63" s="134">
        <v>119318959</v>
      </c>
      <c r="H63" s="135">
        <v>18.6</v>
      </c>
      <c r="I63" s="134">
        <v>59495140</v>
      </c>
      <c r="J63" s="134">
        <v>178814099</v>
      </c>
      <c r="K63" s="135">
        <v>-3.4</v>
      </c>
      <c r="L63" s="77"/>
    </row>
    <row r="64" spans="1:12" ht="9" customHeight="1">
      <c r="A64" s="77"/>
      <c r="B64" s="131" t="s">
        <v>157</v>
      </c>
      <c r="C64" s="134">
        <v>187155272</v>
      </c>
      <c r="D64" s="134">
        <v>187155272</v>
      </c>
      <c r="E64" s="135">
        <v>-19.4</v>
      </c>
      <c r="F64" s="134">
        <v>168364390</v>
      </c>
      <c r="G64" s="134">
        <v>355519662</v>
      </c>
      <c r="H64" s="135">
        <v>-13.6</v>
      </c>
      <c r="I64" s="134">
        <v>194938330</v>
      </c>
      <c r="J64" s="134">
        <v>550457992</v>
      </c>
      <c r="K64" s="135">
        <v>-7.5</v>
      </c>
      <c r="L64" s="77"/>
    </row>
    <row r="65" spans="1:12" ht="9" customHeight="1" thickBot="1">
      <c r="A65" s="77"/>
      <c r="B65" s="131" t="s">
        <v>158</v>
      </c>
      <c r="C65" s="134">
        <v>22195520</v>
      </c>
      <c r="D65" s="134">
        <v>22195520</v>
      </c>
      <c r="E65" s="135">
        <v>-15.5</v>
      </c>
      <c r="F65" s="134">
        <v>28229933</v>
      </c>
      <c r="G65" s="134">
        <v>50425453</v>
      </c>
      <c r="H65" s="135">
        <v>-5</v>
      </c>
      <c r="I65" s="134">
        <v>23818854</v>
      </c>
      <c r="J65" s="134">
        <v>74244307</v>
      </c>
      <c r="K65" s="135">
        <v>-7.8</v>
      </c>
      <c r="L65" s="77"/>
    </row>
    <row r="66" spans="1:12" ht="9" customHeight="1" thickTop="1">
      <c r="A66" s="77"/>
      <c r="B66" s="136" t="s">
        <v>159</v>
      </c>
      <c r="C66" s="137">
        <v>10845561926</v>
      </c>
      <c r="D66" s="137">
        <v>10845561926</v>
      </c>
      <c r="E66" s="138">
        <v>1.2</v>
      </c>
      <c r="F66" s="137">
        <v>10104837811</v>
      </c>
      <c r="G66" s="137">
        <v>20950399737.192</v>
      </c>
      <c r="H66" s="138">
        <v>0.6</v>
      </c>
      <c r="I66" s="137">
        <v>11450745152</v>
      </c>
      <c r="J66" s="137">
        <v>32401144889.401</v>
      </c>
      <c r="K66" s="138">
        <v>0.8</v>
      </c>
      <c r="L66" s="77"/>
    </row>
    <row r="67" spans="1:12" ht="9" customHeight="1" thickBot="1">
      <c r="A67" s="77"/>
      <c r="B67" s="139" t="s">
        <v>160</v>
      </c>
      <c r="C67" s="140">
        <v>85506125</v>
      </c>
      <c r="D67" s="140">
        <v>85506125</v>
      </c>
      <c r="E67" s="141">
        <v>-30.5</v>
      </c>
      <c r="F67" s="140">
        <v>89228700</v>
      </c>
      <c r="G67" s="140">
        <v>174734825</v>
      </c>
      <c r="H67" s="141">
        <v>-24.4</v>
      </c>
      <c r="I67" s="140">
        <v>91772030</v>
      </c>
      <c r="J67" s="140">
        <v>266506855</v>
      </c>
      <c r="K67" s="141">
        <v>-25.4</v>
      </c>
      <c r="L67" s="77"/>
    </row>
    <row r="68" spans="1:12" ht="9" customHeight="1" thickTop="1">
      <c r="A68" s="77"/>
      <c r="B68" s="142" t="s">
        <v>161</v>
      </c>
      <c r="C68" s="143">
        <v>10931068051</v>
      </c>
      <c r="D68" s="143">
        <v>10931068051</v>
      </c>
      <c r="E68" s="144">
        <v>0.8</v>
      </c>
      <c r="F68" s="143">
        <v>10194066511</v>
      </c>
      <c r="G68" s="143">
        <v>21125134562.192</v>
      </c>
      <c r="H68" s="144">
        <v>0.4</v>
      </c>
      <c r="I68" s="143">
        <v>11542517182</v>
      </c>
      <c r="J68" s="143">
        <v>32667651744.401</v>
      </c>
      <c r="K68" s="144">
        <v>0.5</v>
      </c>
      <c r="L68" s="77"/>
    </row>
    <row r="69" spans="1:12" ht="9.75" customHeight="1">
      <c r="A69" s="77"/>
      <c r="B69" s="145" t="s">
        <v>162</v>
      </c>
      <c r="C69" s="146"/>
      <c r="D69" s="146"/>
      <c r="E69" s="146"/>
      <c r="F69" s="146"/>
      <c r="G69" s="146"/>
      <c r="H69" s="146"/>
      <c r="I69" s="146"/>
      <c r="J69" s="146"/>
      <c r="K69" s="147"/>
      <c r="L69" s="77"/>
    </row>
    <row r="70" spans="1:12" ht="7.5" customHeight="1">
      <c r="A70" s="77"/>
      <c r="B70" s="148" t="s">
        <v>163</v>
      </c>
      <c r="C70" s="149"/>
      <c r="D70" s="149"/>
      <c r="E70" s="149"/>
      <c r="F70" s="149"/>
      <c r="G70" s="149"/>
      <c r="H70" s="149"/>
      <c r="I70" s="149"/>
      <c r="J70" s="149"/>
      <c r="K70" s="150"/>
      <c r="L70" s="77"/>
    </row>
    <row r="71" spans="1:12" ht="7.5" customHeight="1">
      <c r="A71" s="77"/>
      <c r="B71" s="151" t="s">
        <v>164</v>
      </c>
      <c r="C71" s="152"/>
      <c r="D71" s="152"/>
      <c r="E71" s="152"/>
      <c r="F71" s="152"/>
      <c r="G71" s="152"/>
      <c r="H71" s="152"/>
      <c r="I71" s="152"/>
      <c r="J71" s="152"/>
      <c r="K71" s="153"/>
      <c r="L71" s="77"/>
    </row>
    <row r="72" spans="1:12" ht="12.75">
      <c r="A72" s="77"/>
      <c r="B72" s="77"/>
      <c r="C72" s="77"/>
      <c r="D72" s="77"/>
      <c r="E72" s="77"/>
      <c r="F72" s="77"/>
      <c r="G72" s="77"/>
      <c r="H72" s="77"/>
      <c r="I72" s="77"/>
      <c r="J72" s="77"/>
      <c r="K72" s="77"/>
      <c r="L72" s="77"/>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L75"/>
  <sheetViews>
    <sheetView zoomScale="130" zoomScaleNormal="130" zoomScalePageLayoutView="0" workbookViewId="0" topLeftCell="A36">
      <selection activeCell="A5" sqref="A5:C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2" ht="7.5" customHeight="1">
      <c r="A1" s="77"/>
      <c r="B1" s="77"/>
      <c r="C1" s="77"/>
      <c r="D1" s="77"/>
      <c r="E1" s="77"/>
      <c r="F1" s="77"/>
      <c r="G1" s="77"/>
      <c r="H1" s="77"/>
      <c r="I1" s="77"/>
      <c r="J1" s="77"/>
      <c r="K1" s="77"/>
      <c r="L1" s="77"/>
    </row>
    <row r="2" spans="1:12" ht="12" customHeight="1" hidden="1">
      <c r="A2" s="77"/>
      <c r="B2" s="113" t="s">
        <v>0</v>
      </c>
      <c r="C2" s="113" t="s">
        <v>77</v>
      </c>
      <c r="D2" s="113" t="s">
        <v>78</v>
      </c>
      <c r="E2" s="113" t="s">
        <v>79</v>
      </c>
      <c r="F2" s="113" t="s">
        <v>80</v>
      </c>
      <c r="G2" s="113" t="s">
        <v>7</v>
      </c>
      <c r="H2" s="113" t="s">
        <v>8</v>
      </c>
      <c r="I2" s="113"/>
      <c r="J2" s="113"/>
      <c r="K2" s="113"/>
      <c r="L2" s="77"/>
    </row>
    <row r="3" spans="1:12" ht="12" customHeight="1" hidden="1">
      <c r="A3" s="77"/>
      <c r="B3" s="114" t="s">
        <v>165</v>
      </c>
      <c r="C3" s="113" t="s">
        <v>83</v>
      </c>
      <c r="D3" s="113" t="s">
        <v>83</v>
      </c>
      <c r="E3" s="113" t="s">
        <v>83</v>
      </c>
      <c r="F3" s="113" t="s">
        <v>70</v>
      </c>
      <c r="G3" s="113" t="s">
        <v>18</v>
      </c>
      <c r="H3" s="113" t="s">
        <v>19</v>
      </c>
      <c r="I3" s="113"/>
      <c r="J3" s="113"/>
      <c r="K3" s="113"/>
      <c r="L3" s="77"/>
    </row>
    <row r="4" spans="1:12" ht="7.5" customHeight="1">
      <c r="A4" s="77"/>
      <c r="B4" s="113"/>
      <c r="C4" s="113"/>
      <c r="D4" s="113"/>
      <c r="E4" s="113"/>
      <c r="F4" s="113"/>
      <c r="G4" s="113"/>
      <c r="H4" s="113"/>
      <c r="I4" s="113"/>
      <c r="J4" s="113"/>
      <c r="K4" s="113"/>
      <c r="L4" s="77"/>
    </row>
    <row r="5" spans="1:12" ht="22.5" customHeight="1">
      <c r="A5" s="98"/>
      <c r="B5" s="170" t="s">
        <v>84</v>
      </c>
      <c r="C5" s="171"/>
      <c r="D5" s="115"/>
      <c r="E5" s="115"/>
      <c r="F5" s="115"/>
      <c r="G5" s="115"/>
      <c r="H5" s="115"/>
      <c r="I5" s="115"/>
      <c r="J5" s="115"/>
      <c r="K5" s="115"/>
      <c r="L5" s="77"/>
    </row>
    <row r="6" spans="1:12" ht="15" customHeight="1">
      <c r="A6" s="98"/>
      <c r="B6" s="172" t="s">
        <v>85</v>
      </c>
      <c r="C6" s="172"/>
      <c r="D6" s="116"/>
      <c r="E6" s="116"/>
      <c r="F6" s="116"/>
      <c r="G6" s="116"/>
      <c r="H6" s="116"/>
      <c r="I6" s="116"/>
      <c r="J6" s="116"/>
      <c r="K6" s="116"/>
      <c r="L6" s="77"/>
    </row>
    <row r="7" spans="1:12" ht="9" customHeight="1">
      <c r="A7" s="77"/>
      <c r="B7" s="116"/>
      <c r="C7" s="116"/>
      <c r="D7" s="116"/>
      <c r="E7" s="116"/>
      <c r="F7" s="116"/>
      <c r="G7" s="116"/>
      <c r="H7" s="116"/>
      <c r="I7" s="116"/>
      <c r="J7" s="117"/>
      <c r="K7" s="117" t="s">
        <v>86</v>
      </c>
      <c r="L7" s="77"/>
    </row>
    <row r="8" spans="1:12" ht="12" customHeight="1">
      <c r="A8" s="77"/>
      <c r="B8" s="118" t="str">
        <f>CONCATENATE("Created On: ",F3)</f>
        <v>Created On: 03/18/2015</v>
      </c>
      <c r="C8" s="77"/>
      <c r="D8" s="77"/>
      <c r="E8" s="77"/>
      <c r="F8" s="118" t="s">
        <v>87</v>
      </c>
      <c r="G8" s="77"/>
      <c r="H8" s="77"/>
      <c r="I8" s="77"/>
      <c r="J8" s="77"/>
      <c r="K8" s="117" t="str">
        <f>CONCATENATE(G3," ",H3," Reporting Period")</f>
        <v>November 2014 Reporting Period</v>
      </c>
      <c r="L8" s="77"/>
    </row>
    <row r="9" spans="1:12" ht="12" customHeight="1">
      <c r="A9" s="77"/>
      <c r="B9" s="154"/>
      <c r="C9" s="154" t="s">
        <v>166</v>
      </c>
      <c r="D9" s="155" t="s">
        <v>89</v>
      </c>
      <c r="E9" s="155"/>
      <c r="F9" s="154" t="s">
        <v>167</v>
      </c>
      <c r="G9" s="155" t="s">
        <v>89</v>
      </c>
      <c r="H9" s="155"/>
      <c r="I9" s="154" t="s">
        <v>168</v>
      </c>
      <c r="J9" s="155" t="s">
        <v>89</v>
      </c>
      <c r="K9" s="155"/>
      <c r="L9" s="77"/>
    </row>
    <row r="10" spans="1:12" ht="12" customHeight="1">
      <c r="A10" s="77"/>
      <c r="B10" s="156" t="s">
        <v>92</v>
      </c>
      <c r="C10" s="157" t="str">
        <f>C3</f>
        <v>51</v>
      </c>
      <c r="D10" s="158" t="s">
        <v>93</v>
      </c>
      <c r="E10" s="158"/>
      <c r="F10" s="157" t="str">
        <f>D3</f>
        <v>51</v>
      </c>
      <c r="G10" s="158" t="s">
        <v>93</v>
      </c>
      <c r="H10" s="158"/>
      <c r="I10" s="157" t="str">
        <f>E3</f>
        <v>51</v>
      </c>
      <c r="J10" s="158" t="s">
        <v>93</v>
      </c>
      <c r="K10" s="158"/>
      <c r="L10" s="77"/>
    </row>
    <row r="11" spans="1:12" ht="12" customHeight="1">
      <c r="A11" s="77"/>
      <c r="B11" s="156"/>
      <c r="C11" s="156" t="str">
        <f>CONCATENATE("(",C3," Entities)")</f>
        <v>(51 Entities)</v>
      </c>
      <c r="D11" s="158" t="s">
        <v>94</v>
      </c>
      <c r="E11" s="158"/>
      <c r="F11" s="156" t="str">
        <f>CONCATENATE("(",D3," Entities)")</f>
        <v>(51 Entities)</v>
      </c>
      <c r="G11" s="158" t="s">
        <v>94</v>
      </c>
      <c r="H11" s="158"/>
      <c r="I11" s="156" t="str">
        <f>CONCATENATE("(",E3," Entities)")</f>
        <v>(51 Entities)</v>
      </c>
      <c r="J11" s="158" t="s">
        <v>94</v>
      </c>
      <c r="K11" s="158"/>
      <c r="L11" s="77"/>
    </row>
    <row r="12" spans="1:12" ht="16.5" customHeight="1">
      <c r="A12" s="77"/>
      <c r="B12" s="159"/>
      <c r="C12" s="159" t="s">
        <v>95</v>
      </c>
      <c r="D12" s="160" t="s">
        <v>96</v>
      </c>
      <c r="E12" s="125" t="s">
        <v>97</v>
      </c>
      <c r="F12" s="159" t="s">
        <v>95</v>
      </c>
      <c r="G12" s="160" t="s">
        <v>96</v>
      </c>
      <c r="H12" s="125" t="s">
        <v>97</v>
      </c>
      <c r="I12" s="159" t="s">
        <v>95</v>
      </c>
      <c r="J12" s="160" t="s">
        <v>96</v>
      </c>
      <c r="K12" s="125" t="s">
        <v>97</v>
      </c>
      <c r="L12" s="77"/>
    </row>
    <row r="13" spans="1:12" ht="12.75" hidden="1">
      <c r="A13" s="77"/>
      <c r="B13" s="118" t="s">
        <v>98</v>
      </c>
      <c r="C13" s="118" t="s">
        <v>169</v>
      </c>
      <c r="D13" s="118" t="s">
        <v>170</v>
      </c>
      <c r="E13" s="118" t="s">
        <v>171</v>
      </c>
      <c r="F13" s="118" t="s">
        <v>172</v>
      </c>
      <c r="G13" s="118" t="s">
        <v>173</v>
      </c>
      <c r="H13" s="118" t="s">
        <v>174</v>
      </c>
      <c r="I13" s="118" t="s">
        <v>175</v>
      </c>
      <c r="J13" s="118" t="s">
        <v>176</v>
      </c>
      <c r="K13" s="118" t="s">
        <v>177</v>
      </c>
      <c r="L13" s="77"/>
    </row>
    <row r="14" spans="1:12" ht="12.75" hidden="1">
      <c r="A14" s="77"/>
      <c r="B14" s="126"/>
      <c r="C14" s="126">
        <v>0</v>
      </c>
      <c r="D14" s="127">
        <v>0</v>
      </c>
      <c r="E14" s="127">
        <v>0</v>
      </c>
      <c r="F14" s="126">
        <v>0</v>
      </c>
      <c r="G14" s="127">
        <v>0</v>
      </c>
      <c r="H14" s="127">
        <v>0</v>
      </c>
      <c r="I14" s="126">
        <v>0</v>
      </c>
      <c r="J14" s="127">
        <v>0</v>
      </c>
      <c r="K14" s="127">
        <v>0</v>
      </c>
      <c r="L14" s="77"/>
    </row>
    <row r="15" spans="1:12" ht="9" customHeight="1">
      <c r="A15" s="77"/>
      <c r="B15" s="161" t="s">
        <v>108</v>
      </c>
      <c r="C15" s="129">
        <v>217934404</v>
      </c>
      <c r="D15" s="129">
        <v>821290139</v>
      </c>
      <c r="E15" s="130">
        <v>-0.2</v>
      </c>
      <c r="F15" s="129">
        <v>218630825</v>
      </c>
      <c r="G15" s="129">
        <v>1039920964</v>
      </c>
      <c r="H15" s="130">
        <v>0.1</v>
      </c>
      <c r="I15" s="129">
        <v>228440716</v>
      </c>
      <c r="J15" s="129">
        <v>1268361680</v>
      </c>
      <c r="K15" s="130">
        <v>0.2</v>
      </c>
      <c r="L15" s="77"/>
    </row>
    <row r="16" spans="1:12" ht="9" customHeight="1">
      <c r="A16" s="77"/>
      <c r="B16" s="162" t="s">
        <v>109</v>
      </c>
      <c r="C16" s="132">
        <v>22646306</v>
      </c>
      <c r="D16" s="132">
        <v>86808629.985</v>
      </c>
      <c r="E16" s="133">
        <v>0.3</v>
      </c>
      <c r="F16" s="132">
        <v>25093160</v>
      </c>
      <c r="G16" s="132">
        <v>111901789.979</v>
      </c>
      <c r="H16" s="133">
        <v>0.4</v>
      </c>
      <c r="I16" s="132">
        <v>26820717</v>
      </c>
      <c r="J16" s="132">
        <v>138722506.918</v>
      </c>
      <c r="K16" s="133">
        <v>0.4</v>
      </c>
      <c r="L16" s="77"/>
    </row>
    <row r="17" spans="1:12" ht="9" customHeight="1">
      <c r="A17" s="77"/>
      <c r="B17" s="162" t="s">
        <v>110</v>
      </c>
      <c r="C17" s="134">
        <v>230198384</v>
      </c>
      <c r="D17" s="134">
        <v>893330379</v>
      </c>
      <c r="E17" s="135">
        <v>1.6</v>
      </c>
      <c r="F17" s="134">
        <v>228566214</v>
      </c>
      <c r="G17" s="134">
        <v>1121896593</v>
      </c>
      <c r="H17" s="135">
        <v>1</v>
      </c>
      <c r="I17" s="134">
        <v>215495892</v>
      </c>
      <c r="J17" s="134">
        <v>1337392485</v>
      </c>
      <c r="K17" s="135">
        <v>1.1</v>
      </c>
      <c r="L17" s="77"/>
    </row>
    <row r="18" spans="1:12" ht="9" customHeight="1">
      <c r="A18" s="77"/>
      <c r="B18" s="162" t="s">
        <v>111</v>
      </c>
      <c r="C18" s="134">
        <v>120287983</v>
      </c>
      <c r="D18" s="134">
        <v>457670584</v>
      </c>
      <c r="E18" s="135">
        <v>0.3</v>
      </c>
      <c r="F18" s="134">
        <v>121531426</v>
      </c>
      <c r="G18" s="134">
        <v>579202010</v>
      </c>
      <c r="H18" s="135">
        <v>-0.5</v>
      </c>
      <c r="I18" s="134">
        <v>120616312</v>
      </c>
      <c r="J18" s="134">
        <v>699818322</v>
      </c>
      <c r="K18" s="135">
        <v>-0.9</v>
      </c>
      <c r="L18" s="77"/>
    </row>
    <row r="19" spans="1:12" ht="9" customHeight="1">
      <c r="A19" s="77"/>
      <c r="B19" s="162" t="s">
        <v>112</v>
      </c>
      <c r="C19" s="134">
        <v>1211499862</v>
      </c>
      <c r="D19" s="134">
        <v>4743890696</v>
      </c>
      <c r="E19" s="135">
        <v>0.5</v>
      </c>
      <c r="F19" s="134">
        <v>1274631998</v>
      </c>
      <c r="G19" s="134">
        <v>6018522694</v>
      </c>
      <c r="H19" s="135">
        <v>0.6</v>
      </c>
      <c r="I19" s="134">
        <v>1221370550</v>
      </c>
      <c r="J19" s="134">
        <v>7239893244</v>
      </c>
      <c r="K19" s="135">
        <v>0.5</v>
      </c>
      <c r="L19" s="77"/>
    </row>
    <row r="20" spans="1:12" ht="9" customHeight="1">
      <c r="A20" s="77"/>
      <c r="B20" s="162" t="s">
        <v>113</v>
      </c>
      <c r="C20" s="134">
        <v>177288321</v>
      </c>
      <c r="D20" s="134">
        <v>696985667</v>
      </c>
      <c r="E20" s="135">
        <v>2.7</v>
      </c>
      <c r="F20" s="134">
        <v>189142415</v>
      </c>
      <c r="G20" s="134">
        <v>886128082</v>
      </c>
      <c r="H20" s="135">
        <v>1.9</v>
      </c>
      <c r="I20" s="134">
        <v>189171975</v>
      </c>
      <c r="J20" s="134">
        <v>1075300057</v>
      </c>
      <c r="K20" s="135">
        <v>1.8</v>
      </c>
      <c r="L20" s="77"/>
    </row>
    <row r="21" spans="1:12" ht="9" customHeight="1">
      <c r="A21" s="77"/>
      <c r="B21" s="162" t="s">
        <v>114</v>
      </c>
      <c r="C21" s="132">
        <v>117228438</v>
      </c>
      <c r="D21" s="132">
        <v>454766050</v>
      </c>
      <c r="E21" s="133">
        <v>-0.4</v>
      </c>
      <c r="F21" s="132">
        <v>125944042</v>
      </c>
      <c r="G21" s="132">
        <v>580710092</v>
      </c>
      <c r="H21" s="133">
        <v>-0.5</v>
      </c>
      <c r="I21" s="132">
        <v>122249671</v>
      </c>
      <c r="J21" s="132">
        <v>702959763</v>
      </c>
      <c r="K21" s="133">
        <v>-0.7</v>
      </c>
      <c r="L21" s="77"/>
    </row>
    <row r="22" spans="1:12" ht="9" customHeight="1">
      <c r="A22" s="77"/>
      <c r="B22" s="162" t="s">
        <v>115</v>
      </c>
      <c r="C22" s="134">
        <v>37531479</v>
      </c>
      <c r="D22" s="134">
        <v>139253251</v>
      </c>
      <c r="E22" s="135">
        <v>0.3</v>
      </c>
      <c r="F22" s="134">
        <v>39606107</v>
      </c>
      <c r="G22" s="134">
        <v>178859358</v>
      </c>
      <c r="H22" s="135">
        <v>2.3</v>
      </c>
      <c r="I22" s="134">
        <v>26081643</v>
      </c>
      <c r="J22" s="134">
        <v>204941001</v>
      </c>
      <c r="K22" s="135">
        <v>-3.8</v>
      </c>
      <c r="L22" s="77"/>
    </row>
    <row r="23" spans="1:12" ht="9" customHeight="1">
      <c r="A23" s="77"/>
      <c r="B23" s="162" t="s">
        <v>116</v>
      </c>
      <c r="C23" s="132">
        <v>9525102</v>
      </c>
      <c r="D23" s="132">
        <v>38601604</v>
      </c>
      <c r="E23" s="133">
        <v>32</v>
      </c>
      <c r="F23" s="132">
        <v>9637924</v>
      </c>
      <c r="G23" s="132">
        <v>48239528</v>
      </c>
      <c r="H23" s="133">
        <v>25</v>
      </c>
      <c r="I23" s="132">
        <v>10121403</v>
      </c>
      <c r="J23" s="132">
        <v>58360931</v>
      </c>
      <c r="K23" s="133">
        <v>22.6</v>
      </c>
      <c r="L23" s="77"/>
    </row>
    <row r="24" spans="1:12" ht="9" customHeight="1">
      <c r="A24" s="77"/>
      <c r="B24" s="162" t="s">
        <v>117</v>
      </c>
      <c r="C24" s="134">
        <v>751790547</v>
      </c>
      <c r="D24" s="134">
        <v>2810958694</v>
      </c>
      <c r="E24" s="135">
        <v>2.4</v>
      </c>
      <c r="F24" s="134">
        <v>718442209</v>
      </c>
      <c r="G24" s="134">
        <v>3529400903</v>
      </c>
      <c r="H24" s="135">
        <v>2.2</v>
      </c>
      <c r="I24" s="134">
        <v>734110947</v>
      </c>
      <c r="J24" s="134">
        <v>4263511850</v>
      </c>
      <c r="K24" s="135">
        <v>2.5</v>
      </c>
      <c r="L24" s="77"/>
    </row>
    <row r="25" spans="1:12" ht="9" customHeight="1">
      <c r="A25" s="77"/>
      <c r="B25" s="162" t="s">
        <v>118</v>
      </c>
      <c r="C25" s="134">
        <v>392648224</v>
      </c>
      <c r="D25" s="134">
        <v>1521930272</v>
      </c>
      <c r="E25" s="135">
        <v>-9.3</v>
      </c>
      <c r="F25" s="134">
        <v>416672930</v>
      </c>
      <c r="G25" s="134">
        <v>1938603202</v>
      </c>
      <c r="H25" s="135">
        <v>-6.9</v>
      </c>
      <c r="I25" s="134">
        <v>391770408</v>
      </c>
      <c r="J25" s="134">
        <v>2330373610</v>
      </c>
      <c r="K25" s="135">
        <v>-5.7</v>
      </c>
      <c r="L25" s="77"/>
    </row>
    <row r="26" spans="1:12" ht="9" customHeight="1">
      <c r="A26" s="77"/>
      <c r="B26" s="162" t="s">
        <v>119</v>
      </c>
      <c r="C26" s="134">
        <v>38045111</v>
      </c>
      <c r="D26" s="134">
        <v>151034685</v>
      </c>
      <c r="E26" s="135">
        <v>0.8</v>
      </c>
      <c r="F26" s="134">
        <v>39286332</v>
      </c>
      <c r="G26" s="134">
        <v>190321017</v>
      </c>
      <c r="H26" s="135">
        <v>2</v>
      </c>
      <c r="I26" s="134">
        <v>33741963</v>
      </c>
      <c r="J26" s="134">
        <v>224062980</v>
      </c>
      <c r="K26" s="135">
        <v>0.2</v>
      </c>
      <c r="L26" s="77"/>
    </row>
    <row r="27" spans="1:12" ht="9" customHeight="1">
      <c r="A27" s="77"/>
      <c r="B27" s="162" t="s">
        <v>120</v>
      </c>
      <c r="C27" s="134">
        <v>50359192</v>
      </c>
      <c r="D27" s="134">
        <v>221826839</v>
      </c>
      <c r="E27" s="135">
        <v>3.8</v>
      </c>
      <c r="F27" s="134">
        <v>53580003</v>
      </c>
      <c r="G27" s="134">
        <v>275406842</v>
      </c>
      <c r="H27" s="135">
        <v>2.4</v>
      </c>
      <c r="I27" s="134">
        <v>58985313</v>
      </c>
      <c r="J27" s="134">
        <v>334392155</v>
      </c>
      <c r="K27" s="135">
        <v>2.9</v>
      </c>
      <c r="L27" s="77"/>
    </row>
    <row r="28" spans="1:12" ht="9" customHeight="1">
      <c r="A28" s="77"/>
      <c r="B28" s="162" t="s">
        <v>121</v>
      </c>
      <c r="C28" s="134">
        <v>401954229</v>
      </c>
      <c r="D28" s="134">
        <v>1453429125</v>
      </c>
      <c r="E28" s="135">
        <v>-2.1</v>
      </c>
      <c r="F28" s="134">
        <v>447406567</v>
      </c>
      <c r="G28" s="134">
        <v>1900835692</v>
      </c>
      <c r="H28" s="135">
        <v>1.9</v>
      </c>
      <c r="I28" s="134">
        <v>394789099</v>
      </c>
      <c r="J28" s="134">
        <v>2295624791</v>
      </c>
      <c r="K28" s="135">
        <v>0.3</v>
      </c>
      <c r="L28" s="77"/>
    </row>
    <row r="29" spans="1:12" ht="9" customHeight="1">
      <c r="A29" s="77"/>
      <c r="B29" s="162" t="s">
        <v>122</v>
      </c>
      <c r="C29" s="134">
        <v>249458330</v>
      </c>
      <c r="D29" s="134">
        <v>945990221</v>
      </c>
      <c r="E29" s="135">
        <v>-1.1</v>
      </c>
      <c r="F29" s="134">
        <v>268304226</v>
      </c>
      <c r="G29" s="134">
        <v>1214294447</v>
      </c>
      <c r="H29" s="135">
        <v>-1</v>
      </c>
      <c r="I29" s="134">
        <v>262414928</v>
      </c>
      <c r="J29" s="134">
        <v>1476709375</v>
      </c>
      <c r="K29" s="135">
        <v>-0.6</v>
      </c>
      <c r="L29" s="77"/>
    </row>
    <row r="30" spans="1:12" ht="9" customHeight="1">
      <c r="A30" s="77"/>
      <c r="B30" s="162" t="s">
        <v>123</v>
      </c>
      <c r="C30" s="134">
        <v>136186845</v>
      </c>
      <c r="D30" s="134">
        <v>514175725</v>
      </c>
      <c r="E30" s="135">
        <v>1.7</v>
      </c>
      <c r="F30" s="134">
        <v>155620818</v>
      </c>
      <c r="G30" s="134">
        <v>669796543</v>
      </c>
      <c r="H30" s="135">
        <v>4.1</v>
      </c>
      <c r="I30" s="134">
        <v>144850587</v>
      </c>
      <c r="J30" s="134">
        <v>814647130</v>
      </c>
      <c r="K30" s="135">
        <v>3.6</v>
      </c>
      <c r="L30" s="77"/>
    </row>
    <row r="31" spans="1:12" ht="9" customHeight="1">
      <c r="A31" s="77"/>
      <c r="B31" s="162" t="s">
        <v>124</v>
      </c>
      <c r="C31" s="134">
        <v>103723976</v>
      </c>
      <c r="D31" s="134">
        <v>401059337</v>
      </c>
      <c r="E31" s="135">
        <v>-1.6</v>
      </c>
      <c r="F31" s="134">
        <v>114828756</v>
      </c>
      <c r="G31" s="134">
        <v>515888093</v>
      </c>
      <c r="H31" s="135">
        <v>-1.2</v>
      </c>
      <c r="I31" s="134">
        <v>105308682</v>
      </c>
      <c r="J31" s="134">
        <v>621196775</v>
      </c>
      <c r="K31" s="135">
        <v>-2.1</v>
      </c>
      <c r="L31" s="77"/>
    </row>
    <row r="32" spans="1:12" ht="9" customHeight="1">
      <c r="A32" s="77"/>
      <c r="B32" s="162" t="s">
        <v>125</v>
      </c>
      <c r="C32" s="134">
        <v>177107289</v>
      </c>
      <c r="D32" s="134">
        <v>665431864</v>
      </c>
      <c r="E32" s="135">
        <v>-1.8</v>
      </c>
      <c r="F32" s="134">
        <v>187778856</v>
      </c>
      <c r="G32" s="134">
        <v>853210720</v>
      </c>
      <c r="H32" s="135">
        <v>-1.5</v>
      </c>
      <c r="I32" s="134">
        <v>181722825</v>
      </c>
      <c r="J32" s="134">
        <v>1034933545</v>
      </c>
      <c r="K32" s="135">
        <v>-1.2</v>
      </c>
      <c r="L32" s="77"/>
    </row>
    <row r="33" spans="1:12" ht="9" customHeight="1">
      <c r="A33" s="77"/>
      <c r="B33" s="162" t="s">
        <v>126</v>
      </c>
      <c r="C33" s="134">
        <v>194070114</v>
      </c>
      <c r="D33" s="134">
        <v>733662658</v>
      </c>
      <c r="E33" s="135">
        <v>-0.2</v>
      </c>
      <c r="F33" s="134">
        <v>202305267</v>
      </c>
      <c r="G33" s="134">
        <v>935967925</v>
      </c>
      <c r="H33" s="135">
        <v>-0.5</v>
      </c>
      <c r="I33" s="134">
        <v>168624358</v>
      </c>
      <c r="J33" s="134">
        <v>1104592283</v>
      </c>
      <c r="K33" s="135">
        <v>-2.8</v>
      </c>
      <c r="L33" s="77"/>
    </row>
    <row r="34" spans="1:12" ht="9" customHeight="1">
      <c r="A34" s="77"/>
      <c r="B34" s="162" t="s">
        <v>127</v>
      </c>
      <c r="C34" s="134">
        <v>61427874</v>
      </c>
      <c r="D34" s="134">
        <v>247701401</v>
      </c>
      <c r="E34" s="135">
        <v>22.5</v>
      </c>
      <c r="F34" s="134">
        <v>35055921</v>
      </c>
      <c r="G34" s="134">
        <v>282757322</v>
      </c>
      <c r="H34" s="135">
        <v>12.4</v>
      </c>
      <c r="I34" s="134">
        <v>91544870</v>
      </c>
      <c r="J34" s="134">
        <v>374302192</v>
      </c>
      <c r="K34" s="135">
        <v>16.6</v>
      </c>
      <c r="L34" s="77"/>
    </row>
    <row r="35" spans="1:12" ht="9" customHeight="1">
      <c r="A35" s="77"/>
      <c r="B35" s="162" t="s">
        <v>128</v>
      </c>
      <c r="C35" s="134">
        <v>226486165</v>
      </c>
      <c r="D35" s="134">
        <v>865381709</v>
      </c>
      <c r="E35" s="135">
        <v>-2.5</v>
      </c>
      <c r="F35" s="134">
        <v>239673825</v>
      </c>
      <c r="G35" s="134">
        <v>1105055534</v>
      </c>
      <c r="H35" s="135">
        <v>-4.6</v>
      </c>
      <c r="I35" s="134">
        <v>245816119</v>
      </c>
      <c r="J35" s="134">
        <v>1350871653</v>
      </c>
      <c r="K35" s="135">
        <v>-4</v>
      </c>
      <c r="L35" s="77"/>
    </row>
    <row r="36" spans="1:12" ht="9" customHeight="1">
      <c r="A36" s="77"/>
      <c r="B36" s="162" t="s">
        <v>129</v>
      </c>
      <c r="C36" s="134">
        <v>220225165</v>
      </c>
      <c r="D36" s="134">
        <v>864536748</v>
      </c>
      <c r="E36" s="135">
        <v>-0.1</v>
      </c>
      <c r="F36" s="134">
        <v>238360155</v>
      </c>
      <c r="G36" s="134">
        <v>1102896903</v>
      </c>
      <c r="H36" s="135">
        <v>0.2</v>
      </c>
      <c r="I36" s="134">
        <v>235135203</v>
      </c>
      <c r="J36" s="134">
        <v>1338032106</v>
      </c>
      <c r="K36" s="135">
        <v>0</v>
      </c>
      <c r="L36" s="77"/>
    </row>
    <row r="37" spans="1:12" ht="9" customHeight="1">
      <c r="A37" s="77"/>
      <c r="B37" s="162" t="s">
        <v>130</v>
      </c>
      <c r="C37" s="134">
        <v>356530829</v>
      </c>
      <c r="D37" s="134">
        <v>1430899153</v>
      </c>
      <c r="E37" s="135">
        <v>0.4</v>
      </c>
      <c r="F37" s="134">
        <v>414052927</v>
      </c>
      <c r="G37" s="134">
        <v>1844952080</v>
      </c>
      <c r="H37" s="135">
        <v>1.1</v>
      </c>
      <c r="I37" s="134">
        <v>397423942</v>
      </c>
      <c r="J37" s="134">
        <v>2242376022</v>
      </c>
      <c r="K37" s="135">
        <v>1.5</v>
      </c>
      <c r="L37" s="77"/>
    </row>
    <row r="38" spans="1:12" ht="9" customHeight="1">
      <c r="A38" s="77"/>
      <c r="B38" s="162" t="s">
        <v>131</v>
      </c>
      <c r="C38" s="134">
        <v>195164012</v>
      </c>
      <c r="D38" s="134">
        <v>787279764</v>
      </c>
      <c r="E38" s="135">
        <v>0.7</v>
      </c>
      <c r="F38" s="134">
        <v>225432809</v>
      </c>
      <c r="G38" s="134">
        <v>1012712573</v>
      </c>
      <c r="H38" s="135">
        <v>1.3</v>
      </c>
      <c r="I38" s="134">
        <v>221707652</v>
      </c>
      <c r="J38" s="134">
        <v>1234420225</v>
      </c>
      <c r="K38" s="135">
        <v>1</v>
      </c>
      <c r="L38" s="77"/>
    </row>
    <row r="39" spans="1:12" ht="9" customHeight="1">
      <c r="A39" s="77"/>
      <c r="B39" s="162" t="s">
        <v>132</v>
      </c>
      <c r="C39" s="134">
        <v>137351113</v>
      </c>
      <c r="D39" s="134">
        <v>531178062</v>
      </c>
      <c r="E39" s="135">
        <v>0.2</v>
      </c>
      <c r="F39" s="134">
        <v>157146585</v>
      </c>
      <c r="G39" s="134">
        <v>688324647</v>
      </c>
      <c r="H39" s="135">
        <v>3.4</v>
      </c>
      <c r="I39" s="134">
        <v>146053933</v>
      </c>
      <c r="J39" s="134">
        <v>834378580</v>
      </c>
      <c r="K39" s="135">
        <v>4.1</v>
      </c>
      <c r="L39" s="77"/>
    </row>
    <row r="40" spans="1:12" ht="9" customHeight="1">
      <c r="A40" s="77"/>
      <c r="B40" s="162" t="s">
        <v>133</v>
      </c>
      <c r="C40" s="134">
        <v>259595190</v>
      </c>
      <c r="D40" s="134">
        <v>976599838</v>
      </c>
      <c r="E40" s="135">
        <v>0.3</v>
      </c>
      <c r="F40" s="134">
        <v>276378417</v>
      </c>
      <c r="G40" s="134">
        <v>1252978255</v>
      </c>
      <c r="H40" s="135">
        <v>0.7</v>
      </c>
      <c r="I40" s="134">
        <v>264868957</v>
      </c>
      <c r="J40" s="134">
        <v>1517847212</v>
      </c>
      <c r="K40" s="135">
        <v>0.4</v>
      </c>
      <c r="L40" s="77"/>
    </row>
    <row r="41" spans="1:12" ht="9" customHeight="1">
      <c r="A41" s="77"/>
      <c r="B41" s="162" t="s">
        <v>134</v>
      </c>
      <c r="C41" s="134">
        <v>40164936</v>
      </c>
      <c r="D41" s="134">
        <v>149487634</v>
      </c>
      <c r="E41" s="135">
        <v>1.2</v>
      </c>
      <c r="F41" s="134">
        <v>45102582</v>
      </c>
      <c r="G41" s="134">
        <v>194590216</v>
      </c>
      <c r="H41" s="135">
        <v>1.1</v>
      </c>
      <c r="I41" s="134">
        <v>46863455</v>
      </c>
      <c r="J41" s="134">
        <v>241453671</v>
      </c>
      <c r="K41" s="135">
        <v>1.4</v>
      </c>
      <c r="L41" s="77"/>
    </row>
    <row r="42" spans="1:12" ht="9" customHeight="1">
      <c r="A42" s="77"/>
      <c r="B42" s="162" t="s">
        <v>135</v>
      </c>
      <c r="C42" s="134">
        <v>71195668</v>
      </c>
      <c r="D42" s="134">
        <v>289690101</v>
      </c>
      <c r="E42" s="135">
        <v>12.1</v>
      </c>
      <c r="F42" s="134">
        <v>76813956</v>
      </c>
      <c r="G42" s="134">
        <v>366504057</v>
      </c>
      <c r="H42" s="135">
        <v>10.1</v>
      </c>
      <c r="I42" s="134">
        <v>75355640</v>
      </c>
      <c r="J42" s="134">
        <v>441859697</v>
      </c>
      <c r="K42" s="135">
        <v>8.2</v>
      </c>
      <c r="L42" s="77"/>
    </row>
    <row r="43" spans="1:12" ht="9" customHeight="1">
      <c r="A43" s="77"/>
      <c r="B43" s="162" t="s">
        <v>136</v>
      </c>
      <c r="C43" s="134">
        <v>91637085</v>
      </c>
      <c r="D43" s="134">
        <v>353861346</v>
      </c>
      <c r="E43" s="135">
        <v>0.8</v>
      </c>
      <c r="F43" s="134">
        <v>95059020</v>
      </c>
      <c r="G43" s="134">
        <v>448920366</v>
      </c>
      <c r="H43" s="135">
        <v>0.7</v>
      </c>
      <c r="I43" s="134">
        <v>94280129</v>
      </c>
      <c r="J43" s="134">
        <v>543200495</v>
      </c>
      <c r="K43" s="135">
        <v>0.6</v>
      </c>
      <c r="L43" s="77"/>
    </row>
    <row r="44" spans="1:12" ht="9" customHeight="1">
      <c r="A44" s="77"/>
      <c r="B44" s="162" t="s">
        <v>137</v>
      </c>
      <c r="C44" s="134">
        <v>55237326</v>
      </c>
      <c r="D44" s="134">
        <v>222507628</v>
      </c>
      <c r="E44" s="135">
        <v>1.7</v>
      </c>
      <c r="F44" s="134">
        <v>59970318</v>
      </c>
      <c r="G44" s="134">
        <v>282477946</v>
      </c>
      <c r="H44" s="135">
        <v>1.2</v>
      </c>
      <c r="I44" s="134">
        <v>61197096</v>
      </c>
      <c r="J44" s="134">
        <v>343675042</v>
      </c>
      <c r="K44" s="135">
        <v>1.3</v>
      </c>
      <c r="L44" s="77"/>
    </row>
    <row r="45" spans="1:12" ht="9" customHeight="1">
      <c r="A45" s="77"/>
      <c r="B45" s="162" t="s">
        <v>138</v>
      </c>
      <c r="C45" s="134">
        <v>338923930</v>
      </c>
      <c r="D45" s="134">
        <v>1287777155</v>
      </c>
      <c r="E45" s="135">
        <v>4.3</v>
      </c>
      <c r="F45" s="134">
        <v>356989234</v>
      </c>
      <c r="G45" s="134">
        <v>1644766389</v>
      </c>
      <c r="H45" s="135">
        <v>3.4</v>
      </c>
      <c r="I45" s="134">
        <v>354252445</v>
      </c>
      <c r="J45" s="134">
        <v>1999018834</v>
      </c>
      <c r="K45" s="135">
        <v>2.4</v>
      </c>
      <c r="L45" s="77"/>
    </row>
    <row r="46" spans="1:12" ht="9" customHeight="1">
      <c r="A46" s="77"/>
      <c r="B46" s="162" t="s">
        <v>139</v>
      </c>
      <c r="C46" s="134">
        <v>60202419</v>
      </c>
      <c r="D46" s="134">
        <v>321215012</v>
      </c>
      <c r="E46" s="135">
        <v>-1.5</v>
      </c>
      <c r="F46" s="134">
        <v>77147091</v>
      </c>
      <c r="G46" s="134">
        <v>398362103</v>
      </c>
      <c r="H46" s="135">
        <v>-1.3</v>
      </c>
      <c r="I46" s="134">
        <v>83023636</v>
      </c>
      <c r="J46" s="134">
        <v>481385739</v>
      </c>
      <c r="K46" s="135">
        <v>0.4</v>
      </c>
      <c r="L46" s="77"/>
    </row>
    <row r="47" spans="1:12" ht="9" customHeight="1">
      <c r="A47" s="77"/>
      <c r="B47" s="162" t="s">
        <v>140</v>
      </c>
      <c r="C47" s="134">
        <v>443711929</v>
      </c>
      <c r="D47" s="134">
        <v>1770518371</v>
      </c>
      <c r="E47" s="135">
        <v>3.7</v>
      </c>
      <c r="F47" s="134">
        <v>457160042</v>
      </c>
      <c r="G47" s="134">
        <v>2227678413</v>
      </c>
      <c r="H47" s="135">
        <v>1.6</v>
      </c>
      <c r="I47" s="134">
        <v>463874800</v>
      </c>
      <c r="J47" s="134">
        <v>2691553213</v>
      </c>
      <c r="K47" s="135">
        <v>1.9</v>
      </c>
      <c r="L47" s="77"/>
    </row>
    <row r="48" spans="1:12" ht="9" customHeight="1">
      <c r="A48" s="77"/>
      <c r="B48" s="162" t="s">
        <v>141</v>
      </c>
      <c r="C48" s="134">
        <v>369867647</v>
      </c>
      <c r="D48" s="134">
        <v>1379256773</v>
      </c>
      <c r="E48" s="135">
        <v>-1</v>
      </c>
      <c r="F48" s="134">
        <v>384403936</v>
      </c>
      <c r="G48" s="134">
        <v>1763660709</v>
      </c>
      <c r="H48" s="135">
        <v>-0.7</v>
      </c>
      <c r="I48" s="134">
        <v>375237823</v>
      </c>
      <c r="J48" s="134">
        <v>2138898532</v>
      </c>
      <c r="K48" s="135">
        <v>0</v>
      </c>
      <c r="L48" s="77"/>
    </row>
    <row r="49" spans="1:12" ht="9" customHeight="1">
      <c r="A49" s="77"/>
      <c r="B49" s="162" t="s">
        <v>142</v>
      </c>
      <c r="C49" s="134">
        <v>37842704</v>
      </c>
      <c r="D49" s="134">
        <v>142609222</v>
      </c>
      <c r="E49" s="135">
        <v>6.7</v>
      </c>
      <c r="F49" s="134">
        <v>41113858</v>
      </c>
      <c r="G49" s="134">
        <v>183723080</v>
      </c>
      <c r="H49" s="135">
        <v>6.8</v>
      </c>
      <c r="I49" s="134">
        <v>40512357</v>
      </c>
      <c r="J49" s="134">
        <v>224235437</v>
      </c>
      <c r="K49" s="135">
        <v>5.9</v>
      </c>
      <c r="L49" s="77"/>
    </row>
    <row r="50" spans="1:12" ht="9" customHeight="1">
      <c r="A50" s="77"/>
      <c r="B50" s="162" t="s">
        <v>143</v>
      </c>
      <c r="C50" s="134">
        <v>406445057</v>
      </c>
      <c r="D50" s="134">
        <v>1563124803</v>
      </c>
      <c r="E50" s="135">
        <v>-0.7</v>
      </c>
      <c r="F50" s="134">
        <v>439661611</v>
      </c>
      <c r="G50" s="134">
        <v>2002786414</v>
      </c>
      <c r="H50" s="135">
        <v>-0.6</v>
      </c>
      <c r="I50" s="134">
        <v>428417618</v>
      </c>
      <c r="J50" s="134">
        <v>2431204032</v>
      </c>
      <c r="K50" s="135">
        <v>-0.4</v>
      </c>
      <c r="L50" s="77"/>
    </row>
    <row r="51" spans="1:12" ht="9" customHeight="1">
      <c r="A51" s="77"/>
      <c r="B51" s="162" t="s">
        <v>144</v>
      </c>
      <c r="C51" s="134">
        <v>166501313</v>
      </c>
      <c r="D51" s="134">
        <v>610802419</v>
      </c>
      <c r="E51" s="135">
        <v>1.2</v>
      </c>
      <c r="F51" s="134">
        <v>143966464</v>
      </c>
      <c r="G51" s="134">
        <v>754768883</v>
      </c>
      <c r="H51" s="135">
        <v>2.1</v>
      </c>
      <c r="I51" s="134">
        <v>181881345</v>
      </c>
      <c r="J51" s="134">
        <v>936650228</v>
      </c>
      <c r="K51" s="135">
        <v>1.6</v>
      </c>
      <c r="L51" s="77"/>
    </row>
    <row r="52" spans="1:12" ht="9" customHeight="1">
      <c r="A52" s="77"/>
      <c r="B52" s="162" t="s">
        <v>145</v>
      </c>
      <c r="C52" s="134">
        <v>122824499</v>
      </c>
      <c r="D52" s="134">
        <v>461597853</v>
      </c>
      <c r="E52" s="135">
        <v>3.1</v>
      </c>
      <c r="F52" s="134">
        <v>128803089</v>
      </c>
      <c r="G52" s="134">
        <v>590400942</v>
      </c>
      <c r="H52" s="135">
        <v>2.8</v>
      </c>
      <c r="I52" s="134">
        <v>129112900</v>
      </c>
      <c r="J52" s="134">
        <v>719513842</v>
      </c>
      <c r="K52" s="135">
        <v>0.9</v>
      </c>
      <c r="L52" s="77"/>
    </row>
    <row r="53" spans="1:12" ht="9" customHeight="1">
      <c r="A53" s="77"/>
      <c r="B53" s="162" t="s">
        <v>146</v>
      </c>
      <c r="C53" s="134">
        <v>408511670</v>
      </c>
      <c r="D53" s="134">
        <v>1557046814</v>
      </c>
      <c r="E53" s="135">
        <v>-1.2</v>
      </c>
      <c r="F53" s="134">
        <v>433436531</v>
      </c>
      <c r="G53" s="134">
        <v>1990483345</v>
      </c>
      <c r="H53" s="135">
        <v>-1.7</v>
      </c>
      <c r="I53" s="134">
        <v>422364915</v>
      </c>
      <c r="J53" s="134">
        <v>2412848260</v>
      </c>
      <c r="K53" s="135">
        <v>-1.9</v>
      </c>
      <c r="L53" s="77"/>
    </row>
    <row r="54" spans="1:12" ht="9" customHeight="1">
      <c r="A54" s="77"/>
      <c r="B54" s="162" t="s">
        <v>147</v>
      </c>
      <c r="C54" s="134">
        <v>30265416</v>
      </c>
      <c r="D54" s="134">
        <v>118721189</v>
      </c>
      <c r="E54" s="135">
        <v>-1</v>
      </c>
      <c r="F54" s="134">
        <v>36237947</v>
      </c>
      <c r="G54" s="134">
        <v>154959136</v>
      </c>
      <c r="H54" s="135">
        <v>2.5</v>
      </c>
      <c r="I54" s="134">
        <v>31161560</v>
      </c>
      <c r="J54" s="134">
        <v>186120696</v>
      </c>
      <c r="K54" s="135">
        <v>2</v>
      </c>
      <c r="L54" s="77"/>
    </row>
    <row r="55" spans="1:12" ht="9" customHeight="1">
      <c r="A55" s="77"/>
      <c r="B55" s="162" t="s">
        <v>148</v>
      </c>
      <c r="C55" s="134">
        <v>211650992</v>
      </c>
      <c r="D55" s="134">
        <v>832273601</v>
      </c>
      <c r="E55" s="135">
        <v>-3.3</v>
      </c>
      <c r="F55" s="134">
        <v>249375207</v>
      </c>
      <c r="G55" s="134">
        <v>1081648808</v>
      </c>
      <c r="H55" s="135">
        <v>-1.1</v>
      </c>
      <c r="I55" s="134">
        <v>239861942</v>
      </c>
      <c r="J55" s="134">
        <v>1321510750</v>
      </c>
      <c r="K55" s="135">
        <v>0.2</v>
      </c>
      <c r="L55" s="77"/>
    </row>
    <row r="56" spans="1:12" ht="9" customHeight="1">
      <c r="A56" s="77"/>
      <c r="B56" s="162" t="s">
        <v>149</v>
      </c>
      <c r="C56" s="134">
        <v>35186535</v>
      </c>
      <c r="D56" s="134">
        <v>138392810</v>
      </c>
      <c r="E56" s="135">
        <v>3.5</v>
      </c>
      <c r="F56" s="134">
        <v>35004466</v>
      </c>
      <c r="G56" s="134">
        <v>173397276</v>
      </c>
      <c r="H56" s="135">
        <v>3.6</v>
      </c>
      <c r="I56" s="134">
        <v>41272096</v>
      </c>
      <c r="J56" s="134">
        <v>214669372</v>
      </c>
      <c r="K56" s="135">
        <v>2.1</v>
      </c>
      <c r="L56" s="77"/>
    </row>
    <row r="57" spans="1:12" ht="9" customHeight="1">
      <c r="A57" s="77"/>
      <c r="B57" s="162" t="s">
        <v>150</v>
      </c>
      <c r="C57" s="134">
        <v>284462634</v>
      </c>
      <c r="D57" s="134">
        <v>1015138316</v>
      </c>
      <c r="E57" s="135">
        <v>0.6</v>
      </c>
      <c r="F57" s="134">
        <v>293396279</v>
      </c>
      <c r="G57" s="134">
        <v>1308534595</v>
      </c>
      <c r="H57" s="135">
        <v>1.6</v>
      </c>
      <c r="I57" s="134">
        <v>282973825</v>
      </c>
      <c r="J57" s="134">
        <v>1591508420</v>
      </c>
      <c r="K57" s="135">
        <v>0.6</v>
      </c>
      <c r="L57" s="77"/>
    </row>
    <row r="58" spans="1:12" ht="9" customHeight="1">
      <c r="A58" s="77"/>
      <c r="B58" s="162" t="s">
        <v>151</v>
      </c>
      <c r="C58" s="134">
        <v>1112734051</v>
      </c>
      <c r="D58" s="134">
        <v>4297160778</v>
      </c>
      <c r="E58" s="135">
        <v>5.3</v>
      </c>
      <c r="F58" s="134">
        <v>1153151587</v>
      </c>
      <c r="G58" s="134">
        <v>5450312365</v>
      </c>
      <c r="H58" s="135">
        <v>5.5</v>
      </c>
      <c r="I58" s="134">
        <v>1106661378</v>
      </c>
      <c r="J58" s="134">
        <v>6556973743</v>
      </c>
      <c r="K58" s="135">
        <v>5</v>
      </c>
      <c r="L58" s="77"/>
    </row>
    <row r="59" spans="1:12" ht="9" customHeight="1">
      <c r="A59" s="77"/>
      <c r="B59" s="162" t="s">
        <v>152</v>
      </c>
      <c r="C59" s="134">
        <v>92458806</v>
      </c>
      <c r="D59" s="134">
        <v>355224958</v>
      </c>
      <c r="E59" s="135">
        <v>0.9</v>
      </c>
      <c r="F59" s="134">
        <v>98218485</v>
      </c>
      <c r="G59" s="134">
        <v>453443443</v>
      </c>
      <c r="H59" s="135">
        <v>1.4</v>
      </c>
      <c r="I59" s="134">
        <v>96124327</v>
      </c>
      <c r="J59" s="134">
        <v>549567770</v>
      </c>
      <c r="K59" s="135">
        <v>1.5</v>
      </c>
      <c r="L59" s="77"/>
    </row>
    <row r="60" spans="1:12" ht="9" customHeight="1">
      <c r="A60" s="77"/>
      <c r="B60" s="162" t="s">
        <v>153</v>
      </c>
      <c r="C60" s="163">
        <v>23704319</v>
      </c>
      <c r="D60" s="163">
        <v>98822510</v>
      </c>
      <c r="E60" s="164">
        <v>-1.4</v>
      </c>
      <c r="F60" s="163">
        <v>26566713</v>
      </c>
      <c r="G60" s="163">
        <v>125389223</v>
      </c>
      <c r="H60" s="164">
        <v>-1.4</v>
      </c>
      <c r="I60" s="163">
        <v>28321712</v>
      </c>
      <c r="J60" s="163">
        <v>153710935</v>
      </c>
      <c r="K60" s="164">
        <v>0.2</v>
      </c>
      <c r="L60" s="77"/>
    </row>
    <row r="61" spans="1:12" ht="9" customHeight="1">
      <c r="A61" s="77"/>
      <c r="B61" s="162" t="s">
        <v>154</v>
      </c>
      <c r="C61" s="163">
        <v>233761380</v>
      </c>
      <c r="D61" s="163">
        <v>1267380599</v>
      </c>
      <c r="E61" s="164">
        <v>4.6</v>
      </c>
      <c r="F61" s="163">
        <v>224594268</v>
      </c>
      <c r="G61" s="163">
        <v>1491974867</v>
      </c>
      <c r="H61" s="164">
        <v>1.2</v>
      </c>
      <c r="I61" s="163">
        <v>440321064</v>
      </c>
      <c r="J61" s="163">
        <v>1932295931</v>
      </c>
      <c r="K61" s="164">
        <v>0.9</v>
      </c>
      <c r="L61" s="77"/>
    </row>
    <row r="62" spans="1:12" ht="9" customHeight="1">
      <c r="A62" s="77"/>
      <c r="B62" s="162" t="s">
        <v>155</v>
      </c>
      <c r="C62" s="134">
        <v>227932561</v>
      </c>
      <c r="D62" s="134">
        <v>870832865</v>
      </c>
      <c r="E62" s="135">
        <v>-0.2</v>
      </c>
      <c r="F62" s="134">
        <v>233304201</v>
      </c>
      <c r="G62" s="134">
        <v>1104137066</v>
      </c>
      <c r="H62" s="135">
        <v>-0.8</v>
      </c>
      <c r="I62" s="134">
        <v>234362763</v>
      </c>
      <c r="J62" s="134">
        <v>1338499829</v>
      </c>
      <c r="K62" s="135">
        <v>-0.5</v>
      </c>
      <c r="L62" s="77"/>
    </row>
    <row r="63" spans="1:12" ht="9" customHeight="1">
      <c r="A63" s="77"/>
      <c r="B63" s="162" t="s">
        <v>156</v>
      </c>
      <c r="C63" s="134">
        <v>31633020</v>
      </c>
      <c r="D63" s="134">
        <v>210447119</v>
      </c>
      <c r="E63" s="135">
        <v>-16.6</v>
      </c>
      <c r="F63" s="134">
        <v>109331468</v>
      </c>
      <c r="G63" s="134">
        <v>319778587</v>
      </c>
      <c r="H63" s="135">
        <v>14.1</v>
      </c>
      <c r="I63" s="134">
        <v>69335106</v>
      </c>
      <c r="J63" s="134">
        <v>389113693</v>
      </c>
      <c r="K63" s="135">
        <v>-0.8</v>
      </c>
      <c r="L63" s="77"/>
    </row>
    <row r="64" spans="1:12" ht="9" customHeight="1">
      <c r="A64" s="77"/>
      <c r="B64" s="162" t="s">
        <v>157</v>
      </c>
      <c r="C64" s="134">
        <v>170023914</v>
      </c>
      <c r="D64" s="134">
        <v>720481906</v>
      </c>
      <c r="E64" s="135">
        <v>-10.8</v>
      </c>
      <c r="F64" s="134">
        <v>203108298</v>
      </c>
      <c r="G64" s="134">
        <v>923590204</v>
      </c>
      <c r="H64" s="135">
        <v>-2.7</v>
      </c>
      <c r="I64" s="134">
        <v>375366485</v>
      </c>
      <c r="J64" s="134">
        <v>1298956689</v>
      </c>
      <c r="K64" s="135">
        <v>4</v>
      </c>
      <c r="L64" s="77"/>
    </row>
    <row r="65" spans="1:12" ht="9" customHeight="1" thickBot="1">
      <c r="A65" s="77"/>
      <c r="B65" s="162" t="s">
        <v>158</v>
      </c>
      <c r="C65" s="134">
        <v>27016114</v>
      </c>
      <c r="D65" s="134">
        <v>101260421</v>
      </c>
      <c r="E65" s="135">
        <v>-5.7</v>
      </c>
      <c r="F65" s="134">
        <v>23983803</v>
      </c>
      <c r="G65" s="134">
        <v>125244224</v>
      </c>
      <c r="H65" s="135">
        <v>-8.1</v>
      </c>
      <c r="I65" s="134">
        <v>34064333</v>
      </c>
      <c r="J65" s="134">
        <v>159308557</v>
      </c>
      <c r="K65" s="135">
        <v>0.1</v>
      </c>
      <c r="L65" s="77"/>
    </row>
    <row r="66" spans="1:12" ht="9" customHeight="1" thickTop="1">
      <c r="A66" s="77"/>
      <c r="B66" s="165" t="s">
        <v>159</v>
      </c>
      <c r="C66" s="137">
        <v>11190160409</v>
      </c>
      <c r="D66" s="137">
        <v>43591305297.985</v>
      </c>
      <c r="E66" s="138">
        <v>0.5</v>
      </c>
      <c r="F66" s="137">
        <v>11849011168</v>
      </c>
      <c r="G66" s="137">
        <v>55440316465.979</v>
      </c>
      <c r="H66" s="138">
        <v>0.9</v>
      </c>
      <c r="I66" s="137">
        <v>11975439415</v>
      </c>
      <c r="J66" s="137">
        <v>67415755880.918</v>
      </c>
      <c r="K66" s="138">
        <v>0.9</v>
      </c>
      <c r="L66" s="77"/>
    </row>
    <row r="67" spans="1:12" ht="9" customHeight="1" thickBot="1">
      <c r="A67" s="77"/>
      <c r="B67" s="166" t="s">
        <v>160</v>
      </c>
      <c r="C67" s="140">
        <v>91251067</v>
      </c>
      <c r="D67" s="140">
        <v>357757922</v>
      </c>
      <c r="E67" s="141">
        <v>-24</v>
      </c>
      <c r="F67" s="140">
        <v>70022602</v>
      </c>
      <c r="G67" s="140">
        <v>427780524</v>
      </c>
      <c r="H67" s="141">
        <v>-26.3</v>
      </c>
      <c r="I67" s="140">
        <v>94771119</v>
      </c>
      <c r="J67" s="140">
        <v>522551643</v>
      </c>
      <c r="K67" s="141">
        <v>-25.3</v>
      </c>
      <c r="L67" s="77"/>
    </row>
    <row r="68" spans="1:12" ht="9" customHeight="1" thickTop="1">
      <c r="A68" s="77"/>
      <c r="B68" s="167" t="s">
        <v>161</v>
      </c>
      <c r="C68" s="143">
        <v>11281411476</v>
      </c>
      <c r="D68" s="143">
        <v>43949063219.985</v>
      </c>
      <c r="E68" s="144">
        <v>0.2</v>
      </c>
      <c r="F68" s="143">
        <v>11919033770</v>
      </c>
      <c r="G68" s="143">
        <v>55868096989.979</v>
      </c>
      <c r="H68" s="144">
        <v>0.7</v>
      </c>
      <c r="I68" s="143">
        <v>12070210534</v>
      </c>
      <c r="J68" s="143">
        <v>67938307523.918</v>
      </c>
      <c r="K68" s="144">
        <v>0.6</v>
      </c>
      <c r="L68" s="77"/>
    </row>
    <row r="69" spans="1:12" ht="9.75" customHeight="1">
      <c r="A69" s="77"/>
      <c r="B69" s="145" t="s">
        <v>162</v>
      </c>
      <c r="C69" s="146"/>
      <c r="D69" s="146"/>
      <c r="E69" s="146"/>
      <c r="F69" s="146"/>
      <c r="G69" s="146"/>
      <c r="H69" s="146"/>
      <c r="I69" s="146"/>
      <c r="J69" s="146"/>
      <c r="K69" s="147"/>
      <c r="L69" s="77"/>
    </row>
    <row r="70" spans="1:12" ht="7.5" customHeight="1">
      <c r="A70" s="77"/>
      <c r="B70" s="148" t="s">
        <v>163</v>
      </c>
      <c r="C70" s="149"/>
      <c r="D70" s="149"/>
      <c r="E70" s="149"/>
      <c r="F70" s="149"/>
      <c r="G70" s="149"/>
      <c r="H70" s="149"/>
      <c r="I70" s="149"/>
      <c r="J70" s="149"/>
      <c r="K70" s="150"/>
      <c r="L70" s="77"/>
    </row>
    <row r="71" spans="1:12" ht="7.5" customHeight="1">
      <c r="A71" s="77"/>
      <c r="B71" s="151" t="s">
        <v>164</v>
      </c>
      <c r="C71" s="152"/>
      <c r="D71" s="152"/>
      <c r="E71" s="152"/>
      <c r="F71" s="152"/>
      <c r="G71" s="152"/>
      <c r="H71" s="152"/>
      <c r="I71" s="152"/>
      <c r="J71" s="152"/>
      <c r="K71" s="153"/>
      <c r="L71" s="77"/>
    </row>
    <row r="72" spans="1:12" ht="12.75">
      <c r="A72" s="77"/>
      <c r="B72" s="77"/>
      <c r="C72" s="77"/>
      <c r="D72" s="77"/>
      <c r="E72" s="77"/>
      <c r="F72" s="77"/>
      <c r="G72" s="77"/>
      <c r="H72" s="77"/>
      <c r="I72" s="77"/>
      <c r="J72" s="77"/>
      <c r="K72" s="77"/>
      <c r="L72" s="77"/>
    </row>
    <row r="73" spans="1:12" ht="12.75">
      <c r="A73" s="77"/>
      <c r="B73" s="77"/>
      <c r="C73" s="77"/>
      <c r="D73" s="77"/>
      <c r="E73" s="77"/>
      <c r="F73" s="77"/>
      <c r="G73" s="77"/>
      <c r="H73" s="77"/>
      <c r="I73" s="77"/>
      <c r="J73" s="77"/>
      <c r="K73" s="77"/>
      <c r="L73" s="77"/>
    </row>
    <row r="74" spans="1:12" ht="12.75">
      <c r="A74" s="77"/>
      <c r="B74" s="77"/>
      <c r="C74" s="77"/>
      <c r="D74" s="77"/>
      <c r="E74" s="77"/>
      <c r="F74" s="77"/>
      <c r="G74" s="77"/>
      <c r="H74" s="77"/>
      <c r="I74" s="77"/>
      <c r="J74" s="77"/>
      <c r="K74" s="77"/>
      <c r="L74" s="77"/>
    </row>
    <row r="75" spans="1:12" ht="12.75">
      <c r="A75" s="77"/>
      <c r="B75" s="77"/>
      <c r="C75" s="77"/>
      <c r="D75" s="77"/>
      <c r="E75" s="77"/>
      <c r="F75" s="77"/>
      <c r="G75" s="77"/>
      <c r="H75" s="77"/>
      <c r="I75" s="77"/>
      <c r="J75" s="77"/>
      <c r="K75" s="77"/>
      <c r="L75" s="77"/>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2:K71"/>
  <sheetViews>
    <sheetView zoomScale="130" zoomScaleNormal="130" zoomScalePageLayoutView="0" workbookViewId="0" topLeftCell="A39">
      <selection activeCell="A5" sqref="A5:B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7" t="s">
        <v>0</v>
      </c>
      <c r="C2" s="7" t="s">
        <v>77</v>
      </c>
      <c r="D2" s="7" t="s">
        <v>78</v>
      </c>
      <c r="E2" s="7" t="s">
        <v>79</v>
      </c>
      <c r="F2" s="7" t="s">
        <v>80</v>
      </c>
      <c r="G2" s="7" t="s">
        <v>7</v>
      </c>
      <c r="H2" s="7" t="s">
        <v>8</v>
      </c>
      <c r="I2" s="7"/>
      <c r="J2" s="7"/>
      <c r="K2" s="7"/>
    </row>
    <row r="3" spans="2:11" ht="12" customHeight="1" hidden="1">
      <c r="B3" s="8" t="s">
        <v>178</v>
      </c>
      <c r="C3" s="7" t="s">
        <v>179</v>
      </c>
      <c r="D3" s="7" t="s">
        <v>179</v>
      </c>
      <c r="E3" s="7" t="s">
        <v>180</v>
      </c>
      <c r="F3" s="7" t="s">
        <v>70</v>
      </c>
      <c r="G3" s="7" t="s">
        <v>18</v>
      </c>
      <c r="H3" s="7" t="s">
        <v>19</v>
      </c>
      <c r="I3" s="7"/>
      <c r="J3" s="7"/>
      <c r="K3" s="7"/>
    </row>
    <row r="4" spans="2:11" ht="7.5" customHeight="1">
      <c r="B4" s="7"/>
      <c r="C4" s="7"/>
      <c r="D4" s="7"/>
      <c r="E4" s="7"/>
      <c r="F4" s="7"/>
      <c r="G4" s="7"/>
      <c r="H4" s="7"/>
      <c r="I4" s="7"/>
      <c r="J4" s="7"/>
      <c r="K4" s="7"/>
    </row>
    <row r="5" spans="1:11" ht="22.5" customHeight="1">
      <c r="A5" s="99"/>
      <c r="B5" s="168" t="s">
        <v>84</v>
      </c>
      <c r="C5" s="1"/>
      <c r="D5" s="1"/>
      <c r="E5" s="1"/>
      <c r="F5" s="1"/>
      <c r="G5" s="1"/>
      <c r="H5" s="1"/>
      <c r="I5" s="1"/>
      <c r="J5" s="1"/>
      <c r="K5" s="1"/>
    </row>
    <row r="6" spans="1:11" ht="15" customHeight="1">
      <c r="A6" s="99"/>
      <c r="B6" s="169" t="s">
        <v>85</v>
      </c>
      <c r="C6" s="2"/>
      <c r="D6" s="2"/>
      <c r="E6" s="2"/>
      <c r="F6" s="2"/>
      <c r="G6" s="2"/>
      <c r="H6" s="2"/>
      <c r="I6" s="2"/>
      <c r="J6" s="2"/>
      <c r="K6" s="2"/>
    </row>
    <row r="7" spans="2:11" ht="9" customHeight="1">
      <c r="B7" s="2"/>
      <c r="C7" s="2"/>
      <c r="D7" s="2"/>
      <c r="E7" s="2"/>
      <c r="F7" s="2"/>
      <c r="G7" s="2"/>
      <c r="H7" s="2"/>
      <c r="I7" s="2"/>
      <c r="J7" s="40"/>
      <c r="K7" s="40" t="s">
        <v>86</v>
      </c>
    </row>
    <row r="8" spans="2:11" ht="12" customHeight="1">
      <c r="B8" s="15" t="str">
        <f>CONCATENATE("Created On: ",F3)</f>
        <v>Created On: 03/18/2015</v>
      </c>
      <c r="F8" s="15" t="s">
        <v>87</v>
      </c>
      <c r="K8" s="40" t="str">
        <f>CONCATENATE(G3," ",H3," Reporting Period")</f>
        <v>November 2014 Reporting Period</v>
      </c>
    </row>
    <row r="9" spans="2:11" ht="12" customHeight="1">
      <c r="B9" s="9"/>
      <c r="C9" s="9" t="s">
        <v>181</v>
      </c>
      <c r="D9" s="10" t="s">
        <v>89</v>
      </c>
      <c r="E9" s="10"/>
      <c r="F9" s="9" t="s">
        <v>182</v>
      </c>
      <c r="G9" s="10" t="s">
        <v>89</v>
      </c>
      <c r="H9" s="10"/>
      <c r="I9" s="9" t="s">
        <v>183</v>
      </c>
      <c r="J9" s="10" t="s">
        <v>89</v>
      </c>
      <c r="K9" s="10"/>
    </row>
    <row r="10" spans="2:11" ht="12" customHeight="1">
      <c r="B10" s="11" t="s">
        <v>92</v>
      </c>
      <c r="C10" s="59" t="str">
        <f>C3</f>
        <v>50</v>
      </c>
      <c r="D10" s="12" t="s">
        <v>93</v>
      </c>
      <c r="E10" s="12"/>
      <c r="F10" s="59" t="str">
        <f>D3</f>
        <v>50</v>
      </c>
      <c r="G10" s="12" t="s">
        <v>93</v>
      </c>
      <c r="H10" s="12"/>
      <c r="I10" s="59" t="str">
        <f>E3</f>
        <v>49</v>
      </c>
      <c r="J10" s="12" t="s">
        <v>93</v>
      </c>
      <c r="K10" s="12"/>
    </row>
    <row r="11" spans="2:11" ht="12" customHeight="1">
      <c r="B11" s="23"/>
      <c r="C11" s="23" t="str">
        <f>CONCATENATE("(",C3," Entities)")</f>
        <v>(50 Entities)</v>
      </c>
      <c r="D11" s="24" t="s">
        <v>94</v>
      </c>
      <c r="E11" s="24"/>
      <c r="F11" s="23" t="str">
        <f>CONCATENATE("(",D3," Entities)")</f>
        <v>(50 Entities)</v>
      </c>
      <c r="G11" s="24" t="s">
        <v>94</v>
      </c>
      <c r="H11" s="24"/>
      <c r="I11" s="23" t="str">
        <f>CONCATENATE("(",E3," Entities)")</f>
        <v>(49 Entities)</v>
      </c>
      <c r="J11" s="24" t="s">
        <v>94</v>
      </c>
      <c r="K11" s="24"/>
    </row>
    <row r="12" spans="2:11" ht="16.5" customHeight="1">
      <c r="B12" s="13"/>
      <c r="C12" s="13" t="s">
        <v>95</v>
      </c>
      <c r="D12" s="13" t="s">
        <v>96</v>
      </c>
      <c r="E12" s="60" t="s">
        <v>97</v>
      </c>
      <c r="F12" s="13" t="s">
        <v>95</v>
      </c>
      <c r="G12" s="13" t="s">
        <v>96</v>
      </c>
      <c r="H12" s="60" t="s">
        <v>97</v>
      </c>
      <c r="I12" s="13" t="s">
        <v>95</v>
      </c>
      <c r="J12" s="13" t="s">
        <v>96</v>
      </c>
      <c r="K12" s="60" t="s">
        <v>97</v>
      </c>
    </row>
    <row r="13" spans="2:11" ht="12.75" hidden="1">
      <c r="B13" s="15" t="s">
        <v>98</v>
      </c>
      <c r="C13" s="15" t="s">
        <v>184</v>
      </c>
      <c r="D13" s="15" t="s">
        <v>185</v>
      </c>
      <c r="E13" s="15" t="s">
        <v>186</v>
      </c>
      <c r="F13" s="15" t="s">
        <v>187</v>
      </c>
      <c r="G13" s="15" t="s">
        <v>188</v>
      </c>
      <c r="H13" s="15" t="s">
        <v>189</v>
      </c>
      <c r="I13" s="15" t="s">
        <v>190</v>
      </c>
      <c r="J13" s="15" t="s">
        <v>191</v>
      </c>
      <c r="K13" s="15" t="s">
        <v>192</v>
      </c>
    </row>
    <row r="14" spans="2:11" ht="12.75" hidden="1">
      <c r="B14" s="16"/>
      <c r="C14" s="16">
        <v>0</v>
      </c>
      <c r="D14" s="17">
        <v>0</v>
      </c>
      <c r="E14" s="17">
        <v>0</v>
      </c>
      <c r="F14" s="16">
        <v>0</v>
      </c>
      <c r="G14" s="17">
        <v>0</v>
      </c>
      <c r="H14" s="17">
        <v>0</v>
      </c>
      <c r="I14" s="16">
        <v>0</v>
      </c>
      <c r="J14" s="17">
        <v>0</v>
      </c>
      <c r="K14" s="17">
        <v>0</v>
      </c>
    </row>
    <row r="15" spans="2:11" ht="9" customHeight="1">
      <c r="B15" s="18" t="s">
        <v>108</v>
      </c>
      <c r="C15" s="25">
        <v>218802000</v>
      </c>
      <c r="D15" s="25">
        <v>1487163680</v>
      </c>
      <c r="E15" s="33">
        <v>0.3</v>
      </c>
      <c r="F15" s="25">
        <v>232087376</v>
      </c>
      <c r="G15" s="25">
        <v>1719251056</v>
      </c>
      <c r="H15" s="33">
        <v>0.6</v>
      </c>
      <c r="I15" s="25">
        <v>224816390</v>
      </c>
      <c r="J15" s="25">
        <v>1944067446</v>
      </c>
      <c r="K15" s="33">
        <v>0.4</v>
      </c>
    </row>
    <row r="16" spans="2:11" ht="9" customHeight="1">
      <c r="B16" s="19" t="s">
        <v>109</v>
      </c>
      <c r="C16" s="26">
        <v>30170075</v>
      </c>
      <c r="D16" s="26">
        <v>168892582.389</v>
      </c>
      <c r="E16" s="34">
        <v>0.5</v>
      </c>
      <c r="F16" s="26">
        <v>26728540</v>
      </c>
      <c r="G16" s="26">
        <v>195621122.576</v>
      </c>
      <c r="H16" s="34">
        <v>0.5</v>
      </c>
      <c r="I16" s="26">
        <v>19129101</v>
      </c>
      <c r="J16" s="26">
        <v>214750223.851</v>
      </c>
      <c r="K16" s="34">
        <v>0.5</v>
      </c>
    </row>
    <row r="17" spans="2:11" ht="9" customHeight="1">
      <c r="B17" s="19" t="s">
        <v>110</v>
      </c>
      <c r="C17" s="27">
        <v>225352330</v>
      </c>
      <c r="D17" s="27">
        <v>1562744815</v>
      </c>
      <c r="E17" s="35">
        <v>0.9</v>
      </c>
      <c r="F17" s="27">
        <v>226866147</v>
      </c>
      <c r="G17" s="27">
        <v>1789610962</v>
      </c>
      <c r="H17" s="35">
        <v>0.9</v>
      </c>
      <c r="I17" s="27">
        <v>216733042</v>
      </c>
      <c r="J17" s="27">
        <v>2006344004</v>
      </c>
      <c r="K17" s="35">
        <v>1</v>
      </c>
    </row>
    <row r="18" spans="2:11" ht="9" customHeight="1">
      <c r="B18" s="19" t="s">
        <v>111</v>
      </c>
      <c r="C18" s="27">
        <v>125391602</v>
      </c>
      <c r="D18" s="27">
        <v>825209924</v>
      </c>
      <c r="E18" s="35">
        <v>-0.7</v>
      </c>
      <c r="F18" s="27">
        <v>119897798</v>
      </c>
      <c r="G18" s="27">
        <v>945107722</v>
      </c>
      <c r="H18" s="35">
        <v>0.4</v>
      </c>
      <c r="I18" s="27">
        <v>116569080</v>
      </c>
      <c r="J18" s="27">
        <v>1061676802</v>
      </c>
      <c r="K18" s="35">
        <v>0.2</v>
      </c>
    </row>
    <row r="19" spans="2:11" ht="9" customHeight="1">
      <c r="B19" s="19" t="s">
        <v>112</v>
      </c>
      <c r="C19" s="27">
        <v>1252074748</v>
      </c>
      <c r="D19" s="27">
        <v>8491967992</v>
      </c>
      <c r="E19" s="35">
        <v>0.6</v>
      </c>
      <c r="F19" s="27">
        <v>1285849581</v>
      </c>
      <c r="G19" s="27">
        <v>9777817573</v>
      </c>
      <c r="H19" s="35">
        <v>0.6</v>
      </c>
      <c r="I19" s="27">
        <v>1223680080</v>
      </c>
      <c r="J19" s="27">
        <v>11001497653</v>
      </c>
      <c r="K19" s="35">
        <v>0.8</v>
      </c>
    </row>
    <row r="20" spans="2:11" ht="9" customHeight="1">
      <c r="B20" s="19" t="s">
        <v>113</v>
      </c>
      <c r="C20" s="27">
        <v>200993477</v>
      </c>
      <c r="D20" s="27">
        <v>1276293534</v>
      </c>
      <c r="E20" s="35">
        <v>1.9</v>
      </c>
      <c r="F20" s="27">
        <v>204006588</v>
      </c>
      <c r="G20" s="27">
        <v>1480300122</v>
      </c>
      <c r="H20" s="35">
        <v>2.1</v>
      </c>
      <c r="I20" s="27">
        <v>185967885</v>
      </c>
      <c r="J20" s="27">
        <v>1666268007</v>
      </c>
      <c r="K20" s="35">
        <v>2.2</v>
      </c>
    </row>
    <row r="21" spans="2:11" ht="9" customHeight="1">
      <c r="B21" s="19" t="s">
        <v>114</v>
      </c>
      <c r="C21" s="26">
        <v>124182525</v>
      </c>
      <c r="D21" s="26">
        <v>827142288</v>
      </c>
      <c r="E21" s="34">
        <v>-0.7</v>
      </c>
      <c r="F21" s="26">
        <v>123912091</v>
      </c>
      <c r="G21" s="26">
        <v>951054379</v>
      </c>
      <c r="H21" s="34">
        <v>-0.7</v>
      </c>
      <c r="I21" s="26">
        <v>117068068</v>
      </c>
      <c r="J21" s="26">
        <v>1068122447</v>
      </c>
      <c r="K21" s="34">
        <v>-0.6</v>
      </c>
    </row>
    <row r="22" spans="2:11" ht="9" customHeight="1">
      <c r="B22" s="19" t="s">
        <v>115</v>
      </c>
      <c r="C22" s="27">
        <v>41036730</v>
      </c>
      <c r="D22" s="27">
        <v>245977731</v>
      </c>
      <c r="E22" s="35">
        <v>-1.8</v>
      </c>
      <c r="F22" s="27">
        <v>34852538</v>
      </c>
      <c r="G22" s="27">
        <v>280830269</v>
      </c>
      <c r="H22" s="35">
        <v>-3.3</v>
      </c>
      <c r="I22" s="27">
        <v>45359914</v>
      </c>
      <c r="J22" s="27">
        <v>326190183</v>
      </c>
      <c r="K22" s="35">
        <v>0</v>
      </c>
    </row>
    <row r="23" spans="2:11" ht="9" customHeight="1">
      <c r="B23" s="19" t="s">
        <v>116</v>
      </c>
      <c r="C23" s="26">
        <v>9591499</v>
      </c>
      <c r="D23" s="26">
        <v>67952430</v>
      </c>
      <c r="E23" s="34">
        <v>19.5</v>
      </c>
      <c r="F23" s="26">
        <v>9102295</v>
      </c>
      <c r="G23" s="26">
        <v>77054725</v>
      </c>
      <c r="H23" s="34">
        <v>17.7</v>
      </c>
      <c r="I23" s="26">
        <v>9182039</v>
      </c>
      <c r="J23" s="26">
        <v>86236764</v>
      </c>
      <c r="K23" s="34">
        <v>16.6</v>
      </c>
    </row>
    <row r="24" spans="2:11" ht="9" customHeight="1">
      <c r="B24" s="19" t="s">
        <v>117</v>
      </c>
      <c r="C24" s="27">
        <v>684549177</v>
      </c>
      <c r="D24" s="27">
        <v>4948061027</v>
      </c>
      <c r="E24" s="35">
        <v>2.4</v>
      </c>
      <c r="F24" s="27">
        <v>698822731</v>
      </c>
      <c r="G24" s="27">
        <v>5646883758</v>
      </c>
      <c r="H24" s="35">
        <v>2.5</v>
      </c>
      <c r="I24" s="27">
        <v>717642523</v>
      </c>
      <c r="J24" s="27">
        <v>6364526281</v>
      </c>
      <c r="K24" s="35">
        <v>2.4</v>
      </c>
    </row>
    <row r="25" spans="2:11" ht="9" customHeight="1">
      <c r="B25" s="19" t="s">
        <v>118</v>
      </c>
      <c r="C25" s="27">
        <v>401817102</v>
      </c>
      <c r="D25" s="27">
        <v>2732190712</v>
      </c>
      <c r="E25" s="35">
        <v>-4.6</v>
      </c>
      <c r="F25" s="27">
        <v>409678793</v>
      </c>
      <c r="G25" s="27">
        <v>3141869505</v>
      </c>
      <c r="H25" s="35">
        <v>-3.9</v>
      </c>
      <c r="I25" s="27">
        <v>376905249</v>
      </c>
      <c r="J25" s="27">
        <v>3518774754</v>
      </c>
      <c r="K25" s="35">
        <v>-3.7</v>
      </c>
    </row>
    <row r="26" spans="2:11" ht="9" customHeight="1">
      <c r="B26" s="19" t="s">
        <v>119</v>
      </c>
      <c r="C26" s="27">
        <v>39261529</v>
      </c>
      <c r="D26" s="27">
        <v>263324509</v>
      </c>
      <c r="E26" s="35">
        <v>0.3</v>
      </c>
      <c r="F26" s="27">
        <v>39664016</v>
      </c>
      <c r="G26" s="27">
        <v>302988525</v>
      </c>
      <c r="H26" s="35">
        <v>0.1</v>
      </c>
      <c r="I26" s="27">
        <v>38122601</v>
      </c>
      <c r="J26" s="27">
        <v>341111126</v>
      </c>
      <c r="K26" s="35">
        <v>0.3</v>
      </c>
    </row>
    <row r="27" spans="2:11" ht="9" customHeight="1">
      <c r="B27" s="19" t="s">
        <v>120</v>
      </c>
      <c r="C27" s="27">
        <v>63637408</v>
      </c>
      <c r="D27" s="27">
        <v>398029563</v>
      </c>
      <c r="E27" s="35">
        <v>2.7</v>
      </c>
      <c r="F27" s="27">
        <v>63420985</v>
      </c>
      <c r="G27" s="27">
        <v>461450548</v>
      </c>
      <c r="H27" s="35">
        <v>2.6</v>
      </c>
      <c r="I27" s="27">
        <v>73193850</v>
      </c>
      <c r="J27" s="27">
        <v>534644398</v>
      </c>
      <c r="K27" s="35">
        <v>3</v>
      </c>
    </row>
    <row r="28" spans="2:11" ht="9" customHeight="1">
      <c r="B28" s="19" t="s">
        <v>121</v>
      </c>
      <c r="C28" s="27">
        <v>388974869</v>
      </c>
      <c r="D28" s="27">
        <v>2684599660</v>
      </c>
      <c r="E28" s="35">
        <v>0</v>
      </c>
      <c r="F28" s="27">
        <v>335633062</v>
      </c>
      <c r="G28" s="27">
        <v>3020232722</v>
      </c>
      <c r="H28" s="35">
        <v>-1.4</v>
      </c>
      <c r="I28" s="27">
        <v>412486592</v>
      </c>
      <c r="J28" s="27">
        <v>3432719314</v>
      </c>
      <c r="K28" s="35">
        <v>-0.8</v>
      </c>
    </row>
    <row r="29" spans="2:11" ht="9" customHeight="1">
      <c r="B29" s="19" t="s">
        <v>122</v>
      </c>
      <c r="C29" s="27">
        <v>271607173</v>
      </c>
      <c r="D29" s="27">
        <v>1748316548</v>
      </c>
      <c r="E29" s="35">
        <v>-0.4</v>
      </c>
      <c r="F29" s="27">
        <v>268399613</v>
      </c>
      <c r="G29" s="27">
        <v>2016716161</v>
      </c>
      <c r="H29" s="35">
        <v>-0.4</v>
      </c>
      <c r="I29" s="27">
        <v>255951240</v>
      </c>
      <c r="J29" s="27">
        <v>2272667401</v>
      </c>
      <c r="K29" s="35">
        <v>-0.1</v>
      </c>
    </row>
    <row r="30" spans="2:11" ht="9" customHeight="1">
      <c r="B30" s="19" t="s">
        <v>123</v>
      </c>
      <c r="C30" s="27">
        <v>149132209</v>
      </c>
      <c r="D30" s="27">
        <v>963779339</v>
      </c>
      <c r="E30" s="35">
        <v>2.1</v>
      </c>
      <c r="F30" s="27">
        <v>147126483</v>
      </c>
      <c r="G30" s="27">
        <v>1110905822</v>
      </c>
      <c r="H30" s="35">
        <v>2.5</v>
      </c>
      <c r="I30" s="27">
        <v>138016979</v>
      </c>
      <c r="J30" s="27">
        <v>1248922801</v>
      </c>
      <c r="K30" s="35">
        <v>2</v>
      </c>
    </row>
    <row r="31" spans="2:11" ht="9" customHeight="1">
      <c r="B31" s="19" t="s">
        <v>124</v>
      </c>
      <c r="C31" s="27">
        <v>113094787</v>
      </c>
      <c r="D31" s="27">
        <v>734291562</v>
      </c>
      <c r="E31" s="35">
        <v>-1.7</v>
      </c>
      <c r="F31" s="27">
        <v>112570353</v>
      </c>
      <c r="G31" s="27">
        <v>846861915</v>
      </c>
      <c r="H31" s="35">
        <v>-1.7</v>
      </c>
      <c r="I31" s="27">
        <v>103311075</v>
      </c>
      <c r="J31" s="27">
        <v>950172990</v>
      </c>
      <c r="K31" s="35">
        <v>-1.9</v>
      </c>
    </row>
    <row r="32" spans="2:11" ht="9" customHeight="1">
      <c r="B32" s="19" t="s">
        <v>125</v>
      </c>
      <c r="C32" s="27">
        <v>184425272</v>
      </c>
      <c r="D32" s="27">
        <v>1219358817</v>
      </c>
      <c r="E32" s="35">
        <v>-1</v>
      </c>
      <c r="F32" s="27">
        <v>185146711</v>
      </c>
      <c r="G32" s="27">
        <v>1404505528</v>
      </c>
      <c r="H32" s="35">
        <v>-1.1</v>
      </c>
      <c r="I32" s="27">
        <v>174051515</v>
      </c>
      <c r="J32" s="27">
        <v>1578557043</v>
      </c>
      <c r="K32" s="35">
        <v>-1.1</v>
      </c>
    </row>
    <row r="33" spans="2:11" ht="9" customHeight="1">
      <c r="B33" s="19" t="s">
        <v>126</v>
      </c>
      <c r="C33" s="27">
        <v>199640690</v>
      </c>
      <c r="D33" s="27">
        <v>1304232973</v>
      </c>
      <c r="E33" s="35">
        <v>-2.2</v>
      </c>
      <c r="F33" s="27">
        <v>202089193</v>
      </c>
      <c r="G33" s="27">
        <v>1506322166</v>
      </c>
      <c r="H33" s="35">
        <v>-2</v>
      </c>
      <c r="I33" s="27">
        <v>61510105</v>
      </c>
      <c r="J33" s="27">
        <v>1567832271</v>
      </c>
      <c r="K33" s="35">
        <v>-9.1</v>
      </c>
    </row>
    <row r="34" spans="2:11" ht="9" customHeight="1">
      <c r="B34" s="19" t="s">
        <v>127</v>
      </c>
      <c r="C34" s="27">
        <v>68224640</v>
      </c>
      <c r="D34" s="27">
        <v>442526832</v>
      </c>
      <c r="E34" s="35">
        <v>12.9</v>
      </c>
      <c r="F34" s="27">
        <v>79148564</v>
      </c>
      <c r="G34" s="27">
        <v>521675396</v>
      </c>
      <c r="H34" s="35">
        <v>14.8</v>
      </c>
      <c r="I34" s="27">
        <v>77964698</v>
      </c>
      <c r="J34" s="27">
        <v>599640094</v>
      </c>
      <c r="K34" s="35">
        <v>11.9</v>
      </c>
    </row>
    <row r="35" spans="2:11" ht="9" customHeight="1">
      <c r="B35" s="19" t="s">
        <v>128</v>
      </c>
      <c r="C35" s="27">
        <v>243883650</v>
      </c>
      <c r="D35" s="27">
        <v>1594755303</v>
      </c>
      <c r="E35" s="35">
        <v>-2.9</v>
      </c>
      <c r="F35" s="27">
        <v>233518798</v>
      </c>
      <c r="G35" s="27">
        <v>1828274101</v>
      </c>
      <c r="H35" s="35">
        <v>-2.5</v>
      </c>
      <c r="I35" s="27">
        <v>230856214</v>
      </c>
      <c r="J35" s="27">
        <v>2059130315</v>
      </c>
      <c r="K35" s="35">
        <v>-2.8</v>
      </c>
    </row>
    <row r="36" spans="2:11" ht="9" customHeight="1">
      <c r="B36" s="19" t="s">
        <v>129</v>
      </c>
      <c r="C36" s="27">
        <v>239297763</v>
      </c>
      <c r="D36" s="27">
        <v>1577329869</v>
      </c>
      <c r="E36" s="35">
        <v>0.1</v>
      </c>
      <c r="F36" s="27">
        <v>242812423</v>
      </c>
      <c r="G36" s="27">
        <v>1820142292</v>
      </c>
      <c r="H36" s="35">
        <v>-0.4</v>
      </c>
      <c r="I36" s="27">
        <v>227343974</v>
      </c>
      <c r="J36" s="27">
        <v>2047486266</v>
      </c>
      <c r="K36" s="35">
        <v>-0.2</v>
      </c>
    </row>
    <row r="37" spans="2:11" ht="9" customHeight="1">
      <c r="B37" s="19" t="s">
        <v>130</v>
      </c>
      <c r="C37" s="27">
        <v>407420468</v>
      </c>
      <c r="D37" s="27">
        <v>2649796490</v>
      </c>
      <c r="E37" s="35">
        <v>1.5</v>
      </c>
      <c r="F37" s="27">
        <v>419401086</v>
      </c>
      <c r="G37" s="27">
        <v>3069197576</v>
      </c>
      <c r="H37" s="35">
        <v>1.6</v>
      </c>
      <c r="I37" s="27">
        <v>377697884</v>
      </c>
      <c r="J37" s="27">
        <v>3446895460</v>
      </c>
      <c r="K37" s="35">
        <v>1.2</v>
      </c>
    </row>
    <row r="38" spans="2:11" ht="9" customHeight="1">
      <c r="B38" s="19" t="s">
        <v>131</v>
      </c>
      <c r="C38" s="27">
        <v>233844128</v>
      </c>
      <c r="D38" s="27">
        <v>1468264353</v>
      </c>
      <c r="E38" s="35">
        <v>1.3</v>
      </c>
      <c r="F38" s="27">
        <v>232467234</v>
      </c>
      <c r="G38" s="27">
        <v>1700731587</v>
      </c>
      <c r="H38" s="35">
        <v>1</v>
      </c>
      <c r="I38" s="27">
        <v>208575553</v>
      </c>
      <c r="J38" s="27">
        <v>1909307140</v>
      </c>
      <c r="K38" s="35">
        <v>0.8</v>
      </c>
    </row>
    <row r="39" spans="2:11" ht="9" customHeight="1">
      <c r="B39" s="19" t="s">
        <v>132</v>
      </c>
      <c r="C39" s="27">
        <v>148156082</v>
      </c>
      <c r="D39" s="27">
        <v>982534662</v>
      </c>
      <c r="E39" s="35">
        <v>3.5</v>
      </c>
      <c r="F39" s="27">
        <v>148447418</v>
      </c>
      <c r="G39" s="27">
        <v>1130982080</v>
      </c>
      <c r="H39" s="35">
        <v>3</v>
      </c>
      <c r="I39" s="27">
        <v>129515972</v>
      </c>
      <c r="J39" s="27">
        <v>1260498051.794</v>
      </c>
      <c r="K39" s="35">
        <v>2.9</v>
      </c>
    </row>
    <row r="40" spans="2:11" ht="9" customHeight="1">
      <c r="B40" s="19" t="s">
        <v>133</v>
      </c>
      <c r="C40" s="27">
        <v>275644842</v>
      </c>
      <c r="D40" s="27">
        <v>1793492054</v>
      </c>
      <c r="E40" s="35">
        <v>0.5</v>
      </c>
      <c r="F40" s="27">
        <v>271323731</v>
      </c>
      <c r="G40" s="27">
        <v>2064815785</v>
      </c>
      <c r="H40" s="35">
        <v>0.4</v>
      </c>
      <c r="I40" s="27">
        <v>256696538</v>
      </c>
      <c r="J40" s="27">
        <v>2321512323</v>
      </c>
      <c r="K40" s="35">
        <v>1.1</v>
      </c>
    </row>
    <row r="41" spans="2:11" ht="9" customHeight="1">
      <c r="B41" s="19" t="s">
        <v>134</v>
      </c>
      <c r="C41" s="27">
        <v>55046626</v>
      </c>
      <c r="D41" s="27">
        <v>296500297</v>
      </c>
      <c r="E41" s="35">
        <v>1.3</v>
      </c>
      <c r="F41" s="27">
        <v>52938515</v>
      </c>
      <c r="G41" s="27">
        <v>349438812</v>
      </c>
      <c r="H41" s="35">
        <v>1.3</v>
      </c>
      <c r="I41" s="27">
        <v>44704819</v>
      </c>
      <c r="J41" s="27">
        <v>394143631</v>
      </c>
      <c r="K41" s="35">
        <v>1.6</v>
      </c>
    </row>
    <row r="42" spans="2:11" ht="9" customHeight="1">
      <c r="B42" s="19" t="s">
        <v>135</v>
      </c>
      <c r="C42" s="27">
        <v>81614333</v>
      </c>
      <c r="D42" s="27">
        <v>523474030</v>
      </c>
      <c r="E42" s="35">
        <v>7.5</v>
      </c>
      <c r="F42" s="27">
        <v>76135855</v>
      </c>
      <c r="G42" s="27">
        <v>599609885</v>
      </c>
      <c r="H42" s="35">
        <v>6.3</v>
      </c>
      <c r="I42" s="27">
        <v>71430076</v>
      </c>
      <c r="J42" s="27">
        <v>671039961</v>
      </c>
      <c r="K42" s="35">
        <v>5.9</v>
      </c>
    </row>
    <row r="43" spans="2:11" ht="9" customHeight="1">
      <c r="B43" s="19" t="s">
        <v>136</v>
      </c>
      <c r="C43" s="27">
        <v>98001103</v>
      </c>
      <c r="D43" s="27">
        <v>641201598</v>
      </c>
      <c r="E43" s="35">
        <v>0.6</v>
      </c>
      <c r="F43" s="27">
        <v>98876713</v>
      </c>
      <c r="G43" s="27">
        <v>740078311</v>
      </c>
      <c r="H43" s="35">
        <v>0.6</v>
      </c>
      <c r="I43" s="27">
        <v>92026779</v>
      </c>
      <c r="J43" s="27">
        <v>832105090</v>
      </c>
      <c r="K43" s="35">
        <v>0.7</v>
      </c>
    </row>
    <row r="44" spans="2:11" ht="9" customHeight="1">
      <c r="B44" s="19" t="s">
        <v>137</v>
      </c>
      <c r="C44" s="27">
        <v>64732962</v>
      </c>
      <c r="D44" s="27">
        <v>408408004</v>
      </c>
      <c r="E44" s="35">
        <v>1</v>
      </c>
      <c r="F44" s="27">
        <v>64106138</v>
      </c>
      <c r="G44" s="27">
        <v>472514142</v>
      </c>
      <c r="H44" s="35">
        <v>0.5</v>
      </c>
      <c r="I44" s="27">
        <v>58671939</v>
      </c>
      <c r="J44" s="27">
        <v>531186081</v>
      </c>
      <c r="K44" s="35">
        <v>0.8</v>
      </c>
    </row>
    <row r="45" spans="2:11" ht="9" customHeight="1">
      <c r="B45" s="19" t="s">
        <v>138</v>
      </c>
      <c r="C45" s="27">
        <v>365969059</v>
      </c>
      <c r="D45" s="27">
        <v>2364987893</v>
      </c>
      <c r="E45" s="35">
        <v>1.9</v>
      </c>
      <c r="F45" s="27">
        <v>361600806</v>
      </c>
      <c r="G45" s="27">
        <v>2726588699</v>
      </c>
      <c r="H45" s="35">
        <v>1.7</v>
      </c>
      <c r="I45" s="27">
        <v>337078324</v>
      </c>
      <c r="J45" s="27">
        <v>3063667023</v>
      </c>
      <c r="K45" s="35">
        <v>1.6</v>
      </c>
    </row>
    <row r="46" spans="2:11" ht="9" customHeight="1">
      <c r="B46" s="19" t="s">
        <v>139</v>
      </c>
      <c r="C46" s="27">
        <v>82681690</v>
      </c>
      <c r="D46" s="27">
        <v>564067429</v>
      </c>
      <c r="E46" s="35">
        <v>0.7</v>
      </c>
      <c r="F46" s="27">
        <v>83943270</v>
      </c>
      <c r="G46" s="27">
        <v>648010699</v>
      </c>
      <c r="H46" s="35">
        <v>1.1</v>
      </c>
      <c r="I46" s="27">
        <v>76865475</v>
      </c>
      <c r="J46" s="27">
        <v>724876174</v>
      </c>
      <c r="K46" s="35">
        <v>1.5</v>
      </c>
    </row>
    <row r="47" spans="2:11" ht="9" customHeight="1">
      <c r="B47" s="19" t="s">
        <v>140</v>
      </c>
      <c r="C47" s="27">
        <v>501751009</v>
      </c>
      <c r="D47" s="27">
        <v>3193304222</v>
      </c>
      <c r="E47" s="35">
        <v>2</v>
      </c>
      <c r="F47" s="27">
        <v>531630859</v>
      </c>
      <c r="G47" s="27">
        <v>3724935081</v>
      </c>
      <c r="H47" s="35">
        <v>2.7</v>
      </c>
      <c r="I47" s="27">
        <v>443032114</v>
      </c>
      <c r="J47" s="27">
        <v>4167967195</v>
      </c>
      <c r="K47" s="35">
        <v>2.5</v>
      </c>
    </row>
    <row r="48" spans="2:11" ht="9" customHeight="1">
      <c r="B48" s="19" t="s">
        <v>141</v>
      </c>
      <c r="C48" s="27">
        <v>381856027</v>
      </c>
      <c r="D48" s="27">
        <v>2520754559</v>
      </c>
      <c r="E48" s="35">
        <v>0.3</v>
      </c>
      <c r="F48" s="27">
        <v>380542778</v>
      </c>
      <c r="G48" s="27">
        <v>2901297337</v>
      </c>
      <c r="H48" s="35">
        <v>0.2</v>
      </c>
      <c r="I48" s="27">
        <v>362478021</v>
      </c>
      <c r="J48" s="27">
        <v>3263775358</v>
      </c>
      <c r="K48" s="35">
        <v>0.2</v>
      </c>
    </row>
    <row r="49" spans="2:11" ht="9" customHeight="1">
      <c r="B49" s="19" t="s">
        <v>142</v>
      </c>
      <c r="C49" s="27">
        <v>44232333</v>
      </c>
      <c r="D49" s="27">
        <v>268467770</v>
      </c>
      <c r="E49" s="35">
        <v>6.1</v>
      </c>
      <c r="F49" s="27">
        <v>41637535</v>
      </c>
      <c r="G49" s="27">
        <v>310105305</v>
      </c>
      <c r="H49" s="35">
        <v>5.2</v>
      </c>
      <c r="I49" s="27">
        <v>41176262</v>
      </c>
      <c r="J49" s="27">
        <v>351281567</v>
      </c>
      <c r="K49" s="35">
        <v>5.4</v>
      </c>
    </row>
    <row r="50" spans="2:11" ht="9" customHeight="1">
      <c r="B50" s="19" t="s">
        <v>143</v>
      </c>
      <c r="C50" s="27">
        <v>446823881</v>
      </c>
      <c r="D50" s="27">
        <v>2878027913</v>
      </c>
      <c r="E50" s="35">
        <v>0.1</v>
      </c>
      <c r="F50" s="27">
        <v>439442679</v>
      </c>
      <c r="G50" s="27">
        <v>3317470592</v>
      </c>
      <c r="H50" s="35">
        <v>-0.1</v>
      </c>
      <c r="I50" s="27">
        <v>415590382</v>
      </c>
      <c r="J50" s="27">
        <v>3733060974</v>
      </c>
      <c r="K50" s="35">
        <v>0</v>
      </c>
    </row>
    <row r="51" spans="2:11" ht="9" customHeight="1">
      <c r="B51" s="19" t="s">
        <v>144</v>
      </c>
      <c r="C51" s="27">
        <v>171695698</v>
      </c>
      <c r="D51" s="27">
        <v>1108345926</v>
      </c>
      <c r="E51" s="35">
        <v>2.8</v>
      </c>
      <c r="F51" s="27">
        <v>135239438</v>
      </c>
      <c r="G51" s="27">
        <v>1243585364</v>
      </c>
      <c r="H51" s="35">
        <v>2.6</v>
      </c>
      <c r="I51" s="27">
        <v>212667961</v>
      </c>
      <c r="J51" s="27">
        <v>1456253325</v>
      </c>
      <c r="K51" s="35">
        <v>4.2</v>
      </c>
    </row>
    <row r="52" spans="2:11" ht="9" customHeight="1">
      <c r="B52" s="19" t="s">
        <v>145</v>
      </c>
      <c r="C52" s="27">
        <v>141039752</v>
      </c>
      <c r="D52" s="27">
        <v>860553594</v>
      </c>
      <c r="E52" s="35">
        <v>1.2</v>
      </c>
      <c r="F52" s="27">
        <v>140084408</v>
      </c>
      <c r="G52" s="27">
        <v>1000638002</v>
      </c>
      <c r="H52" s="35">
        <v>1.1</v>
      </c>
      <c r="I52" s="27">
        <v>127562145</v>
      </c>
      <c r="J52" s="27">
        <v>1128200147</v>
      </c>
      <c r="K52" s="35">
        <v>1.4</v>
      </c>
    </row>
    <row r="53" spans="2:11" ht="9" customHeight="1">
      <c r="B53" s="19" t="s">
        <v>146</v>
      </c>
      <c r="C53" s="27">
        <v>433320359</v>
      </c>
      <c r="D53" s="27">
        <v>2846168619</v>
      </c>
      <c r="E53" s="35">
        <v>-1.8</v>
      </c>
      <c r="F53" s="27">
        <v>434039190</v>
      </c>
      <c r="G53" s="27">
        <v>3280207809</v>
      </c>
      <c r="H53" s="35">
        <v>-2</v>
      </c>
      <c r="I53" s="27">
        <v>407342054</v>
      </c>
      <c r="J53" s="27">
        <v>3687549863</v>
      </c>
      <c r="K53" s="35">
        <v>-1.9</v>
      </c>
    </row>
    <row r="54" spans="2:11" ht="9" customHeight="1">
      <c r="B54" s="19" t="s">
        <v>147</v>
      </c>
      <c r="C54" s="27">
        <v>33196474</v>
      </c>
      <c r="D54" s="27">
        <v>219317170</v>
      </c>
      <c r="E54" s="35">
        <v>1.7</v>
      </c>
      <c r="F54" s="27">
        <v>31987597</v>
      </c>
      <c r="G54" s="27">
        <v>251304767</v>
      </c>
      <c r="H54" s="35">
        <v>1.1</v>
      </c>
      <c r="I54" s="27">
        <v>30321967</v>
      </c>
      <c r="J54" s="27">
        <v>281626734</v>
      </c>
      <c r="K54" s="35">
        <v>1.2</v>
      </c>
    </row>
    <row r="55" spans="2:11" ht="9" customHeight="1">
      <c r="B55" s="19" t="s">
        <v>148</v>
      </c>
      <c r="C55" s="27">
        <v>237460535</v>
      </c>
      <c r="D55" s="27">
        <v>1558971285</v>
      </c>
      <c r="E55" s="35">
        <v>0.4</v>
      </c>
      <c r="F55" s="27">
        <v>233776009</v>
      </c>
      <c r="G55" s="27">
        <v>1792747294</v>
      </c>
      <c r="H55" s="35">
        <v>0.7</v>
      </c>
      <c r="I55" s="27">
        <v>211339874</v>
      </c>
      <c r="J55" s="27">
        <v>2004087168</v>
      </c>
      <c r="K55" s="35">
        <v>0.3</v>
      </c>
    </row>
    <row r="56" spans="2:11" ht="9" customHeight="1">
      <c r="B56" s="19" t="s">
        <v>149</v>
      </c>
      <c r="C56" s="27">
        <v>41686448</v>
      </c>
      <c r="D56" s="27">
        <v>256355820</v>
      </c>
      <c r="E56" s="35">
        <v>1.4</v>
      </c>
      <c r="F56" s="27">
        <v>48226396</v>
      </c>
      <c r="G56" s="27">
        <v>304582216</v>
      </c>
      <c r="H56" s="35">
        <v>2.5</v>
      </c>
      <c r="I56" s="27">
        <v>43192928</v>
      </c>
      <c r="J56" s="27">
        <v>347775144</v>
      </c>
      <c r="K56" s="35">
        <v>2</v>
      </c>
    </row>
    <row r="57" spans="2:11" ht="9" customHeight="1">
      <c r="B57" s="19" t="s">
        <v>150</v>
      </c>
      <c r="C57" s="27">
        <v>274921193</v>
      </c>
      <c r="D57" s="27">
        <v>1866429613</v>
      </c>
      <c r="E57" s="35">
        <v>1.2</v>
      </c>
      <c r="F57" s="27">
        <v>277188757</v>
      </c>
      <c r="G57" s="27">
        <v>2143618370</v>
      </c>
      <c r="H57" s="35">
        <v>1.4</v>
      </c>
      <c r="I57" s="27">
        <v>268092141</v>
      </c>
      <c r="J57" s="27">
        <v>2411710511</v>
      </c>
      <c r="K57" s="35">
        <v>2.2</v>
      </c>
    </row>
    <row r="58" spans="2:11" ht="9" customHeight="1">
      <c r="B58" s="19" t="s">
        <v>151</v>
      </c>
      <c r="C58" s="27">
        <v>1136668373</v>
      </c>
      <c r="D58" s="27">
        <v>7693642116</v>
      </c>
      <c r="E58" s="35">
        <v>5.3</v>
      </c>
      <c r="F58" s="27">
        <v>1159505521</v>
      </c>
      <c r="G58" s="27">
        <v>8853147637</v>
      </c>
      <c r="H58" s="35">
        <v>5.2</v>
      </c>
      <c r="I58" s="27">
        <v>1087410504</v>
      </c>
      <c r="J58" s="27">
        <v>9940558141</v>
      </c>
      <c r="K58" s="35">
        <v>5.2</v>
      </c>
    </row>
    <row r="59" spans="2:11" ht="9" customHeight="1">
      <c r="B59" s="19" t="s">
        <v>152</v>
      </c>
      <c r="C59" s="27">
        <v>102604822</v>
      </c>
      <c r="D59" s="27">
        <v>652172592</v>
      </c>
      <c r="E59" s="35">
        <v>1.7</v>
      </c>
      <c r="F59" s="27">
        <v>101045734</v>
      </c>
      <c r="G59" s="27">
        <v>753218326</v>
      </c>
      <c r="H59" s="35">
        <v>1.6</v>
      </c>
      <c r="I59" s="27">
        <v>79592663</v>
      </c>
      <c r="J59" s="27">
        <v>832810989</v>
      </c>
      <c r="K59" s="35">
        <v>0.1</v>
      </c>
    </row>
    <row r="60" spans="2:11" ht="9" customHeight="1">
      <c r="B60" s="19" t="s">
        <v>153</v>
      </c>
      <c r="C60" s="27">
        <v>28321712</v>
      </c>
      <c r="D60" s="27">
        <v>182032647</v>
      </c>
      <c r="E60" s="35">
        <v>-0.8</v>
      </c>
      <c r="F60" s="27">
        <v>29378350</v>
      </c>
      <c r="G60" s="27">
        <v>211410997</v>
      </c>
      <c r="H60" s="35">
        <v>-1.2</v>
      </c>
      <c r="I60" s="27">
        <v>26467343</v>
      </c>
      <c r="J60" s="27">
        <v>237878340</v>
      </c>
      <c r="K60" s="35">
        <v>-0.9</v>
      </c>
    </row>
    <row r="61" spans="2:11" ht="9" customHeight="1">
      <c r="B61" s="19" t="s">
        <v>154</v>
      </c>
      <c r="C61" s="27">
        <v>426842684</v>
      </c>
      <c r="D61" s="27">
        <v>2359138615</v>
      </c>
      <c r="E61" s="35">
        <v>6.1</v>
      </c>
      <c r="F61" s="27">
        <v>273866349</v>
      </c>
      <c r="G61" s="27">
        <v>2633004964</v>
      </c>
      <c r="H61" s="35">
        <v>1.1</v>
      </c>
      <c r="I61" s="27">
        <v>338096836</v>
      </c>
      <c r="J61" s="27">
        <v>2971101800</v>
      </c>
      <c r="K61" s="35">
        <v>1.8</v>
      </c>
    </row>
    <row r="62" spans="2:11" ht="9" customHeight="1">
      <c r="B62" s="19" t="s">
        <v>155</v>
      </c>
      <c r="C62" s="27">
        <v>249355660</v>
      </c>
      <c r="D62" s="27">
        <v>1587855489</v>
      </c>
      <c r="E62" s="35">
        <v>-0.3</v>
      </c>
      <c r="F62" s="27">
        <v>251122590</v>
      </c>
      <c r="G62" s="27">
        <v>1838978079</v>
      </c>
      <c r="H62" s="35">
        <v>-0.2</v>
      </c>
      <c r="I62" s="27">
        <v>230124250</v>
      </c>
      <c r="J62" s="27">
        <v>2069102329</v>
      </c>
      <c r="K62" s="35">
        <v>0</v>
      </c>
    </row>
    <row r="63" spans="2:11" ht="9" customHeight="1">
      <c r="B63" s="19" t="s">
        <v>156</v>
      </c>
      <c r="C63" s="27">
        <v>38179971</v>
      </c>
      <c r="D63" s="27">
        <v>427293664</v>
      </c>
      <c r="E63" s="35">
        <v>2.1</v>
      </c>
      <c r="F63" s="27">
        <v>109289789</v>
      </c>
      <c r="G63" s="27">
        <v>536583453</v>
      </c>
      <c r="H63" s="35">
        <v>0.4</v>
      </c>
      <c r="I63" s="27">
        <v>60418766</v>
      </c>
      <c r="J63" s="27">
        <v>597002219</v>
      </c>
      <c r="K63" s="35">
        <v>-0.9</v>
      </c>
    </row>
    <row r="64" spans="2:11" ht="9" customHeight="1">
      <c r="B64" s="19" t="s">
        <v>157</v>
      </c>
      <c r="C64" s="27">
        <v>233768252</v>
      </c>
      <c r="D64" s="27">
        <v>1532724941</v>
      </c>
      <c r="E64" s="35">
        <v>11</v>
      </c>
      <c r="F64" s="27">
        <v>231465556</v>
      </c>
      <c r="G64" s="27">
        <v>1764190497</v>
      </c>
      <c r="H64" s="35">
        <v>14.6</v>
      </c>
      <c r="I64" s="27">
        <v>212971393</v>
      </c>
      <c r="J64" s="27">
        <v>1977161890</v>
      </c>
      <c r="K64" s="35">
        <v>11.5</v>
      </c>
    </row>
    <row r="65" spans="2:11" ht="9" customHeight="1" thickBot="1">
      <c r="B65" s="19" t="s">
        <v>158</v>
      </c>
      <c r="C65" s="27">
        <v>26259327</v>
      </c>
      <c r="D65" s="27">
        <v>185567884</v>
      </c>
      <c r="E65" s="35">
        <v>-4.3</v>
      </c>
      <c r="F65" s="27">
        <v>29353577</v>
      </c>
      <c r="G65" s="27">
        <v>214921461</v>
      </c>
      <c r="H65" s="35">
        <v>-2.7</v>
      </c>
      <c r="I65" s="27">
        <v>49061308</v>
      </c>
      <c r="J65" s="27">
        <v>263982769</v>
      </c>
      <c r="K65" s="35">
        <v>1.3</v>
      </c>
    </row>
    <row r="66" spans="2:11" ht="9" customHeight="1" thickTop="1">
      <c r="B66" s="20" t="s">
        <v>159</v>
      </c>
      <c r="C66" s="29">
        <v>12038237058</v>
      </c>
      <c r="D66" s="29">
        <v>79453992939.389</v>
      </c>
      <c r="E66" s="36">
        <v>1.3</v>
      </c>
      <c r="F66" s="29">
        <v>11969398557</v>
      </c>
      <c r="G66" s="29">
        <v>91423391496.576</v>
      </c>
      <c r="H66" s="36">
        <v>1.2</v>
      </c>
      <c r="I66" s="29">
        <v>11346064485</v>
      </c>
      <c r="J66" s="29">
        <v>102769455981.645</v>
      </c>
      <c r="K66" s="36">
        <v>1.1</v>
      </c>
    </row>
    <row r="67" spans="2:11" ht="9" customHeight="1" thickBot="1">
      <c r="B67" s="21" t="s">
        <v>160</v>
      </c>
      <c r="C67" s="30">
        <v>108649252</v>
      </c>
      <c r="D67" s="30">
        <v>631200895.47</v>
      </c>
      <c r="E67" s="37">
        <v>-21.8</v>
      </c>
      <c r="F67" s="30">
        <v>120088813</v>
      </c>
      <c r="G67" s="30">
        <v>751289708.314</v>
      </c>
      <c r="H67" s="37">
        <v>-19</v>
      </c>
      <c r="I67" s="30">
        <v>91537227</v>
      </c>
      <c r="J67" s="30">
        <v>842826935.095</v>
      </c>
      <c r="K67" s="37">
        <v>-17.3</v>
      </c>
    </row>
    <row r="68" spans="2:11" ht="9" customHeight="1" thickTop="1">
      <c r="B68" s="22" t="s">
        <v>161</v>
      </c>
      <c r="C68" s="31">
        <v>12146886310</v>
      </c>
      <c r="D68" s="31">
        <v>80085193834.859</v>
      </c>
      <c r="E68" s="38">
        <v>1.1</v>
      </c>
      <c r="F68" s="31">
        <v>12089487370</v>
      </c>
      <c r="G68" s="31">
        <v>92174681204.89</v>
      </c>
      <c r="H68" s="38">
        <v>1</v>
      </c>
      <c r="I68" s="31">
        <v>11437601712</v>
      </c>
      <c r="J68" s="31">
        <v>103612282916.74</v>
      </c>
      <c r="K68" s="38">
        <v>1</v>
      </c>
    </row>
    <row r="69" spans="2:11" ht="9.75" customHeight="1">
      <c r="B69" s="61" t="s">
        <v>162</v>
      </c>
      <c r="C69" s="63"/>
      <c r="D69" s="63"/>
      <c r="E69" s="63"/>
      <c r="F69" s="63"/>
      <c r="G69" s="63"/>
      <c r="H69" s="63"/>
      <c r="I69" s="63"/>
      <c r="J69" s="63"/>
      <c r="K69" s="64"/>
    </row>
    <row r="70" spans="2:11" ht="7.5" customHeight="1">
      <c r="B70" s="62" t="s">
        <v>163</v>
      </c>
      <c r="C70" s="50"/>
      <c r="D70" s="50"/>
      <c r="E70" s="50"/>
      <c r="F70" s="50"/>
      <c r="G70" s="50"/>
      <c r="H70" s="50"/>
      <c r="I70" s="50"/>
      <c r="J70" s="50"/>
      <c r="K70" s="58"/>
    </row>
    <row r="71" spans="2:11" ht="7.5" customHeight="1">
      <c r="B71" s="65" t="s">
        <v>164</v>
      </c>
      <c r="C71" s="66"/>
      <c r="D71" s="66"/>
      <c r="E71" s="66"/>
      <c r="F71" s="66"/>
      <c r="G71" s="66"/>
      <c r="H71" s="66"/>
      <c r="I71" s="66"/>
      <c r="J71" s="66"/>
      <c r="K71" s="67"/>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2:K71"/>
  <sheetViews>
    <sheetView zoomScale="130" zoomScaleNormal="130" zoomScalePageLayoutView="0" workbookViewId="0" topLeftCell="A39">
      <selection activeCell="A5" sqref="A5:J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7" t="s">
        <v>0</v>
      </c>
      <c r="C2" s="7" t="s">
        <v>77</v>
      </c>
      <c r="D2" s="7" t="s">
        <v>78</v>
      </c>
      <c r="E2" s="7" t="s">
        <v>79</v>
      </c>
      <c r="F2" s="7" t="s">
        <v>80</v>
      </c>
      <c r="G2" s="7" t="s">
        <v>7</v>
      </c>
      <c r="H2" s="7" t="s">
        <v>8</v>
      </c>
      <c r="I2" s="7"/>
      <c r="J2" s="7"/>
      <c r="K2" s="7"/>
    </row>
    <row r="3" spans="2:11" ht="12" customHeight="1" hidden="1">
      <c r="B3" s="8" t="s">
        <v>193</v>
      </c>
      <c r="C3" s="7" t="s">
        <v>194</v>
      </c>
      <c r="D3" s="7" t="s">
        <v>65</v>
      </c>
      <c r="E3" s="7" t="s">
        <v>12</v>
      </c>
      <c r="F3" s="7" t="s">
        <v>70</v>
      </c>
      <c r="G3" s="7" t="s">
        <v>18</v>
      </c>
      <c r="H3" s="7" t="s">
        <v>19</v>
      </c>
      <c r="I3" s="7"/>
      <c r="J3" s="7"/>
      <c r="K3" s="7"/>
    </row>
    <row r="4" spans="2:11" ht="7.5" customHeight="1">
      <c r="B4" s="7"/>
      <c r="C4" s="7"/>
      <c r="D4" s="7"/>
      <c r="E4" s="7"/>
      <c r="F4" s="7"/>
      <c r="G4" s="7"/>
      <c r="H4" s="7"/>
      <c r="I4" s="7"/>
      <c r="J4" s="7"/>
      <c r="K4" s="7"/>
    </row>
    <row r="5" spans="1:11" ht="22.5" customHeight="1">
      <c r="A5" s="99"/>
      <c r="B5" s="168" t="s">
        <v>84</v>
      </c>
      <c r="C5" s="173"/>
      <c r="D5" s="173"/>
      <c r="E5" s="173"/>
      <c r="F5" s="173"/>
      <c r="G5" s="173"/>
      <c r="H5" s="173"/>
      <c r="I5" s="173"/>
      <c r="J5" s="173"/>
      <c r="K5" s="1"/>
    </row>
    <row r="6" spans="1:11" ht="15">
      <c r="A6" s="99"/>
      <c r="B6" s="169" t="s">
        <v>85</v>
      </c>
      <c r="C6" s="169"/>
      <c r="D6" s="169"/>
      <c r="E6" s="169"/>
      <c r="F6" s="169"/>
      <c r="G6" s="169"/>
      <c r="H6" s="169"/>
      <c r="I6" s="169"/>
      <c r="J6" s="169"/>
      <c r="K6" s="2"/>
    </row>
    <row r="7" spans="2:11" ht="9" customHeight="1">
      <c r="B7" s="2"/>
      <c r="C7" s="2"/>
      <c r="D7" s="2"/>
      <c r="E7" s="2"/>
      <c r="F7" s="2"/>
      <c r="G7" s="2"/>
      <c r="H7" s="2"/>
      <c r="I7" s="2"/>
      <c r="J7" s="40"/>
      <c r="K7" s="40" t="s">
        <v>86</v>
      </c>
    </row>
    <row r="8" spans="2:11" ht="12" customHeight="1">
      <c r="B8" s="15" t="str">
        <f>CONCATENATE("Created On: ",F3)</f>
        <v>Created On: 03/18/2015</v>
      </c>
      <c r="F8" s="15" t="s">
        <v>87</v>
      </c>
      <c r="K8" s="40" t="str">
        <f>CONCATENATE(G3," ",H3," Reporting Period")</f>
        <v>November 2014 Reporting Period</v>
      </c>
    </row>
    <row r="9" spans="2:11" ht="12" customHeight="1">
      <c r="B9" s="9"/>
      <c r="C9" s="9" t="s">
        <v>195</v>
      </c>
      <c r="D9" s="10" t="s">
        <v>89</v>
      </c>
      <c r="E9" s="10"/>
      <c r="F9" s="9" t="s">
        <v>18</v>
      </c>
      <c r="G9" s="10" t="s">
        <v>89</v>
      </c>
      <c r="H9" s="10"/>
      <c r="I9" s="9" t="s">
        <v>196</v>
      </c>
      <c r="J9" s="10" t="s">
        <v>89</v>
      </c>
      <c r="K9" s="10"/>
    </row>
    <row r="10" spans="2:11" ht="12" customHeight="1">
      <c r="B10" s="11" t="s">
        <v>92</v>
      </c>
      <c r="C10" s="59" t="str">
        <f>C3</f>
        <v>47</v>
      </c>
      <c r="D10" s="12" t="s">
        <v>93</v>
      </c>
      <c r="E10" s="12"/>
      <c r="F10" s="59" t="str">
        <f>D3</f>
        <v>41</v>
      </c>
      <c r="G10" s="12" t="s">
        <v>93</v>
      </c>
      <c r="H10" s="12"/>
      <c r="I10" s="59" t="str">
        <f>E3</f>
        <v>0</v>
      </c>
      <c r="J10" s="12" t="s">
        <v>93</v>
      </c>
      <c r="K10" s="12"/>
    </row>
    <row r="11" spans="2:11" ht="12" customHeight="1">
      <c r="B11" s="11"/>
      <c r="C11" s="11" t="str">
        <f>CONCATENATE("(",C3," Entities)")</f>
        <v>(47 Entities)</v>
      </c>
      <c r="D11" s="12" t="s">
        <v>94</v>
      </c>
      <c r="E11" s="12"/>
      <c r="F11" s="11" t="str">
        <f>CONCATENATE("(",D3," Entities)")</f>
        <v>(41 Entities)</v>
      </c>
      <c r="G11" s="12" t="s">
        <v>94</v>
      </c>
      <c r="H11" s="12"/>
      <c r="I11" s="11" t="str">
        <f>CONCATENATE("(",E3," Entities)")</f>
        <v>(0 Entities)</v>
      </c>
      <c r="J11" s="12" t="s">
        <v>94</v>
      </c>
      <c r="K11" s="12"/>
    </row>
    <row r="12" spans="2:11" ht="16.5" customHeight="1">
      <c r="B12" s="13"/>
      <c r="C12" s="13" t="s">
        <v>197</v>
      </c>
      <c r="D12" s="14" t="s">
        <v>96</v>
      </c>
      <c r="E12" s="14" t="s">
        <v>198</v>
      </c>
      <c r="F12" s="13" t="s">
        <v>197</v>
      </c>
      <c r="G12" s="14" t="s">
        <v>96</v>
      </c>
      <c r="H12" s="14" t="s">
        <v>198</v>
      </c>
      <c r="I12" s="13" t="s">
        <v>197</v>
      </c>
      <c r="J12" s="14" t="s">
        <v>96</v>
      </c>
      <c r="K12" s="14" t="s">
        <v>198</v>
      </c>
    </row>
    <row r="13" spans="2:11" ht="12.75" hidden="1">
      <c r="B13" s="15" t="s">
        <v>98</v>
      </c>
      <c r="C13" s="15" t="s">
        <v>199</v>
      </c>
      <c r="D13" s="15" t="s">
        <v>200</v>
      </c>
      <c r="E13" s="15" t="s">
        <v>201</v>
      </c>
      <c r="F13" s="15" t="s">
        <v>202</v>
      </c>
      <c r="G13" s="15" t="s">
        <v>203</v>
      </c>
      <c r="H13" s="15" t="s">
        <v>204</v>
      </c>
      <c r="I13" s="15" t="s">
        <v>205</v>
      </c>
      <c r="J13" s="15" t="s">
        <v>206</v>
      </c>
      <c r="K13" s="15" t="s">
        <v>207</v>
      </c>
    </row>
    <row r="14" spans="2:11" ht="12.75" hidden="1">
      <c r="B14" s="16"/>
      <c r="C14" s="16">
        <v>0</v>
      </c>
      <c r="D14" s="17">
        <v>0</v>
      </c>
      <c r="E14" s="17">
        <v>0</v>
      </c>
      <c r="F14" s="16">
        <v>0</v>
      </c>
      <c r="G14" s="17">
        <v>0</v>
      </c>
      <c r="H14" s="17">
        <v>0</v>
      </c>
      <c r="I14" s="16">
        <v>0</v>
      </c>
      <c r="J14" s="17">
        <v>0</v>
      </c>
      <c r="K14" s="17">
        <v>0</v>
      </c>
    </row>
    <row r="15" spans="2:11" ht="9" customHeight="1">
      <c r="B15" s="18" t="s">
        <v>108</v>
      </c>
      <c r="C15" s="25">
        <v>213651452</v>
      </c>
      <c r="D15" s="25">
        <v>2157718898</v>
      </c>
      <c r="E15" s="33">
        <v>0.6</v>
      </c>
      <c r="F15" s="25">
        <v>230040196</v>
      </c>
      <c r="G15" s="25">
        <v>2387759094</v>
      </c>
      <c r="H15" s="33">
        <v>1</v>
      </c>
      <c r="I15" s="25">
        <v>0</v>
      </c>
      <c r="J15" s="25">
        <v>0</v>
      </c>
      <c r="K15" s="33">
        <v>0</v>
      </c>
    </row>
    <row r="16" spans="2:11" ht="9" customHeight="1">
      <c r="B16" s="19" t="s">
        <v>109</v>
      </c>
      <c r="C16" s="26">
        <v>23350721</v>
      </c>
      <c r="D16" s="26">
        <v>238100945.111</v>
      </c>
      <c r="E16" s="34">
        <v>0.6</v>
      </c>
      <c r="F16" s="26">
        <v>22021063</v>
      </c>
      <c r="G16" s="26">
        <v>260122008.441</v>
      </c>
      <c r="H16" s="34">
        <v>0.6</v>
      </c>
      <c r="I16" s="26">
        <v>0</v>
      </c>
      <c r="J16" s="26">
        <v>0</v>
      </c>
      <c r="K16" s="34">
        <v>0</v>
      </c>
    </row>
    <row r="17" spans="2:11" ht="9" customHeight="1">
      <c r="B17" s="19" t="s">
        <v>110</v>
      </c>
      <c r="C17" s="27">
        <v>229123038</v>
      </c>
      <c r="D17" s="27">
        <v>2235467042</v>
      </c>
      <c r="E17" s="35">
        <v>1.2</v>
      </c>
      <c r="F17" s="27">
        <v>221492362</v>
      </c>
      <c r="G17" s="27">
        <v>2456959404</v>
      </c>
      <c r="H17" s="35">
        <v>1.4</v>
      </c>
      <c r="I17" s="27">
        <v>0</v>
      </c>
      <c r="J17" s="27">
        <v>0</v>
      </c>
      <c r="K17" s="35">
        <v>0</v>
      </c>
    </row>
    <row r="18" spans="2:11" ht="9" customHeight="1">
      <c r="B18" s="19" t="s">
        <v>111</v>
      </c>
      <c r="C18" s="27">
        <v>122616775</v>
      </c>
      <c r="D18" s="27">
        <v>1184293577</v>
      </c>
      <c r="E18" s="35">
        <v>0.3</v>
      </c>
      <c r="F18" s="27">
        <v>118803233</v>
      </c>
      <c r="G18" s="27">
        <v>1303096810</v>
      </c>
      <c r="H18" s="35">
        <v>0.4</v>
      </c>
      <c r="I18" s="27">
        <v>0</v>
      </c>
      <c r="J18" s="27">
        <v>0</v>
      </c>
      <c r="K18" s="35">
        <v>0</v>
      </c>
    </row>
    <row r="19" spans="2:11" ht="9" customHeight="1">
      <c r="B19" s="19" t="s">
        <v>112</v>
      </c>
      <c r="C19" s="27">
        <v>1272073682</v>
      </c>
      <c r="D19" s="27">
        <v>12273571335</v>
      </c>
      <c r="E19" s="35">
        <v>0.9</v>
      </c>
      <c r="F19" s="27">
        <v>1195259566</v>
      </c>
      <c r="G19" s="27">
        <v>13468830901</v>
      </c>
      <c r="H19" s="35">
        <v>1</v>
      </c>
      <c r="I19" s="27">
        <v>0</v>
      </c>
      <c r="J19" s="27">
        <v>0</v>
      </c>
      <c r="K19" s="35">
        <v>0</v>
      </c>
    </row>
    <row r="20" spans="2:11" ht="9" customHeight="1">
      <c r="B20" s="19" t="s">
        <v>113</v>
      </c>
      <c r="C20" s="27">
        <v>193119519</v>
      </c>
      <c r="D20" s="27">
        <v>1859387526</v>
      </c>
      <c r="E20" s="35">
        <v>2.4</v>
      </c>
      <c r="F20" s="27">
        <v>176286075</v>
      </c>
      <c r="G20" s="27">
        <v>2035673601</v>
      </c>
      <c r="H20" s="35">
        <v>2.4</v>
      </c>
      <c r="I20" s="27">
        <v>0</v>
      </c>
      <c r="J20" s="27">
        <v>0</v>
      </c>
      <c r="K20" s="35">
        <v>0</v>
      </c>
    </row>
    <row r="21" spans="2:11" ht="9" customHeight="1">
      <c r="B21" s="19" t="s">
        <v>114</v>
      </c>
      <c r="C21" s="26">
        <v>125040248</v>
      </c>
      <c r="D21" s="26">
        <v>1193162695</v>
      </c>
      <c r="E21" s="34">
        <v>-0.5</v>
      </c>
      <c r="F21" s="26">
        <v>120029172</v>
      </c>
      <c r="G21" s="26">
        <v>1313191866.656</v>
      </c>
      <c r="H21" s="34">
        <v>-0.4</v>
      </c>
      <c r="I21" s="26">
        <v>0</v>
      </c>
      <c r="J21" s="26">
        <v>0</v>
      </c>
      <c r="K21" s="34">
        <v>0</v>
      </c>
    </row>
    <row r="22" spans="2:11" ht="9" customHeight="1">
      <c r="B22" s="19" t="s">
        <v>115</v>
      </c>
      <c r="C22" s="27">
        <v>35012372</v>
      </c>
      <c r="D22" s="27">
        <v>361202555</v>
      </c>
      <c r="E22" s="35">
        <v>-0.7</v>
      </c>
      <c r="F22" s="27">
        <v>35338307</v>
      </c>
      <c r="G22" s="27">
        <v>396540862.004</v>
      </c>
      <c r="H22" s="35">
        <v>-0.6</v>
      </c>
      <c r="I22" s="27">
        <v>0</v>
      </c>
      <c r="J22" s="27">
        <v>0</v>
      </c>
      <c r="K22" s="35">
        <v>0</v>
      </c>
    </row>
    <row r="23" spans="2:11" ht="9" customHeight="1">
      <c r="B23" s="19" t="s">
        <v>116</v>
      </c>
      <c r="C23" s="26">
        <v>8881558</v>
      </c>
      <c r="D23" s="26">
        <v>95118322</v>
      </c>
      <c r="E23" s="34">
        <v>14.5</v>
      </c>
      <c r="F23" s="26">
        <v>8265510</v>
      </c>
      <c r="G23" s="26">
        <v>103383832</v>
      </c>
      <c r="H23" s="34">
        <v>12.6</v>
      </c>
      <c r="I23" s="26">
        <v>0</v>
      </c>
      <c r="J23" s="26">
        <v>0</v>
      </c>
      <c r="K23" s="34">
        <v>0</v>
      </c>
    </row>
    <row r="24" spans="2:11" ht="9" customHeight="1">
      <c r="B24" s="19" t="s">
        <v>117</v>
      </c>
      <c r="C24" s="27">
        <v>673494920</v>
      </c>
      <c r="D24" s="27">
        <v>7038021201</v>
      </c>
      <c r="E24" s="35">
        <v>2.5</v>
      </c>
      <c r="F24" s="27">
        <v>705127696</v>
      </c>
      <c r="G24" s="27">
        <v>7743148897</v>
      </c>
      <c r="H24" s="35">
        <v>2.3</v>
      </c>
      <c r="I24" s="27">
        <v>0</v>
      </c>
      <c r="J24" s="27">
        <v>0</v>
      </c>
      <c r="K24" s="35">
        <v>0</v>
      </c>
    </row>
    <row r="25" spans="2:11" ht="9" customHeight="1">
      <c r="B25" s="19" t="s">
        <v>118</v>
      </c>
      <c r="C25" s="27">
        <v>397329127</v>
      </c>
      <c r="D25" s="27">
        <v>3916103881</v>
      </c>
      <c r="E25" s="35">
        <v>-3.5</v>
      </c>
      <c r="F25" s="27">
        <v>377452069</v>
      </c>
      <c r="G25" s="27">
        <v>4293555950</v>
      </c>
      <c r="H25" s="35">
        <v>-3.3</v>
      </c>
      <c r="I25" s="27">
        <v>0</v>
      </c>
      <c r="J25" s="27">
        <v>0</v>
      </c>
      <c r="K25" s="35">
        <v>0</v>
      </c>
    </row>
    <row r="26" spans="2:11" ht="9" customHeight="1">
      <c r="B26" s="19" t="s">
        <v>119</v>
      </c>
      <c r="C26" s="27">
        <v>39259859</v>
      </c>
      <c r="D26" s="27">
        <v>380370985</v>
      </c>
      <c r="E26" s="35">
        <v>0.5</v>
      </c>
      <c r="F26" s="27">
        <v>36576946</v>
      </c>
      <c r="G26" s="27">
        <v>416947931</v>
      </c>
      <c r="H26" s="35">
        <v>0.5</v>
      </c>
      <c r="I26" s="27">
        <v>0</v>
      </c>
      <c r="J26" s="27">
        <v>0</v>
      </c>
      <c r="K26" s="35">
        <v>0</v>
      </c>
    </row>
    <row r="27" spans="2:11" ht="9" customHeight="1">
      <c r="B27" s="19" t="s">
        <v>120</v>
      </c>
      <c r="C27" s="27">
        <v>69500843</v>
      </c>
      <c r="D27" s="27">
        <v>604145241</v>
      </c>
      <c r="E27" s="35">
        <v>2.7</v>
      </c>
      <c r="F27" s="27">
        <v>57365792</v>
      </c>
      <c r="G27" s="27">
        <v>661511033</v>
      </c>
      <c r="H27" s="35">
        <v>2.4</v>
      </c>
      <c r="I27" s="27">
        <v>0</v>
      </c>
      <c r="J27" s="27">
        <v>0</v>
      </c>
      <c r="K27" s="35">
        <v>0</v>
      </c>
    </row>
    <row r="28" spans="2:11" ht="9" customHeight="1">
      <c r="B28" s="19" t="s">
        <v>121</v>
      </c>
      <c r="C28" s="27">
        <v>407054074</v>
      </c>
      <c r="D28" s="27">
        <v>3839773388</v>
      </c>
      <c r="E28" s="35">
        <v>-0.1</v>
      </c>
      <c r="F28" s="27">
        <v>399081681</v>
      </c>
      <c r="G28" s="27">
        <v>4238855069</v>
      </c>
      <c r="H28" s="35">
        <v>0</v>
      </c>
      <c r="I28" s="27">
        <v>0</v>
      </c>
      <c r="J28" s="27">
        <v>0</v>
      </c>
      <c r="K28" s="35">
        <v>0</v>
      </c>
    </row>
    <row r="29" spans="2:11" ht="9" customHeight="1">
      <c r="B29" s="19" t="s">
        <v>122</v>
      </c>
      <c r="C29" s="27">
        <v>265021034</v>
      </c>
      <c r="D29" s="27">
        <v>2537688435</v>
      </c>
      <c r="E29" s="35">
        <v>0</v>
      </c>
      <c r="F29" s="27">
        <v>253064886</v>
      </c>
      <c r="G29" s="27">
        <v>2790753321</v>
      </c>
      <c r="H29" s="35">
        <v>0</v>
      </c>
      <c r="I29" s="27">
        <v>0</v>
      </c>
      <c r="J29" s="27">
        <v>0</v>
      </c>
      <c r="K29" s="35">
        <v>0</v>
      </c>
    </row>
    <row r="30" spans="2:11" ht="9" customHeight="1">
      <c r="B30" s="19" t="s">
        <v>123</v>
      </c>
      <c r="C30" s="27">
        <v>145217788</v>
      </c>
      <c r="D30" s="27">
        <v>1394140589</v>
      </c>
      <c r="E30" s="35">
        <v>1.9</v>
      </c>
      <c r="F30" s="27">
        <v>137880906</v>
      </c>
      <c r="G30" s="27">
        <v>1532021495</v>
      </c>
      <c r="H30" s="35">
        <v>1.9</v>
      </c>
      <c r="I30" s="27">
        <v>0</v>
      </c>
      <c r="J30" s="27">
        <v>0</v>
      </c>
      <c r="K30" s="35">
        <v>0</v>
      </c>
    </row>
    <row r="31" spans="2:11" ht="9" customHeight="1">
      <c r="B31" s="19" t="s">
        <v>124</v>
      </c>
      <c r="C31" s="27">
        <v>109835849</v>
      </c>
      <c r="D31" s="27">
        <v>1060008839</v>
      </c>
      <c r="E31" s="35">
        <v>-1.9</v>
      </c>
      <c r="F31" s="27">
        <v>106260762</v>
      </c>
      <c r="G31" s="27">
        <v>1166269601</v>
      </c>
      <c r="H31" s="35">
        <v>-1.9</v>
      </c>
      <c r="I31" s="27">
        <v>0</v>
      </c>
      <c r="J31" s="27">
        <v>0</v>
      </c>
      <c r="K31" s="35">
        <v>0</v>
      </c>
    </row>
    <row r="32" spans="2:11" ht="9" customHeight="1">
      <c r="B32" s="19" t="s">
        <v>125</v>
      </c>
      <c r="C32" s="27">
        <v>182676120</v>
      </c>
      <c r="D32" s="27">
        <v>1761233163</v>
      </c>
      <c r="E32" s="35">
        <v>-0.9</v>
      </c>
      <c r="F32" s="27">
        <v>174597073</v>
      </c>
      <c r="G32" s="27">
        <v>1935830236</v>
      </c>
      <c r="H32" s="35">
        <v>-0.8</v>
      </c>
      <c r="I32" s="27">
        <v>0</v>
      </c>
      <c r="J32" s="27">
        <v>0</v>
      </c>
      <c r="K32" s="35">
        <v>0</v>
      </c>
    </row>
    <row r="33" spans="2:11" ht="9" customHeight="1">
      <c r="B33" s="19" t="s">
        <v>126</v>
      </c>
      <c r="C33" s="27">
        <v>136200516</v>
      </c>
      <c r="D33" s="27">
        <v>1704032787</v>
      </c>
      <c r="E33" s="35">
        <v>-11.6</v>
      </c>
      <c r="F33" s="27">
        <v>134250284</v>
      </c>
      <c r="G33" s="27">
        <v>1838283071</v>
      </c>
      <c r="H33" s="35">
        <v>-13</v>
      </c>
      <c r="I33" s="27">
        <v>0</v>
      </c>
      <c r="J33" s="27">
        <v>0</v>
      </c>
      <c r="K33" s="35">
        <v>0</v>
      </c>
    </row>
    <row r="34" spans="2:11" ht="9" customHeight="1">
      <c r="B34" s="19" t="s">
        <v>127</v>
      </c>
      <c r="C34" s="27">
        <v>68165820</v>
      </c>
      <c r="D34" s="27">
        <v>667805914</v>
      </c>
      <c r="E34" s="35">
        <v>7.4</v>
      </c>
      <c r="F34" s="27">
        <v>56471162</v>
      </c>
      <c r="G34" s="27">
        <v>724277076</v>
      </c>
      <c r="H34" s="35">
        <v>0.7</v>
      </c>
      <c r="I34" s="27">
        <v>0</v>
      </c>
      <c r="J34" s="27">
        <v>0</v>
      </c>
      <c r="K34" s="35">
        <v>0</v>
      </c>
    </row>
    <row r="35" spans="2:11" ht="9" customHeight="1">
      <c r="B35" s="19" t="s">
        <v>128</v>
      </c>
      <c r="C35" s="27">
        <v>216698356</v>
      </c>
      <c r="D35" s="27">
        <v>2275828671</v>
      </c>
      <c r="E35" s="35">
        <v>-3.7</v>
      </c>
      <c r="F35" s="27">
        <v>222466284</v>
      </c>
      <c r="G35" s="27">
        <v>2498294955</v>
      </c>
      <c r="H35" s="35">
        <v>-3.3</v>
      </c>
      <c r="I35" s="27">
        <v>0</v>
      </c>
      <c r="J35" s="27">
        <v>0</v>
      </c>
      <c r="K35" s="35">
        <v>0</v>
      </c>
    </row>
    <row r="36" spans="2:11" ht="9" customHeight="1">
      <c r="B36" s="19" t="s">
        <v>129</v>
      </c>
      <c r="C36" s="27">
        <v>234863767</v>
      </c>
      <c r="D36" s="27">
        <v>2282350033</v>
      </c>
      <c r="E36" s="35">
        <v>-0.2</v>
      </c>
      <c r="F36" s="27">
        <v>227990140</v>
      </c>
      <c r="G36" s="27">
        <v>2510340173</v>
      </c>
      <c r="H36" s="35">
        <v>-0.1</v>
      </c>
      <c r="I36" s="27">
        <v>0</v>
      </c>
      <c r="J36" s="27">
        <v>0</v>
      </c>
      <c r="K36" s="35">
        <v>0</v>
      </c>
    </row>
    <row r="37" spans="2:11" ht="9" customHeight="1">
      <c r="B37" s="19" t="s">
        <v>130</v>
      </c>
      <c r="C37" s="27">
        <v>403801756</v>
      </c>
      <c r="D37" s="27">
        <v>3850697216</v>
      </c>
      <c r="E37" s="35">
        <v>0.9</v>
      </c>
      <c r="F37" s="27">
        <v>363311678</v>
      </c>
      <c r="G37" s="27">
        <v>4214008894</v>
      </c>
      <c r="H37" s="35">
        <v>1</v>
      </c>
      <c r="I37" s="27">
        <v>0</v>
      </c>
      <c r="J37" s="27">
        <v>0</v>
      </c>
      <c r="K37" s="35">
        <v>0</v>
      </c>
    </row>
    <row r="38" spans="2:11" ht="9" customHeight="1">
      <c r="B38" s="19" t="s">
        <v>131</v>
      </c>
      <c r="C38" s="27">
        <v>222236892</v>
      </c>
      <c r="D38" s="27">
        <v>2131544032</v>
      </c>
      <c r="E38" s="35">
        <v>0.9</v>
      </c>
      <c r="F38" s="27">
        <v>213185939</v>
      </c>
      <c r="G38" s="27">
        <v>2344729971</v>
      </c>
      <c r="H38" s="35">
        <v>0.8</v>
      </c>
      <c r="I38" s="27">
        <v>0</v>
      </c>
      <c r="J38" s="27">
        <v>0</v>
      </c>
      <c r="K38" s="35">
        <v>0</v>
      </c>
    </row>
    <row r="39" spans="2:11" ht="9" customHeight="1">
      <c r="B39" s="19" t="s">
        <v>132</v>
      </c>
      <c r="C39" s="27">
        <v>152373552</v>
      </c>
      <c r="D39" s="27">
        <v>1412871603.494</v>
      </c>
      <c r="E39" s="35">
        <v>2.8</v>
      </c>
      <c r="F39" s="27">
        <v>104603224</v>
      </c>
      <c r="G39" s="27">
        <v>1517474827.074</v>
      </c>
      <c r="H39" s="35">
        <v>2.8</v>
      </c>
      <c r="I39" s="27">
        <v>0</v>
      </c>
      <c r="J39" s="27">
        <v>0</v>
      </c>
      <c r="K39" s="35">
        <v>0</v>
      </c>
    </row>
    <row r="40" spans="2:11" ht="9" customHeight="1">
      <c r="B40" s="19" t="s">
        <v>133</v>
      </c>
      <c r="C40" s="27">
        <v>277969934</v>
      </c>
      <c r="D40" s="27">
        <v>2599482257</v>
      </c>
      <c r="E40" s="35">
        <v>0.9</v>
      </c>
      <c r="F40" s="27">
        <v>263920202</v>
      </c>
      <c r="G40" s="27">
        <v>2863402459</v>
      </c>
      <c r="H40" s="35">
        <v>1.1</v>
      </c>
      <c r="I40" s="27">
        <v>0</v>
      </c>
      <c r="J40" s="27">
        <v>0</v>
      </c>
      <c r="K40" s="35">
        <v>0</v>
      </c>
    </row>
    <row r="41" spans="2:11" ht="9" customHeight="1">
      <c r="B41" s="19" t="s">
        <v>134</v>
      </c>
      <c r="C41" s="27">
        <v>44204797</v>
      </c>
      <c r="D41" s="27">
        <v>438348428</v>
      </c>
      <c r="E41" s="35">
        <v>1.8</v>
      </c>
      <c r="F41" s="27">
        <v>40252754</v>
      </c>
      <c r="G41" s="27">
        <v>478601182</v>
      </c>
      <c r="H41" s="35">
        <v>1.5</v>
      </c>
      <c r="I41" s="27">
        <v>0</v>
      </c>
      <c r="J41" s="27">
        <v>0</v>
      </c>
      <c r="K41" s="35">
        <v>0</v>
      </c>
    </row>
    <row r="42" spans="2:11" ht="9" customHeight="1">
      <c r="B42" s="19" t="s">
        <v>135</v>
      </c>
      <c r="C42" s="27">
        <v>73901561</v>
      </c>
      <c r="D42" s="27">
        <v>744941522</v>
      </c>
      <c r="E42" s="35">
        <v>5.3</v>
      </c>
      <c r="F42" s="27">
        <v>70429294</v>
      </c>
      <c r="G42" s="27">
        <v>815370816</v>
      </c>
      <c r="H42" s="35">
        <v>4.7</v>
      </c>
      <c r="I42" s="27">
        <v>0</v>
      </c>
      <c r="J42" s="27">
        <v>0</v>
      </c>
      <c r="K42" s="35">
        <v>0</v>
      </c>
    </row>
    <row r="43" spans="2:11" ht="9" customHeight="1">
      <c r="B43" s="19" t="s">
        <v>136</v>
      </c>
      <c r="C43" s="27">
        <v>95517297</v>
      </c>
      <c r="D43" s="27">
        <v>927622387</v>
      </c>
      <c r="E43" s="35">
        <v>0.9</v>
      </c>
      <c r="F43" s="27">
        <v>88921333</v>
      </c>
      <c r="G43" s="27">
        <v>1016543720</v>
      </c>
      <c r="H43" s="35">
        <v>1</v>
      </c>
      <c r="I43" s="27">
        <v>0</v>
      </c>
      <c r="J43" s="27">
        <v>0</v>
      </c>
      <c r="K43" s="35">
        <v>0</v>
      </c>
    </row>
    <row r="44" spans="2:11" ht="9" customHeight="1">
      <c r="B44" s="19" t="s">
        <v>137</v>
      </c>
      <c r="C44" s="27">
        <v>61421573</v>
      </c>
      <c r="D44" s="27">
        <v>592607654</v>
      </c>
      <c r="E44" s="35">
        <v>0.8</v>
      </c>
      <c r="F44" s="27">
        <v>57744125</v>
      </c>
      <c r="G44" s="27">
        <v>650351779.082</v>
      </c>
      <c r="H44" s="35">
        <v>0.8</v>
      </c>
      <c r="I44" s="27">
        <v>0</v>
      </c>
      <c r="J44" s="27">
        <v>0</v>
      </c>
      <c r="K44" s="35">
        <v>0</v>
      </c>
    </row>
    <row r="45" spans="2:11" ht="9" customHeight="1">
      <c r="B45" s="19" t="s">
        <v>138</v>
      </c>
      <c r="C45" s="27">
        <v>350414458</v>
      </c>
      <c r="D45" s="27">
        <v>3414081481</v>
      </c>
      <c r="E45" s="35">
        <v>1.4</v>
      </c>
      <c r="F45" s="27">
        <v>336484915</v>
      </c>
      <c r="G45" s="27">
        <v>3750566396</v>
      </c>
      <c r="H45" s="35">
        <v>1.3</v>
      </c>
      <c r="I45" s="27">
        <v>0</v>
      </c>
      <c r="J45" s="27">
        <v>0</v>
      </c>
      <c r="K45" s="35">
        <v>0</v>
      </c>
    </row>
    <row r="46" spans="2:11" ht="9" customHeight="1">
      <c r="B46" s="19" t="s">
        <v>139</v>
      </c>
      <c r="C46" s="27">
        <v>80415516</v>
      </c>
      <c r="D46" s="27">
        <v>805291690.23</v>
      </c>
      <c r="E46" s="35">
        <v>1.4</v>
      </c>
      <c r="F46" s="27">
        <v>74118083</v>
      </c>
      <c r="G46" s="27">
        <v>879409773.64</v>
      </c>
      <c r="H46" s="35">
        <v>1.4</v>
      </c>
      <c r="I46" s="27">
        <v>0</v>
      </c>
      <c r="J46" s="27">
        <v>0</v>
      </c>
      <c r="K46" s="35">
        <v>0</v>
      </c>
    </row>
    <row r="47" spans="2:11" ht="9" customHeight="1">
      <c r="B47" s="19" t="s">
        <v>140</v>
      </c>
      <c r="C47" s="27">
        <v>444930618</v>
      </c>
      <c r="D47" s="27">
        <v>4612897813</v>
      </c>
      <c r="E47" s="35">
        <v>2.5</v>
      </c>
      <c r="F47" s="27">
        <v>458049907</v>
      </c>
      <c r="G47" s="27">
        <v>5070947720</v>
      </c>
      <c r="H47" s="35">
        <v>3</v>
      </c>
      <c r="I47" s="27">
        <v>0</v>
      </c>
      <c r="J47" s="27">
        <v>0</v>
      </c>
      <c r="K47" s="35">
        <v>0</v>
      </c>
    </row>
    <row r="48" spans="2:11" ht="9" customHeight="1">
      <c r="B48" s="19" t="s">
        <v>141</v>
      </c>
      <c r="C48" s="27">
        <v>388081020</v>
      </c>
      <c r="D48" s="27">
        <v>3651856378</v>
      </c>
      <c r="E48" s="35">
        <v>0.6</v>
      </c>
      <c r="F48" s="27">
        <v>360258335</v>
      </c>
      <c r="G48" s="27">
        <v>4012114713</v>
      </c>
      <c r="H48" s="35">
        <v>0.6</v>
      </c>
      <c r="I48" s="27">
        <v>0</v>
      </c>
      <c r="J48" s="27">
        <v>0</v>
      </c>
      <c r="K48" s="35">
        <v>0</v>
      </c>
    </row>
    <row r="49" spans="2:11" ht="9" customHeight="1">
      <c r="B49" s="19" t="s">
        <v>142</v>
      </c>
      <c r="C49" s="27">
        <v>37460824</v>
      </c>
      <c r="D49" s="27">
        <v>388742391</v>
      </c>
      <c r="E49" s="35">
        <v>4.1</v>
      </c>
      <c r="F49" s="27">
        <v>43530262</v>
      </c>
      <c r="G49" s="27">
        <v>432272653</v>
      </c>
      <c r="H49" s="35">
        <v>5.2</v>
      </c>
      <c r="I49" s="27">
        <v>0</v>
      </c>
      <c r="J49" s="27">
        <v>0</v>
      </c>
      <c r="K49" s="35">
        <v>0</v>
      </c>
    </row>
    <row r="50" spans="2:11" ht="9" customHeight="1">
      <c r="B50" s="19" t="s">
        <v>143</v>
      </c>
      <c r="C50" s="27">
        <v>442752054</v>
      </c>
      <c r="D50" s="27">
        <v>4175813027.8</v>
      </c>
      <c r="E50" s="35">
        <v>0.2</v>
      </c>
      <c r="F50" s="27">
        <v>415374133</v>
      </c>
      <c r="G50" s="27">
        <v>4591187160.376</v>
      </c>
      <c r="H50" s="35">
        <v>0.3</v>
      </c>
      <c r="I50" s="27">
        <v>0</v>
      </c>
      <c r="J50" s="27">
        <v>0</v>
      </c>
      <c r="K50" s="35">
        <v>0</v>
      </c>
    </row>
    <row r="51" spans="2:11" ht="9" customHeight="1">
      <c r="B51" s="19" t="s">
        <v>144</v>
      </c>
      <c r="C51" s="27">
        <v>133512028</v>
      </c>
      <c r="D51" s="27">
        <v>1589765353</v>
      </c>
      <c r="E51" s="35">
        <v>4.1</v>
      </c>
      <c r="F51" s="27">
        <v>194282410</v>
      </c>
      <c r="G51" s="27">
        <v>1784047762.568</v>
      </c>
      <c r="H51" s="35">
        <v>3.8</v>
      </c>
      <c r="I51" s="27">
        <v>0</v>
      </c>
      <c r="J51" s="27">
        <v>0</v>
      </c>
      <c r="K51" s="35">
        <v>0</v>
      </c>
    </row>
    <row r="52" spans="2:11" ht="9" customHeight="1">
      <c r="B52" s="19" t="s">
        <v>145</v>
      </c>
      <c r="C52" s="27">
        <v>123471473</v>
      </c>
      <c r="D52" s="27">
        <v>1251671620</v>
      </c>
      <c r="E52" s="35">
        <v>0.9</v>
      </c>
      <c r="F52" s="27">
        <v>115619757</v>
      </c>
      <c r="G52" s="27">
        <v>1367291377</v>
      </c>
      <c r="H52" s="35">
        <v>0.7</v>
      </c>
      <c r="I52" s="27">
        <v>0</v>
      </c>
      <c r="J52" s="27">
        <v>0</v>
      </c>
      <c r="K52" s="35">
        <v>0</v>
      </c>
    </row>
    <row r="53" spans="2:11" ht="9" customHeight="1">
      <c r="B53" s="19" t="s">
        <v>146</v>
      </c>
      <c r="C53" s="27">
        <v>439732976</v>
      </c>
      <c r="D53" s="27">
        <v>4127282839</v>
      </c>
      <c r="E53" s="35">
        <v>-1.7</v>
      </c>
      <c r="F53" s="27">
        <v>416752169</v>
      </c>
      <c r="G53" s="27">
        <v>4544035008.281</v>
      </c>
      <c r="H53" s="35">
        <v>-1.5</v>
      </c>
      <c r="I53" s="27">
        <v>0</v>
      </c>
      <c r="J53" s="27">
        <v>0</v>
      </c>
      <c r="K53" s="35">
        <v>0</v>
      </c>
    </row>
    <row r="54" spans="2:11" ht="9" customHeight="1">
      <c r="B54" s="19" t="s">
        <v>147</v>
      </c>
      <c r="C54" s="27">
        <v>31572960</v>
      </c>
      <c r="D54" s="27">
        <v>313199694</v>
      </c>
      <c r="E54" s="35">
        <v>1.1</v>
      </c>
      <c r="F54" s="27">
        <v>30680302</v>
      </c>
      <c r="G54" s="27">
        <v>343879996</v>
      </c>
      <c r="H54" s="35">
        <v>1.3</v>
      </c>
      <c r="I54" s="27">
        <v>0</v>
      </c>
      <c r="J54" s="27">
        <v>0</v>
      </c>
      <c r="K54" s="35">
        <v>0</v>
      </c>
    </row>
    <row r="55" spans="2:11" ht="9" customHeight="1">
      <c r="B55" s="19" t="s">
        <v>148</v>
      </c>
      <c r="C55" s="27">
        <v>225821692</v>
      </c>
      <c r="D55" s="27">
        <v>2229908860</v>
      </c>
      <c r="E55" s="35">
        <v>-0.2</v>
      </c>
      <c r="F55" s="27">
        <v>226701848</v>
      </c>
      <c r="G55" s="27">
        <v>2456610708</v>
      </c>
      <c r="H55" s="35">
        <v>0.4</v>
      </c>
      <c r="I55" s="27">
        <v>0</v>
      </c>
      <c r="J55" s="27">
        <v>0</v>
      </c>
      <c r="K55" s="35">
        <v>0</v>
      </c>
    </row>
    <row r="56" spans="2:11" ht="9" customHeight="1">
      <c r="B56" s="19" t="s">
        <v>149</v>
      </c>
      <c r="C56" s="27">
        <v>39848307</v>
      </c>
      <c r="D56" s="27">
        <v>387623451</v>
      </c>
      <c r="E56" s="35">
        <v>3</v>
      </c>
      <c r="F56" s="27">
        <v>36279991</v>
      </c>
      <c r="G56" s="27">
        <v>423903442</v>
      </c>
      <c r="H56" s="35">
        <v>1.9</v>
      </c>
      <c r="I56" s="27">
        <v>0</v>
      </c>
      <c r="J56" s="27">
        <v>0</v>
      </c>
      <c r="K56" s="35">
        <v>0</v>
      </c>
    </row>
    <row r="57" spans="2:11" ht="9" customHeight="1">
      <c r="B57" s="19" t="s">
        <v>150</v>
      </c>
      <c r="C57" s="27">
        <v>260806618</v>
      </c>
      <c r="D57" s="27">
        <v>2672517129</v>
      </c>
      <c r="E57" s="35">
        <v>1.2</v>
      </c>
      <c r="F57" s="27">
        <v>285051825</v>
      </c>
      <c r="G57" s="27">
        <v>2957568954</v>
      </c>
      <c r="H57" s="35">
        <v>1.1</v>
      </c>
      <c r="I57" s="27">
        <v>0</v>
      </c>
      <c r="J57" s="27">
        <v>0</v>
      </c>
      <c r="K57" s="35">
        <v>0</v>
      </c>
    </row>
    <row r="58" spans="2:11" ht="9" customHeight="1">
      <c r="B58" s="19" t="s">
        <v>151</v>
      </c>
      <c r="C58" s="27">
        <v>1168338605</v>
      </c>
      <c r="D58" s="27">
        <v>11108896746</v>
      </c>
      <c r="E58" s="35">
        <v>5.3</v>
      </c>
      <c r="F58" s="27">
        <v>1102901750</v>
      </c>
      <c r="G58" s="27">
        <v>12211798496</v>
      </c>
      <c r="H58" s="35">
        <v>5.2</v>
      </c>
      <c r="I58" s="27">
        <v>0</v>
      </c>
      <c r="J58" s="27">
        <v>0</v>
      </c>
      <c r="K58" s="35">
        <v>0</v>
      </c>
    </row>
    <row r="59" spans="2:11" ht="9" customHeight="1">
      <c r="B59" s="19" t="s">
        <v>152</v>
      </c>
      <c r="C59" s="27">
        <v>76795608</v>
      </c>
      <c r="D59" s="27">
        <v>909606597</v>
      </c>
      <c r="E59" s="35">
        <v>-1.9</v>
      </c>
      <c r="F59" s="27">
        <v>56334872</v>
      </c>
      <c r="G59" s="27">
        <v>965941469</v>
      </c>
      <c r="H59" s="35">
        <v>-4.8</v>
      </c>
      <c r="I59" s="27">
        <v>0</v>
      </c>
      <c r="J59" s="27">
        <v>0</v>
      </c>
      <c r="K59" s="35">
        <v>0</v>
      </c>
    </row>
    <row r="60" spans="2:11" ht="9" customHeight="1">
      <c r="B60" s="19" t="s">
        <v>153</v>
      </c>
      <c r="C60" s="28">
        <v>26798494</v>
      </c>
      <c r="D60" s="28">
        <v>264676834</v>
      </c>
      <c r="E60" s="39">
        <v>-1.2</v>
      </c>
      <c r="F60" s="28">
        <v>23777460</v>
      </c>
      <c r="G60" s="28">
        <v>288454294</v>
      </c>
      <c r="H60" s="39">
        <v>-1.4</v>
      </c>
      <c r="I60" s="28">
        <v>0</v>
      </c>
      <c r="J60" s="28">
        <v>0</v>
      </c>
      <c r="K60" s="39">
        <v>0</v>
      </c>
    </row>
    <row r="61" spans="2:11" ht="9" customHeight="1">
      <c r="B61" s="19" t="s">
        <v>154</v>
      </c>
      <c r="C61" s="28">
        <v>389843854</v>
      </c>
      <c r="D61" s="28">
        <v>3360945654</v>
      </c>
      <c r="E61" s="39">
        <v>3.2</v>
      </c>
      <c r="F61" s="28">
        <v>328197628</v>
      </c>
      <c r="G61" s="28">
        <v>3689143282</v>
      </c>
      <c r="H61" s="39">
        <v>0.8</v>
      </c>
      <c r="I61" s="28">
        <v>0</v>
      </c>
      <c r="J61" s="28">
        <v>0</v>
      </c>
      <c r="K61" s="39">
        <v>0</v>
      </c>
    </row>
    <row r="62" spans="2:11" ht="9" customHeight="1">
      <c r="B62" s="19" t="s">
        <v>155</v>
      </c>
      <c r="C62" s="27">
        <v>236987598</v>
      </c>
      <c r="D62" s="27">
        <v>2306089927</v>
      </c>
      <c r="E62" s="35">
        <v>0.2</v>
      </c>
      <c r="F62" s="27">
        <v>224911838</v>
      </c>
      <c r="G62" s="27">
        <v>2531001765</v>
      </c>
      <c r="H62" s="35">
        <v>0.3</v>
      </c>
      <c r="I62" s="27">
        <v>0</v>
      </c>
      <c r="J62" s="27">
        <v>0</v>
      </c>
      <c r="K62" s="35">
        <v>0</v>
      </c>
    </row>
    <row r="63" spans="2:11" ht="9" customHeight="1">
      <c r="B63" s="19" t="s">
        <v>156</v>
      </c>
      <c r="C63" s="27">
        <v>35085823</v>
      </c>
      <c r="D63" s="27">
        <v>632088042</v>
      </c>
      <c r="E63" s="35">
        <v>0.7</v>
      </c>
      <c r="F63" s="27">
        <v>105847779</v>
      </c>
      <c r="G63" s="27">
        <v>737935821.037</v>
      </c>
      <c r="H63" s="35">
        <v>0.6</v>
      </c>
      <c r="I63" s="27">
        <v>0</v>
      </c>
      <c r="J63" s="27">
        <v>0</v>
      </c>
      <c r="K63" s="35">
        <v>0</v>
      </c>
    </row>
    <row r="64" spans="2:11" ht="9" customHeight="1">
      <c r="B64" s="19" t="s">
        <v>157</v>
      </c>
      <c r="C64" s="27">
        <v>220116718</v>
      </c>
      <c r="D64" s="27">
        <v>2197278608</v>
      </c>
      <c r="E64" s="35">
        <v>11.2</v>
      </c>
      <c r="F64" s="27">
        <v>195843971</v>
      </c>
      <c r="G64" s="27">
        <v>2393122579</v>
      </c>
      <c r="H64" s="35">
        <v>9.9</v>
      </c>
      <c r="I64" s="27">
        <v>0</v>
      </c>
      <c r="J64" s="27">
        <v>0</v>
      </c>
      <c r="K64" s="35">
        <v>0</v>
      </c>
    </row>
    <row r="65" spans="2:11" ht="9" customHeight="1" thickBot="1">
      <c r="B65" s="19" t="s">
        <v>158</v>
      </c>
      <c r="C65" s="27">
        <v>54876144</v>
      </c>
      <c r="D65" s="27">
        <v>318858913</v>
      </c>
      <c r="E65" s="35">
        <v>5.1</v>
      </c>
      <c r="F65" s="27">
        <v>61426933</v>
      </c>
      <c r="G65" s="27">
        <v>380285846</v>
      </c>
      <c r="H65" s="35">
        <v>13.3</v>
      </c>
      <c r="I65" s="27">
        <v>0</v>
      </c>
      <c r="J65" s="27">
        <v>0</v>
      </c>
      <c r="K65" s="35">
        <v>0</v>
      </c>
    </row>
    <row r="66" spans="2:11" ht="9" customHeight="1" thickTop="1">
      <c r="B66" s="20" t="s">
        <v>159</v>
      </c>
      <c r="C66" s="29">
        <v>11707278188</v>
      </c>
      <c r="D66" s="29">
        <v>114476734169.635</v>
      </c>
      <c r="E66" s="36">
        <v>1.1</v>
      </c>
      <c r="F66" s="29">
        <v>11310915882</v>
      </c>
      <c r="G66" s="29">
        <v>125787650051.159</v>
      </c>
      <c r="H66" s="36">
        <v>1</v>
      </c>
      <c r="I66" s="29">
        <v>0</v>
      </c>
      <c r="J66" s="29">
        <v>0</v>
      </c>
      <c r="K66" s="36">
        <v>0</v>
      </c>
    </row>
    <row r="67" spans="2:11" ht="9" customHeight="1" thickBot="1">
      <c r="B67" s="21" t="s">
        <v>160</v>
      </c>
      <c r="C67" s="30">
        <v>110052069</v>
      </c>
      <c r="D67" s="30">
        <v>952879003.795</v>
      </c>
      <c r="E67" s="37">
        <v>-15.6</v>
      </c>
      <c r="F67" s="30">
        <v>106999313</v>
      </c>
      <c r="G67" s="30">
        <v>1059878317.216</v>
      </c>
      <c r="H67" s="37">
        <v>-14.2</v>
      </c>
      <c r="I67" s="30">
        <v>0</v>
      </c>
      <c r="J67" s="30">
        <v>0</v>
      </c>
      <c r="K67" s="37">
        <v>0</v>
      </c>
    </row>
    <row r="68" spans="2:11" ht="9" customHeight="1" thickTop="1">
      <c r="B68" s="22" t="s">
        <v>161</v>
      </c>
      <c r="C68" s="31">
        <v>11817330257</v>
      </c>
      <c r="D68" s="31">
        <v>115429613173.43</v>
      </c>
      <c r="E68" s="38">
        <v>1</v>
      </c>
      <c r="F68" s="31">
        <v>11417915195</v>
      </c>
      <c r="G68" s="31">
        <v>126847528368.375</v>
      </c>
      <c r="H68" s="32">
        <v>0.9</v>
      </c>
      <c r="I68" s="31">
        <v>0</v>
      </c>
      <c r="J68" s="31">
        <v>0</v>
      </c>
      <c r="K68" s="38">
        <v>0</v>
      </c>
    </row>
    <row r="69" spans="2:11" ht="9" customHeight="1">
      <c r="B69" s="61" t="s">
        <v>162</v>
      </c>
      <c r="C69" s="63"/>
      <c r="D69" s="63"/>
      <c r="E69" s="63"/>
      <c r="F69" s="63"/>
      <c r="G69" s="63"/>
      <c r="H69" s="63"/>
      <c r="I69" s="63"/>
      <c r="J69" s="63"/>
      <c r="K69" s="64"/>
    </row>
    <row r="70" spans="2:11" ht="7.5" customHeight="1">
      <c r="B70" s="62" t="s">
        <v>163</v>
      </c>
      <c r="C70" s="50"/>
      <c r="D70" s="50"/>
      <c r="E70" s="50"/>
      <c r="F70" s="50"/>
      <c r="G70" s="50"/>
      <c r="H70" s="50"/>
      <c r="I70" s="50"/>
      <c r="J70" s="50"/>
      <c r="K70" s="58"/>
    </row>
    <row r="71" spans="2:11" ht="7.5" customHeight="1">
      <c r="B71" s="65" t="s">
        <v>164</v>
      </c>
      <c r="C71" s="66"/>
      <c r="D71" s="66"/>
      <c r="E71" s="66"/>
      <c r="F71" s="66"/>
      <c r="G71" s="66"/>
      <c r="H71" s="66"/>
      <c r="I71" s="66"/>
      <c r="J71" s="66"/>
      <c r="K71" s="67"/>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Q71"/>
  <sheetViews>
    <sheetView zoomScale="130" zoomScaleNormal="130" workbookViewId="0" topLeftCell="A4">
      <selection activeCell="A5" sqref="A5:D6"/>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7.5" customHeight="1">
      <c r="A1" s="77"/>
      <c r="B1" s="77"/>
      <c r="C1" s="77"/>
      <c r="D1" s="77"/>
      <c r="E1" s="77"/>
      <c r="F1" s="77"/>
      <c r="G1" s="77"/>
      <c r="H1" s="77"/>
      <c r="I1" s="77"/>
      <c r="J1" s="77"/>
      <c r="K1" s="77"/>
      <c r="L1" s="77"/>
      <c r="M1" s="77"/>
      <c r="N1" s="77"/>
      <c r="O1" s="77"/>
      <c r="P1" s="77"/>
      <c r="Q1" s="77"/>
    </row>
    <row r="2" spans="1:17" ht="12" customHeight="1" hidden="1">
      <c r="A2" s="77"/>
      <c r="B2" s="113" t="s">
        <v>0</v>
      </c>
      <c r="C2" s="113" t="s">
        <v>80</v>
      </c>
      <c r="D2" s="113" t="s">
        <v>8</v>
      </c>
      <c r="E2" s="113"/>
      <c r="F2" s="113"/>
      <c r="G2" s="77"/>
      <c r="H2" s="77"/>
      <c r="I2" s="77"/>
      <c r="J2" s="77"/>
      <c r="K2" s="77"/>
      <c r="L2" s="77"/>
      <c r="M2" s="77"/>
      <c r="N2" s="77"/>
      <c r="O2" s="77"/>
      <c r="P2" s="77"/>
      <c r="Q2" s="77"/>
    </row>
    <row r="3" spans="1:17" ht="12" customHeight="1" hidden="1">
      <c r="A3" s="77"/>
      <c r="B3" s="114" t="s">
        <v>208</v>
      </c>
      <c r="C3" s="113" t="s">
        <v>70</v>
      </c>
      <c r="D3" s="113" t="s">
        <v>20</v>
      </c>
      <c r="E3" s="113"/>
      <c r="F3" s="113"/>
      <c r="G3" s="77"/>
      <c r="H3" s="77"/>
      <c r="I3" s="77"/>
      <c r="J3" s="77"/>
      <c r="K3" s="77"/>
      <c r="L3" s="77"/>
      <c r="M3" s="77"/>
      <c r="N3" s="77"/>
      <c r="O3" s="77"/>
      <c r="P3" s="77"/>
      <c r="Q3" s="77"/>
    </row>
    <row r="4" spans="1:17" ht="7.5" customHeight="1">
      <c r="A4" s="77"/>
      <c r="B4" s="77"/>
      <c r="C4" s="77"/>
      <c r="D4" s="77"/>
      <c r="E4" s="77"/>
      <c r="F4" s="77"/>
      <c r="G4" s="77"/>
      <c r="H4" s="77"/>
      <c r="I4" s="77"/>
      <c r="J4" s="77"/>
      <c r="K4" s="77"/>
      <c r="L4" s="77"/>
      <c r="M4" s="77"/>
      <c r="N4" s="77"/>
      <c r="O4" s="77"/>
      <c r="P4" s="77"/>
      <c r="Q4" s="77"/>
    </row>
    <row r="5" spans="1:17" ht="16.5" customHeight="1">
      <c r="A5" s="98"/>
      <c r="B5" s="103" t="str">
        <f>CONCATENATE("Monthly Gasoline/Gasohol Reported by States ",D3," (1)")</f>
        <v>Monthly Gasoline/Gasohol Reported by States 2013 (1)</v>
      </c>
      <c r="C5" s="103"/>
      <c r="D5" s="103"/>
      <c r="E5" s="81"/>
      <c r="F5" s="81"/>
      <c r="G5" s="81"/>
      <c r="H5" s="81"/>
      <c r="I5" s="81"/>
      <c r="J5" s="81"/>
      <c r="K5" s="81"/>
      <c r="L5" s="81"/>
      <c r="M5" s="81"/>
      <c r="N5" s="81"/>
      <c r="O5" s="81"/>
      <c r="P5" s="77"/>
      <c r="Q5" s="77"/>
    </row>
    <row r="6" spans="1:17" ht="7.5" customHeight="1">
      <c r="A6" s="98"/>
      <c r="B6" s="98"/>
      <c r="C6" s="98"/>
      <c r="D6" s="98"/>
      <c r="E6" s="77"/>
      <c r="F6" s="77"/>
      <c r="G6" s="77"/>
      <c r="H6" s="77"/>
      <c r="I6" s="77"/>
      <c r="J6" s="77"/>
      <c r="K6" s="77"/>
      <c r="L6" s="77"/>
      <c r="M6" s="77"/>
      <c r="N6" s="77"/>
      <c r="O6" s="77"/>
      <c r="P6" s="77"/>
      <c r="Q6" s="77"/>
    </row>
    <row r="7" spans="1:17" ht="1.5" customHeight="1">
      <c r="A7" s="77"/>
      <c r="B7" s="77"/>
      <c r="C7" s="77"/>
      <c r="D7" s="77"/>
      <c r="E7" s="77"/>
      <c r="F7" s="77"/>
      <c r="G7" s="77"/>
      <c r="H7" s="77"/>
      <c r="I7" s="77"/>
      <c r="J7" s="77"/>
      <c r="K7" s="77"/>
      <c r="L7" s="77"/>
      <c r="M7" s="77"/>
      <c r="N7" s="77"/>
      <c r="O7" s="77"/>
      <c r="P7" s="77"/>
      <c r="Q7" s="77"/>
    </row>
    <row r="8" spans="1:17" ht="1.5" customHeight="1">
      <c r="A8" s="77"/>
      <c r="B8" s="77"/>
      <c r="C8" s="77"/>
      <c r="D8" s="77"/>
      <c r="E8" s="77"/>
      <c r="F8" s="77"/>
      <c r="G8" s="77"/>
      <c r="H8" s="77"/>
      <c r="I8" s="77"/>
      <c r="J8" s="77"/>
      <c r="K8" s="77"/>
      <c r="L8" s="77"/>
      <c r="M8" s="77"/>
      <c r="N8" s="77"/>
      <c r="O8" s="77"/>
      <c r="P8" s="77"/>
      <c r="Q8" s="77"/>
    </row>
    <row r="9" spans="1:17" ht="9" customHeight="1">
      <c r="A9" s="77"/>
      <c r="B9" s="77"/>
      <c r="C9" s="77"/>
      <c r="D9" s="77"/>
      <c r="E9" s="77"/>
      <c r="F9" s="77"/>
      <c r="G9" s="77"/>
      <c r="H9" s="77"/>
      <c r="I9" s="77"/>
      <c r="J9" s="77"/>
      <c r="K9" s="77"/>
      <c r="L9" s="77"/>
      <c r="M9" s="77"/>
      <c r="N9" s="77"/>
      <c r="O9" s="177" t="s">
        <v>209</v>
      </c>
      <c r="P9" s="77"/>
      <c r="Q9" s="77"/>
    </row>
    <row r="10" spans="1:17" ht="9" customHeight="1">
      <c r="A10" s="77"/>
      <c r="B10" s="178" t="str">
        <f>CONCATENATE("Created On: ",C3)</f>
        <v>Created On: 03/18/2015</v>
      </c>
      <c r="C10" s="77"/>
      <c r="D10" s="77"/>
      <c r="E10" s="77"/>
      <c r="F10" s="77"/>
      <c r="G10" s="77"/>
      <c r="H10" s="77"/>
      <c r="I10" s="77"/>
      <c r="J10" s="77"/>
      <c r="K10" s="77"/>
      <c r="L10" s="77"/>
      <c r="M10" s="77"/>
      <c r="N10" s="177"/>
      <c r="O10" s="177" t="str">
        <f>CONCATENATE(D3," Reporting Period")</f>
        <v>2013 Reporting Period</v>
      </c>
      <c r="P10" s="77"/>
      <c r="Q10" s="77"/>
    </row>
    <row r="11" spans="1:17" ht="7.5" customHeight="1">
      <c r="A11" s="77"/>
      <c r="B11" s="179"/>
      <c r="C11" s="179"/>
      <c r="D11" s="179"/>
      <c r="E11" s="179"/>
      <c r="F11" s="179"/>
      <c r="G11" s="179"/>
      <c r="H11" s="179"/>
      <c r="I11" s="179"/>
      <c r="J11" s="179"/>
      <c r="K11" s="179"/>
      <c r="L11" s="179"/>
      <c r="M11" s="179"/>
      <c r="N11" s="179"/>
      <c r="O11" s="179"/>
      <c r="P11" s="77"/>
      <c r="Q11" s="77"/>
    </row>
    <row r="12" spans="1:17" ht="7.5" customHeight="1">
      <c r="A12" s="77"/>
      <c r="B12" s="180" t="s">
        <v>98</v>
      </c>
      <c r="C12" s="180" t="s">
        <v>210</v>
      </c>
      <c r="D12" s="180" t="s">
        <v>211</v>
      </c>
      <c r="E12" s="180" t="s">
        <v>212</v>
      </c>
      <c r="F12" s="180" t="s">
        <v>213</v>
      </c>
      <c r="G12" s="180" t="s">
        <v>214</v>
      </c>
      <c r="H12" s="180" t="s">
        <v>215</v>
      </c>
      <c r="I12" s="180" t="s">
        <v>216</v>
      </c>
      <c r="J12" s="180" t="s">
        <v>217</v>
      </c>
      <c r="K12" s="180" t="s">
        <v>218</v>
      </c>
      <c r="L12" s="180" t="s">
        <v>219</v>
      </c>
      <c r="M12" s="180" t="s">
        <v>220</v>
      </c>
      <c r="N12" s="180" t="s">
        <v>221</v>
      </c>
      <c r="O12" s="181" t="s">
        <v>33</v>
      </c>
      <c r="P12" s="77"/>
      <c r="Q12" s="77"/>
    </row>
    <row r="13" spans="1:17" s="41" customFormat="1" ht="6" hidden="1">
      <c r="A13" s="182"/>
      <c r="B13" s="182" t="s">
        <v>98</v>
      </c>
      <c r="C13" s="182" t="s">
        <v>99</v>
      </c>
      <c r="D13" s="182" t="s">
        <v>102</v>
      </c>
      <c r="E13" s="182" t="s">
        <v>105</v>
      </c>
      <c r="F13" s="182" t="s">
        <v>169</v>
      </c>
      <c r="G13" s="182" t="s">
        <v>222</v>
      </c>
      <c r="H13" s="182" t="s">
        <v>175</v>
      </c>
      <c r="I13" s="182" t="s">
        <v>184</v>
      </c>
      <c r="J13" s="182" t="s">
        <v>187</v>
      </c>
      <c r="K13" s="182" t="s">
        <v>190</v>
      </c>
      <c r="L13" s="182" t="s">
        <v>199</v>
      </c>
      <c r="M13" s="182" t="s">
        <v>202</v>
      </c>
      <c r="N13" s="182" t="s">
        <v>205</v>
      </c>
      <c r="O13" s="182" t="s">
        <v>33</v>
      </c>
      <c r="P13" s="182"/>
      <c r="Q13" s="182"/>
    </row>
    <row r="14" spans="1:17" ht="7.5" customHeight="1" hidden="1">
      <c r="A14" s="77"/>
      <c r="B14" s="182"/>
      <c r="C14" s="182">
        <v>0</v>
      </c>
      <c r="D14" s="182">
        <v>0</v>
      </c>
      <c r="E14" s="182">
        <v>0</v>
      </c>
      <c r="F14" s="182">
        <v>0</v>
      </c>
      <c r="G14" s="182">
        <v>0</v>
      </c>
      <c r="H14" s="182">
        <v>0</v>
      </c>
      <c r="I14" s="182">
        <v>0</v>
      </c>
      <c r="J14" s="182">
        <v>0</v>
      </c>
      <c r="K14" s="182">
        <v>0</v>
      </c>
      <c r="L14" s="182">
        <v>0</v>
      </c>
      <c r="M14" s="182">
        <v>0</v>
      </c>
      <c r="N14" s="182">
        <v>0</v>
      </c>
      <c r="O14" s="182">
        <v>0</v>
      </c>
      <c r="P14" s="77"/>
      <c r="Q14" s="77"/>
    </row>
    <row r="15" spans="1:17" ht="7.5" customHeight="1">
      <c r="A15" s="77"/>
      <c r="B15" s="183" t="s">
        <v>108</v>
      </c>
      <c r="C15" s="184">
        <v>210561473</v>
      </c>
      <c r="D15" s="184">
        <v>199747812</v>
      </c>
      <c r="E15" s="184">
        <v>192610653</v>
      </c>
      <c r="F15" s="184">
        <v>219963182</v>
      </c>
      <c r="G15" s="184">
        <v>216102709</v>
      </c>
      <c r="H15" s="184">
        <v>227387578</v>
      </c>
      <c r="I15" s="184">
        <v>216480885</v>
      </c>
      <c r="J15" s="184">
        <v>226466652</v>
      </c>
      <c r="K15" s="184">
        <v>226647444</v>
      </c>
      <c r="L15" s="184">
        <v>209221239</v>
      </c>
      <c r="M15" s="184">
        <v>219447950</v>
      </c>
      <c r="N15" s="184">
        <v>206429459</v>
      </c>
      <c r="O15" s="184">
        <v>2571067036</v>
      </c>
      <c r="P15" s="77"/>
      <c r="Q15" s="77"/>
    </row>
    <row r="16" spans="1:17" ht="7.5" customHeight="1">
      <c r="A16" s="77"/>
      <c r="B16" s="185" t="s">
        <v>109</v>
      </c>
      <c r="C16" s="184">
        <v>20814622</v>
      </c>
      <c r="D16" s="184">
        <v>20334149</v>
      </c>
      <c r="E16" s="184">
        <v>22940801</v>
      </c>
      <c r="F16" s="184">
        <v>22466573</v>
      </c>
      <c r="G16" s="184">
        <v>24943499</v>
      </c>
      <c r="H16" s="184">
        <v>26634277</v>
      </c>
      <c r="I16" s="184">
        <v>29960353</v>
      </c>
      <c r="J16" s="184">
        <v>26542741</v>
      </c>
      <c r="K16" s="184">
        <v>18958475</v>
      </c>
      <c r="L16" s="184">
        <v>23119526</v>
      </c>
      <c r="M16" s="184">
        <v>21803033</v>
      </c>
      <c r="N16" s="184">
        <v>21435124</v>
      </c>
      <c r="O16" s="184">
        <v>279953173</v>
      </c>
      <c r="P16" s="77"/>
      <c r="Q16" s="77"/>
    </row>
    <row r="17" spans="1:17" ht="7.5" customHeight="1">
      <c r="A17" s="77"/>
      <c r="B17" s="186" t="s">
        <v>110</v>
      </c>
      <c r="C17" s="187">
        <v>215038634</v>
      </c>
      <c r="D17" s="187">
        <v>203788155</v>
      </c>
      <c r="E17" s="187">
        <v>234610391</v>
      </c>
      <c r="F17" s="187">
        <v>225743990</v>
      </c>
      <c r="G17" s="187">
        <v>231836817</v>
      </c>
      <c r="H17" s="187">
        <v>211428685</v>
      </c>
      <c r="I17" s="187">
        <v>225622419</v>
      </c>
      <c r="J17" s="187">
        <v>225669714</v>
      </c>
      <c r="K17" s="187">
        <v>213103619</v>
      </c>
      <c r="L17" s="187">
        <v>222957844</v>
      </c>
      <c r="M17" s="187">
        <v>212478969</v>
      </c>
      <c r="N17" s="187">
        <v>223842967</v>
      </c>
      <c r="O17" s="187">
        <v>2646122204</v>
      </c>
      <c r="P17" s="77"/>
      <c r="Q17" s="77"/>
    </row>
    <row r="18" spans="1:17" ht="7.5" customHeight="1">
      <c r="A18" s="77"/>
      <c r="B18" s="183" t="s">
        <v>111</v>
      </c>
      <c r="C18" s="184">
        <v>110224858</v>
      </c>
      <c r="D18" s="184">
        <v>106075666</v>
      </c>
      <c r="E18" s="184">
        <v>120479213</v>
      </c>
      <c r="F18" s="184">
        <v>119559268</v>
      </c>
      <c r="G18" s="184">
        <v>125571701</v>
      </c>
      <c r="H18" s="184">
        <v>124052691</v>
      </c>
      <c r="I18" s="184">
        <v>124860803</v>
      </c>
      <c r="J18" s="184">
        <v>110925370</v>
      </c>
      <c r="K18" s="184">
        <v>117288214</v>
      </c>
      <c r="L18" s="184">
        <v>122056149</v>
      </c>
      <c r="M18" s="184">
        <v>117450353</v>
      </c>
      <c r="N18" s="184">
        <v>112551932</v>
      </c>
      <c r="O18" s="184">
        <v>1411096218</v>
      </c>
      <c r="P18" s="77"/>
      <c r="Q18" s="77"/>
    </row>
    <row r="19" spans="1:17" ht="7.5" customHeight="1">
      <c r="A19" s="77"/>
      <c r="B19" s="185" t="s">
        <v>112</v>
      </c>
      <c r="C19" s="184">
        <v>1170849333</v>
      </c>
      <c r="D19" s="184">
        <v>1099319175</v>
      </c>
      <c r="E19" s="184">
        <v>1241055218</v>
      </c>
      <c r="F19" s="184">
        <v>1210078452</v>
      </c>
      <c r="G19" s="184">
        <v>1261850206</v>
      </c>
      <c r="H19" s="184">
        <v>1217494515</v>
      </c>
      <c r="I19" s="184">
        <v>1242738195</v>
      </c>
      <c r="J19" s="184">
        <v>1277636808</v>
      </c>
      <c r="K19" s="184">
        <v>1197089056</v>
      </c>
      <c r="L19" s="184">
        <v>1243933800</v>
      </c>
      <c r="M19" s="184">
        <v>1173282627</v>
      </c>
      <c r="N19" s="184">
        <v>1217977824</v>
      </c>
      <c r="O19" s="184">
        <v>14553305209</v>
      </c>
      <c r="P19" s="77"/>
      <c r="Q19" s="77"/>
    </row>
    <row r="20" spans="1:17" ht="7.5" customHeight="1">
      <c r="A20" s="77"/>
      <c r="B20" s="186" t="s">
        <v>113</v>
      </c>
      <c r="C20" s="187">
        <v>173646690</v>
      </c>
      <c r="D20" s="187">
        <v>157411158</v>
      </c>
      <c r="E20" s="187">
        <v>177007348</v>
      </c>
      <c r="F20" s="187">
        <v>170741020</v>
      </c>
      <c r="G20" s="187">
        <v>190507955</v>
      </c>
      <c r="H20" s="187">
        <v>186652183</v>
      </c>
      <c r="I20" s="187">
        <v>196007138</v>
      </c>
      <c r="J20" s="187">
        <v>198291390</v>
      </c>
      <c r="K20" s="187">
        <v>179378873</v>
      </c>
      <c r="L20" s="187">
        <v>186677116</v>
      </c>
      <c r="M20" s="187">
        <v>172527094</v>
      </c>
      <c r="N20" s="187">
        <v>177099232</v>
      </c>
      <c r="O20" s="187">
        <v>2165947197</v>
      </c>
      <c r="P20" s="77"/>
      <c r="Q20" s="77"/>
    </row>
    <row r="21" spans="1:17" ht="7.5" customHeight="1">
      <c r="A21" s="77"/>
      <c r="B21" s="183" t="s">
        <v>114</v>
      </c>
      <c r="C21" s="184">
        <v>115751875</v>
      </c>
      <c r="D21" s="184">
        <v>102996826</v>
      </c>
      <c r="E21" s="184">
        <v>119534678</v>
      </c>
      <c r="F21" s="184">
        <v>118345531</v>
      </c>
      <c r="G21" s="184">
        <v>127127979</v>
      </c>
      <c r="H21" s="184">
        <v>124257087</v>
      </c>
      <c r="I21" s="184">
        <v>124619766</v>
      </c>
      <c r="J21" s="184">
        <v>124778616</v>
      </c>
      <c r="K21" s="184">
        <v>117088127</v>
      </c>
      <c r="L21" s="184">
        <v>124984167</v>
      </c>
      <c r="M21" s="184">
        <v>119194808</v>
      </c>
      <c r="N21" s="184">
        <v>119945245</v>
      </c>
      <c r="O21" s="184">
        <v>1438624705</v>
      </c>
      <c r="P21" s="77"/>
      <c r="Q21" s="77"/>
    </row>
    <row r="22" spans="1:17" ht="7.5" customHeight="1">
      <c r="A22" s="77"/>
      <c r="B22" s="185" t="s">
        <v>115</v>
      </c>
      <c r="C22" s="184">
        <v>36094593</v>
      </c>
      <c r="D22" s="184">
        <v>34171497</v>
      </c>
      <c r="E22" s="184">
        <v>31950577</v>
      </c>
      <c r="F22" s="184">
        <v>36687596</v>
      </c>
      <c r="G22" s="184">
        <v>35859670</v>
      </c>
      <c r="H22" s="184">
        <v>38195025</v>
      </c>
      <c r="I22" s="184">
        <v>37524873</v>
      </c>
      <c r="J22" s="184">
        <v>39798854</v>
      </c>
      <c r="K22" s="184">
        <v>35992418</v>
      </c>
      <c r="L22" s="184">
        <v>37520873</v>
      </c>
      <c r="M22" s="184">
        <v>35303004</v>
      </c>
      <c r="N22" s="184">
        <v>35338734</v>
      </c>
      <c r="O22" s="184">
        <v>434437714</v>
      </c>
      <c r="P22" s="77"/>
      <c r="Q22" s="77"/>
    </row>
    <row r="23" spans="1:17" ht="7.5" customHeight="1">
      <c r="A23" s="77"/>
      <c r="B23" s="186" t="s">
        <v>116</v>
      </c>
      <c r="C23" s="187">
        <v>7278796</v>
      </c>
      <c r="D23" s="187">
        <v>6900131</v>
      </c>
      <c r="E23" s="187">
        <v>7337350</v>
      </c>
      <c r="F23" s="187">
        <v>7733149</v>
      </c>
      <c r="G23" s="187">
        <v>9354855</v>
      </c>
      <c r="H23" s="187">
        <v>8982277</v>
      </c>
      <c r="I23" s="187">
        <v>9264060</v>
      </c>
      <c r="J23" s="187">
        <v>8642621</v>
      </c>
      <c r="K23" s="187">
        <v>8457985</v>
      </c>
      <c r="L23" s="187">
        <v>9096309</v>
      </c>
      <c r="M23" s="187">
        <v>8777105</v>
      </c>
      <c r="N23" s="187">
        <v>9200437</v>
      </c>
      <c r="O23" s="187">
        <v>101025075</v>
      </c>
      <c r="P23" s="77"/>
      <c r="Q23" s="77"/>
    </row>
    <row r="24" spans="1:17" ht="7.5" customHeight="1">
      <c r="A24" s="77"/>
      <c r="B24" s="183" t="s">
        <v>117</v>
      </c>
      <c r="C24" s="184">
        <v>677907696</v>
      </c>
      <c r="D24" s="184">
        <v>674281345</v>
      </c>
      <c r="E24" s="184">
        <v>655345360</v>
      </c>
      <c r="F24" s="184">
        <v>738351226</v>
      </c>
      <c r="G24" s="184">
        <v>707077306</v>
      </c>
      <c r="H24" s="184">
        <v>706695676</v>
      </c>
      <c r="I24" s="184">
        <v>672172459</v>
      </c>
      <c r="J24" s="184">
        <v>679360130</v>
      </c>
      <c r="K24" s="184">
        <v>704037811</v>
      </c>
      <c r="L24" s="184">
        <v>648236899</v>
      </c>
      <c r="M24" s="184">
        <v>708623499</v>
      </c>
      <c r="N24" s="184">
        <v>675225431</v>
      </c>
      <c r="O24" s="184">
        <v>8247314838</v>
      </c>
      <c r="P24" s="77"/>
      <c r="Q24" s="77"/>
    </row>
    <row r="25" spans="1:17" ht="7.5" customHeight="1">
      <c r="A25" s="77"/>
      <c r="B25" s="185" t="s">
        <v>118</v>
      </c>
      <c r="C25" s="184">
        <v>362128010</v>
      </c>
      <c r="D25" s="184">
        <v>349210325</v>
      </c>
      <c r="E25" s="184">
        <v>573957360</v>
      </c>
      <c r="F25" s="184">
        <v>392648224</v>
      </c>
      <c r="G25" s="184">
        <v>404338274</v>
      </c>
      <c r="H25" s="184">
        <v>388541399</v>
      </c>
      <c r="I25" s="184">
        <v>392625143</v>
      </c>
      <c r="J25" s="184">
        <v>406664656</v>
      </c>
      <c r="K25" s="184">
        <v>382328178</v>
      </c>
      <c r="L25" s="184">
        <v>404200456</v>
      </c>
      <c r="M25" s="184">
        <v>381908236</v>
      </c>
      <c r="N25" s="184">
        <v>388534451</v>
      </c>
      <c r="O25" s="184">
        <v>4827084712</v>
      </c>
      <c r="P25" s="77"/>
      <c r="Q25" s="77"/>
    </row>
    <row r="26" spans="1:17" ht="7.5" customHeight="1">
      <c r="A26" s="77"/>
      <c r="B26" s="186" t="s">
        <v>119</v>
      </c>
      <c r="C26" s="187">
        <v>38093073</v>
      </c>
      <c r="D26" s="187">
        <v>34825819</v>
      </c>
      <c r="E26" s="187">
        <v>38510637</v>
      </c>
      <c r="F26" s="187">
        <v>38338130</v>
      </c>
      <c r="G26" s="187">
        <v>36733472</v>
      </c>
      <c r="H26" s="187">
        <v>37004811</v>
      </c>
      <c r="I26" s="187">
        <v>39099815</v>
      </c>
      <c r="J26" s="187">
        <v>39968080</v>
      </c>
      <c r="K26" s="187">
        <v>37358979</v>
      </c>
      <c r="L26" s="187">
        <v>38544715</v>
      </c>
      <c r="M26" s="187">
        <v>36420194</v>
      </c>
      <c r="N26" s="187">
        <v>37231203</v>
      </c>
      <c r="O26" s="187">
        <v>452128928</v>
      </c>
      <c r="P26" s="77"/>
      <c r="Q26" s="77"/>
    </row>
    <row r="27" spans="1:17" ht="7.5" customHeight="1">
      <c r="A27" s="77"/>
      <c r="B27" s="183" t="s">
        <v>120</v>
      </c>
      <c r="C27" s="184">
        <v>52697549</v>
      </c>
      <c r="D27" s="184">
        <v>56836266</v>
      </c>
      <c r="E27" s="184">
        <v>56217279</v>
      </c>
      <c r="F27" s="184">
        <v>47877922</v>
      </c>
      <c r="G27" s="184">
        <v>55321947</v>
      </c>
      <c r="H27" s="184">
        <v>56063708</v>
      </c>
      <c r="I27" s="184">
        <v>62585438</v>
      </c>
      <c r="J27" s="184">
        <v>61992716</v>
      </c>
      <c r="K27" s="184">
        <v>69467882</v>
      </c>
      <c r="L27" s="184">
        <v>69077303</v>
      </c>
      <c r="M27" s="184">
        <v>57728933</v>
      </c>
      <c r="N27" s="184">
        <v>64399228</v>
      </c>
      <c r="O27" s="184">
        <v>710266171</v>
      </c>
      <c r="P27" s="77"/>
      <c r="Q27" s="77"/>
    </row>
    <row r="28" spans="1:17" ht="7.5" customHeight="1">
      <c r="A28" s="77"/>
      <c r="B28" s="185" t="s">
        <v>121</v>
      </c>
      <c r="C28" s="184">
        <v>370648706</v>
      </c>
      <c r="D28" s="184">
        <v>357131394</v>
      </c>
      <c r="E28" s="184">
        <v>323301395</v>
      </c>
      <c r="F28" s="184">
        <v>433550171</v>
      </c>
      <c r="G28" s="184">
        <v>381518897</v>
      </c>
      <c r="H28" s="184">
        <v>423416102</v>
      </c>
      <c r="I28" s="184">
        <v>396024203</v>
      </c>
      <c r="J28" s="184">
        <v>378556172</v>
      </c>
      <c r="K28" s="184">
        <v>397342407</v>
      </c>
      <c r="L28" s="184">
        <v>380728059</v>
      </c>
      <c r="M28" s="184">
        <v>398042054</v>
      </c>
      <c r="N28" s="184">
        <v>402032906</v>
      </c>
      <c r="O28" s="184">
        <v>4642292466</v>
      </c>
      <c r="P28" s="77"/>
      <c r="Q28" s="77"/>
    </row>
    <row r="29" spans="1:17" ht="7.5" customHeight="1">
      <c r="A29" s="77"/>
      <c r="B29" s="186" t="s">
        <v>122</v>
      </c>
      <c r="C29" s="187">
        <v>237083682</v>
      </c>
      <c r="D29" s="187">
        <v>222056756</v>
      </c>
      <c r="E29" s="187">
        <v>248897236</v>
      </c>
      <c r="F29" s="187">
        <v>248879205</v>
      </c>
      <c r="G29" s="187">
        <v>269260180</v>
      </c>
      <c r="H29" s="187">
        <v>259848158</v>
      </c>
      <c r="I29" s="187">
        <v>268905364</v>
      </c>
      <c r="J29" s="187">
        <v>270083530</v>
      </c>
      <c r="K29" s="187">
        <v>249811445</v>
      </c>
      <c r="L29" s="187">
        <v>263164728</v>
      </c>
      <c r="M29" s="187">
        <v>251665600</v>
      </c>
      <c r="N29" s="187">
        <v>251340574</v>
      </c>
      <c r="O29" s="187">
        <v>3040996458</v>
      </c>
      <c r="P29" s="77"/>
      <c r="Q29" s="77"/>
    </row>
    <row r="30" spans="1:17" ht="7.5" customHeight="1">
      <c r="A30" s="77"/>
      <c r="B30" s="183" t="s">
        <v>123</v>
      </c>
      <c r="C30" s="184">
        <v>125458979</v>
      </c>
      <c r="D30" s="184">
        <v>115868284</v>
      </c>
      <c r="E30" s="184">
        <v>129712812</v>
      </c>
      <c r="F30" s="184">
        <v>134366790</v>
      </c>
      <c r="G30" s="184">
        <v>138008706</v>
      </c>
      <c r="H30" s="184">
        <v>142551606</v>
      </c>
      <c r="I30" s="184">
        <v>158411032</v>
      </c>
      <c r="J30" s="184">
        <v>139065957</v>
      </c>
      <c r="K30" s="184">
        <v>141059508</v>
      </c>
      <c r="L30" s="184">
        <v>143321662</v>
      </c>
      <c r="M30" s="184">
        <v>136345592</v>
      </c>
      <c r="N30" s="184">
        <v>139257285</v>
      </c>
      <c r="O30" s="184">
        <v>1643428213</v>
      </c>
      <c r="P30" s="77"/>
      <c r="Q30" s="77"/>
    </row>
    <row r="31" spans="1:17" ht="7.5" customHeight="1">
      <c r="A31" s="77"/>
      <c r="B31" s="185" t="s">
        <v>124</v>
      </c>
      <c r="C31" s="184">
        <v>101376231</v>
      </c>
      <c r="D31" s="184">
        <v>92594634</v>
      </c>
      <c r="E31" s="184">
        <v>105830323</v>
      </c>
      <c r="F31" s="184">
        <v>107799349</v>
      </c>
      <c r="G31" s="184">
        <v>114513504</v>
      </c>
      <c r="H31" s="184">
        <v>112708702</v>
      </c>
      <c r="I31" s="184">
        <v>112013805</v>
      </c>
      <c r="J31" s="184">
        <v>114730516</v>
      </c>
      <c r="K31" s="184">
        <v>107100481</v>
      </c>
      <c r="L31" s="184">
        <v>112239512</v>
      </c>
      <c r="M31" s="184">
        <v>107519302</v>
      </c>
      <c r="N31" s="184">
        <v>110148489</v>
      </c>
      <c r="O31" s="184">
        <v>1298574848</v>
      </c>
      <c r="P31" s="77"/>
      <c r="Q31" s="77"/>
    </row>
    <row r="32" spans="1:17" ht="7.5" customHeight="1">
      <c r="A32" s="77"/>
      <c r="B32" s="186" t="s">
        <v>125</v>
      </c>
      <c r="C32" s="187">
        <v>164073515</v>
      </c>
      <c r="D32" s="187">
        <v>156237933</v>
      </c>
      <c r="E32" s="187">
        <v>179729206</v>
      </c>
      <c r="F32" s="187">
        <v>177650196</v>
      </c>
      <c r="G32" s="187">
        <v>188192317</v>
      </c>
      <c r="H32" s="187">
        <v>181287301</v>
      </c>
      <c r="I32" s="187">
        <v>185109063</v>
      </c>
      <c r="J32" s="187">
        <v>188509212</v>
      </c>
      <c r="K32" s="187">
        <v>174560920</v>
      </c>
      <c r="L32" s="187">
        <v>181737776</v>
      </c>
      <c r="M32" s="187">
        <v>175004332</v>
      </c>
      <c r="N32" s="187">
        <v>171059668</v>
      </c>
      <c r="O32" s="187">
        <v>2123151439</v>
      </c>
      <c r="P32" s="77"/>
      <c r="Q32" s="77"/>
    </row>
    <row r="33" spans="1:17" ht="7.5" customHeight="1">
      <c r="A33" s="77"/>
      <c r="B33" s="183" t="s">
        <v>126</v>
      </c>
      <c r="C33" s="184">
        <v>162522743</v>
      </c>
      <c r="D33" s="184">
        <v>174284574</v>
      </c>
      <c r="E33" s="184">
        <v>202721270</v>
      </c>
      <c r="F33" s="184">
        <v>195386228</v>
      </c>
      <c r="G33" s="184">
        <v>205846039</v>
      </c>
      <c r="H33" s="184">
        <v>196187566</v>
      </c>
      <c r="I33" s="184">
        <v>197058313</v>
      </c>
      <c r="J33" s="184">
        <v>202279502</v>
      </c>
      <c r="K33" s="184">
        <v>189182679</v>
      </c>
      <c r="L33" s="184">
        <v>201740267</v>
      </c>
      <c r="M33" s="184">
        <v>185179702</v>
      </c>
      <c r="N33" s="184">
        <v>189616994</v>
      </c>
      <c r="O33" s="184">
        <v>2302005877</v>
      </c>
      <c r="P33" s="77"/>
      <c r="Q33" s="77"/>
    </row>
    <row r="34" spans="1:17" ht="7.5" customHeight="1">
      <c r="A34" s="77"/>
      <c r="B34" s="185" t="s">
        <v>127</v>
      </c>
      <c r="C34" s="184">
        <v>53770547</v>
      </c>
      <c r="D34" s="184">
        <v>51971867</v>
      </c>
      <c r="E34" s="184">
        <v>45580301</v>
      </c>
      <c r="F34" s="184">
        <v>50964999</v>
      </c>
      <c r="G34" s="184">
        <v>49369832</v>
      </c>
      <c r="H34" s="184">
        <v>69483826</v>
      </c>
      <c r="I34" s="184">
        <v>70904129</v>
      </c>
      <c r="J34" s="184">
        <v>62414005</v>
      </c>
      <c r="K34" s="184">
        <v>81241449</v>
      </c>
      <c r="L34" s="184">
        <v>86007214</v>
      </c>
      <c r="M34" s="184">
        <v>97737617</v>
      </c>
      <c r="N34" s="184">
        <v>36945586</v>
      </c>
      <c r="O34" s="184">
        <v>756391372</v>
      </c>
      <c r="P34" s="77"/>
      <c r="Q34" s="77"/>
    </row>
    <row r="35" spans="1:17" ht="7.5" customHeight="1">
      <c r="A35" s="77"/>
      <c r="B35" s="186" t="s">
        <v>128</v>
      </c>
      <c r="C35" s="187">
        <v>224777689</v>
      </c>
      <c r="D35" s="187">
        <v>211499874</v>
      </c>
      <c r="E35" s="187">
        <v>221498794</v>
      </c>
      <c r="F35" s="187">
        <v>230012278</v>
      </c>
      <c r="G35" s="187">
        <v>270000955</v>
      </c>
      <c r="H35" s="187">
        <v>249020823</v>
      </c>
      <c r="I35" s="187">
        <v>235039208</v>
      </c>
      <c r="J35" s="187">
        <v>233527749</v>
      </c>
      <c r="K35" s="187">
        <v>243624569</v>
      </c>
      <c r="L35" s="187">
        <v>243535024</v>
      </c>
      <c r="M35" s="187">
        <v>221553509</v>
      </c>
      <c r="N35" s="187">
        <v>237184868</v>
      </c>
      <c r="O35" s="187">
        <v>2821275340</v>
      </c>
      <c r="P35" s="77"/>
      <c r="Q35" s="77"/>
    </row>
    <row r="36" spans="1:17" ht="7.5" customHeight="1">
      <c r="A36" s="77"/>
      <c r="B36" s="183" t="s">
        <v>129</v>
      </c>
      <c r="C36" s="184">
        <v>220102148</v>
      </c>
      <c r="D36" s="184">
        <v>197310630</v>
      </c>
      <c r="E36" s="184">
        <v>224250888</v>
      </c>
      <c r="F36" s="184">
        <v>223544509</v>
      </c>
      <c r="G36" s="184">
        <v>234975121</v>
      </c>
      <c r="H36" s="184">
        <v>237921846</v>
      </c>
      <c r="I36" s="184">
        <v>236943854</v>
      </c>
      <c r="J36" s="184">
        <v>252671250</v>
      </c>
      <c r="K36" s="184">
        <v>224418946</v>
      </c>
      <c r="L36" s="184">
        <v>234823702</v>
      </c>
      <c r="M36" s="184">
        <v>225868328</v>
      </c>
      <c r="N36" s="184">
        <v>229432466</v>
      </c>
      <c r="O36" s="184">
        <v>2742263688</v>
      </c>
      <c r="P36" s="77"/>
      <c r="Q36" s="77"/>
    </row>
    <row r="37" spans="1:17" ht="7.5" customHeight="1">
      <c r="A37" s="77"/>
      <c r="B37" s="185" t="s">
        <v>130</v>
      </c>
      <c r="C37" s="184">
        <v>377482060</v>
      </c>
      <c r="D37" s="184">
        <v>312696778</v>
      </c>
      <c r="E37" s="184">
        <v>380944016</v>
      </c>
      <c r="F37" s="184">
        <v>354192912</v>
      </c>
      <c r="G37" s="184">
        <v>400166693</v>
      </c>
      <c r="H37" s="184">
        <v>382925843</v>
      </c>
      <c r="I37" s="184">
        <v>402115681</v>
      </c>
      <c r="J37" s="184">
        <v>411210983</v>
      </c>
      <c r="K37" s="184">
        <v>383449322</v>
      </c>
      <c r="L37" s="184">
        <v>411604838</v>
      </c>
      <c r="M37" s="184">
        <v>357344733</v>
      </c>
      <c r="N37" s="184">
        <v>418585519</v>
      </c>
      <c r="O37" s="184">
        <v>4592719378</v>
      </c>
      <c r="P37" s="77"/>
      <c r="Q37" s="77"/>
    </row>
    <row r="38" spans="1:17" ht="7.5" customHeight="1">
      <c r="A38" s="77"/>
      <c r="B38" s="186" t="s">
        <v>131</v>
      </c>
      <c r="C38" s="187">
        <v>202727340</v>
      </c>
      <c r="D38" s="187">
        <v>183268053</v>
      </c>
      <c r="E38" s="187">
        <v>201408741</v>
      </c>
      <c r="F38" s="187">
        <v>194157649</v>
      </c>
      <c r="G38" s="187">
        <v>217946271</v>
      </c>
      <c r="H38" s="187">
        <v>222218621</v>
      </c>
      <c r="I38" s="187">
        <v>227709901</v>
      </c>
      <c r="J38" s="187">
        <v>234642116</v>
      </c>
      <c r="K38" s="187">
        <v>209333126</v>
      </c>
      <c r="L38" s="187">
        <v>220057804</v>
      </c>
      <c r="M38" s="187">
        <v>212438319</v>
      </c>
      <c r="N38" s="187">
        <v>219755831</v>
      </c>
      <c r="O38" s="187">
        <v>2545663772</v>
      </c>
      <c r="P38" s="77"/>
      <c r="Q38" s="77"/>
    </row>
    <row r="39" spans="1:17" ht="7.5" customHeight="1">
      <c r="A39" s="77"/>
      <c r="B39" s="183" t="s">
        <v>132</v>
      </c>
      <c r="C39" s="184">
        <v>123535530</v>
      </c>
      <c r="D39" s="184">
        <v>117382755</v>
      </c>
      <c r="E39" s="184">
        <v>136090254</v>
      </c>
      <c r="F39" s="184">
        <v>152939344</v>
      </c>
      <c r="G39" s="184">
        <v>135783474</v>
      </c>
      <c r="H39" s="184">
        <v>135783474</v>
      </c>
      <c r="I39" s="184">
        <v>148156082</v>
      </c>
      <c r="J39" s="184">
        <v>148156082</v>
      </c>
      <c r="K39" s="184">
        <v>126604078</v>
      </c>
      <c r="L39" s="184">
        <v>149385835</v>
      </c>
      <c r="M39" s="184">
        <v>102652820</v>
      </c>
      <c r="N39" s="184">
        <v>151081815</v>
      </c>
      <c r="O39" s="184">
        <v>1627551543</v>
      </c>
      <c r="P39" s="77"/>
      <c r="Q39" s="77"/>
    </row>
    <row r="40" spans="1:17" ht="7.5" customHeight="1">
      <c r="A40" s="77"/>
      <c r="B40" s="185" t="s">
        <v>133</v>
      </c>
      <c r="C40" s="184">
        <v>240061575</v>
      </c>
      <c r="D40" s="184">
        <v>221387024</v>
      </c>
      <c r="E40" s="184">
        <v>254115896</v>
      </c>
      <c r="F40" s="184">
        <v>258136167</v>
      </c>
      <c r="G40" s="184">
        <v>271184624</v>
      </c>
      <c r="H40" s="184">
        <v>267657520</v>
      </c>
      <c r="I40" s="184">
        <v>272612101</v>
      </c>
      <c r="J40" s="184">
        <v>271474268</v>
      </c>
      <c r="K40" s="184">
        <v>239289142</v>
      </c>
      <c r="L40" s="184">
        <v>279487989</v>
      </c>
      <c r="M40" s="184">
        <v>255925196</v>
      </c>
      <c r="N40" s="184">
        <v>249340676</v>
      </c>
      <c r="O40" s="184">
        <v>3080672178</v>
      </c>
      <c r="P40" s="77"/>
      <c r="Q40" s="77"/>
    </row>
    <row r="41" spans="1:17" ht="7.5" customHeight="1">
      <c r="A41" s="77"/>
      <c r="B41" s="186" t="s">
        <v>134</v>
      </c>
      <c r="C41" s="187">
        <v>36777560</v>
      </c>
      <c r="D41" s="187">
        <v>34735917</v>
      </c>
      <c r="E41" s="187">
        <v>38173197</v>
      </c>
      <c r="F41" s="187">
        <v>37989344</v>
      </c>
      <c r="G41" s="187">
        <v>44709186</v>
      </c>
      <c r="H41" s="187">
        <v>45735572</v>
      </c>
      <c r="I41" s="187">
        <v>54674776</v>
      </c>
      <c r="J41" s="187">
        <v>52209135</v>
      </c>
      <c r="K41" s="187">
        <v>42878076</v>
      </c>
      <c r="L41" s="187">
        <v>42749766</v>
      </c>
      <c r="M41" s="187">
        <v>40747868</v>
      </c>
      <c r="N41" s="187">
        <v>39914952</v>
      </c>
      <c r="O41" s="187">
        <v>511295349</v>
      </c>
      <c r="P41" s="77"/>
      <c r="Q41" s="77"/>
    </row>
    <row r="42" spans="1:17" ht="7.5" customHeight="1">
      <c r="A42" s="77"/>
      <c r="B42" s="183" t="s">
        <v>135</v>
      </c>
      <c r="C42" s="184">
        <v>64326067</v>
      </c>
      <c r="D42" s="184">
        <v>59347984</v>
      </c>
      <c r="E42" s="184">
        <v>67011536</v>
      </c>
      <c r="F42" s="184">
        <v>67679707</v>
      </c>
      <c r="G42" s="184">
        <v>74609852</v>
      </c>
      <c r="H42" s="184">
        <v>75518918</v>
      </c>
      <c r="I42" s="184">
        <v>78493427</v>
      </c>
      <c r="J42" s="184">
        <v>77276108</v>
      </c>
      <c r="K42" s="184">
        <v>69482038</v>
      </c>
      <c r="L42" s="184">
        <v>73451054</v>
      </c>
      <c r="M42" s="184">
        <v>71378566</v>
      </c>
      <c r="N42" s="184">
        <v>74045860</v>
      </c>
      <c r="O42" s="184">
        <v>852621117</v>
      </c>
      <c r="P42" s="77"/>
      <c r="Q42" s="77"/>
    </row>
    <row r="43" spans="1:17" ht="7.5" customHeight="1">
      <c r="A43" s="77"/>
      <c r="B43" s="185" t="s">
        <v>136</v>
      </c>
      <c r="C43" s="184">
        <v>87220691</v>
      </c>
      <c r="D43" s="184">
        <v>80579111</v>
      </c>
      <c r="E43" s="184">
        <v>92546482</v>
      </c>
      <c r="F43" s="184">
        <v>90746429</v>
      </c>
      <c r="G43" s="184">
        <v>94514807</v>
      </c>
      <c r="H43" s="184">
        <v>94160052</v>
      </c>
      <c r="I43" s="184">
        <v>97584263</v>
      </c>
      <c r="J43" s="184">
        <v>98272546</v>
      </c>
      <c r="K43" s="184">
        <v>90759295</v>
      </c>
      <c r="L43" s="184">
        <v>92698637</v>
      </c>
      <c r="M43" s="184">
        <v>87032494</v>
      </c>
      <c r="N43" s="184">
        <v>90798039</v>
      </c>
      <c r="O43" s="184">
        <v>1096912846</v>
      </c>
      <c r="P43" s="77"/>
      <c r="Q43" s="77"/>
    </row>
    <row r="44" spans="1:17" ht="7.5" customHeight="1">
      <c r="A44" s="77"/>
      <c r="B44" s="186" t="s">
        <v>137</v>
      </c>
      <c r="C44" s="187">
        <v>57014736</v>
      </c>
      <c r="D44" s="187">
        <v>51089102</v>
      </c>
      <c r="E44" s="187">
        <v>56028777</v>
      </c>
      <c r="F44" s="187">
        <v>54557009</v>
      </c>
      <c r="G44" s="187">
        <v>60436791</v>
      </c>
      <c r="H44" s="187">
        <v>59982934</v>
      </c>
      <c r="I44" s="187">
        <v>65364343</v>
      </c>
      <c r="J44" s="187">
        <v>65587637</v>
      </c>
      <c r="K44" s="187">
        <v>56902320</v>
      </c>
      <c r="L44" s="187">
        <v>60928468</v>
      </c>
      <c r="M44" s="187">
        <v>57342726</v>
      </c>
      <c r="N44" s="187">
        <v>58951864</v>
      </c>
      <c r="O44" s="187">
        <v>704186707</v>
      </c>
      <c r="P44" s="77"/>
      <c r="Q44" s="77"/>
    </row>
    <row r="45" spans="1:17" ht="7.5" customHeight="1">
      <c r="A45" s="77"/>
      <c r="B45" s="183" t="s">
        <v>138</v>
      </c>
      <c r="C45" s="184">
        <v>292042838</v>
      </c>
      <c r="D45" s="184">
        <v>287528981</v>
      </c>
      <c r="E45" s="184">
        <v>339643384</v>
      </c>
      <c r="F45" s="184">
        <v>315960709</v>
      </c>
      <c r="G45" s="184">
        <v>356227312</v>
      </c>
      <c r="H45" s="184">
        <v>360771666</v>
      </c>
      <c r="I45" s="184">
        <v>368204400</v>
      </c>
      <c r="J45" s="184">
        <v>360647144</v>
      </c>
      <c r="K45" s="184">
        <v>335740830</v>
      </c>
      <c r="L45" s="184">
        <v>349091002</v>
      </c>
      <c r="M45" s="184">
        <v>334819339</v>
      </c>
      <c r="N45" s="184">
        <v>336950571</v>
      </c>
      <c r="O45" s="184">
        <v>4037628176</v>
      </c>
      <c r="P45" s="77"/>
      <c r="Q45" s="77"/>
    </row>
    <row r="46" spans="1:17" ht="7.5" customHeight="1">
      <c r="A46" s="77"/>
      <c r="B46" s="185" t="s">
        <v>139</v>
      </c>
      <c r="C46" s="184">
        <v>79749971</v>
      </c>
      <c r="D46" s="184">
        <v>66673967</v>
      </c>
      <c r="E46" s="184">
        <v>91680392</v>
      </c>
      <c r="F46" s="184">
        <v>88050428</v>
      </c>
      <c r="G46" s="184">
        <v>77442582</v>
      </c>
      <c r="H46" s="184">
        <v>76043438</v>
      </c>
      <c r="I46" s="184">
        <v>80423590</v>
      </c>
      <c r="J46" s="184">
        <v>80832371</v>
      </c>
      <c r="K46" s="184">
        <v>73391178</v>
      </c>
      <c r="L46" s="184">
        <v>79619323</v>
      </c>
      <c r="M46" s="184">
        <v>73384241</v>
      </c>
      <c r="N46" s="184">
        <v>73960363</v>
      </c>
      <c r="O46" s="184">
        <v>941251844</v>
      </c>
      <c r="P46" s="77"/>
      <c r="Q46" s="77"/>
    </row>
    <row r="47" spans="1:17" ht="7.5" customHeight="1">
      <c r="A47" s="77"/>
      <c r="B47" s="186" t="s">
        <v>140</v>
      </c>
      <c r="C47" s="187">
        <v>442202921</v>
      </c>
      <c r="D47" s="187">
        <v>414351224</v>
      </c>
      <c r="E47" s="187">
        <v>418842682</v>
      </c>
      <c r="F47" s="187">
        <v>431210231</v>
      </c>
      <c r="G47" s="187">
        <v>485702808</v>
      </c>
      <c r="H47" s="187">
        <v>449257407</v>
      </c>
      <c r="I47" s="187">
        <v>490468402</v>
      </c>
      <c r="J47" s="187">
        <v>494289965</v>
      </c>
      <c r="K47" s="187">
        <v>439782064</v>
      </c>
      <c r="L47" s="187">
        <v>435263182</v>
      </c>
      <c r="M47" s="187">
        <v>420895779</v>
      </c>
      <c r="N47" s="187">
        <v>451169727</v>
      </c>
      <c r="O47" s="187">
        <v>5373436392</v>
      </c>
      <c r="P47" s="77"/>
      <c r="Q47" s="77"/>
    </row>
    <row r="48" spans="1:17" ht="7.5" customHeight="1">
      <c r="A48" s="77"/>
      <c r="B48" s="183" t="s">
        <v>141</v>
      </c>
      <c r="C48" s="184">
        <v>338482301</v>
      </c>
      <c r="D48" s="184">
        <v>321299297</v>
      </c>
      <c r="E48" s="184">
        <v>368729097</v>
      </c>
      <c r="F48" s="184">
        <v>364959842</v>
      </c>
      <c r="G48" s="184">
        <v>381890482</v>
      </c>
      <c r="H48" s="184">
        <v>364147238</v>
      </c>
      <c r="I48" s="184">
        <v>372791873</v>
      </c>
      <c r="J48" s="184">
        <v>383882071</v>
      </c>
      <c r="K48" s="184">
        <v>360752473</v>
      </c>
      <c r="L48" s="184">
        <v>374805025</v>
      </c>
      <c r="M48" s="184">
        <v>357666246</v>
      </c>
      <c r="N48" s="184">
        <v>359354721</v>
      </c>
      <c r="O48" s="184">
        <v>4348760666</v>
      </c>
      <c r="P48" s="77"/>
      <c r="Q48" s="77"/>
    </row>
    <row r="49" spans="1:17" ht="7.5" customHeight="1">
      <c r="A49" s="77"/>
      <c r="B49" s="185" t="s">
        <v>142</v>
      </c>
      <c r="C49" s="184">
        <v>35115295</v>
      </c>
      <c r="D49" s="184">
        <v>31656567</v>
      </c>
      <c r="E49" s="184">
        <v>32497435</v>
      </c>
      <c r="F49" s="184">
        <v>34331727</v>
      </c>
      <c r="G49" s="184">
        <v>38448801</v>
      </c>
      <c r="H49" s="184">
        <v>39734985</v>
      </c>
      <c r="I49" s="184">
        <v>41178295</v>
      </c>
      <c r="J49" s="184">
        <v>41926734</v>
      </c>
      <c r="K49" s="184">
        <v>38368143</v>
      </c>
      <c r="L49" s="184">
        <v>40126780</v>
      </c>
      <c r="M49" s="184">
        <v>37415812</v>
      </c>
      <c r="N49" s="184">
        <v>40769020</v>
      </c>
      <c r="O49" s="184">
        <v>451569594</v>
      </c>
      <c r="P49" s="77"/>
      <c r="Q49" s="77"/>
    </row>
    <row r="50" spans="1:17" ht="7.5" customHeight="1">
      <c r="A50" s="77"/>
      <c r="B50" s="186" t="s">
        <v>143</v>
      </c>
      <c r="C50" s="187">
        <v>392689620</v>
      </c>
      <c r="D50" s="187">
        <v>363892626</v>
      </c>
      <c r="E50" s="187">
        <v>411765672</v>
      </c>
      <c r="F50" s="187">
        <v>405843623</v>
      </c>
      <c r="G50" s="187">
        <v>440320005</v>
      </c>
      <c r="H50" s="187">
        <v>426708094</v>
      </c>
      <c r="I50" s="187">
        <v>435247244</v>
      </c>
      <c r="J50" s="187">
        <v>444949607</v>
      </c>
      <c r="K50" s="187">
        <v>411078319</v>
      </c>
      <c r="L50" s="187">
        <v>436208920</v>
      </c>
      <c r="M50" s="187">
        <v>409639184</v>
      </c>
      <c r="N50" s="187">
        <v>407096549</v>
      </c>
      <c r="O50" s="187">
        <v>4985439463</v>
      </c>
      <c r="P50" s="77"/>
      <c r="Q50" s="77"/>
    </row>
    <row r="51" spans="1:17" ht="7.5" customHeight="1">
      <c r="A51" s="77"/>
      <c r="B51" s="183" t="s">
        <v>144</v>
      </c>
      <c r="C51" s="184">
        <v>125252754</v>
      </c>
      <c r="D51" s="184">
        <v>169639971</v>
      </c>
      <c r="E51" s="184">
        <v>135438152</v>
      </c>
      <c r="F51" s="184">
        <v>173254615</v>
      </c>
      <c r="G51" s="184">
        <v>135363961</v>
      </c>
      <c r="H51" s="184">
        <v>182794471</v>
      </c>
      <c r="I51" s="184">
        <v>156876402</v>
      </c>
      <c r="J51" s="184">
        <v>133375357</v>
      </c>
      <c r="K51" s="184">
        <v>185192530</v>
      </c>
      <c r="L51" s="184">
        <v>130194105</v>
      </c>
      <c r="M51" s="184">
        <v>190659872</v>
      </c>
      <c r="N51" s="184">
        <v>152585421</v>
      </c>
      <c r="O51" s="184">
        <v>1870627611</v>
      </c>
      <c r="P51" s="77"/>
      <c r="Q51" s="77"/>
    </row>
    <row r="52" spans="1:17" ht="7.5" customHeight="1">
      <c r="A52" s="77"/>
      <c r="B52" s="185" t="s">
        <v>145</v>
      </c>
      <c r="C52" s="184">
        <v>112304252</v>
      </c>
      <c r="D52" s="184">
        <v>105809103</v>
      </c>
      <c r="E52" s="184">
        <v>120220432</v>
      </c>
      <c r="F52" s="184">
        <v>109318384</v>
      </c>
      <c r="G52" s="184">
        <v>126590027</v>
      </c>
      <c r="H52" s="184">
        <v>138886917</v>
      </c>
      <c r="I52" s="184">
        <v>137111383</v>
      </c>
      <c r="J52" s="184">
        <v>139063750</v>
      </c>
      <c r="K52" s="184">
        <v>123589543</v>
      </c>
      <c r="L52" s="184">
        <v>128155576</v>
      </c>
      <c r="M52" s="184">
        <v>116690268</v>
      </c>
      <c r="N52" s="184">
        <v>117207317</v>
      </c>
      <c r="O52" s="184">
        <v>1474946952</v>
      </c>
      <c r="P52" s="77"/>
      <c r="Q52" s="77"/>
    </row>
    <row r="53" spans="1:17" ht="7.5" customHeight="1">
      <c r="A53" s="77"/>
      <c r="B53" s="186" t="s">
        <v>146</v>
      </c>
      <c r="C53" s="187">
        <v>389306499</v>
      </c>
      <c r="D53" s="187">
        <v>365436464</v>
      </c>
      <c r="E53" s="187">
        <v>409763893</v>
      </c>
      <c r="F53" s="187">
        <v>412092374</v>
      </c>
      <c r="G53" s="187">
        <v>448234691</v>
      </c>
      <c r="H53" s="187">
        <v>433591704</v>
      </c>
      <c r="I53" s="187">
        <v>441239271</v>
      </c>
      <c r="J53" s="187">
        <v>446515859</v>
      </c>
      <c r="K53" s="187">
        <v>413366430</v>
      </c>
      <c r="L53" s="187">
        <v>437818465</v>
      </c>
      <c r="M53" s="187">
        <v>413855183</v>
      </c>
      <c r="N53" s="187">
        <v>412625411</v>
      </c>
      <c r="O53" s="187">
        <v>5023846244</v>
      </c>
      <c r="P53" s="77"/>
      <c r="Q53" s="77"/>
    </row>
    <row r="54" spans="1:17" ht="7.5" customHeight="1">
      <c r="A54" s="77"/>
      <c r="B54" s="183" t="s">
        <v>147</v>
      </c>
      <c r="C54" s="184">
        <v>28983014</v>
      </c>
      <c r="D54" s="184">
        <v>27126279</v>
      </c>
      <c r="E54" s="184">
        <v>32973893</v>
      </c>
      <c r="F54" s="184">
        <v>30839588</v>
      </c>
      <c r="G54" s="184">
        <v>31236491</v>
      </c>
      <c r="H54" s="184">
        <v>31362061</v>
      </c>
      <c r="I54" s="184">
        <v>33221969</v>
      </c>
      <c r="J54" s="184">
        <v>32809296</v>
      </c>
      <c r="K54" s="184">
        <v>29845829</v>
      </c>
      <c r="L54" s="184">
        <v>31341787</v>
      </c>
      <c r="M54" s="184">
        <v>29746519</v>
      </c>
      <c r="N54" s="184">
        <v>31631559</v>
      </c>
      <c r="O54" s="184">
        <v>371118285</v>
      </c>
      <c r="P54" s="77"/>
      <c r="Q54" s="77"/>
    </row>
    <row r="55" spans="1:17" ht="7.5" customHeight="1">
      <c r="A55" s="77"/>
      <c r="B55" s="185" t="s">
        <v>148</v>
      </c>
      <c r="C55" s="184">
        <v>213826460</v>
      </c>
      <c r="D55" s="184">
        <v>196585176</v>
      </c>
      <c r="E55" s="184">
        <v>227506669</v>
      </c>
      <c r="F55" s="184">
        <v>222726043</v>
      </c>
      <c r="G55" s="184">
        <v>232745875</v>
      </c>
      <c r="H55" s="184">
        <v>225415525</v>
      </c>
      <c r="I55" s="184">
        <v>233911261</v>
      </c>
      <c r="J55" s="184">
        <v>228161111</v>
      </c>
      <c r="K55" s="184">
        <v>217635489</v>
      </c>
      <c r="L55" s="184">
        <v>235377336</v>
      </c>
      <c r="M55" s="184">
        <v>212929242</v>
      </c>
      <c r="N55" s="184">
        <v>217954780</v>
      </c>
      <c r="O55" s="184">
        <v>2664774967</v>
      </c>
      <c r="P55" s="77"/>
      <c r="Q55" s="77"/>
    </row>
    <row r="56" spans="1:17" ht="7.5" customHeight="1">
      <c r="A56" s="77"/>
      <c r="B56" s="186" t="s">
        <v>149</v>
      </c>
      <c r="C56" s="187">
        <v>37383623</v>
      </c>
      <c r="D56" s="187">
        <v>29792703</v>
      </c>
      <c r="E56" s="187">
        <v>30367077</v>
      </c>
      <c r="F56" s="187">
        <v>36162523</v>
      </c>
      <c r="G56" s="187">
        <v>33594766</v>
      </c>
      <c r="H56" s="187">
        <v>42916564</v>
      </c>
      <c r="I56" s="187">
        <v>42567760</v>
      </c>
      <c r="J56" s="187">
        <v>44292860</v>
      </c>
      <c r="K56" s="187">
        <v>43921074</v>
      </c>
      <c r="L56" s="187">
        <v>35164028</v>
      </c>
      <c r="M56" s="187">
        <v>39677393</v>
      </c>
      <c r="N56" s="187">
        <v>36915890</v>
      </c>
      <c r="O56" s="187">
        <v>452756261</v>
      </c>
      <c r="P56" s="77"/>
      <c r="Q56" s="77"/>
    </row>
    <row r="57" spans="1:17" ht="7.5" customHeight="1">
      <c r="A57" s="77"/>
      <c r="B57" s="183" t="s">
        <v>150</v>
      </c>
      <c r="C57" s="184">
        <v>248223974</v>
      </c>
      <c r="D57" s="184">
        <v>217603864</v>
      </c>
      <c r="E57" s="184">
        <v>279031883</v>
      </c>
      <c r="F57" s="184">
        <v>263841358</v>
      </c>
      <c r="G57" s="184">
        <v>278628927</v>
      </c>
      <c r="H57" s="184">
        <v>295371210</v>
      </c>
      <c r="I57" s="184">
        <v>261102433</v>
      </c>
      <c r="J57" s="184">
        <v>270829654</v>
      </c>
      <c r="K57" s="184">
        <v>245370558</v>
      </c>
      <c r="L57" s="184">
        <v>280216396</v>
      </c>
      <c r="M57" s="184">
        <v>285667700</v>
      </c>
      <c r="N57" s="184">
        <v>246666256</v>
      </c>
      <c r="O57" s="184">
        <v>3172554213</v>
      </c>
      <c r="P57" s="77"/>
      <c r="Q57" s="77"/>
    </row>
    <row r="58" spans="1:17" ht="7.5" customHeight="1">
      <c r="A58" s="77"/>
      <c r="B58" s="185" t="s">
        <v>151</v>
      </c>
      <c r="C58" s="184">
        <v>984267092</v>
      </c>
      <c r="D58" s="184">
        <v>959697372</v>
      </c>
      <c r="E58" s="184">
        <v>1086278751</v>
      </c>
      <c r="F58" s="184">
        <v>1052061290</v>
      </c>
      <c r="G58" s="184">
        <v>1084723668</v>
      </c>
      <c r="H58" s="184">
        <v>1075529669</v>
      </c>
      <c r="I58" s="184">
        <v>1066785645</v>
      </c>
      <c r="J58" s="184">
        <v>1109446711</v>
      </c>
      <c r="K58" s="184">
        <v>1034606255</v>
      </c>
      <c r="L58" s="184">
        <v>1093716366</v>
      </c>
      <c r="M58" s="184">
        <v>1065259158</v>
      </c>
      <c r="N58" s="184">
        <v>1066998128</v>
      </c>
      <c r="O58" s="184">
        <v>12679370105</v>
      </c>
      <c r="P58" s="77"/>
      <c r="Q58" s="77"/>
    </row>
    <row r="59" spans="1:17" ht="7.5" customHeight="1">
      <c r="A59" s="77"/>
      <c r="B59" s="186" t="s">
        <v>152</v>
      </c>
      <c r="C59" s="187">
        <v>89486934</v>
      </c>
      <c r="D59" s="187">
        <v>80546958</v>
      </c>
      <c r="E59" s="187">
        <v>91941694</v>
      </c>
      <c r="F59" s="187">
        <v>90210140</v>
      </c>
      <c r="G59" s="187">
        <v>95135506</v>
      </c>
      <c r="H59" s="187">
        <v>94123859</v>
      </c>
      <c r="I59" s="187">
        <v>99761316</v>
      </c>
      <c r="J59" s="187">
        <v>100397504</v>
      </c>
      <c r="K59" s="187">
        <v>90765345</v>
      </c>
      <c r="L59" s="187">
        <v>94864421</v>
      </c>
      <c r="M59" s="187">
        <v>87053007</v>
      </c>
      <c r="N59" s="187">
        <v>92424666</v>
      </c>
      <c r="O59" s="187">
        <v>1106711350</v>
      </c>
      <c r="P59" s="77"/>
      <c r="Q59" s="77"/>
    </row>
    <row r="60" spans="1:17" ht="7.5" customHeight="1">
      <c r="A60" s="77"/>
      <c r="B60" s="183" t="s">
        <v>153</v>
      </c>
      <c r="C60" s="184">
        <v>26655536</v>
      </c>
      <c r="D60" s="184">
        <v>23737138</v>
      </c>
      <c r="E60" s="184">
        <v>25488509</v>
      </c>
      <c r="F60" s="184">
        <v>24338865</v>
      </c>
      <c r="G60" s="184">
        <v>26900511</v>
      </c>
      <c r="H60" s="184">
        <v>26221695</v>
      </c>
      <c r="I60" s="184">
        <v>30111034</v>
      </c>
      <c r="J60" s="184">
        <v>30447093</v>
      </c>
      <c r="K60" s="184">
        <v>26093417</v>
      </c>
      <c r="L60" s="184">
        <v>27844454</v>
      </c>
      <c r="M60" s="184">
        <v>24696432</v>
      </c>
      <c r="N60" s="184">
        <v>25869654</v>
      </c>
      <c r="O60" s="184">
        <v>318404338</v>
      </c>
      <c r="P60" s="77"/>
      <c r="Q60" s="77"/>
    </row>
    <row r="61" spans="1:17" ht="7.5" customHeight="1">
      <c r="A61" s="77"/>
      <c r="B61" s="185" t="s">
        <v>154</v>
      </c>
      <c r="C61" s="184">
        <v>305693688</v>
      </c>
      <c r="D61" s="184">
        <v>302659698</v>
      </c>
      <c r="E61" s="184">
        <v>330038244</v>
      </c>
      <c r="F61" s="184">
        <v>273018510</v>
      </c>
      <c r="G61" s="184">
        <v>262311903</v>
      </c>
      <c r="H61" s="184">
        <v>441023791</v>
      </c>
      <c r="I61" s="184">
        <v>307852196</v>
      </c>
      <c r="J61" s="184">
        <v>381035822</v>
      </c>
      <c r="K61" s="184">
        <v>315142357</v>
      </c>
      <c r="L61" s="184">
        <v>338993161</v>
      </c>
      <c r="M61" s="184">
        <v>401722945</v>
      </c>
      <c r="N61" s="184">
        <v>238687440</v>
      </c>
      <c r="O61" s="184">
        <v>3898179755</v>
      </c>
      <c r="P61" s="77"/>
      <c r="Q61" s="77"/>
    </row>
    <row r="62" spans="1:17" ht="7.5" customHeight="1">
      <c r="A62" s="77"/>
      <c r="B62" s="186" t="s">
        <v>155</v>
      </c>
      <c r="C62" s="187">
        <v>218537609</v>
      </c>
      <c r="D62" s="187">
        <v>201056011</v>
      </c>
      <c r="E62" s="187">
        <v>227015047</v>
      </c>
      <c r="F62" s="187">
        <v>225697948</v>
      </c>
      <c r="G62" s="187">
        <v>241250740</v>
      </c>
      <c r="H62" s="187">
        <v>231921354</v>
      </c>
      <c r="I62" s="187">
        <v>247436437</v>
      </c>
      <c r="J62" s="187">
        <v>250264620</v>
      </c>
      <c r="K62" s="187">
        <v>225802364</v>
      </c>
      <c r="L62" s="187">
        <v>232963612</v>
      </c>
      <c r="M62" s="187">
        <v>221397152</v>
      </c>
      <c r="N62" s="187">
        <v>217247132</v>
      </c>
      <c r="O62" s="187">
        <v>2740590026</v>
      </c>
      <c r="P62" s="77"/>
      <c r="Q62" s="77"/>
    </row>
    <row r="63" spans="1:17" ht="7.5" customHeight="1">
      <c r="A63" s="77"/>
      <c r="B63" s="183" t="s">
        <v>156</v>
      </c>
      <c r="C63" s="184">
        <v>59689609</v>
      </c>
      <c r="D63" s="184">
        <v>40885723</v>
      </c>
      <c r="E63" s="184">
        <v>84555020</v>
      </c>
      <c r="F63" s="184">
        <v>67189813</v>
      </c>
      <c r="G63" s="184">
        <v>27967430</v>
      </c>
      <c r="H63" s="184">
        <v>112152760</v>
      </c>
      <c r="I63" s="184">
        <v>25872951</v>
      </c>
      <c r="J63" s="184">
        <v>116022892</v>
      </c>
      <c r="K63" s="184">
        <v>67820318</v>
      </c>
      <c r="L63" s="184">
        <v>25710660</v>
      </c>
      <c r="M63" s="184">
        <v>105742037</v>
      </c>
      <c r="N63" s="184">
        <v>55688164</v>
      </c>
      <c r="O63" s="184">
        <v>789297377</v>
      </c>
      <c r="P63" s="77"/>
      <c r="Q63" s="77"/>
    </row>
    <row r="64" spans="1:17" ht="7.5" customHeight="1">
      <c r="A64" s="77"/>
      <c r="B64" s="185" t="s">
        <v>157</v>
      </c>
      <c r="C64" s="184">
        <v>232166588</v>
      </c>
      <c r="D64" s="184">
        <v>179183543</v>
      </c>
      <c r="E64" s="184">
        <v>183711073</v>
      </c>
      <c r="F64" s="184">
        <v>212419596</v>
      </c>
      <c r="G64" s="184">
        <v>141971567</v>
      </c>
      <c r="H64" s="184">
        <v>299354771</v>
      </c>
      <c r="I64" s="184">
        <v>132044319</v>
      </c>
      <c r="J64" s="184">
        <v>159134416</v>
      </c>
      <c r="K64" s="184">
        <v>233328887</v>
      </c>
      <c r="L64" s="184">
        <v>202930517</v>
      </c>
      <c r="M64" s="184">
        <v>200934889</v>
      </c>
      <c r="N64" s="184">
        <v>294245727</v>
      </c>
      <c r="O64" s="184">
        <v>2471425893</v>
      </c>
      <c r="P64" s="77"/>
      <c r="Q64" s="77"/>
    </row>
    <row r="65" spans="1:17" ht="7.5" customHeight="1" thickBot="1">
      <c r="A65" s="77"/>
      <c r="B65" s="186" t="s">
        <v>158</v>
      </c>
      <c r="C65" s="184">
        <v>26266411</v>
      </c>
      <c r="D65" s="184">
        <v>26832076</v>
      </c>
      <c r="E65" s="184">
        <v>27430182</v>
      </c>
      <c r="F65" s="184">
        <v>26878795</v>
      </c>
      <c r="G65" s="184">
        <v>28828759</v>
      </c>
      <c r="H65" s="184">
        <v>22942806</v>
      </c>
      <c r="I65" s="184">
        <v>34742112</v>
      </c>
      <c r="J65" s="184">
        <v>27060054</v>
      </c>
      <c r="K65" s="184">
        <v>39553358</v>
      </c>
      <c r="L65" s="184">
        <v>42881949</v>
      </c>
      <c r="M65" s="184">
        <v>32097678</v>
      </c>
      <c r="N65" s="184">
        <v>28977948</v>
      </c>
      <c r="O65" s="184">
        <v>364492128</v>
      </c>
      <c r="P65" s="77"/>
      <c r="Q65" s="77"/>
    </row>
    <row r="66" spans="1:17" ht="7.5" customHeight="1" thickTop="1">
      <c r="A66" s="77"/>
      <c r="B66" s="188" t="s">
        <v>223</v>
      </c>
      <c r="C66" s="189">
        <v>10718373990</v>
      </c>
      <c r="D66" s="189">
        <v>10097335735</v>
      </c>
      <c r="E66" s="189">
        <v>11334317170</v>
      </c>
      <c r="F66" s="189">
        <v>11221492951</v>
      </c>
      <c r="G66" s="189">
        <v>11553180451</v>
      </c>
      <c r="H66" s="189">
        <v>11880070761</v>
      </c>
      <c r="I66" s="189">
        <v>11619631185</v>
      </c>
      <c r="J66" s="189">
        <v>11902790007</v>
      </c>
      <c r="K66" s="189">
        <v>11285383623</v>
      </c>
      <c r="L66" s="189">
        <v>11570575796</v>
      </c>
      <c r="M66" s="189">
        <v>11310674639</v>
      </c>
      <c r="N66" s="189">
        <v>11263731103</v>
      </c>
      <c r="O66" s="189">
        <v>135757557411</v>
      </c>
      <c r="P66" s="77"/>
      <c r="Q66" s="77"/>
    </row>
    <row r="67" spans="1:17" ht="7.5" customHeight="1" thickBot="1">
      <c r="A67" s="77"/>
      <c r="B67" s="190" t="s">
        <v>160</v>
      </c>
      <c r="C67" s="191">
        <v>123100436</v>
      </c>
      <c r="D67" s="191">
        <v>108126602</v>
      </c>
      <c r="E67" s="191">
        <v>125844791</v>
      </c>
      <c r="F67" s="191">
        <v>113560291</v>
      </c>
      <c r="G67" s="191">
        <v>109585291</v>
      </c>
      <c r="H67" s="191">
        <v>118990073</v>
      </c>
      <c r="I67" s="191">
        <v>108001245</v>
      </c>
      <c r="J67" s="191">
        <v>119968844</v>
      </c>
      <c r="K67" s="191">
        <v>91445781</v>
      </c>
      <c r="L67" s="191">
        <v>109722900</v>
      </c>
      <c r="M67" s="191">
        <v>106892421</v>
      </c>
      <c r="N67" s="191">
        <v>114197531</v>
      </c>
      <c r="O67" s="191">
        <v>1349436206</v>
      </c>
      <c r="P67" s="77"/>
      <c r="Q67" s="77"/>
    </row>
    <row r="68" spans="1:17" ht="9" customHeight="1" thickTop="1">
      <c r="A68" s="77"/>
      <c r="B68" s="186" t="s">
        <v>224</v>
      </c>
      <c r="C68" s="187">
        <v>10841474426</v>
      </c>
      <c r="D68" s="187">
        <v>10205462337</v>
      </c>
      <c r="E68" s="187">
        <v>11460161961</v>
      </c>
      <c r="F68" s="187">
        <v>11335053242</v>
      </c>
      <c r="G68" s="187">
        <v>11662765742</v>
      </c>
      <c r="H68" s="187">
        <v>11999060834</v>
      </c>
      <c r="I68" s="187">
        <v>11727632430</v>
      </c>
      <c r="J68" s="187">
        <v>12022758851</v>
      </c>
      <c r="K68" s="187">
        <v>11376829404</v>
      </c>
      <c r="L68" s="187">
        <v>11680298696</v>
      </c>
      <c r="M68" s="187">
        <v>11417567060</v>
      </c>
      <c r="N68" s="187">
        <v>11377928634</v>
      </c>
      <c r="O68" s="187">
        <v>137106993617</v>
      </c>
      <c r="P68" s="77"/>
      <c r="Q68" s="77"/>
    </row>
    <row r="69" spans="1:17" ht="12.75">
      <c r="A69" s="77"/>
      <c r="B69" s="192" t="s">
        <v>225</v>
      </c>
      <c r="C69" s="146"/>
      <c r="D69" s="146"/>
      <c r="E69" s="146"/>
      <c r="F69" s="146"/>
      <c r="G69" s="146"/>
      <c r="H69" s="146"/>
      <c r="I69" s="146"/>
      <c r="J69" s="146"/>
      <c r="K69" s="146"/>
      <c r="L69" s="146"/>
      <c r="M69" s="146"/>
      <c r="N69" s="146"/>
      <c r="O69" s="147"/>
      <c r="P69" s="77"/>
      <c r="Q69" s="77"/>
    </row>
    <row r="70" spans="1:17" ht="12.75">
      <c r="A70" s="77"/>
      <c r="B70" s="193" t="s">
        <v>226</v>
      </c>
      <c r="C70" s="149"/>
      <c r="D70" s="149"/>
      <c r="E70" s="149"/>
      <c r="F70" s="149"/>
      <c r="G70" s="149"/>
      <c r="H70" s="149"/>
      <c r="I70" s="149"/>
      <c r="J70" s="149"/>
      <c r="K70" s="149"/>
      <c r="L70" s="149"/>
      <c r="M70" s="149"/>
      <c r="N70" s="149"/>
      <c r="O70" s="150"/>
      <c r="P70" s="77"/>
      <c r="Q70" s="77"/>
    </row>
    <row r="71" spans="1:17" ht="12.75">
      <c r="A71" s="77"/>
      <c r="B71" s="194" t="s">
        <v>227</v>
      </c>
      <c r="C71" s="152"/>
      <c r="D71" s="152"/>
      <c r="E71" s="152"/>
      <c r="F71" s="152"/>
      <c r="G71" s="152"/>
      <c r="H71" s="152"/>
      <c r="I71" s="152"/>
      <c r="J71" s="152"/>
      <c r="K71" s="152"/>
      <c r="L71" s="152"/>
      <c r="M71" s="152"/>
      <c r="N71" s="152"/>
      <c r="O71" s="153"/>
      <c r="P71" s="77"/>
      <c r="Q71" s="77"/>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1:Q69"/>
  <sheetViews>
    <sheetView zoomScale="130" zoomScaleNormal="130" zoomScalePageLayoutView="0" workbookViewId="0" topLeftCell="A1">
      <selection activeCell="A5" sqref="A5:D6"/>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spans="1:17" ht="12" customHeight="1">
      <c r="A1" s="77"/>
      <c r="B1" s="77"/>
      <c r="C1" s="77"/>
      <c r="D1" s="77"/>
      <c r="E1" s="77"/>
      <c r="F1" s="77"/>
      <c r="G1" s="77"/>
      <c r="H1" s="77"/>
      <c r="I1" s="77"/>
      <c r="J1" s="77"/>
      <c r="K1" s="77"/>
      <c r="L1" s="77"/>
      <c r="M1" s="77"/>
      <c r="N1" s="77"/>
      <c r="O1" s="77"/>
      <c r="P1" s="77"/>
      <c r="Q1" s="77"/>
    </row>
    <row r="2" spans="1:17" ht="12.75" hidden="1">
      <c r="A2" s="77"/>
      <c r="B2" s="113" t="s">
        <v>0</v>
      </c>
      <c r="C2" s="113" t="s">
        <v>80</v>
      </c>
      <c r="D2" s="113" t="s">
        <v>8</v>
      </c>
      <c r="E2" s="113"/>
      <c r="F2" s="113"/>
      <c r="G2" s="77"/>
      <c r="H2" s="77"/>
      <c r="I2" s="77"/>
      <c r="J2" s="77"/>
      <c r="K2" s="77"/>
      <c r="L2" s="77"/>
      <c r="M2" s="77"/>
      <c r="N2" s="77"/>
      <c r="O2" s="77"/>
      <c r="P2" s="77"/>
      <c r="Q2" s="77"/>
    </row>
    <row r="3" spans="1:17" ht="12.75" hidden="1">
      <c r="A3" s="77"/>
      <c r="B3" s="114" t="s">
        <v>208</v>
      </c>
      <c r="C3" s="113"/>
      <c r="D3" s="113"/>
      <c r="E3" s="113"/>
      <c r="F3" s="113"/>
      <c r="G3" s="77"/>
      <c r="H3" s="77"/>
      <c r="I3" s="77"/>
      <c r="J3" s="77"/>
      <c r="K3" s="77"/>
      <c r="L3" s="77"/>
      <c r="M3" s="77"/>
      <c r="N3" s="77"/>
      <c r="O3" s="77"/>
      <c r="P3" s="77"/>
      <c r="Q3" s="77"/>
    </row>
    <row r="4" spans="1:17" ht="12" customHeight="1">
      <c r="A4" s="77"/>
      <c r="B4" s="77"/>
      <c r="C4" s="77"/>
      <c r="D4" s="77"/>
      <c r="E4" s="77"/>
      <c r="F4" s="77"/>
      <c r="G4" s="77"/>
      <c r="H4" s="77"/>
      <c r="I4" s="77"/>
      <c r="J4" s="77"/>
      <c r="K4" s="77"/>
      <c r="L4" s="77"/>
      <c r="M4" s="77"/>
      <c r="N4" s="77"/>
      <c r="O4" s="77"/>
      <c r="P4" s="77"/>
      <c r="Q4" s="77"/>
    </row>
    <row r="5" spans="1:17" ht="16.5" customHeight="1">
      <c r="A5" s="98"/>
      <c r="B5" s="103" t="str">
        <f>CONCATENATE("Monthly Special Fuels &amp; Gasoline/Gasohol Reported by States ",MF33GA!D3," (1)")</f>
        <v>Monthly Special Fuels &amp; Gasoline/Gasohol Reported by States 2013 (1)</v>
      </c>
      <c r="C5" s="103"/>
      <c r="D5" s="103"/>
      <c r="E5" s="81"/>
      <c r="F5" s="81"/>
      <c r="G5" s="81"/>
      <c r="H5" s="81"/>
      <c r="I5" s="81"/>
      <c r="J5" s="81"/>
      <c r="K5" s="81"/>
      <c r="L5" s="81"/>
      <c r="M5" s="81"/>
      <c r="N5" s="81"/>
      <c r="O5" s="81"/>
      <c r="P5" s="77"/>
      <c r="Q5" s="77"/>
    </row>
    <row r="6" spans="1:17" ht="12.75">
      <c r="A6" s="98"/>
      <c r="B6" s="98"/>
      <c r="C6" s="98"/>
      <c r="D6" s="98"/>
      <c r="E6" s="77"/>
      <c r="F6" s="77"/>
      <c r="G6" s="77"/>
      <c r="H6" s="77"/>
      <c r="I6" s="77"/>
      <c r="J6" s="77"/>
      <c r="K6" s="77"/>
      <c r="L6" s="77"/>
      <c r="M6" s="77"/>
      <c r="N6" s="77"/>
      <c r="O6" s="77"/>
      <c r="P6" s="77"/>
      <c r="Q6" s="77"/>
    </row>
    <row r="7" spans="1:17" ht="1.5" customHeight="1">
      <c r="A7" s="77"/>
      <c r="B7" s="77"/>
      <c r="C7" s="77"/>
      <c r="D7" s="77"/>
      <c r="E7" s="77"/>
      <c r="F7" s="77"/>
      <c r="G7" s="77"/>
      <c r="H7" s="77"/>
      <c r="I7" s="77"/>
      <c r="J7" s="77"/>
      <c r="K7" s="77"/>
      <c r="L7" s="77"/>
      <c r="M7" s="77"/>
      <c r="N7" s="77"/>
      <c r="O7" s="77"/>
      <c r="P7" s="77"/>
      <c r="Q7" s="77"/>
    </row>
    <row r="8" spans="1:17" ht="1.5" customHeight="1">
      <c r="A8" s="77"/>
      <c r="B8" s="77"/>
      <c r="C8" s="77"/>
      <c r="D8" s="77"/>
      <c r="E8" s="77"/>
      <c r="F8" s="77"/>
      <c r="G8" s="77"/>
      <c r="H8" s="77"/>
      <c r="I8" s="77"/>
      <c r="J8" s="77"/>
      <c r="K8" s="77"/>
      <c r="L8" s="77"/>
      <c r="M8" s="77"/>
      <c r="N8" s="77"/>
      <c r="O8" s="77"/>
      <c r="P8" s="77"/>
      <c r="Q8" s="77"/>
    </row>
    <row r="9" spans="1:17" ht="9" customHeight="1">
      <c r="A9" s="77"/>
      <c r="B9" s="77"/>
      <c r="C9" s="77"/>
      <c r="D9" s="77"/>
      <c r="E9" s="77"/>
      <c r="F9" s="77"/>
      <c r="G9" s="77"/>
      <c r="H9" s="77"/>
      <c r="I9" s="77"/>
      <c r="J9" s="77"/>
      <c r="K9" s="77"/>
      <c r="L9" s="77"/>
      <c r="M9" s="77"/>
      <c r="N9" s="77"/>
      <c r="O9" s="177" t="s">
        <v>228</v>
      </c>
      <c r="P9" s="77"/>
      <c r="Q9" s="77"/>
    </row>
    <row r="10" spans="1:17" ht="9" customHeight="1">
      <c r="A10" s="77"/>
      <c r="B10" s="178" t="str">
        <f>CONCATENATE("Created On: ",MF33GA!C3)</f>
        <v>Created On: 03/18/2015</v>
      </c>
      <c r="C10" s="77"/>
      <c r="D10" s="77"/>
      <c r="E10" s="77"/>
      <c r="F10" s="77"/>
      <c r="G10" s="77"/>
      <c r="H10" s="77"/>
      <c r="I10" s="77"/>
      <c r="J10" s="77"/>
      <c r="K10" s="77"/>
      <c r="L10" s="77"/>
      <c r="M10" s="77"/>
      <c r="N10" s="177"/>
      <c r="O10" s="177" t="str">
        <f>CONCATENATE(MF33G_Jan_Mar!H3," Reporting Period")</f>
        <v>2014 Reporting Period</v>
      </c>
      <c r="P10" s="77"/>
      <c r="Q10" s="77"/>
    </row>
    <row r="11" spans="1:17" ht="12.75">
      <c r="A11" s="77"/>
      <c r="B11" s="179"/>
      <c r="C11" s="179"/>
      <c r="D11" s="179"/>
      <c r="E11" s="179"/>
      <c r="F11" s="179"/>
      <c r="G11" s="179"/>
      <c r="H11" s="179"/>
      <c r="I11" s="179"/>
      <c r="J11" s="179"/>
      <c r="K11" s="179"/>
      <c r="L11" s="179"/>
      <c r="M11" s="179"/>
      <c r="N11" s="179"/>
      <c r="O11" s="179"/>
      <c r="P11" s="77"/>
      <c r="Q11" s="77"/>
    </row>
    <row r="12" spans="1:17" ht="12.75">
      <c r="A12" s="77"/>
      <c r="B12" s="180" t="s">
        <v>98</v>
      </c>
      <c r="C12" s="180" t="s">
        <v>210</v>
      </c>
      <c r="D12" s="180" t="s">
        <v>211</v>
      </c>
      <c r="E12" s="180" t="s">
        <v>212</v>
      </c>
      <c r="F12" s="180" t="s">
        <v>213</v>
      </c>
      <c r="G12" s="180" t="s">
        <v>214</v>
      </c>
      <c r="H12" s="180" t="s">
        <v>215</v>
      </c>
      <c r="I12" s="180" t="s">
        <v>216</v>
      </c>
      <c r="J12" s="180" t="s">
        <v>217</v>
      </c>
      <c r="K12" s="180" t="s">
        <v>218</v>
      </c>
      <c r="L12" s="180" t="s">
        <v>219</v>
      </c>
      <c r="M12" s="180" t="s">
        <v>220</v>
      </c>
      <c r="N12" s="180" t="s">
        <v>221</v>
      </c>
      <c r="O12" s="180" t="s">
        <v>33</v>
      </c>
      <c r="P12" s="77"/>
      <c r="Q12" s="77"/>
    </row>
    <row r="13" spans="1:17" ht="12.75" hidden="1">
      <c r="A13" s="182"/>
      <c r="B13" s="182" t="s">
        <v>98</v>
      </c>
      <c r="C13" s="182" t="s">
        <v>99</v>
      </c>
      <c r="D13" s="182" t="s">
        <v>102</v>
      </c>
      <c r="E13" s="182" t="s">
        <v>105</v>
      </c>
      <c r="F13" s="182" t="s">
        <v>169</v>
      </c>
      <c r="G13" s="182" t="s">
        <v>222</v>
      </c>
      <c r="H13" s="182" t="s">
        <v>175</v>
      </c>
      <c r="I13" s="182" t="s">
        <v>184</v>
      </c>
      <c r="J13" s="182" t="s">
        <v>187</v>
      </c>
      <c r="K13" s="182" t="s">
        <v>190</v>
      </c>
      <c r="L13" s="182" t="s">
        <v>199</v>
      </c>
      <c r="M13" s="182" t="s">
        <v>202</v>
      </c>
      <c r="N13" s="182" t="s">
        <v>205</v>
      </c>
      <c r="O13" s="182" t="s">
        <v>33</v>
      </c>
      <c r="P13" s="182"/>
      <c r="Q13" s="77"/>
    </row>
    <row r="14" spans="1:17" ht="12.75" hidden="1">
      <c r="A14" s="77"/>
      <c r="B14" s="182"/>
      <c r="C14" s="182">
        <v>0</v>
      </c>
      <c r="D14" s="182">
        <v>0</v>
      </c>
      <c r="E14" s="182">
        <v>0</v>
      </c>
      <c r="F14" s="182">
        <v>0</v>
      </c>
      <c r="G14" s="182">
        <v>0</v>
      </c>
      <c r="H14" s="182">
        <v>0</v>
      </c>
      <c r="I14" s="182">
        <v>0</v>
      </c>
      <c r="J14" s="182">
        <v>0</v>
      </c>
      <c r="K14" s="182">
        <v>0</v>
      </c>
      <c r="L14" s="182">
        <v>0</v>
      </c>
      <c r="M14" s="182">
        <v>0</v>
      </c>
      <c r="N14" s="182">
        <v>0</v>
      </c>
      <c r="O14" s="182">
        <v>0</v>
      </c>
      <c r="P14" s="77"/>
      <c r="Q14" s="77"/>
    </row>
    <row r="15" spans="1:17" ht="7.5" customHeight="1">
      <c r="A15" s="77"/>
      <c r="B15" s="183" t="s">
        <v>108</v>
      </c>
      <c r="C15" s="184">
        <v>266645368</v>
      </c>
      <c r="D15" s="184">
        <v>268350909</v>
      </c>
      <c r="E15" s="184">
        <v>250547044</v>
      </c>
      <c r="F15" s="184">
        <v>286282073</v>
      </c>
      <c r="G15" s="184">
        <v>282475660</v>
      </c>
      <c r="H15" s="184">
        <v>289460477</v>
      </c>
      <c r="I15" s="184">
        <v>277540292</v>
      </c>
      <c r="J15" s="184">
        <v>295184406</v>
      </c>
      <c r="K15" s="184">
        <v>290159915</v>
      </c>
      <c r="L15" s="184">
        <v>271052330</v>
      </c>
      <c r="M15" s="184">
        <v>291056031</v>
      </c>
      <c r="N15" s="184">
        <v>266507680</v>
      </c>
      <c r="O15" s="184">
        <v>3335262185</v>
      </c>
      <c r="P15" s="77"/>
      <c r="Q15" s="77"/>
    </row>
    <row r="16" spans="1:17" ht="7.5" customHeight="1">
      <c r="A16" s="77"/>
      <c r="B16" s="185" t="s">
        <v>109</v>
      </c>
      <c r="C16" s="184">
        <v>31987100</v>
      </c>
      <c r="D16" s="184">
        <v>29183607</v>
      </c>
      <c r="E16" s="184">
        <v>31209143</v>
      </c>
      <c r="F16" s="184">
        <v>27766558</v>
      </c>
      <c r="G16" s="184">
        <v>33302229</v>
      </c>
      <c r="H16" s="184">
        <v>44229370</v>
      </c>
      <c r="I16" s="184">
        <v>42309919</v>
      </c>
      <c r="J16" s="184">
        <v>41832916</v>
      </c>
      <c r="K16" s="184">
        <v>35079583</v>
      </c>
      <c r="L16" s="184">
        <v>38238909</v>
      </c>
      <c r="M16" s="184">
        <v>30338784</v>
      </c>
      <c r="N16" s="184">
        <v>27816058</v>
      </c>
      <c r="O16" s="184">
        <v>413294176</v>
      </c>
      <c r="P16" s="77"/>
      <c r="Q16" s="77"/>
    </row>
    <row r="17" spans="1:17" ht="7.5" customHeight="1">
      <c r="A17" s="77"/>
      <c r="B17" s="186" t="s">
        <v>110</v>
      </c>
      <c r="C17" s="187">
        <v>274787533</v>
      </c>
      <c r="D17" s="187">
        <v>263854462</v>
      </c>
      <c r="E17" s="187">
        <v>308096902</v>
      </c>
      <c r="F17" s="187">
        <v>290008190</v>
      </c>
      <c r="G17" s="187">
        <v>302712841</v>
      </c>
      <c r="H17" s="187">
        <v>276199056</v>
      </c>
      <c r="I17" s="187">
        <v>277555491</v>
      </c>
      <c r="J17" s="187">
        <v>296363451</v>
      </c>
      <c r="K17" s="187">
        <v>277910756</v>
      </c>
      <c r="L17" s="187">
        <v>282565940</v>
      </c>
      <c r="M17" s="187">
        <v>274755179</v>
      </c>
      <c r="N17" s="187">
        <v>290545310</v>
      </c>
      <c r="O17" s="187">
        <v>3415355111</v>
      </c>
      <c r="P17" s="77"/>
      <c r="Q17" s="77"/>
    </row>
    <row r="18" spans="1:17" ht="7.5" customHeight="1">
      <c r="A18" s="77"/>
      <c r="B18" s="183" t="s">
        <v>111</v>
      </c>
      <c r="C18" s="184">
        <v>154047280</v>
      </c>
      <c r="D18" s="184">
        <v>157088379</v>
      </c>
      <c r="E18" s="184">
        <v>172478534</v>
      </c>
      <c r="F18" s="184">
        <v>166375205</v>
      </c>
      <c r="G18" s="184">
        <v>183511785</v>
      </c>
      <c r="H18" s="184">
        <v>177254190</v>
      </c>
      <c r="I18" s="184">
        <v>169627426</v>
      </c>
      <c r="J18" s="184">
        <v>164733702</v>
      </c>
      <c r="K18" s="184">
        <v>166966843</v>
      </c>
      <c r="L18" s="184">
        <v>168643408</v>
      </c>
      <c r="M18" s="184">
        <v>171904315</v>
      </c>
      <c r="N18" s="184">
        <v>156837333</v>
      </c>
      <c r="O18" s="184">
        <v>2009468400</v>
      </c>
      <c r="P18" s="77"/>
      <c r="Q18" s="77"/>
    </row>
    <row r="19" spans="1:17" ht="7.5" customHeight="1">
      <c r="A19" s="77"/>
      <c r="B19" s="185" t="s">
        <v>112</v>
      </c>
      <c r="C19" s="184">
        <v>1367794693</v>
      </c>
      <c r="D19" s="184">
        <v>1285049464</v>
      </c>
      <c r="E19" s="184">
        <v>1499118344</v>
      </c>
      <c r="F19" s="184">
        <v>1419596475</v>
      </c>
      <c r="G19" s="184">
        <v>1495352016</v>
      </c>
      <c r="H19" s="184">
        <v>1488583972</v>
      </c>
      <c r="I19" s="184">
        <v>1464151752</v>
      </c>
      <c r="J19" s="184">
        <v>1518353786</v>
      </c>
      <c r="K19" s="184">
        <v>1468365853</v>
      </c>
      <c r="L19" s="184">
        <v>1483291383</v>
      </c>
      <c r="M19" s="184">
        <v>1383369093</v>
      </c>
      <c r="N19" s="184">
        <v>1570903440</v>
      </c>
      <c r="O19" s="184">
        <v>17443930271</v>
      </c>
      <c r="P19" s="77"/>
      <c r="Q19" s="77"/>
    </row>
    <row r="20" spans="1:17" ht="7.5" customHeight="1">
      <c r="A20" s="77"/>
      <c r="B20" s="186" t="s">
        <v>113</v>
      </c>
      <c r="C20" s="187">
        <v>215668605</v>
      </c>
      <c r="D20" s="187">
        <v>199672168</v>
      </c>
      <c r="E20" s="187">
        <v>217308499</v>
      </c>
      <c r="F20" s="187">
        <v>216653767</v>
      </c>
      <c r="G20" s="187">
        <v>242051441</v>
      </c>
      <c r="H20" s="187">
        <v>232786345</v>
      </c>
      <c r="I20" s="187">
        <v>248324384</v>
      </c>
      <c r="J20" s="187">
        <v>252817446</v>
      </c>
      <c r="K20" s="187">
        <v>221188755</v>
      </c>
      <c r="L20" s="187">
        <v>242437977</v>
      </c>
      <c r="M20" s="187">
        <v>223145477</v>
      </c>
      <c r="N20" s="187">
        <v>217350697</v>
      </c>
      <c r="O20" s="187">
        <v>2729405561</v>
      </c>
      <c r="P20" s="77"/>
      <c r="Q20" s="77"/>
    </row>
    <row r="21" spans="1:17" ht="7.5" customHeight="1">
      <c r="A21" s="77"/>
      <c r="B21" s="183" t="s">
        <v>114</v>
      </c>
      <c r="C21" s="184">
        <v>134961899</v>
      </c>
      <c r="D21" s="184">
        <v>120803205</v>
      </c>
      <c r="E21" s="184">
        <v>145937227</v>
      </c>
      <c r="F21" s="184">
        <v>137347344</v>
      </c>
      <c r="G21" s="184">
        <v>149138604</v>
      </c>
      <c r="H21" s="184">
        <v>153979817</v>
      </c>
      <c r="I21" s="184">
        <v>144224434</v>
      </c>
      <c r="J21" s="184">
        <v>145466178</v>
      </c>
      <c r="K21" s="184">
        <v>144783053</v>
      </c>
      <c r="L21" s="184">
        <v>146738170</v>
      </c>
      <c r="M21" s="184">
        <v>138752014</v>
      </c>
      <c r="N21" s="184">
        <v>146394478</v>
      </c>
      <c r="O21" s="184">
        <v>1708526423</v>
      </c>
      <c r="P21" s="77"/>
      <c r="Q21" s="77"/>
    </row>
    <row r="22" spans="1:17" ht="7.5" customHeight="1">
      <c r="A22" s="77"/>
      <c r="B22" s="185" t="s">
        <v>115</v>
      </c>
      <c r="C22" s="184">
        <v>39946438</v>
      </c>
      <c r="D22" s="184">
        <v>39249959</v>
      </c>
      <c r="E22" s="184">
        <v>36783668</v>
      </c>
      <c r="F22" s="184">
        <v>41026567</v>
      </c>
      <c r="G22" s="184">
        <v>41542566</v>
      </c>
      <c r="H22" s="184">
        <v>44049367</v>
      </c>
      <c r="I22" s="184">
        <v>41841584</v>
      </c>
      <c r="J22" s="184">
        <v>45553469</v>
      </c>
      <c r="K22" s="184">
        <v>41676768</v>
      </c>
      <c r="L22" s="184">
        <v>42583816</v>
      </c>
      <c r="M22" s="184">
        <v>40746415</v>
      </c>
      <c r="N22" s="184">
        <v>40609371</v>
      </c>
      <c r="O22" s="184">
        <v>495609988</v>
      </c>
      <c r="P22" s="77"/>
      <c r="Q22" s="77"/>
    </row>
    <row r="23" spans="1:17" ht="7.5" customHeight="1">
      <c r="A23" s="77"/>
      <c r="B23" s="186" t="s">
        <v>116</v>
      </c>
      <c r="C23" s="187">
        <v>8437958</v>
      </c>
      <c r="D23" s="187">
        <v>7993082</v>
      </c>
      <c r="E23" s="187">
        <v>8611302</v>
      </c>
      <c r="F23" s="187">
        <v>9003041</v>
      </c>
      <c r="G23" s="187">
        <v>10621591</v>
      </c>
      <c r="H23" s="187">
        <v>10409847</v>
      </c>
      <c r="I23" s="187">
        <v>10740495</v>
      </c>
      <c r="J23" s="187">
        <v>10202793</v>
      </c>
      <c r="K23" s="187">
        <v>9789829</v>
      </c>
      <c r="L23" s="187">
        <v>10471890</v>
      </c>
      <c r="M23" s="187">
        <v>10498868</v>
      </c>
      <c r="N23" s="187">
        <v>10603672</v>
      </c>
      <c r="O23" s="187">
        <v>117384368</v>
      </c>
      <c r="P23" s="77"/>
      <c r="Q23" s="77"/>
    </row>
    <row r="24" spans="1:17" ht="7.5" customHeight="1">
      <c r="A24" s="77"/>
      <c r="B24" s="183" t="s">
        <v>117</v>
      </c>
      <c r="C24" s="184">
        <v>789818558</v>
      </c>
      <c r="D24" s="184">
        <v>793010028</v>
      </c>
      <c r="E24" s="184">
        <v>769835373</v>
      </c>
      <c r="F24" s="184">
        <v>860517280</v>
      </c>
      <c r="G24" s="184">
        <v>830756127</v>
      </c>
      <c r="H24" s="184">
        <v>831963682</v>
      </c>
      <c r="I24" s="184">
        <v>786248706</v>
      </c>
      <c r="J24" s="184">
        <v>795056158</v>
      </c>
      <c r="K24" s="184">
        <v>822473359</v>
      </c>
      <c r="L24" s="184">
        <v>758684169</v>
      </c>
      <c r="M24" s="184">
        <v>835092710</v>
      </c>
      <c r="N24" s="184">
        <v>789479388</v>
      </c>
      <c r="O24" s="184">
        <v>9662935538</v>
      </c>
      <c r="P24" s="77"/>
      <c r="Q24" s="77"/>
    </row>
    <row r="25" spans="1:17" ht="7.5" customHeight="1">
      <c r="A25" s="77"/>
      <c r="B25" s="185" t="s">
        <v>118</v>
      </c>
      <c r="C25" s="184">
        <v>459829240</v>
      </c>
      <c r="D25" s="184">
        <v>436038557</v>
      </c>
      <c r="E25" s="184">
        <v>680898606</v>
      </c>
      <c r="F25" s="184">
        <v>500036937</v>
      </c>
      <c r="G25" s="184">
        <v>506117990</v>
      </c>
      <c r="H25" s="184">
        <v>491115271</v>
      </c>
      <c r="I25" s="184">
        <v>519856403</v>
      </c>
      <c r="J25" s="184">
        <v>508398154</v>
      </c>
      <c r="K25" s="184">
        <v>491161325</v>
      </c>
      <c r="L25" s="184">
        <v>516525767</v>
      </c>
      <c r="M25" s="184">
        <v>480737154</v>
      </c>
      <c r="N25" s="184">
        <v>485080714</v>
      </c>
      <c r="O25" s="184">
        <v>6075796118</v>
      </c>
      <c r="P25" s="77"/>
      <c r="Q25" s="77"/>
    </row>
    <row r="26" spans="1:17" ht="7.5" customHeight="1">
      <c r="A26" s="77"/>
      <c r="B26" s="186" t="s">
        <v>119</v>
      </c>
      <c r="C26" s="187">
        <v>42553052</v>
      </c>
      <c r="D26" s="187">
        <v>39047649</v>
      </c>
      <c r="E26" s="187">
        <v>43032841</v>
      </c>
      <c r="F26" s="187">
        <v>43023443</v>
      </c>
      <c r="G26" s="187">
        <v>41423147</v>
      </c>
      <c r="H26" s="187">
        <v>41649631</v>
      </c>
      <c r="I26" s="187">
        <v>43852852</v>
      </c>
      <c r="J26" s="187">
        <v>44103191</v>
      </c>
      <c r="K26" s="187">
        <v>41946054</v>
      </c>
      <c r="L26" s="187">
        <v>43454133</v>
      </c>
      <c r="M26" s="187">
        <v>40800473</v>
      </c>
      <c r="N26" s="187">
        <v>40574213</v>
      </c>
      <c r="O26" s="187">
        <v>505460679</v>
      </c>
      <c r="P26" s="77"/>
      <c r="Q26" s="77"/>
    </row>
    <row r="27" spans="1:17" ht="7.5" customHeight="1">
      <c r="A27" s="77"/>
      <c r="B27" s="183" t="s">
        <v>120</v>
      </c>
      <c r="C27" s="184">
        <v>74922887</v>
      </c>
      <c r="D27" s="184">
        <v>75886367</v>
      </c>
      <c r="E27" s="184">
        <v>79047272</v>
      </c>
      <c r="F27" s="184">
        <v>65461574</v>
      </c>
      <c r="G27" s="184">
        <v>75400402</v>
      </c>
      <c r="H27" s="184">
        <v>76819647</v>
      </c>
      <c r="I27" s="184">
        <v>85415790</v>
      </c>
      <c r="J27" s="184">
        <v>82273049</v>
      </c>
      <c r="K27" s="184">
        <v>94825619</v>
      </c>
      <c r="L27" s="184">
        <v>94530264</v>
      </c>
      <c r="M27" s="184">
        <v>78147898</v>
      </c>
      <c r="N27" s="184">
        <v>90915070</v>
      </c>
      <c r="O27" s="184">
        <v>973645839</v>
      </c>
      <c r="P27" s="77"/>
      <c r="Q27" s="77"/>
    </row>
    <row r="28" spans="1:17" ht="7.5" customHeight="1">
      <c r="A28" s="77"/>
      <c r="B28" s="185" t="s">
        <v>121</v>
      </c>
      <c r="C28" s="184">
        <v>469216141</v>
      </c>
      <c r="D28" s="184">
        <v>458461791</v>
      </c>
      <c r="E28" s="184">
        <v>447967915</v>
      </c>
      <c r="F28" s="184">
        <v>552333035</v>
      </c>
      <c r="G28" s="184">
        <v>479067735</v>
      </c>
      <c r="H28" s="184">
        <v>570769761</v>
      </c>
      <c r="I28" s="184">
        <v>538432564</v>
      </c>
      <c r="J28" s="184">
        <v>484785827</v>
      </c>
      <c r="K28" s="184">
        <v>556064114</v>
      </c>
      <c r="L28" s="184">
        <v>503216620</v>
      </c>
      <c r="M28" s="184">
        <v>511718441</v>
      </c>
      <c r="N28" s="184">
        <v>559982282</v>
      </c>
      <c r="O28" s="184">
        <v>6132016226</v>
      </c>
      <c r="P28" s="77"/>
      <c r="Q28" s="77"/>
    </row>
    <row r="29" spans="1:17" ht="7.5" customHeight="1">
      <c r="A29" s="77"/>
      <c r="B29" s="186" t="s">
        <v>122</v>
      </c>
      <c r="C29" s="187">
        <v>335573915</v>
      </c>
      <c r="D29" s="187">
        <v>319521883</v>
      </c>
      <c r="E29" s="187">
        <v>349079489</v>
      </c>
      <c r="F29" s="187">
        <v>353700996</v>
      </c>
      <c r="G29" s="187">
        <v>369041341</v>
      </c>
      <c r="H29" s="187">
        <v>353514521</v>
      </c>
      <c r="I29" s="187">
        <v>362276828</v>
      </c>
      <c r="J29" s="187">
        <v>380185102</v>
      </c>
      <c r="K29" s="187">
        <v>362654679</v>
      </c>
      <c r="L29" s="187">
        <v>378404860</v>
      </c>
      <c r="M29" s="187">
        <v>357163375</v>
      </c>
      <c r="N29" s="187">
        <v>359685113</v>
      </c>
      <c r="O29" s="187">
        <v>4280802102</v>
      </c>
      <c r="P29" s="77"/>
      <c r="Q29" s="77"/>
    </row>
    <row r="30" spans="1:17" ht="7.5" customHeight="1">
      <c r="A30" s="77"/>
      <c r="B30" s="183" t="s">
        <v>123</v>
      </c>
      <c r="C30" s="184">
        <v>174504803</v>
      </c>
      <c r="D30" s="184">
        <v>161116815</v>
      </c>
      <c r="E30" s="184">
        <v>177181043</v>
      </c>
      <c r="F30" s="184">
        <v>190649553</v>
      </c>
      <c r="G30" s="184">
        <v>195107708</v>
      </c>
      <c r="H30" s="184">
        <v>194934629</v>
      </c>
      <c r="I30" s="184">
        <v>220399107</v>
      </c>
      <c r="J30" s="184">
        <v>195712609</v>
      </c>
      <c r="K30" s="184">
        <v>199196253</v>
      </c>
      <c r="L30" s="184">
        <v>210487419</v>
      </c>
      <c r="M30" s="184">
        <v>197881758</v>
      </c>
      <c r="N30" s="184">
        <v>191091669</v>
      </c>
      <c r="O30" s="184">
        <v>2308263366</v>
      </c>
      <c r="P30" s="77"/>
      <c r="Q30" s="77"/>
    </row>
    <row r="31" spans="1:17" ht="7.5" customHeight="1">
      <c r="A31" s="77"/>
      <c r="B31" s="185" t="s">
        <v>124</v>
      </c>
      <c r="C31" s="184">
        <v>143743684</v>
      </c>
      <c r="D31" s="184">
        <v>114859522</v>
      </c>
      <c r="E31" s="184">
        <v>147729261</v>
      </c>
      <c r="F31" s="184">
        <v>141004803</v>
      </c>
      <c r="G31" s="184">
        <v>159629964</v>
      </c>
      <c r="H31" s="184">
        <v>153549533</v>
      </c>
      <c r="I31" s="184">
        <v>155934578</v>
      </c>
      <c r="J31" s="184">
        <v>157727399</v>
      </c>
      <c r="K31" s="184">
        <v>151767502</v>
      </c>
      <c r="L31" s="184">
        <v>153659998</v>
      </c>
      <c r="M31" s="184">
        <v>140723244</v>
      </c>
      <c r="N31" s="184">
        <v>166237581</v>
      </c>
      <c r="O31" s="184">
        <v>1786567069</v>
      </c>
      <c r="P31" s="77"/>
      <c r="Q31" s="77"/>
    </row>
    <row r="32" spans="1:17" ht="7.5" customHeight="1">
      <c r="A32" s="77"/>
      <c r="B32" s="186" t="s">
        <v>125</v>
      </c>
      <c r="C32" s="187">
        <v>229684107</v>
      </c>
      <c r="D32" s="187">
        <v>218364818</v>
      </c>
      <c r="E32" s="187">
        <v>242434619</v>
      </c>
      <c r="F32" s="187">
        <v>241493423</v>
      </c>
      <c r="G32" s="187">
        <v>257556703</v>
      </c>
      <c r="H32" s="187">
        <v>241585249</v>
      </c>
      <c r="I32" s="187">
        <v>247665803</v>
      </c>
      <c r="J32" s="187">
        <v>241884120</v>
      </c>
      <c r="K32" s="187">
        <v>231059230</v>
      </c>
      <c r="L32" s="187">
        <v>252567594</v>
      </c>
      <c r="M32" s="187">
        <v>235960558</v>
      </c>
      <c r="N32" s="187">
        <v>224834049</v>
      </c>
      <c r="O32" s="187">
        <v>2865090273</v>
      </c>
      <c r="P32" s="77"/>
      <c r="Q32" s="77"/>
    </row>
    <row r="33" spans="1:17" ht="7.5" customHeight="1">
      <c r="A33" s="77"/>
      <c r="B33" s="183" t="s">
        <v>126</v>
      </c>
      <c r="C33" s="184">
        <v>206709065</v>
      </c>
      <c r="D33" s="184">
        <v>226253728</v>
      </c>
      <c r="E33" s="184">
        <v>263605040</v>
      </c>
      <c r="F33" s="184">
        <v>248057738</v>
      </c>
      <c r="G33" s="184">
        <v>269564605</v>
      </c>
      <c r="H33" s="184">
        <v>250633538</v>
      </c>
      <c r="I33" s="184">
        <v>255489788</v>
      </c>
      <c r="J33" s="184">
        <v>267142831</v>
      </c>
      <c r="K33" s="184">
        <v>244642372</v>
      </c>
      <c r="L33" s="184">
        <v>262107291</v>
      </c>
      <c r="M33" s="184">
        <v>243156830</v>
      </c>
      <c r="N33" s="184">
        <v>244713443</v>
      </c>
      <c r="O33" s="184">
        <v>2982076269</v>
      </c>
      <c r="P33" s="77"/>
      <c r="Q33" s="77"/>
    </row>
    <row r="34" spans="1:17" ht="7.5" customHeight="1">
      <c r="A34" s="77"/>
      <c r="B34" s="185" t="s">
        <v>127</v>
      </c>
      <c r="C34" s="184">
        <v>68883210</v>
      </c>
      <c r="D34" s="184">
        <v>67628149</v>
      </c>
      <c r="E34" s="184">
        <v>60312238</v>
      </c>
      <c r="F34" s="184">
        <v>63638250</v>
      </c>
      <c r="G34" s="184">
        <v>63616964</v>
      </c>
      <c r="H34" s="184">
        <v>85690625</v>
      </c>
      <c r="I34" s="184">
        <v>104898801</v>
      </c>
      <c r="J34" s="184">
        <v>78725175</v>
      </c>
      <c r="K34" s="184">
        <v>96611848</v>
      </c>
      <c r="L34" s="184">
        <v>103279449</v>
      </c>
      <c r="M34" s="184">
        <v>108394004</v>
      </c>
      <c r="N34" s="184">
        <v>55987069</v>
      </c>
      <c r="O34" s="184">
        <v>957665782</v>
      </c>
      <c r="P34" s="77"/>
      <c r="Q34" s="77"/>
    </row>
    <row r="35" spans="1:17" ht="7.5" customHeight="1">
      <c r="A35" s="77"/>
      <c r="B35" s="186" t="s">
        <v>128</v>
      </c>
      <c r="C35" s="187">
        <v>264409000</v>
      </c>
      <c r="D35" s="187">
        <v>246579770</v>
      </c>
      <c r="E35" s="187">
        <v>260375033</v>
      </c>
      <c r="F35" s="187">
        <v>270816772</v>
      </c>
      <c r="G35" s="187">
        <v>312717540</v>
      </c>
      <c r="H35" s="187">
        <v>291328860</v>
      </c>
      <c r="I35" s="187">
        <v>276018102</v>
      </c>
      <c r="J35" s="187">
        <v>274882309</v>
      </c>
      <c r="K35" s="187">
        <v>285670449</v>
      </c>
      <c r="L35" s="187">
        <v>289946915</v>
      </c>
      <c r="M35" s="187">
        <v>262669404</v>
      </c>
      <c r="N35" s="187">
        <v>273644049</v>
      </c>
      <c r="O35" s="187">
        <v>3309058203</v>
      </c>
      <c r="P35" s="77"/>
      <c r="Q35" s="77"/>
    </row>
    <row r="36" spans="1:17" ht="7.5" customHeight="1">
      <c r="A36" s="77"/>
      <c r="B36" s="183" t="s">
        <v>129</v>
      </c>
      <c r="C36" s="184">
        <v>251985024</v>
      </c>
      <c r="D36" s="184">
        <v>229450120</v>
      </c>
      <c r="E36" s="184">
        <v>256925809</v>
      </c>
      <c r="F36" s="184">
        <v>255241407</v>
      </c>
      <c r="G36" s="184">
        <v>271646098</v>
      </c>
      <c r="H36" s="184">
        <v>272650236</v>
      </c>
      <c r="I36" s="184">
        <v>269405095</v>
      </c>
      <c r="J36" s="184">
        <v>288503196</v>
      </c>
      <c r="K36" s="184">
        <v>258382766</v>
      </c>
      <c r="L36" s="184">
        <v>271322906</v>
      </c>
      <c r="M36" s="184">
        <v>259366440</v>
      </c>
      <c r="N36" s="184">
        <v>263408403</v>
      </c>
      <c r="O36" s="184">
        <v>3148287500</v>
      </c>
      <c r="P36" s="77"/>
      <c r="Q36" s="77"/>
    </row>
    <row r="37" spans="1:17" ht="7.5" customHeight="1">
      <c r="A37" s="77"/>
      <c r="B37" s="185" t="s">
        <v>130</v>
      </c>
      <c r="C37" s="184">
        <v>460195345</v>
      </c>
      <c r="D37" s="184">
        <v>382005032</v>
      </c>
      <c r="E37" s="184">
        <v>446996583</v>
      </c>
      <c r="F37" s="184">
        <v>427493612</v>
      </c>
      <c r="G37" s="184">
        <v>478663798</v>
      </c>
      <c r="H37" s="184">
        <v>448282678</v>
      </c>
      <c r="I37" s="184">
        <v>487005102</v>
      </c>
      <c r="J37" s="184">
        <v>492828933</v>
      </c>
      <c r="K37" s="184">
        <v>451062444</v>
      </c>
      <c r="L37" s="184">
        <v>509447526</v>
      </c>
      <c r="M37" s="184">
        <v>430580147</v>
      </c>
      <c r="N37" s="184">
        <v>488927097</v>
      </c>
      <c r="O37" s="184">
        <v>5503488297</v>
      </c>
      <c r="P37" s="77"/>
      <c r="Q37" s="77"/>
    </row>
    <row r="38" spans="1:17" ht="7.5" customHeight="1">
      <c r="A38" s="77"/>
      <c r="B38" s="186" t="s">
        <v>131</v>
      </c>
      <c r="C38" s="187">
        <v>248941006</v>
      </c>
      <c r="D38" s="187">
        <v>226517509</v>
      </c>
      <c r="E38" s="187">
        <v>259323452</v>
      </c>
      <c r="F38" s="187">
        <v>238880671</v>
      </c>
      <c r="G38" s="187">
        <v>270396024</v>
      </c>
      <c r="H38" s="187">
        <v>282571138</v>
      </c>
      <c r="I38" s="187">
        <v>282837581</v>
      </c>
      <c r="J38" s="187">
        <v>292465333</v>
      </c>
      <c r="K38" s="187">
        <v>275472870</v>
      </c>
      <c r="L38" s="187">
        <v>283580011</v>
      </c>
      <c r="M38" s="187">
        <v>266879774</v>
      </c>
      <c r="N38" s="187">
        <v>279859450</v>
      </c>
      <c r="O38" s="187">
        <v>3207724819</v>
      </c>
      <c r="P38" s="77"/>
      <c r="Q38" s="77"/>
    </row>
    <row r="39" spans="1:17" ht="7.5" customHeight="1">
      <c r="A39" s="77"/>
      <c r="B39" s="183" t="s">
        <v>132</v>
      </c>
      <c r="C39" s="184">
        <v>170543640</v>
      </c>
      <c r="D39" s="184">
        <v>161070205</v>
      </c>
      <c r="E39" s="184">
        <v>185233178</v>
      </c>
      <c r="F39" s="184">
        <v>195947465</v>
      </c>
      <c r="G39" s="184">
        <v>176671413</v>
      </c>
      <c r="H39" s="184">
        <v>176671413</v>
      </c>
      <c r="I39" s="184">
        <v>197015348</v>
      </c>
      <c r="J39" s="184">
        <v>197024348</v>
      </c>
      <c r="K39" s="184">
        <v>169644485</v>
      </c>
      <c r="L39" s="184">
        <v>202377066</v>
      </c>
      <c r="M39" s="184">
        <v>143877473</v>
      </c>
      <c r="N39" s="184">
        <v>202373230</v>
      </c>
      <c r="O39" s="184">
        <v>2178449264</v>
      </c>
      <c r="P39" s="77"/>
      <c r="Q39" s="77"/>
    </row>
    <row r="40" spans="1:17" ht="7.5" customHeight="1">
      <c r="A40" s="77"/>
      <c r="B40" s="185" t="s">
        <v>133</v>
      </c>
      <c r="C40" s="184">
        <v>301185741</v>
      </c>
      <c r="D40" s="184">
        <v>302273930</v>
      </c>
      <c r="E40" s="184">
        <v>346140952</v>
      </c>
      <c r="F40" s="184">
        <v>320173979</v>
      </c>
      <c r="G40" s="184">
        <v>361967979</v>
      </c>
      <c r="H40" s="184">
        <v>356813806</v>
      </c>
      <c r="I40" s="184">
        <v>333161635</v>
      </c>
      <c r="J40" s="184">
        <v>360533844</v>
      </c>
      <c r="K40" s="184">
        <v>323586141</v>
      </c>
      <c r="L40" s="184">
        <v>351853144</v>
      </c>
      <c r="M40" s="184">
        <v>345958553</v>
      </c>
      <c r="N40" s="184">
        <v>336985012</v>
      </c>
      <c r="O40" s="184">
        <v>4040634716</v>
      </c>
      <c r="P40" s="77"/>
      <c r="Q40" s="77"/>
    </row>
    <row r="41" spans="1:17" ht="7.5" customHeight="1">
      <c r="A41" s="77"/>
      <c r="B41" s="186" t="s">
        <v>134</v>
      </c>
      <c r="C41" s="187">
        <v>57754242</v>
      </c>
      <c r="D41" s="187">
        <v>52971812</v>
      </c>
      <c r="E41" s="187">
        <v>58357648</v>
      </c>
      <c r="F41" s="187">
        <v>57759655</v>
      </c>
      <c r="G41" s="187">
        <v>66456615</v>
      </c>
      <c r="H41" s="187">
        <v>67894741</v>
      </c>
      <c r="I41" s="187">
        <v>80470281</v>
      </c>
      <c r="J41" s="187">
        <v>76898416</v>
      </c>
      <c r="K41" s="187">
        <v>67708868</v>
      </c>
      <c r="L41" s="187">
        <v>67463363</v>
      </c>
      <c r="M41" s="187">
        <v>61772416</v>
      </c>
      <c r="N41" s="187">
        <v>60469041</v>
      </c>
      <c r="O41" s="187">
        <v>775977098</v>
      </c>
      <c r="P41" s="77"/>
      <c r="Q41" s="77"/>
    </row>
    <row r="42" spans="1:17" ht="7.5" customHeight="1">
      <c r="A42" s="77"/>
      <c r="B42" s="183" t="s">
        <v>135</v>
      </c>
      <c r="C42" s="184">
        <v>93756513</v>
      </c>
      <c r="D42" s="184">
        <v>86759124</v>
      </c>
      <c r="E42" s="184">
        <v>106687938</v>
      </c>
      <c r="F42" s="184">
        <v>99799666</v>
      </c>
      <c r="G42" s="184">
        <v>109105601</v>
      </c>
      <c r="H42" s="184">
        <v>112776715</v>
      </c>
      <c r="I42" s="184">
        <v>117953244</v>
      </c>
      <c r="J42" s="184">
        <v>110953536</v>
      </c>
      <c r="K42" s="184">
        <v>109662919</v>
      </c>
      <c r="L42" s="184">
        <v>115491028</v>
      </c>
      <c r="M42" s="184">
        <v>105833140</v>
      </c>
      <c r="N42" s="184">
        <v>113589372</v>
      </c>
      <c r="O42" s="184">
        <v>1282368796</v>
      </c>
      <c r="P42" s="77"/>
      <c r="Q42" s="77"/>
    </row>
    <row r="43" spans="1:17" ht="7.5" customHeight="1">
      <c r="A43" s="77"/>
      <c r="B43" s="185" t="s">
        <v>136</v>
      </c>
      <c r="C43" s="184">
        <v>114390428</v>
      </c>
      <c r="D43" s="184">
        <v>104843711</v>
      </c>
      <c r="E43" s="184">
        <v>109479509</v>
      </c>
      <c r="F43" s="184">
        <v>120024726</v>
      </c>
      <c r="G43" s="184">
        <v>126905952</v>
      </c>
      <c r="H43" s="184">
        <v>118221859</v>
      </c>
      <c r="I43" s="184">
        <v>129982314</v>
      </c>
      <c r="J43" s="184">
        <v>130177531</v>
      </c>
      <c r="K43" s="184">
        <v>113420585</v>
      </c>
      <c r="L43" s="184">
        <v>125512277</v>
      </c>
      <c r="M43" s="184">
        <v>115841076</v>
      </c>
      <c r="N43" s="184">
        <v>105632734</v>
      </c>
      <c r="O43" s="184">
        <v>1414432702</v>
      </c>
      <c r="P43" s="77"/>
      <c r="Q43" s="77"/>
    </row>
    <row r="44" spans="1:17" ht="7.5" customHeight="1">
      <c r="A44" s="77"/>
      <c r="B44" s="186" t="s">
        <v>137</v>
      </c>
      <c r="C44" s="187">
        <v>65619654</v>
      </c>
      <c r="D44" s="187">
        <v>56159620</v>
      </c>
      <c r="E44" s="187">
        <v>63494054</v>
      </c>
      <c r="F44" s="187">
        <v>62412853</v>
      </c>
      <c r="G44" s="187">
        <v>67304667</v>
      </c>
      <c r="H44" s="187">
        <v>68473900</v>
      </c>
      <c r="I44" s="187">
        <v>74310803</v>
      </c>
      <c r="J44" s="187">
        <v>71785904</v>
      </c>
      <c r="K44" s="187">
        <v>66072851</v>
      </c>
      <c r="L44" s="187">
        <v>70367665</v>
      </c>
      <c r="M44" s="187">
        <v>63142797</v>
      </c>
      <c r="N44" s="187">
        <v>67328683</v>
      </c>
      <c r="O44" s="187">
        <v>796473451</v>
      </c>
      <c r="P44" s="77"/>
      <c r="Q44" s="77"/>
    </row>
    <row r="45" spans="1:17" ht="7.5" customHeight="1">
      <c r="A45" s="77"/>
      <c r="B45" s="183" t="s">
        <v>138</v>
      </c>
      <c r="C45" s="184">
        <v>350626815</v>
      </c>
      <c r="D45" s="184">
        <v>343041940</v>
      </c>
      <c r="E45" s="184">
        <v>401922673</v>
      </c>
      <c r="F45" s="184">
        <v>380957322</v>
      </c>
      <c r="G45" s="184">
        <v>426430381</v>
      </c>
      <c r="H45" s="184">
        <v>435092011</v>
      </c>
      <c r="I45" s="184">
        <v>437005633</v>
      </c>
      <c r="J45" s="184">
        <v>431458507</v>
      </c>
      <c r="K45" s="184">
        <v>403260341</v>
      </c>
      <c r="L45" s="184">
        <v>421058322</v>
      </c>
      <c r="M45" s="184">
        <v>399818387</v>
      </c>
      <c r="N45" s="184">
        <v>400986112</v>
      </c>
      <c r="O45" s="184">
        <v>4831658444</v>
      </c>
      <c r="P45" s="77"/>
      <c r="Q45" s="77"/>
    </row>
    <row r="46" spans="1:17" ht="7.5" customHeight="1">
      <c r="A46" s="77"/>
      <c r="B46" s="185" t="s">
        <v>139</v>
      </c>
      <c r="C46" s="184">
        <v>122465504</v>
      </c>
      <c r="D46" s="184">
        <v>106866001</v>
      </c>
      <c r="E46" s="184">
        <v>135288030</v>
      </c>
      <c r="F46" s="184">
        <v>128047149</v>
      </c>
      <c r="G46" s="184">
        <v>120323243</v>
      </c>
      <c r="H46" s="184">
        <v>117440892</v>
      </c>
      <c r="I46" s="184">
        <v>120135715</v>
      </c>
      <c r="J46" s="184">
        <v>127508218</v>
      </c>
      <c r="K46" s="184">
        <v>115014906</v>
      </c>
      <c r="L46" s="184">
        <v>127185854</v>
      </c>
      <c r="M46" s="184">
        <v>116168054</v>
      </c>
      <c r="N46" s="184">
        <v>111374506</v>
      </c>
      <c r="O46" s="184">
        <v>1447818072</v>
      </c>
      <c r="P46" s="77"/>
      <c r="Q46" s="77"/>
    </row>
    <row r="47" spans="1:17" ht="7.5" customHeight="1">
      <c r="A47" s="77"/>
      <c r="B47" s="186" t="s">
        <v>140</v>
      </c>
      <c r="C47" s="187">
        <v>543027800</v>
      </c>
      <c r="D47" s="187">
        <v>498904567</v>
      </c>
      <c r="E47" s="187">
        <v>552368822</v>
      </c>
      <c r="F47" s="187">
        <v>526662155</v>
      </c>
      <c r="G47" s="187">
        <v>591139553</v>
      </c>
      <c r="H47" s="187">
        <v>589767482</v>
      </c>
      <c r="I47" s="187">
        <v>585952545</v>
      </c>
      <c r="J47" s="187">
        <v>583531774</v>
      </c>
      <c r="K47" s="187">
        <v>595887147</v>
      </c>
      <c r="L47" s="187">
        <v>532686103</v>
      </c>
      <c r="M47" s="187">
        <v>517881081</v>
      </c>
      <c r="N47" s="187">
        <v>606820831</v>
      </c>
      <c r="O47" s="187">
        <v>6724629860</v>
      </c>
      <c r="P47" s="77"/>
      <c r="Q47" s="77"/>
    </row>
    <row r="48" spans="1:17" ht="7.5" customHeight="1">
      <c r="A48" s="77"/>
      <c r="B48" s="183" t="s">
        <v>141</v>
      </c>
      <c r="C48" s="184">
        <v>413494297</v>
      </c>
      <c r="D48" s="184">
        <v>399941442</v>
      </c>
      <c r="E48" s="184">
        <v>450382392</v>
      </c>
      <c r="F48" s="184">
        <v>445787899</v>
      </c>
      <c r="G48" s="184">
        <v>472372195</v>
      </c>
      <c r="H48" s="184">
        <v>444657930</v>
      </c>
      <c r="I48" s="184">
        <v>450988129</v>
      </c>
      <c r="J48" s="184">
        <v>470512734</v>
      </c>
      <c r="K48" s="184">
        <v>444981692</v>
      </c>
      <c r="L48" s="184">
        <v>459180548</v>
      </c>
      <c r="M48" s="184">
        <v>442547056</v>
      </c>
      <c r="N48" s="184">
        <v>437397557</v>
      </c>
      <c r="O48" s="184">
        <v>5332243871</v>
      </c>
      <c r="P48" s="77"/>
      <c r="Q48" s="77"/>
    </row>
    <row r="49" spans="1:17" ht="7.5" customHeight="1">
      <c r="A49" s="77"/>
      <c r="B49" s="185" t="s">
        <v>142</v>
      </c>
      <c r="C49" s="184">
        <v>61990220</v>
      </c>
      <c r="D49" s="184">
        <v>65157402</v>
      </c>
      <c r="E49" s="184">
        <v>61350906</v>
      </c>
      <c r="F49" s="184">
        <v>62332440</v>
      </c>
      <c r="G49" s="184">
        <v>64138782</v>
      </c>
      <c r="H49" s="184">
        <v>80766271</v>
      </c>
      <c r="I49" s="184">
        <v>73341381</v>
      </c>
      <c r="J49" s="184">
        <v>77941655</v>
      </c>
      <c r="K49" s="184">
        <v>74535531</v>
      </c>
      <c r="L49" s="184">
        <v>80861846</v>
      </c>
      <c r="M49" s="184">
        <v>69411691</v>
      </c>
      <c r="N49" s="184">
        <v>74419494</v>
      </c>
      <c r="O49" s="184">
        <v>846247619</v>
      </c>
      <c r="P49" s="77"/>
      <c r="Q49" s="77"/>
    </row>
    <row r="50" spans="1:17" ht="7.5" customHeight="1">
      <c r="A50" s="77"/>
      <c r="B50" s="186" t="s">
        <v>143</v>
      </c>
      <c r="C50" s="187">
        <v>519642055</v>
      </c>
      <c r="D50" s="187">
        <v>467183545</v>
      </c>
      <c r="E50" s="187">
        <v>543639879</v>
      </c>
      <c r="F50" s="187">
        <v>534143295</v>
      </c>
      <c r="G50" s="187">
        <v>554704935</v>
      </c>
      <c r="H50" s="187">
        <v>554975582</v>
      </c>
      <c r="I50" s="187">
        <v>569540873</v>
      </c>
      <c r="J50" s="187">
        <v>569390684</v>
      </c>
      <c r="K50" s="187">
        <v>535915358</v>
      </c>
      <c r="L50" s="187">
        <v>581412782</v>
      </c>
      <c r="M50" s="187">
        <v>528214364</v>
      </c>
      <c r="N50" s="187">
        <v>530394367</v>
      </c>
      <c r="O50" s="187">
        <v>6489157719</v>
      </c>
      <c r="P50" s="77"/>
      <c r="Q50" s="77"/>
    </row>
    <row r="51" spans="1:17" ht="7.5" customHeight="1">
      <c r="A51" s="77"/>
      <c r="B51" s="183" t="s">
        <v>144</v>
      </c>
      <c r="C51" s="184">
        <v>167739507</v>
      </c>
      <c r="D51" s="184">
        <v>244777461</v>
      </c>
      <c r="E51" s="184">
        <v>195485509</v>
      </c>
      <c r="F51" s="184">
        <v>282420215</v>
      </c>
      <c r="G51" s="184">
        <v>183120734</v>
      </c>
      <c r="H51" s="184">
        <v>291276015</v>
      </c>
      <c r="I51" s="184">
        <v>226908877</v>
      </c>
      <c r="J51" s="184">
        <v>186162252</v>
      </c>
      <c r="K51" s="184">
        <v>285713877</v>
      </c>
      <c r="L51" s="184">
        <v>182164390</v>
      </c>
      <c r="M51" s="184">
        <v>279881013</v>
      </c>
      <c r="N51" s="184">
        <v>216099574</v>
      </c>
      <c r="O51" s="184">
        <v>2741749424</v>
      </c>
      <c r="P51" s="77"/>
      <c r="Q51" s="77"/>
    </row>
    <row r="52" spans="1:17" ht="7.5" customHeight="1">
      <c r="A52" s="77"/>
      <c r="B52" s="185" t="s">
        <v>145</v>
      </c>
      <c r="C52" s="184">
        <v>153345698</v>
      </c>
      <c r="D52" s="184">
        <v>146010407</v>
      </c>
      <c r="E52" s="184">
        <v>162419003</v>
      </c>
      <c r="F52" s="184">
        <v>152131554</v>
      </c>
      <c r="G52" s="184">
        <v>170389935</v>
      </c>
      <c r="H52" s="184">
        <v>183471581</v>
      </c>
      <c r="I52" s="184">
        <v>182753560</v>
      </c>
      <c r="J52" s="184">
        <v>185955525</v>
      </c>
      <c r="K52" s="184">
        <v>168415188</v>
      </c>
      <c r="L52" s="184">
        <v>173066915</v>
      </c>
      <c r="M52" s="184">
        <v>160774497</v>
      </c>
      <c r="N52" s="184">
        <v>158987741</v>
      </c>
      <c r="O52" s="184">
        <v>1997721604</v>
      </c>
      <c r="P52" s="77"/>
      <c r="Q52" s="77"/>
    </row>
    <row r="53" spans="1:17" ht="7.5" customHeight="1">
      <c r="A53" s="77"/>
      <c r="B53" s="186" t="s">
        <v>146</v>
      </c>
      <c r="C53" s="187">
        <v>507241867</v>
      </c>
      <c r="D53" s="187">
        <v>475180983</v>
      </c>
      <c r="E53" s="187">
        <v>556862000</v>
      </c>
      <c r="F53" s="187">
        <v>536733882</v>
      </c>
      <c r="G53" s="187">
        <v>579497255</v>
      </c>
      <c r="H53" s="187">
        <v>574864337</v>
      </c>
      <c r="I53" s="187">
        <v>566534150</v>
      </c>
      <c r="J53" s="187">
        <v>573453116</v>
      </c>
      <c r="K53" s="187">
        <v>552889385</v>
      </c>
      <c r="L53" s="187">
        <v>570428483</v>
      </c>
      <c r="M53" s="187">
        <v>533971084</v>
      </c>
      <c r="N53" s="187">
        <v>544358001</v>
      </c>
      <c r="O53" s="187">
        <v>6572014543</v>
      </c>
      <c r="P53" s="77"/>
      <c r="Q53" s="77"/>
    </row>
    <row r="54" spans="1:17" ht="7.5" customHeight="1">
      <c r="A54" s="77"/>
      <c r="B54" s="183" t="s">
        <v>147</v>
      </c>
      <c r="C54" s="184">
        <v>33711035</v>
      </c>
      <c r="D54" s="184">
        <v>32381119</v>
      </c>
      <c r="E54" s="184">
        <v>37416031</v>
      </c>
      <c r="F54" s="184">
        <v>35677538</v>
      </c>
      <c r="G54" s="184">
        <v>36559316</v>
      </c>
      <c r="H54" s="184">
        <v>36262538</v>
      </c>
      <c r="I54" s="184">
        <v>38149968</v>
      </c>
      <c r="J54" s="184">
        <v>37734353</v>
      </c>
      <c r="K54" s="184">
        <v>34635273</v>
      </c>
      <c r="L54" s="184">
        <v>36730404</v>
      </c>
      <c r="M54" s="184">
        <v>34932219</v>
      </c>
      <c r="N54" s="184">
        <v>36745940</v>
      </c>
      <c r="O54" s="184">
        <v>430935734</v>
      </c>
      <c r="P54" s="77"/>
      <c r="Q54" s="77"/>
    </row>
    <row r="55" spans="1:17" ht="7.5" customHeight="1">
      <c r="A55" s="77"/>
      <c r="B55" s="185" t="s">
        <v>148</v>
      </c>
      <c r="C55" s="184">
        <v>276473293</v>
      </c>
      <c r="D55" s="184">
        <v>256618704</v>
      </c>
      <c r="E55" s="184">
        <v>294237194</v>
      </c>
      <c r="F55" s="184">
        <v>288698687</v>
      </c>
      <c r="G55" s="184">
        <v>299445597</v>
      </c>
      <c r="H55" s="184">
        <v>285330792</v>
      </c>
      <c r="I55" s="184">
        <v>297070660</v>
      </c>
      <c r="J55" s="184">
        <v>288907726</v>
      </c>
      <c r="K55" s="184">
        <v>285569986</v>
      </c>
      <c r="L55" s="184">
        <v>308009264</v>
      </c>
      <c r="M55" s="184">
        <v>273958742</v>
      </c>
      <c r="N55" s="184">
        <v>279438945</v>
      </c>
      <c r="O55" s="184">
        <v>3433759590</v>
      </c>
      <c r="P55" s="77"/>
      <c r="Q55" s="77"/>
    </row>
    <row r="56" spans="1:17" ht="7.5" customHeight="1">
      <c r="A56" s="77"/>
      <c r="B56" s="186" t="s">
        <v>149</v>
      </c>
      <c r="C56" s="187">
        <v>52766948</v>
      </c>
      <c r="D56" s="187">
        <v>44442431</v>
      </c>
      <c r="E56" s="187">
        <v>44389797</v>
      </c>
      <c r="F56" s="187">
        <v>53556827</v>
      </c>
      <c r="G56" s="187">
        <v>50265711</v>
      </c>
      <c r="H56" s="187">
        <v>62855297</v>
      </c>
      <c r="I56" s="187">
        <v>61829908</v>
      </c>
      <c r="J56" s="187">
        <v>63284377</v>
      </c>
      <c r="K56" s="187">
        <v>63903347</v>
      </c>
      <c r="L56" s="187">
        <v>53720420</v>
      </c>
      <c r="M56" s="187">
        <v>61621913</v>
      </c>
      <c r="N56" s="187">
        <v>58194335</v>
      </c>
      <c r="O56" s="187">
        <v>670831311</v>
      </c>
      <c r="P56" s="77"/>
      <c r="Q56" s="77"/>
    </row>
    <row r="57" spans="1:17" ht="7.5" customHeight="1">
      <c r="A57" s="77"/>
      <c r="B57" s="183" t="s">
        <v>150</v>
      </c>
      <c r="C57" s="184">
        <v>315400432</v>
      </c>
      <c r="D57" s="184">
        <v>281711561</v>
      </c>
      <c r="E57" s="184">
        <v>356487915</v>
      </c>
      <c r="F57" s="184">
        <v>330801917</v>
      </c>
      <c r="G57" s="184">
        <v>362349196</v>
      </c>
      <c r="H57" s="184">
        <v>373531337</v>
      </c>
      <c r="I57" s="184">
        <v>327754944</v>
      </c>
      <c r="J57" s="184">
        <v>352158842</v>
      </c>
      <c r="K57" s="184">
        <v>323578055</v>
      </c>
      <c r="L57" s="184">
        <v>352358360</v>
      </c>
      <c r="M57" s="184">
        <v>364091117</v>
      </c>
      <c r="N57" s="184">
        <v>317900826</v>
      </c>
      <c r="O57" s="184">
        <v>4058124502</v>
      </c>
      <c r="P57" s="77"/>
      <c r="Q57" s="77"/>
    </row>
    <row r="58" spans="1:17" ht="7.5" customHeight="1">
      <c r="A58" s="77"/>
      <c r="B58" s="185" t="s">
        <v>151</v>
      </c>
      <c r="C58" s="184">
        <v>1358071055</v>
      </c>
      <c r="D58" s="184">
        <v>1313231011</v>
      </c>
      <c r="E58" s="184">
        <v>1479231751</v>
      </c>
      <c r="F58" s="184">
        <v>1453352661</v>
      </c>
      <c r="G58" s="184">
        <v>1461951422</v>
      </c>
      <c r="H58" s="184">
        <v>1464964706</v>
      </c>
      <c r="I58" s="184">
        <v>1481286814</v>
      </c>
      <c r="J58" s="184">
        <v>1517218636</v>
      </c>
      <c r="K58" s="184">
        <v>1437141131</v>
      </c>
      <c r="L58" s="184">
        <v>1517462058</v>
      </c>
      <c r="M58" s="184">
        <v>1455487493</v>
      </c>
      <c r="N58" s="184">
        <v>1481080890</v>
      </c>
      <c r="O58" s="184">
        <v>17420479628</v>
      </c>
      <c r="P58" s="77"/>
      <c r="Q58" s="77"/>
    </row>
    <row r="59" spans="1:17" ht="7.5" customHeight="1">
      <c r="A59" s="77"/>
      <c r="B59" s="186" t="s">
        <v>152</v>
      </c>
      <c r="C59" s="187">
        <v>130502776</v>
      </c>
      <c r="D59" s="187">
        <v>110081557</v>
      </c>
      <c r="E59" s="187">
        <v>129449449</v>
      </c>
      <c r="F59" s="187">
        <v>126210955</v>
      </c>
      <c r="G59" s="187">
        <v>131434774</v>
      </c>
      <c r="H59" s="187">
        <v>131518831</v>
      </c>
      <c r="I59" s="187">
        <v>148508397</v>
      </c>
      <c r="J59" s="187">
        <v>142153227</v>
      </c>
      <c r="K59" s="187">
        <v>129014273</v>
      </c>
      <c r="L59" s="187">
        <v>136163083</v>
      </c>
      <c r="M59" s="187">
        <v>128304696</v>
      </c>
      <c r="N59" s="187">
        <v>141942411</v>
      </c>
      <c r="O59" s="187">
        <v>1585284429</v>
      </c>
      <c r="P59" s="77"/>
      <c r="Q59" s="77"/>
    </row>
    <row r="60" spans="1:17" ht="7.5" customHeight="1">
      <c r="A60" s="77"/>
      <c r="B60" s="183" t="s">
        <v>153</v>
      </c>
      <c r="C60" s="184">
        <v>32675111</v>
      </c>
      <c r="D60" s="184">
        <v>27168609</v>
      </c>
      <c r="E60" s="184">
        <v>29207352</v>
      </c>
      <c r="F60" s="184">
        <v>28983334</v>
      </c>
      <c r="G60" s="184">
        <v>32045519</v>
      </c>
      <c r="H60" s="184">
        <v>29932867</v>
      </c>
      <c r="I60" s="184">
        <v>33822206</v>
      </c>
      <c r="J60" s="184">
        <v>35979373</v>
      </c>
      <c r="K60" s="184">
        <v>31456479</v>
      </c>
      <c r="L60" s="184">
        <v>32533755</v>
      </c>
      <c r="M60" s="184">
        <v>30487316</v>
      </c>
      <c r="N60" s="184">
        <v>34113123</v>
      </c>
      <c r="O60" s="184">
        <v>378405044</v>
      </c>
      <c r="P60" s="77"/>
      <c r="Q60" s="77"/>
    </row>
    <row r="61" spans="1:17" ht="7.5" customHeight="1">
      <c r="A61" s="77"/>
      <c r="B61" s="185" t="s">
        <v>154</v>
      </c>
      <c r="C61" s="184">
        <v>388676973</v>
      </c>
      <c r="D61" s="184">
        <v>398977428</v>
      </c>
      <c r="E61" s="184">
        <v>399099814</v>
      </c>
      <c r="F61" s="184">
        <v>353606843</v>
      </c>
      <c r="G61" s="184">
        <v>339739911</v>
      </c>
      <c r="H61" s="184">
        <v>542497145</v>
      </c>
      <c r="I61" s="184">
        <v>401812179</v>
      </c>
      <c r="J61" s="184">
        <v>468619865</v>
      </c>
      <c r="K61" s="184">
        <v>381122065</v>
      </c>
      <c r="L61" s="184">
        <v>436792575</v>
      </c>
      <c r="M61" s="184">
        <v>515802081</v>
      </c>
      <c r="N61" s="184">
        <v>276111015</v>
      </c>
      <c r="O61" s="184">
        <v>4902857894</v>
      </c>
      <c r="P61" s="77"/>
      <c r="Q61" s="77"/>
    </row>
    <row r="62" spans="1:17" ht="7.5" customHeight="1">
      <c r="A62" s="77"/>
      <c r="B62" s="186" t="s">
        <v>155</v>
      </c>
      <c r="C62" s="187">
        <v>270928326</v>
      </c>
      <c r="D62" s="187">
        <v>245405309</v>
      </c>
      <c r="E62" s="187">
        <v>277950671</v>
      </c>
      <c r="F62" s="187">
        <v>283099643</v>
      </c>
      <c r="G62" s="187">
        <v>298011101</v>
      </c>
      <c r="H62" s="187">
        <v>284134235</v>
      </c>
      <c r="I62" s="187">
        <v>308775817</v>
      </c>
      <c r="J62" s="187">
        <v>309291016</v>
      </c>
      <c r="K62" s="187">
        <v>280304734</v>
      </c>
      <c r="L62" s="187">
        <v>299062720</v>
      </c>
      <c r="M62" s="187">
        <v>269139152</v>
      </c>
      <c r="N62" s="187">
        <v>270572594</v>
      </c>
      <c r="O62" s="187">
        <v>3396675318</v>
      </c>
      <c r="P62" s="77"/>
      <c r="Q62" s="77"/>
    </row>
    <row r="63" spans="1:17" ht="7.5" customHeight="1">
      <c r="A63" s="77"/>
      <c r="B63" s="183" t="s">
        <v>156</v>
      </c>
      <c r="C63" s="184">
        <v>76836846</v>
      </c>
      <c r="D63" s="184">
        <v>65920204</v>
      </c>
      <c r="E63" s="184">
        <v>111948718</v>
      </c>
      <c r="F63" s="184">
        <v>87730022</v>
      </c>
      <c r="G63" s="184">
        <v>44117742</v>
      </c>
      <c r="H63" s="184">
        <v>148836360</v>
      </c>
      <c r="I63" s="184">
        <v>32839117</v>
      </c>
      <c r="J63" s="184">
        <v>155106411</v>
      </c>
      <c r="K63" s="184">
        <v>93003339</v>
      </c>
      <c r="L63" s="184">
        <v>33689118</v>
      </c>
      <c r="M63" s="184">
        <v>146681369</v>
      </c>
      <c r="N63" s="184">
        <v>79719427</v>
      </c>
      <c r="O63" s="184">
        <v>1076428673</v>
      </c>
      <c r="P63" s="77"/>
      <c r="Q63" s="77"/>
    </row>
    <row r="64" spans="1:17" ht="7.5" customHeight="1">
      <c r="A64" s="77"/>
      <c r="B64" s="185" t="s">
        <v>157</v>
      </c>
      <c r="C64" s="184">
        <v>293854117</v>
      </c>
      <c r="D64" s="184">
        <v>236269385</v>
      </c>
      <c r="E64" s="184">
        <v>236607965</v>
      </c>
      <c r="F64" s="184">
        <v>276979060</v>
      </c>
      <c r="G64" s="184">
        <v>173498446</v>
      </c>
      <c r="H64" s="184">
        <v>397078028</v>
      </c>
      <c r="I64" s="184">
        <v>151495517</v>
      </c>
      <c r="J64" s="184">
        <v>209379893</v>
      </c>
      <c r="K64" s="184">
        <v>307830766</v>
      </c>
      <c r="L64" s="184">
        <v>267969478</v>
      </c>
      <c r="M64" s="184">
        <v>264483776</v>
      </c>
      <c r="N64" s="184">
        <v>384284741</v>
      </c>
      <c r="O64" s="184">
        <v>3199731172</v>
      </c>
      <c r="P64" s="77"/>
      <c r="Q64" s="77"/>
    </row>
    <row r="65" spans="1:17" ht="7.5" customHeight="1" thickBot="1">
      <c r="A65" s="77"/>
      <c r="B65" s="186" t="s">
        <v>158</v>
      </c>
      <c r="C65" s="184">
        <v>50913586</v>
      </c>
      <c r="D65" s="184">
        <v>51419846</v>
      </c>
      <c r="E65" s="184">
        <v>55125644</v>
      </c>
      <c r="F65" s="184">
        <v>56501365</v>
      </c>
      <c r="G65" s="184">
        <v>60481057</v>
      </c>
      <c r="H65" s="184">
        <v>45577976</v>
      </c>
      <c r="I65" s="184">
        <v>67218111</v>
      </c>
      <c r="J65" s="184">
        <v>46155236</v>
      </c>
      <c r="K65" s="184">
        <v>72133173</v>
      </c>
      <c r="L65" s="184">
        <v>81962967</v>
      </c>
      <c r="M65" s="184">
        <v>65332695</v>
      </c>
      <c r="N65" s="184">
        <v>57511052</v>
      </c>
      <c r="O65" s="184">
        <v>710332708</v>
      </c>
      <c r="P65" s="77"/>
      <c r="Q65" s="77"/>
    </row>
    <row r="66" spans="1:17" ht="7.5" customHeight="1" thickTop="1">
      <c r="A66" s="77"/>
      <c r="B66" s="188" t="s">
        <v>223</v>
      </c>
      <c r="C66" s="189">
        <v>13638880390</v>
      </c>
      <c r="D66" s="189">
        <v>12940756287</v>
      </c>
      <c r="E66" s="189">
        <v>14535100031</v>
      </c>
      <c r="F66" s="189">
        <v>14326941821</v>
      </c>
      <c r="G66" s="189">
        <v>14681843911</v>
      </c>
      <c r="H66" s="189">
        <v>15279696087</v>
      </c>
      <c r="I66" s="189">
        <v>14808671003</v>
      </c>
      <c r="J66" s="189">
        <v>15134458532</v>
      </c>
      <c r="K66" s="189">
        <v>14685314134</v>
      </c>
      <c r="L66" s="189">
        <v>14934802733</v>
      </c>
      <c r="M66" s="189">
        <v>14509253637</v>
      </c>
      <c r="N66" s="189">
        <v>14626819183</v>
      </c>
      <c r="O66" s="189">
        <v>174102537749</v>
      </c>
      <c r="P66" s="77"/>
      <c r="Q66" s="77"/>
    </row>
    <row r="67" spans="1:17" ht="7.5" customHeight="1" thickBot="1">
      <c r="A67" s="77"/>
      <c r="B67" s="190" t="s">
        <v>160</v>
      </c>
      <c r="C67" s="191">
        <v>138789461</v>
      </c>
      <c r="D67" s="191">
        <v>121189927</v>
      </c>
      <c r="E67" s="191">
        <v>133626119</v>
      </c>
      <c r="F67" s="191">
        <v>142891591</v>
      </c>
      <c r="G67" s="191">
        <v>130932128</v>
      </c>
      <c r="H67" s="191">
        <v>144671130</v>
      </c>
      <c r="I67" s="191">
        <v>132665898</v>
      </c>
      <c r="J67" s="191">
        <v>144633497</v>
      </c>
      <c r="K67" s="191">
        <v>113715381</v>
      </c>
      <c r="L67" s="191">
        <v>124482575</v>
      </c>
      <c r="M67" s="191">
        <v>120508021</v>
      </c>
      <c r="N67" s="191">
        <v>126777981</v>
      </c>
      <c r="O67" s="191">
        <v>1574883709</v>
      </c>
      <c r="P67" s="77"/>
      <c r="Q67" s="77"/>
    </row>
    <row r="68" spans="1:17" ht="7.5" customHeight="1" thickTop="1">
      <c r="A68" s="77"/>
      <c r="B68" s="186" t="s">
        <v>224</v>
      </c>
      <c r="C68" s="187">
        <v>13777669851</v>
      </c>
      <c r="D68" s="187">
        <v>13061946214</v>
      </c>
      <c r="E68" s="187">
        <v>14668726150</v>
      </c>
      <c r="F68" s="187">
        <v>14469833412</v>
      </c>
      <c r="G68" s="187">
        <v>14812776039</v>
      </c>
      <c r="H68" s="187">
        <v>15424367217</v>
      </c>
      <c r="I68" s="187">
        <v>14941336901</v>
      </c>
      <c r="J68" s="187">
        <v>15279092029</v>
      </c>
      <c r="K68" s="187">
        <v>14799029515</v>
      </c>
      <c r="L68" s="187">
        <v>15059285308</v>
      </c>
      <c r="M68" s="187">
        <v>14629761658</v>
      </c>
      <c r="N68" s="187">
        <v>14753597164</v>
      </c>
      <c r="O68" s="187">
        <v>175677421458</v>
      </c>
      <c r="P68" s="77"/>
      <c r="Q68" s="77"/>
    </row>
    <row r="69" spans="1:17" ht="12.75">
      <c r="A69" s="77"/>
      <c r="B69" s="77"/>
      <c r="C69" s="77"/>
      <c r="D69" s="77"/>
      <c r="E69" s="77"/>
      <c r="F69" s="77"/>
      <c r="G69" s="77"/>
      <c r="H69" s="77"/>
      <c r="I69" s="77"/>
      <c r="J69" s="77"/>
      <c r="K69" s="77"/>
      <c r="L69" s="77"/>
      <c r="M69" s="77"/>
      <c r="N69" s="77"/>
      <c r="O69" s="77"/>
      <c r="P69" s="77"/>
      <c r="Q69" s="77"/>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USDOT_User</cp:lastModifiedBy>
  <cp:lastPrinted>2013-02-04T15:53:54Z</cp:lastPrinted>
  <dcterms:created xsi:type="dcterms:W3CDTF">2012-10-23T18:32:24Z</dcterms:created>
  <dcterms:modified xsi:type="dcterms:W3CDTF">2015-03-18T13:53:37Z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