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<sst xmlns="http://schemas.openxmlformats.org/spreadsheetml/2006/main" count="3045" uniqueCount="903">
  <si>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</si>
  <si>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</si>
  <si>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</si>
  <si>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</si>
  <si>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</si>
  <si>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</si>
  <si>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</si>
  <si>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</si>
  <si>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</si>
  <si>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</si>
  <si>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</si>
  <si>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</si>
  <si>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</si>
  <si>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</si>
  <si>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</si>
  <si>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</si>
  <si>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</si>
  <si>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</si>
  <si>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</si>
  <si>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</si>
  <si>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</si>
  <si>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</si>
  <si>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</si>
  <si>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</si>
  <si>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</si>
  <si>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</si>
  <si>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</si>
  <si>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</si>
  <si>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</si>
  <si>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</si>
  <si>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</si>
  <si>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</si>
  <si>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</si>
  <si>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</si>
  <si>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</si>
  <si>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</si>
  <si>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</si>
  <si>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</si>
  <si>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</si>
  <si>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</si>
  <si>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</si>
  <si>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</si>
  <si>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</si>
  <si>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</si>
  <si>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</si>
  <si>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</si>
  <si>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</si>
  <si>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</si>
  <si>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</si>
  <si>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</si>
  <si>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</si>
  <si>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</si>
  <si>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</si>
  <si>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</si>
  <si>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</si>
  <si>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</si>
  <si>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</si>
  <si>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</si>
  <si>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</si>
  <si>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</si>
  <si>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</si>
  <si>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</si>
  <si>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</si>
  <si>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</si>
  <si>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</si>
  <si>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</si>
  <si>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</si>
  <si>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</si>
  <si>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</si>
  <si>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</si>
  <si>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</si>
  <si>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</si>
  <si>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</si>
  <si>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</si>
  <si>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</si>
  <si>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</si>
  <si>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</si>
  <si>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</si>
  <si>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</si>
  <si>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</si>
  <si>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</si>
  <si>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</si>
  <si>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</si>
  <si>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</si>
  <si>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</si>
  <si>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</si>
  <si>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</si>
  <si>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</si>
  <si>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</si>
  <si>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</si>
  <si>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</si>
  <si>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</si>
  <si>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</si>
  <si>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</si>
  <si>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</si>
  <si>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</si>
  <si>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</si>
  <si>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</si>
  <si>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</si>
  <si>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</si>
  <si>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</si>
  <si>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</si>
  <si>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</si>
  <si>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</si>
  <si>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</si>
  <si>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</si>
  <si>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</si>
  <si>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</si>
  <si>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</si>
  <si>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</si>
  <si>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</si>
  <si>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</si>
  <si>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</si>
  <si>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</si>
  <si>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</si>
  <si>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</si>
  <si>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</si>
  <si>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</si>
  <si>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</si>
  <si>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</si>
  <si>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</si>
  <si>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</si>
  <si>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</si>
  <si>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</si>
  <si>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</si>
  <si>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</si>
  <si>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</si>
  <si>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</si>
  <si>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</si>
  <si>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</si>
  <si>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</si>
  <si>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</si>
  <si>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</si>
  <si>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</si>
  <si>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</si>
  <si>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</si>
  <si>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</si>
  <si>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</si>
  <si>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</si>
  <si>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</si>
  <si>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</si>
  <si>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</si>
  <si>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</si>
  <si>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</si>
  <si>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</si>
  <si>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</si>
  <si>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</si>
  <si>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</si>
  <si>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</si>
  <si>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</si>
  <si>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</si>
  <si>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</si>
  <si>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</si>
  <si>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</si>
  <si>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</si>
  <si>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</si>
  <si>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</si>
  <si>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</si>
  <si>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31.5</t>
  </si>
  <si>
    <t>32.5</t>
  </si>
  <si>
    <t>30.4</t>
  </si>
  <si>
    <t>29.5</t>
  </si>
  <si>
    <t>25.3</t>
  </si>
  <si>
    <t>24.3</t>
  </si>
  <si>
    <t>28.8</t>
  </si>
  <si>
    <t>29.6</t>
  </si>
  <si>
    <t>31.4</t>
  </si>
  <si>
    <t>32.6</t>
  </si>
  <si>
    <t>29.9</t>
  </si>
  <si>
    <t>27.3</t>
  </si>
  <si>
    <t>26.7</t>
  </si>
  <si>
    <t>43.1</t>
  </si>
  <si>
    <t>41.1</t>
  </si>
  <si>
    <t>47.7</t>
  </si>
  <si>
    <t>47.2</t>
  </si>
  <si>
    <t>50.2</t>
  </si>
  <si>
    <t>47.6</t>
  </si>
  <si>
    <t>49.0</t>
  </si>
  <si>
    <t>46.0</t>
  </si>
  <si>
    <t>88.8</t>
  </si>
  <si>
    <t>85.2</t>
  </si>
  <si>
    <t>98.7</t>
  </si>
  <si>
    <t>97.8</t>
  </si>
  <si>
    <t>99.2</t>
  </si>
  <si>
    <t>97.1</t>
  </si>
  <si>
    <t>97.9</t>
  </si>
  <si>
    <t>99.6</t>
  </si>
  <si>
    <t>92.8</t>
  </si>
  <si>
    <t>99.1</t>
  </si>
  <si>
    <t>93.8</t>
  </si>
  <si>
    <t>39.4</t>
  </si>
  <si>
    <t>45.7</t>
  </si>
  <si>
    <t>46.8</t>
  </si>
  <si>
    <t>44.6</t>
  </si>
  <si>
    <t>43.4</t>
  </si>
  <si>
    <t>242.1</t>
  </si>
  <si>
    <t>233.1</t>
  </si>
  <si>
    <t>271.9</t>
  </si>
  <si>
    <t>281.2</t>
  </si>
  <si>
    <t>281.0</t>
  </si>
  <si>
    <t>283.5</t>
  </si>
  <si>
    <t>283.4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</si>
  <si>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</si>
  <si>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</si>
  <si>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</si>
  <si>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</si>
  <si>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</si>
  <si>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</si>
  <si>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</si>
  <si>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</si>
  <si>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</si>
  <si>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</si>
  <si>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3.3</t>
  </si>
  <si>
    <t>2.0</t>
  </si>
  <si>
    <t>1.7</t>
  </si>
  <si>
    <t>2.2</t>
  </si>
  <si>
    <t>2.1</t>
  </si>
  <si>
    <t>1.2</t>
  </si>
  <si>
    <t>1.6</t>
  </si>
  <si>
    <t>2.4</t>
  </si>
  <si>
    <t>1.4</t>
  </si>
  <si>
    <t>1.9</t>
  </si>
  <si>
    <t>0.2</t>
  </si>
  <si>
    <t>1.0</t>
  </si>
  <si>
    <t>0.7</t>
  </si>
  <si>
    <t>0.4</t>
  </si>
  <si>
    <t>0.5</t>
  </si>
  <si>
    <t>1.1</t>
  </si>
  <si>
    <t>2.6</t>
  </si>
  <si>
    <t>1.3</t>
  </si>
  <si>
    <t>1.5</t>
  </si>
  <si>
    <t>1.8</t>
  </si>
  <si>
    <t>-0.3</t>
  </si>
  <si>
    <t>0.1</t>
  </si>
  <si>
    <t>0.6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</si>
  <si>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</si>
  <si>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</si>
  <si>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</si>
  <si>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</si>
  <si>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</si>
  <si>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</si>
  <si>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</si>
  <si>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</si>
  <si>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</si>
  <si>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</si>
  <si>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</si>
  <si>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</si>
  <si>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</si>
  <si>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</si>
  <si>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</si>
  <si>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</si>
  <si>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</si>
  <si>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</si>
  <si>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</si>
  <si>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</si>
  <si>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</si>
  <si>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</si>
  <si>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</si>
  <si>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</si>
  <si>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</si>
  <si>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</si>
  <si>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</si>
  <si>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</si>
  <si>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</si>
  <si>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</si>
  <si>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</si>
  <si>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</si>
  <si>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</si>
  <si>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</si>
  <si>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</si>
  <si>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</si>
  <si>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</si>
  <si>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</si>
  <si>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</si>
  <si>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</si>
  <si>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</si>
  <si>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</si>
  <si>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</si>
  <si>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</si>
  <si>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</si>
  <si>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</si>
  <si>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</si>
  <si>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</si>
  <si>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</si>
  <si>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</si>
  <si>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</si>
  <si>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</si>
  <si>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</si>
  <si>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</si>
  <si>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</si>
  <si>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</si>
  <si>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</si>
  <si>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</si>
  <si>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</si>
  <si>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</si>
  <si>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</si>
  <si>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</si>
  <si>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</si>
  <si>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</si>
  <si>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</si>
  <si>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</si>
  <si>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</si>
  <si>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</si>
  <si>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</si>
  <si>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</si>
  <si>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</si>
  <si>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</si>
  <si>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</si>
  <si>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</si>
  <si>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</si>
  <si>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</si>
  <si>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</si>
  <si>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</si>
  <si>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</si>
  <si>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</si>
  <si>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</si>
  <si>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</si>
  <si>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</si>
  <si>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</si>
  <si>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187.4</t>
  </si>
  <si>
    <t>208.7</t>
  </si>
  <si>
    <t>229.1</t>
  </si>
  <si>
    <t>249.0</t>
  </si>
  <si>
    <t>52.2</t>
  </si>
  <si>
    <t>83.1</t>
  </si>
  <si>
    <t>113.7</t>
  </si>
  <si>
    <t>146.3</t>
  </si>
  <si>
    <t>179.9</t>
  </si>
  <si>
    <t>214.8</t>
  </si>
  <si>
    <t>280.5</t>
  </si>
  <si>
    <t>313.0</t>
  </si>
  <si>
    <t>343.4</t>
  </si>
  <si>
    <t>372.9</t>
  </si>
  <si>
    <t>49.6</t>
  </si>
  <si>
    <t>78.4</t>
  </si>
  <si>
    <t>108.0</t>
  </si>
  <si>
    <t>139.1</t>
  </si>
  <si>
    <t>170.5</t>
  </si>
  <si>
    <t>203.1</t>
  </si>
  <si>
    <t>234.6</t>
  </si>
  <si>
    <t>263.3</t>
  </si>
  <si>
    <t>293.2</t>
  </si>
  <si>
    <t>320.5</t>
  </si>
  <si>
    <t>347.2</t>
  </si>
  <si>
    <t>84.2</t>
  </si>
  <si>
    <t>131.9</t>
  </si>
  <si>
    <t>179.1</t>
  </si>
  <si>
    <t>228.6</t>
  </si>
  <si>
    <t>278.9</t>
  </si>
  <si>
    <t>326.5</t>
  </si>
  <si>
    <t>375.5</t>
  </si>
  <si>
    <t>421.4</t>
  </si>
  <si>
    <t>469.1</t>
  </si>
  <si>
    <t>516.2</t>
  </si>
  <si>
    <t>563.5</t>
  </si>
  <si>
    <t>174.1</t>
  </si>
  <si>
    <t>272.8</t>
  </si>
  <si>
    <t>370.6</t>
  </si>
  <si>
    <t>469.8</t>
  </si>
  <si>
    <t>566.9</t>
  </si>
  <si>
    <t>664.8</t>
  </si>
  <si>
    <t>764.4</t>
  </si>
  <si>
    <t>857.2</t>
  </si>
  <si>
    <t>956.2</t>
  </si>
  <si>
    <t>1049.0</t>
  </si>
  <si>
    <t>1142.8</t>
  </si>
  <si>
    <t>80.6</t>
  </si>
  <si>
    <t>126.1</t>
  </si>
  <si>
    <t>171.8</t>
  </si>
  <si>
    <t>218.6</t>
  </si>
  <si>
    <t>264.9</t>
  </si>
  <si>
    <t>311.5</t>
  </si>
  <si>
    <t>357.5</t>
  </si>
  <si>
    <t>400.5</t>
  </si>
  <si>
    <t>445.1</t>
  </si>
  <si>
    <t>488.5</t>
  </si>
  <si>
    <t>533.1</t>
  </si>
  <si>
    <t>475.2</t>
  </si>
  <si>
    <t>747.1</t>
  </si>
  <si>
    <t>1018.8</t>
  </si>
  <si>
    <t>1300.0</t>
  </si>
  <si>
    <t>1580.9</t>
  </si>
  <si>
    <t>1864.4</t>
  </si>
  <si>
    <t>2147.8</t>
  </si>
  <si>
    <t>2410.3</t>
  </si>
  <si>
    <t>2685.3</t>
  </si>
  <si>
    <t>2946.7</t>
  </si>
  <si>
    <t>3208.5</t>
  </si>
  <si>
    <t>Percent Change In Cumulative Monthly Travel 2016 vs 2017</t>
  </si>
  <si>
    <t>2.5</t>
  </si>
  <si>
    <t>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</si>
  <si>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</si>
  <si>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</si>
  <si>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</si>
  <si>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</si>
  <si>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</si>
  <si>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</si>
  <si>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</si>
  <si>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</si>
  <si>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</si>
  <si>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</si>
  <si>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</si>
  <si>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</si>
  <si>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</si>
  <si>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</si>
  <si>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</si>
  <si>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</si>
  <si>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</si>
  <si>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</si>
  <si>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</si>
  <si>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</si>
  <si>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</si>
  <si>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</si>
  <si>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</si>
  <si>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</si>
  <si>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</si>
  <si>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</si>
  <si>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</si>
  <si>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</si>
  <si>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</si>
  <si>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</si>
  <si>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</si>
  <si>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</si>
  <si>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</si>
  <si>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</si>
  <si>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</si>
  <si>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</si>
  <si>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</si>
  <si>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</si>
  <si>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</si>
  <si>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</si>
  <si>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</si>
  <si>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</si>
  <si>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</si>
  <si>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</si>
  <si>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</si>
  <si>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</si>
  <si>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</si>
  <si>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</si>
  <si>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</si>
  <si>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</si>
  <si>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</si>
  <si>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</si>
  <si>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</si>
  <si>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</si>
  <si>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</si>
  <si>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</si>
  <si>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</si>
  <si>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</si>
  <si>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</si>
  <si>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</si>
  <si>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</si>
  <si>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</si>
  <si>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</si>
  <si>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</si>
  <si>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</si>
  <si>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</si>
  <si>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</si>
  <si>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</si>
  <si>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</si>
  <si>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</si>
  <si>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</si>
  <si>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</si>
  <si>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</si>
  <si>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</si>
  <si>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</si>
  <si>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</si>
  <si>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</si>
  <si>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</si>
  <si>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</si>
  <si>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</si>
  <si>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</si>
  <si>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</si>
  <si>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</si>
  <si>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</si>
  <si>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</si>
  <si>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</si>
  <si>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</si>
  <si>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</si>
  <si>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</si>
  <si>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</si>
  <si>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</si>
  <si>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</si>
  <si>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</si>
  <si>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</si>
  <si>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</si>
  <si>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</si>
  <si>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</si>
  <si>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</si>
  <si>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</si>
  <si>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</si>
  <si>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</si>
  <si>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</si>
  <si>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</si>
  <si>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</si>
  <si>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</si>
  <si>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</si>
  <si>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</si>
  <si>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</si>
  <si>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</si>
  <si>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</si>
  <si>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</si>
  <si>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</si>
  <si>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</si>
  <si>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</si>
  <si>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</si>
  <si>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</si>
  <si>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</si>
  <si>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</si>
  <si>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</si>
  <si>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</si>
  <si>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</si>
  <si>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</si>
  <si>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</si>
  <si>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</si>
  <si>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</si>
  <si>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</si>
  <si>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</si>
  <si>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</si>
  <si>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</si>
  <si>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</si>
  <si>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</si>
  <si>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</si>
  <si>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</si>
  <si>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</si>
  <si>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</si>
  <si>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</si>
  <si>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</si>
  <si>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</si>
  <si>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December</t>
  </si>
  <si>
    <t>62.1</t>
  </si>
  <si>
    <t>56.5</t>
  </si>
  <si>
    <t>50.9</t>
  </si>
  <si>
    <t>37.1</t>
  </si>
  <si>
    <t>55.2</t>
  </si>
  <si>
    <t>76.2</t>
  </si>
  <si>
    <t>185.6</t>
  </si>
  <si>
    <t>-0.2</t>
  </si>
  <si>
    <t>-0.6</t>
  </si>
  <si>
    <t>-0.7</t>
  </si>
  <si>
    <t>2015</t>
  </si>
  <si>
    <t>February7,2018</t>
  </si>
  <si>
    <t>November 2016</t>
  </si>
  <si>
    <t>February 07,2018</t>
  </si>
  <si>
    <t>39.3</t>
  </si>
  <si>
    <t xml:space="preserve">Page 2 - table </t>
  </si>
  <si>
    <t>year_record</t>
  </si>
  <si>
    <t>tmonth</t>
  </si>
  <si>
    <t>yearToDate</t>
  </si>
  <si>
    <t>moving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</si>
  <si>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</si>
  <si>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</si>
  <si>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</si>
  <si>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</si>
  <si>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</si>
  <si>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</si>
  <si>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</si>
  <si>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</si>
  <si>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</si>
  <si>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</si>
  <si>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</si>
  <si>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</si>
  <si>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</si>
  <si>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</si>
  <si>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</si>
  <si>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</si>
  <si>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</si>
  <si>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</si>
  <si>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</si>
  <si>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</si>
  <si>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</si>
  <si>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</si>
  <si>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</si>
  <si>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</si>
  <si>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</si>
  <si>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</si>
  <si>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</si>
  <si>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</si>
  <si>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</si>
  <si>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</si>
  <si>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</si>
  <si>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</si>
  <si>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</si>
  <si>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</si>
  <si>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</si>
  <si>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</si>
  <si>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</si>
  <si>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</si>
  <si>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</si>
  <si>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</si>
  <si>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</si>
  <si>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</si>
  <si>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</si>
  <si>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</si>
  <si>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</si>
  <si>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</si>
  <si>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</si>
  <si>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</si>
  <si>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</si>
  <si>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</si>
  <si>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</si>
  <si>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</si>
  <si>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</si>
  <si>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</si>
  <si>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</si>
  <si>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</si>
  <si>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</si>
  <si>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</si>
  <si>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</si>
  <si>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</si>
  <si>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</si>
  <si>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</si>
  <si>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</si>
  <si>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</si>
  <si>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</si>
  <si>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</si>
  <si>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</si>
  <si>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</si>
  <si>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</si>
  <si>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</si>
  <si>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</si>
  <si>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</si>
  <si>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259960.000000</t>
  </si>
  <si>
    <t>3169203.000000</t>
  </si>
  <si>
    <t>261785.000000</t>
  </si>
  <si>
    <t>3208517.000000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</si>
  <si>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</si>
  <si>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</si>
  <si>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</si>
  <si>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</si>
  <si>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</si>
  <si>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</si>
  <si>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</si>
  <si>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</si>
  <si>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</si>
  <si>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</si>
  <si>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</si>
  <si>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</si>
  <si>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</si>
  <si>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</si>
  <si>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</si>
  <si>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</si>
  <si>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</si>
  <si>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</si>
  <si>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</si>
  <si>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</si>
  <si>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</si>
  <si>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</si>
  <si>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</si>
  <si>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</si>
  <si>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</si>
  <si>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</si>
  <si>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</si>
  <si>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</si>
  <si>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</si>
  <si>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</si>
  <si>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</si>
  <si>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</si>
  <si>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</si>
  <si>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</si>
  <si>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</si>
  <si>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</si>
  <si>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</si>
  <si>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</si>
  <si>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</si>
  <si>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</si>
  <si>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</si>
  <si>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</si>
  <si>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</si>
  <si>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</si>
  <si>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</si>
  <si>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</si>
  <si>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</si>
  <si>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</si>
  <si>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</si>
  <si>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</si>
  <si>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</si>
  <si>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</si>
  <si>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</si>
  <si>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</si>
  <si>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</si>
  <si>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</si>
  <si>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</si>
  <si>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</si>
  <si>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</si>
  <si>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</si>
  <si>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</si>
  <si>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</si>
  <si>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</si>
  <si>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</si>
  <si>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</si>
  <si>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</si>
  <si>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</si>
  <si>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</si>
  <si>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</si>
  <si>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</si>
  <si>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</si>
  <si>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</si>
  <si>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</si>
  <si>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</si>
  <si>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</si>
  <si>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</si>
  <si>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</si>
  <si>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</si>
  <si>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</si>
  <si>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</si>
  <si>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</si>
  <si>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</si>
  <si>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</si>
  <si>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</si>
  <si>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</si>
  <si>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</si>
  <si>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</si>
  <si>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</si>
  <si>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</si>
  <si>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</si>
  <si>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</si>
  <si>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</si>
  <si>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</si>
  <si>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</si>
  <si>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</si>
  <si>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</si>
  <si>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</si>
  <si>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</si>
  <si>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</si>
  <si>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</si>
  <si>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</si>
  <si>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</si>
  <si>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</si>
  <si>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</si>
  <si>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</si>
  <si>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</si>
  <si>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</si>
  <si>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</si>
  <si>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</si>
  <si>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</si>
  <si>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</si>
  <si>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</si>
  <si>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</si>
  <si>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</si>
  <si>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</si>
  <si>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</si>
  <si>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</si>
  <si>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</si>
  <si>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</si>
  <si>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</si>
  <si>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</si>
  <si>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</si>
  <si>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</si>
  <si>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</si>
  <si>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</si>
  <si>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</si>
  <si>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</si>
  <si>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</si>
  <si>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</si>
  <si>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</si>
  <si>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</si>
  <si>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</si>
  <si>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</si>
  <si>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</si>
  <si>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</si>
  <si>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</si>
  <si>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</si>
  <si>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</si>
  <si>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</si>
  <si>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</si>
  <si>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</si>
  <si>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</si>
  <si>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</si>
  <si>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</si>
  <si>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</si>
  <si>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</si>
  <si>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</si>
  <si>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</si>
  <si>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</si>
  <si>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</si>
  <si>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</si>
  <si>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</si>
  <si>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</si>
  <si>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</si>
  <si>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</si>
  <si>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</si>
  <si>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</si>
  <si>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</si>
  <si>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</si>
  <si>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</si>
  <si>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</si>
  <si>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</si>
  <si>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</si>
  <si>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</si>
  <si>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</si>
  <si>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</si>
  <si>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</si>
  <si>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</si>
  <si>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</si>
  <si>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</si>
  <si>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</si>
  <si>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</si>
  <si>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</si>
  <si>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</si>
  <si>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</si>
  <si>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</si>
  <si>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</si>
  <si>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</si>
  <si>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</si>
  <si>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</si>
  <si>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</si>
  <si>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</si>
  <si>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</si>
  <si>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</si>
  <si>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</si>
  <si>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</si>
  <si>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</si>
  <si>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</si>
  <si>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</si>
  <si>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</si>
  <si>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</si>
  <si>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</si>
  <si>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</si>
  <si>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</si>
  <si>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</si>
  <si>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</si>
  <si>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</si>
  <si>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</si>
  <si>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</si>
  <si>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</si>
  <si>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</si>
  <si>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</si>
  <si>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</si>
  <si>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</si>
  <si>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</si>
  <si>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</si>
  <si>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</si>
  <si>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</si>
  <si>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</si>
  <si>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</si>
  <si>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</si>
  <si>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</si>
  <si>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</si>
  <si>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</si>
  <si>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</si>
  <si>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</si>
  <si>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</si>
  <si>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</si>
  <si>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</si>
  <si>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</si>
  <si>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</si>
  <si>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</si>
  <si>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</si>
  <si>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</si>
  <si>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</si>
  <si>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</si>
  <si>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</si>
  <si>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</si>
  <si>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</si>
  <si>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</si>
  <si>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</si>
  <si>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</si>
  <si>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</si>
  <si>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</si>
  <si>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</si>
  <si>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</si>
  <si>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</si>
  <si>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</si>
  <si>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</si>
  <si>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</si>
  <si>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</si>
  <si>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</si>
  <si>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</si>
  <si>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</si>
  <si>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</si>
  <si>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</si>
  <si>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</si>
  <si>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</si>
  <si>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</si>
  <si>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</si>
  <si>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</si>
  <si>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</si>
  <si>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</si>
  <si>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</si>
  <si>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</si>
  <si>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</si>
  <si>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3197</t>
  </si>
  <si>
    <t>3201</t>
  </si>
  <si>
    <t>3202</t>
  </si>
  <si>
    <t>3205</t>
  </si>
  <si>
    <t>3207</t>
  </si>
  <si>
    <t>3209</t>
  </si>
  <si>
    <t>313</t>
  </si>
  <si>
    <t>314</t>
  </si>
  <si>
    <t>315</t>
  </si>
  <si>
    <t>316</t>
  </si>
  <si>
    <t>317</t>
  </si>
  <si>
    <t>318</t>
  </si>
  <si>
    <t xml:space="preserve">is 269 billion miles, a 1.3% (3.6 billion vehicle miles) increase over </t>
  </si>
  <si>
    <t xml:space="preserve">December 2016. It also represents 0.04% decline (-0.1 billion vehicle </t>
  </si>
  <si>
    <t>miles) compared with November 2017.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</si>
  <si>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</si>
  <si>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</si>
  <si>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</si>
  <si>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</si>
  <si>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</si>
  <si>
    <t xml:space="preserve">The seasonally adjusted vehicle miles traveled for December 2017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</si>
</sst>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"/>
          <c:w val="0.923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19009"/>
        <c:axId val="5571082"/>
      </c:lineChart>
      <c:cat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0"/>
        <c:lblOffset val="100"/>
        <c:tickLblSkip val="12"/>
        <c:noMultiLvlLbl val="0"/>
      </c:catAx>
      <c:valAx>
        <c:axId val="557108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133350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I24" sqref="I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December 2017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0.7%</v>
      </c>
      <c r="F15" s="2" t="s">
        <v>9</v>
      </c>
      <c r="G15" s="184" t="str">
        <f>Data!Y4</f>
        <v>1.8</v>
      </c>
      <c r="H15" s="2" t="s">
        <v>10</v>
      </c>
      <c r="I15" s="1"/>
      <c r="L15" s="2" t="str">
        <f>CONCATENATE("for ",E10," as compared  with")</f>
        <v>for December 2017 as compared  with</v>
      </c>
    </row>
    <row r="16" spans="5:10" ht="18">
      <c r="E16" s="118">
        <f>Data!A6</f>
        <v>42706</v>
      </c>
      <c r="F16" s="199">
        <f>E16</f>
        <v>42706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261.8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="4" customFormat="1" ht="18">
      <c r="E20" s="4" t="s">
        <v>902</v>
      </c>
    </row>
    <row r="21" s="4" customFormat="1" ht="18">
      <c r="E21" s="4" t="s">
        <v>894</v>
      </c>
    </row>
    <row r="22" s="4" customFormat="1" ht="18">
      <c r="E22" s="4" t="s">
        <v>895</v>
      </c>
    </row>
    <row r="23" s="4" customFormat="1" ht="18">
      <c r="E23" s="4" t="s">
        <v>896</v>
      </c>
    </row>
    <row r="25" spans="5:11" ht="18">
      <c r="E25" s="192" t="str">
        <f>"Cumulative Travel for "&amp;Data!A4&amp;" changed by "</f>
        <v>Cumulative Travel for 2017 changed by </v>
      </c>
      <c r="F25" s="193"/>
      <c r="G25" s="193"/>
      <c r="H25" s="193"/>
      <c r="I25" s="193"/>
      <c r="J25" s="193"/>
      <c r="K25" s="109" t="str">
        <f>Data!S4&amp;"%"</f>
        <v>1.2%</v>
      </c>
    </row>
    <row r="26" spans="6:8" ht="18">
      <c r="F26" s="4" t="s">
        <v>9</v>
      </c>
      <c r="G26" s="184" t="str">
        <f>Data!Z4</f>
        <v>39.3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3208.5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December 2017 -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56.5</v>
      </c>
      <c r="J61" s="12" t="str">
        <f>Data!G4</f>
        <v>37.1</v>
      </c>
    </row>
    <row r="62" spans="4:10" ht="15">
      <c r="D62" s="11" t="str">
        <f>Data!L4&amp;"%"</f>
        <v>2.2%</v>
      </c>
      <c r="G62" s="11" t="str">
        <f>Data!M4&amp;"%"</f>
        <v>1.4%</v>
      </c>
      <c r="J62" s="11" t="str">
        <f>Data!O4&amp;"%"</f>
        <v>-0.2%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50.9</v>
      </c>
      <c r="J65" s="10" t="str">
        <f>Data!H4</f>
        <v>55.2</v>
      </c>
    </row>
    <row r="66" spans="7:10" ht="15">
      <c r="G66" s="11" t="str">
        <f>Data!N4&amp;"%"</f>
        <v>0.3%</v>
      </c>
      <c r="J66" s="11" t="str">
        <f>Data!P4&amp;"%"</f>
        <v>-0.6%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February 07,2018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498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474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475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476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478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479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480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483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484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485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487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488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489</v>
      </c>
      <c r="N16" s="77">
        <f>Data!X54</f>
        <v>5.96</v>
      </c>
      <c r="O16" s="77">
        <f>Data!Y54</f>
        <v>5.97</v>
      </c>
      <c r="P16" s="77">
        <f>Data!Z54</f>
        <v>5.99</v>
      </c>
    </row>
    <row r="19" spans="13:16" ht="12.75" customHeight="1">
      <c r="M19" s="266" t="s">
        <v>499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474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475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476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478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479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480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483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484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485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487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488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489</v>
      </c>
      <c r="N33" s="78">
        <f>Data!S54</f>
        <v>2.41</v>
      </c>
      <c r="O33" s="78">
        <f>Data!T54</f>
        <v>2.42</v>
      </c>
      <c r="P33" s="78">
        <f>Data!U54</f>
        <v>2.46</v>
      </c>
    </row>
    <row r="35" ht="12.75">
      <c r="N35" t="s">
        <v>500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P18" sqref="P18"/>
    </sheetView>
  </sheetViews>
  <sheetFormatPr defaultColWidth="9.140625" defaultRowHeight="12.75"/>
  <sheetData>
    <row r="2" ht="12.75">
      <c r="A2" s="189" t="s">
        <v>899</v>
      </c>
    </row>
    <row r="45" ht="12.75">
      <c r="A45" t="s">
        <v>897</v>
      </c>
    </row>
    <row r="46" ht="12.75">
      <c r="A46" t="s">
        <v>898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501</v>
      </c>
    </row>
    <row r="2" spans="1:27" ht="12.75">
      <c r="A2" t="s">
        <v>502</v>
      </c>
      <c r="B2" t="s">
        <v>503</v>
      </c>
      <c r="C2" t="s">
        <v>504</v>
      </c>
      <c r="D2" t="s">
        <v>505</v>
      </c>
      <c r="E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  <c r="R2" t="s">
        <v>518</v>
      </c>
      <c r="S2" t="s">
        <v>519</v>
      </c>
      <c r="T2" t="s">
        <v>520</v>
      </c>
      <c r="U2" t="s">
        <v>521</v>
      </c>
      <c r="V2" t="s">
        <v>522</v>
      </c>
      <c r="W2" t="s">
        <v>523</v>
      </c>
      <c r="X2" t="s">
        <v>524</v>
      </c>
      <c r="Y2" t="s">
        <v>525</v>
      </c>
      <c r="Z2" t="s">
        <v>526</v>
      </c>
      <c r="AA2" t="s">
        <v>527</v>
      </c>
    </row>
    <row r="3" spans="2:26" ht="12.75">
      <c r="B3" s="42"/>
      <c r="Y3" s="42"/>
      <c r="Z3" s="42"/>
    </row>
    <row r="4" spans="1:27" ht="12.75">
      <c r="A4" s="16" t="s">
        <v>528</v>
      </c>
      <c r="B4" s="16" t="s">
        <v>529</v>
      </c>
      <c r="C4" s="16" t="s">
        <v>530</v>
      </c>
      <c r="D4" s="16" t="s">
        <v>531</v>
      </c>
      <c r="E4" s="16" t="s">
        <v>532</v>
      </c>
      <c r="G4" s="16" t="s">
        <v>533</v>
      </c>
      <c r="H4" s="16" t="s">
        <v>534</v>
      </c>
      <c r="I4" s="16" t="s">
        <v>535</v>
      </c>
      <c r="J4" s="16" t="s">
        <v>536</v>
      </c>
      <c r="K4" s="16" t="s">
        <v>139</v>
      </c>
      <c r="L4" s="16" t="s">
        <v>215</v>
      </c>
      <c r="M4" s="16" t="s">
        <v>220</v>
      </c>
      <c r="N4" s="16" t="s">
        <v>235</v>
      </c>
      <c r="O4" s="16" t="s">
        <v>537</v>
      </c>
      <c r="P4" s="16" t="s">
        <v>538</v>
      </c>
      <c r="Q4" s="16" t="s">
        <v>224</v>
      </c>
      <c r="R4" s="16" t="s">
        <v>539</v>
      </c>
      <c r="S4" s="16" t="s">
        <v>217</v>
      </c>
      <c r="T4" s="16" t="s">
        <v>540</v>
      </c>
      <c r="U4" s="16" t="s">
        <v>541</v>
      </c>
      <c r="V4" s="16" t="s">
        <v>387</v>
      </c>
      <c r="W4" s="16" t="s">
        <v>542</v>
      </c>
      <c r="X4" s="16" t="s">
        <v>543</v>
      </c>
      <c r="Y4" s="16" t="s">
        <v>231</v>
      </c>
      <c r="Z4" s="16" t="s">
        <v>544</v>
      </c>
      <c r="AA4" s="16" t="s">
        <v>540</v>
      </c>
    </row>
    <row r="6" spans="1:2" ht="12.75">
      <c r="A6" s="107">
        <f>W4+31</f>
        <v>42706</v>
      </c>
      <c r="B6" s="108">
        <f>A6-31</f>
        <v>42675</v>
      </c>
    </row>
    <row r="7" spans="1:23" ht="12.75">
      <c r="A7" s="72"/>
      <c r="B7" s="72"/>
      <c r="C7" s="72"/>
      <c r="D7" s="72"/>
      <c r="E7" s="72"/>
      <c r="F7" s="72"/>
      <c r="G7" s="188" t="s">
        <v>545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546</v>
      </c>
      <c r="B8" s="73" t="s">
        <v>547</v>
      </c>
      <c r="C8" s="73" t="s">
        <v>548</v>
      </c>
      <c r="D8" s="73" t="s">
        <v>549</v>
      </c>
    </row>
    <row r="9" spans="1:4" ht="12.75">
      <c r="A9" s="73" t="s">
        <v>550</v>
      </c>
      <c r="B9" s="73" t="s">
        <v>551</v>
      </c>
      <c r="C9" s="73" t="s">
        <v>552</v>
      </c>
      <c r="D9" s="73" t="s">
        <v>552</v>
      </c>
    </row>
    <row r="10" spans="1:4" ht="12.75">
      <c r="A10" s="73" t="s">
        <v>553</v>
      </c>
      <c r="B10" s="73" t="s">
        <v>554</v>
      </c>
      <c r="C10" s="73" t="s">
        <v>555</v>
      </c>
      <c r="D10" s="73" t="s">
        <v>555</v>
      </c>
    </row>
    <row r="11" spans="1:4" ht="12.75">
      <c r="A11" s="73" t="s">
        <v>556</v>
      </c>
      <c r="B11" s="73" t="s">
        <v>557</v>
      </c>
      <c r="C11" s="73" t="s">
        <v>558</v>
      </c>
      <c r="D11" s="73" t="s">
        <v>558</v>
      </c>
    </row>
    <row r="12" spans="1:4" ht="12.75">
      <c r="A12" s="73" t="s">
        <v>559</v>
      </c>
      <c r="B12" s="73" t="s">
        <v>560</v>
      </c>
      <c r="C12" s="73" t="s">
        <v>561</v>
      </c>
      <c r="D12" s="73" t="s">
        <v>561</v>
      </c>
    </row>
    <row r="13" spans="1:4" ht="12.75">
      <c r="A13" s="73" t="s">
        <v>562</v>
      </c>
      <c r="B13" s="73" t="s">
        <v>563</v>
      </c>
      <c r="C13" s="73" t="s">
        <v>564</v>
      </c>
      <c r="D13" s="73" t="s">
        <v>564</v>
      </c>
    </row>
    <row r="14" spans="1:4" ht="12.75">
      <c r="A14" s="73" t="s">
        <v>565</v>
      </c>
      <c r="B14" s="73" t="s">
        <v>566</v>
      </c>
      <c r="C14" s="73" t="s">
        <v>567</v>
      </c>
      <c r="D14" s="73" t="s">
        <v>567</v>
      </c>
    </row>
    <row r="15" spans="1:4" ht="12.75">
      <c r="A15" s="73" t="s">
        <v>568</v>
      </c>
      <c r="B15" s="73" t="s">
        <v>569</v>
      </c>
      <c r="C15" s="73" t="s">
        <v>570</v>
      </c>
      <c r="D15" s="73" t="s">
        <v>570</v>
      </c>
    </row>
    <row r="16" spans="1:4" ht="12.75">
      <c r="A16" s="73" t="s">
        <v>571</v>
      </c>
      <c r="B16" s="73" t="s">
        <v>572</v>
      </c>
      <c r="C16" s="73" t="s">
        <v>573</v>
      </c>
      <c r="D16" s="73" t="s">
        <v>573</v>
      </c>
    </row>
    <row r="17" spans="1:4" ht="12.75">
      <c r="A17" s="73" t="s">
        <v>574</v>
      </c>
      <c r="B17" s="73" t="s">
        <v>575</v>
      </c>
      <c r="C17" s="73" t="s">
        <v>576</v>
      </c>
      <c r="D17" s="73" t="s">
        <v>576</v>
      </c>
    </row>
    <row r="18" spans="1:4" ht="12.75">
      <c r="A18" s="73" t="s">
        <v>577</v>
      </c>
      <c r="B18" s="73" t="s">
        <v>578</v>
      </c>
      <c r="C18" s="73" t="s">
        <v>579</v>
      </c>
      <c r="D18" s="73" t="s">
        <v>579</v>
      </c>
    </row>
    <row r="19" spans="1:4" ht="12.75">
      <c r="A19" s="73" t="s">
        <v>580</v>
      </c>
      <c r="B19" s="73" t="s">
        <v>581</v>
      </c>
      <c r="C19" s="73" t="s">
        <v>582</v>
      </c>
      <c r="D19" s="73" t="s">
        <v>582</v>
      </c>
    </row>
    <row r="20" spans="1:4" ht="12.75">
      <c r="A20" s="73" t="s">
        <v>583</v>
      </c>
      <c r="B20" s="73" t="s">
        <v>584</v>
      </c>
      <c r="C20" s="73" t="s">
        <v>585</v>
      </c>
      <c r="D20" s="73" t="s">
        <v>585</v>
      </c>
    </row>
    <row r="21" spans="1:4" ht="12.75">
      <c r="A21" s="73" t="s">
        <v>586</v>
      </c>
      <c r="B21" s="73" t="s">
        <v>587</v>
      </c>
      <c r="C21" s="73" t="s">
        <v>588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591</v>
      </c>
    </row>
    <row r="23" spans="1:4" ht="12.75">
      <c r="A23" s="73" t="s">
        <v>592</v>
      </c>
      <c r="B23" s="73" t="s">
        <v>593</v>
      </c>
      <c r="C23" s="73" t="s">
        <v>594</v>
      </c>
      <c r="D23" s="73" t="s">
        <v>594</v>
      </c>
    </row>
    <row r="24" spans="1:4" ht="12.75">
      <c r="A24" s="73" t="s">
        <v>595</v>
      </c>
      <c r="B24" s="73" t="s">
        <v>596</v>
      </c>
      <c r="C24" s="73" t="s">
        <v>597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600</v>
      </c>
    </row>
    <row r="26" spans="1:4" ht="12.75">
      <c r="A26" s="73" t="s">
        <v>601</v>
      </c>
      <c r="B26" s="73" t="s">
        <v>602</v>
      </c>
      <c r="C26" s="73" t="s">
        <v>603</v>
      </c>
      <c r="D26" s="73" t="s">
        <v>603</v>
      </c>
    </row>
    <row r="27" spans="1:4" ht="12.75">
      <c r="A27" s="73" t="s">
        <v>604</v>
      </c>
      <c r="B27" s="73" t="s">
        <v>605</v>
      </c>
      <c r="C27" s="73" t="s">
        <v>606</v>
      </c>
      <c r="D27" s="73" t="s">
        <v>606</v>
      </c>
    </row>
    <row r="28" spans="1:4" ht="12.75">
      <c r="A28" s="73" t="s">
        <v>607</v>
      </c>
      <c r="B28" s="73" t="s">
        <v>608</v>
      </c>
      <c r="C28" s="73" t="s">
        <v>609</v>
      </c>
      <c r="D28" s="73" t="s">
        <v>609</v>
      </c>
    </row>
    <row r="29" spans="1:4" ht="12.75">
      <c r="A29" s="73" t="s">
        <v>610</v>
      </c>
      <c r="B29" s="73" t="s">
        <v>611</v>
      </c>
      <c r="C29" s="73" t="s">
        <v>612</v>
      </c>
      <c r="D29" s="73" t="s">
        <v>612</v>
      </c>
    </row>
    <row r="30" spans="1:4" ht="12.75">
      <c r="A30" s="73" t="s">
        <v>613</v>
      </c>
      <c r="B30" s="73" t="s">
        <v>614</v>
      </c>
      <c r="C30" s="73" t="s">
        <v>615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618</v>
      </c>
    </row>
    <row r="32" spans="1:4" ht="12.75">
      <c r="A32" s="73" t="s">
        <v>540</v>
      </c>
      <c r="B32" s="73" t="s">
        <v>619</v>
      </c>
      <c r="C32" s="73" t="s">
        <v>620</v>
      </c>
      <c r="D32" s="73" t="s">
        <v>620</v>
      </c>
    </row>
    <row r="33" spans="1:4" ht="12.75">
      <c r="A33" s="73" t="s">
        <v>621</v>
      </c>
      <c r="B33" s="73" t="s">
        <v>622</v>
      </c>
      <c r="C33" s="73" t="s">
        <v>623</v>
      </c>
      <c r="D33" s="73" t="s">
        <v>623</v>
      </c>
    </row>
    <row r="34" spans="1:4" ht="12.75">
      <c r="A34" s="73" t="s">
        <v>528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.75">
      <c r="A41" t="s">
        <v>502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502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.75">
      <c r="A42" s="16" t="s">
        <v>553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637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553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640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553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643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553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646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553</v>
      </c>
      <c r="B46" s="16" t="s">
        <v>648</v>
      </c>
      <c r="C46" s="16" t="s">
        <v>479</v>
      </c>
      <c r="E46" s="16" t="s">
        <v>649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479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553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651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553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654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553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657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553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660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553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663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553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666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553</v>
      </c>
      <c r="B53" s="16" t="s">
        <v>668</v>
      </c>
      <c r="C53" s="16" t="s">
        <v>529</v>
      </c>
      <c r="E53" s="16" t="s">
        <v>669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529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556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637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>
        <f t="shared" si="7"/>
        <v>2.46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>
        <f t="shared" si="11"/>
        <v>5.99</v>
      </c>
    </row>
    <row r="55" spans="1:17" ht="12.75">
      <c r="A55" s="16" t="s">
        <v>556</v>
      </c>
      <c r="B55" s="16" t="s">
        <v>639</v>
      </c>
      <c r="C55" s="16" t="s">
        <v>640</v>
      </c>
      <c r="E55" s="16" t="s">
        <v>669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640</v>
      </c>
      <c r="O55" s="75">
        <v>2.27</v>
      </c>
      <c r="P55" s="75">
        <v>5.63</v>
      </c>
      <c r="Q55" s="74">
        <v>14</v>
      </c>
    </row>
    <row r="56" spans="1:17" ht="12.75">
      <c r="A56" s="16" t="s">
        <v>556</v>
      </c>
      <c r="B56" s="16" t="s">
        <v>642</v>
      </c>
      <c r="C56" s="16" t="s">
        <v>643</v>
      </c>
      <c r="E56" s="16" t="s">
        <v>671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643</v>
      </c>
      <c r="O56" s="75">
        <v>2.56</v>
      </c>
      <c r="P56" s="75">
        <v>6.14</v>
      </c>
      <c r="Q56" s="74">
        <v>15</v>
      </c>
    </row>
    <row r="57" spans="1:17" ht="12.75">
      <c r="A57" s="16" t="s">
        <v>556</v>
      </c>
      <c r="B57" s="16" t="s">
        <v>645</v>
      </c>
      <c r="C57" s="16" t="s">
        <v>646</v>
      </c>
      <c r="E57" s="16" t="s">
        <v>672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646</v>
      </c>
      <c r="O57" s="75">
        <v>2.65</v>
      </c>
      <c r="P57" s="75">
        <v>6.3</v>
      </c>
      <c r="Q57" s="74">
        <v>16</v>
      </c>
    </row>
    <row r="58" spans="1:17" ht="12.75">
      <c r="A58" s="16" t="s">
        <v>556</v>
      </c>
      <c r="B58" s="16" t="s">
        <v>648</v>
      </c>
      <c r="C58" s="16" t="s">
        <v>479</v>
      </c>
      <c r="E58" s="16" t="s">
        <v>673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479</v>
      </c>
      <c r="O58" s="75">
        <v>2.7</v>
      </c>
      <c r="P58" s="75">
        <v>6.18</v>
      </c>
      <c r="Q58" s="74">
        <v>17</v>
      </c>
    </row>
    <row r="59" spans="1:17" ht="12.75">
      <c r="A59" s="16" t="s">
        <v>556</v>
      </c>
      <c r="B59" s="16" t="s">
        <v>650</v>
      </c>
      <c r="C59" s="16" t="s">
        <v>651</v>
      </c>
      <c r="E59" s="16" t="s">
        <v>674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651</v>
      </c>
      <c r="O59" s="75">
        <v>2.86</v>
      </c>
      <c r="P59" s="75">
        <v>6.39</v>
      </c>
      <c r="Q59" s="74">
        <v>18</v>
      </c>
    </row>
    <row r="60" spans="1:17" ht="12.75">
      <c r="A60" s="16" t="s">
        <v>556</v>
      </c>
      <c r="B60" s="16" t="s">
        <v>653</v>
      </c>
      <c r="C60" s="16" t="s">
        <v>654</v>
      </c>
      <c r="E60" s="16" t="s">
        <v>675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654</v>
      </c>
      <c r="O60" s="75">
        <v>2.92</v>
      </c>
      <c r="P60" s="75">
        <v>6.16</v>
      </c>
      <c r="Q60" s="74">
        <v>19</v>
      </c>
    </row>
    <row r="61" spans="1:17" ht="12.75">
      <c r="A61" s="16" t="s">
        <v>556</v>
      </c>
      <c r="B61" s="16" t="s">
        <v>656</v>
      </c>
      <c r="C61" s="16" t="s">
        <v>657</v>
      </c>
      <c r="E61" s="16" t="s">
        <v>676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657</v>
      </c>
      <c r="O61" s="75">
        <v>2.8</v>
      </c>
      <c r="P61" s="75">
        <v>6.21</v>
      </c>
      <c r="Q61" s="74">
        <v>20</v>
      </c>
    </row>
    <row r="62" spans="1:17" ht="12.75">
      <c r="A62" s="16" t="s">
        <v>556</v>
      </c>
      <c r="B62" s="16" t="s">
        <v>659</v>
      </c>
      <c r="C62" s="16" t="s">
        <v>660</v>
      </c>
      <c r="E62" s="16" t="s">
        <v>677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660</v>
      </c>
      <c r="O62" s="75">
        <v>2.67</v>
      </c>
      <c r="P62" s="75">
        <v>6.06</v>
      </c>
      <c r="Q62" s="74">
        <v>21</v>
      </c>
    </row>
    <row r="63" spans="1:17" ht="12.75">
      <c r="A63" s="16" t="s">
        <v>556</v>
      </c>
      <c r="B63" s="16" t="s">
        <v>662</v>
      </c>
      <c r="C63" s="16" t="s">
        <v>663</v>
      </c>
      <c r="E63" s="16" t="s">
        <v>678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663</v>
      </c>
      <c r="O63" s="75">
        <v>2.67</v>
      </c>
      <c r="P63" s="75">
        <v>6.1</v>
      </c>
      <c r="Q63" s="74">
        <v>22</v>
      </c>
    </row>
    <row r="64" spans="1:17" ht="12.75">
      <c r="A64" s="16" t="s">
        <v>556</v>
      </c>
      <c r="B64" s="16" t="s">
        <v>665</v>
      </c>
      <c r="C64" s="16" t="s">
        <v>666</v>
      </c>
      <c r="E64" s="16" t="s">
        <v>679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666</v>
      </c>
      <c r="O64" s="75">
        <v>2.56</v>
      </c>
      <c r="P64" s="75">
        <v>6.06</v>
      </c>
      <c r="Q64" s="74">
        <v>23</v>
      </c>
    </row>
    <row r="65" spans="1:17" ht="12.75">
      <c r="A65" s="16" t="s">
        <v>556</v>
      </c>
      <c r="B65" s="16" t="s">
        <v>668</v>
      </c>
      <c r="C65" s="16" t="s">
        <v>529</v>
      </c>
      <c r="E65" s="16" t="s">
        <v>680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529</v>
      </c>
      <c r="O65" s="75">
        <v>2.42</v>
      </c>
      <c r="P65" s="75">
        <v>5.97</v>
      </c>
      <c r="Q65" s="74">
        <v>24</v>
      </c>
    </row>
    <row r="66" spans="1:17" ht="12.75">
      <c r="A66" s="16" t="s">
        <v>559</v>
      </c>
      <c r="B66" s="16" t="s">
        <v>636</v>
      </c>
      <c r="C66" s="16" t="s">
        <v>637</v>
      </c>
      <c r="E66" s="16" t="s">
        <v>681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637</v>
      </c>
      <c r="O66" s="75">
        <v>2.23</v>
      </c>
      <c r="P66" s="75">
        <v>5.58</v>
      </c>
      <c r="Q66" s="74">
        <v>25</v>
      </c>
    </row>
    <row r="67" spans="1:17" ht="12.75">
      <c r="A67" s="16" t="s">
        <v>559</v>
      </c>
      <c r="B67" s="16" t="s">
        <v>639</v>
      </c>
      <c r="C67" s="16" t="s">
        <v>640</v>
      </c>
      <c r="E67" s="16" t="s">
        <v>682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640</v>
      </c>
      <c r="O67" s="75">
        <v>2.4</v>
      </c>
      <c r="P67" s="75">
        <v>5.92</v>
      </c>
      <c r="Q67" s="74">
        <v>26</v>
      </c>
    </row>
    <row r="68" spans="1:17" ht="12.75">
      <c r="A68" s="16" t="s">
        <v>559</v>
      </c>
      <c r="B68" s="16" t="s">
        <v>642</v>
      </c>
      <c r="C68" s="16" t="s">
        <v>643</v>
      </c>
      <c r="E68" s="16" t="s">
        <v>683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643</v>
      </c>
      <c r="O68" s="75">
        <v>2.58</v>
      </c>
      <c r="P68" s="75">
        <v>6.19</v>
      </c>
      <c r="Q68" s="74">
        <v>27</v>
      </c>
    </row>
    <row r="69" spans="1:17" ht="12.75">
      <c r="A69" s="16" t="s">
        <v>559</v>
      </c>
      <c r="B69" s="16" t="s">
        <v>645</v>
      </c>
      <c r="C69" s="16" t="s">
        <v>646</v>
      </c>
      <c r="E69" s="16" t="s">
        <v>684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646</v>
      </c>
      <c r="O69" s="75">
        <v>2.7</v>
      </c>
      <c r="P69" s="75">
        <v>6.35</v>
      </c>
      <c r="Q69" s="74">
        <v>28</v>
      </c>
    </row>
    <row r="70" spans="1:17" ht="12.75">
      <c r="A70" s="16" t="s">
        <v>559</v>
      </c>
      <c r="B70" s="16" t="s">
        <v>648</v>
      </c>
      <c r="C70" s="16" t="s">
        <v>479</v>
      </c>
      <c r="E70" s="16" t="s">
        <v>685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479</v>
      </c>
      <c r="O70" s="75">
        <v>2.76</v>
      </c>
      <c r="P70" s="75">
        <v>6.31</v>
      </c>
      <c r="Q70" s="74">
        <v>29</v>
      </c>
    </row>
    <row r="71" spans="1:17" ht="12.75">
      <c r="A71" s="16" t="s">
        <v>559</v>
      </c>
      <c r="B71" s="16" t="s">
        <v>650</v>
      </c>
      <c r="C71" s="16" t="s">
        <v>651</v>
      </c>
      <c r="E71" s="16" t="s">
        <v>686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651</v>
      </c>
      <c r="O71" s="75">
        <v>2.91</v>
      </c>
      <c r="P71" s="75">
        <v>6.45</v>
      </c>
      <c r="Q71" s="74">
        <v>30</v>
      </c>
    </row>
    <row r="72" spans="1:17" ht="12.75">
      <c r="A72" s="16" t="s">
        <v>559</v>
      </c>
      <c r="B72" s="16" t="s">
        <v>653</v>
      </c>
      <c r="C72" s="16" t="s">
        <v>654</v>
      </c>
      <c r="E72" s="16" t="s">
        <v>687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654</v>
      </c>
      <c r="O72" s="75">
        <v>2.95</v>
      </c>
      <c r="P72" s="75">
        <v>6.2</v>
      </c>
      <c r="Q72" s="74">
        <v>31</v>
      </c>
    </row>
    <row r="73" spans="1:17" ht="12.75">
      <c r="A73" s="16" t="s">
        <v>559</v>
      </c>
      <c r="B73" s="16" t="s">
        <v>656</v>
      </c>
      <c r="C73" s="16" t="s">
        <v>657</v>
      </c>
      <c r="E73" s="16" t="s">
        <v>688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657</v>
      </c>
      <c r="O73" s="75">
        <v>2.86</v>
      </c>
      <c r="P73" s="75">
        <v>6.28</v>
      </c>
      <c r="Q73" s="74">
        <v>32</v>
      </c>
    </row>
    <row r="74" spans="1:17" ht="12.75">
      <c r="A74" s="16" t="s">
        <v>559</v>
      </c>
      <c r="B74" s="16" t="s">
        <v>659</v>
      </c>
      <c r="C74" s="16" t="s">
        <v>660</v>
      </c>
      <c r="E74" s="16" t="s">
        <v>689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660</v>
      </c>
      <c r="O74" s="75">
        <v>2.69</v>
      </c>
      <c r="P74" s="75">
        <v>6.06</v>
      </c>
      <c r="Q74" s="74">
        <v>33</v>
      </c>
    </row>
    <row r="75" spans="1:17" ht="12.75">
      <c r="A75" s="16" t="s">
        <v>559</v>
      </c>
      <c r="B75" s="16" t="s">
        <v>662</v>
      </c>
      <c r="C75" s="16" t="s">
        <v>663</v>
      </c>
      <c r="E75" s="16" t="s">
        <v>690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663</v>
      </c>
      <c r="O75" s="75">
        <v>2.7</v>
      </c>
      <c r="P75" s="75">
        <v>6.17</v>
      </c>
      <c r="Q75" s="74">
        <v>34</v>
      </c>
    </row>
    <row r="76" spans="1:17" ht="12.75">
      <c r="A76" s="16" t="s">
        <v>559</v>
      </c>
      <c r="B76" s="16" t="s">
        <v>665</v>
      </c>
      <c r="C76" s="16" t="s">
        <v>666</v>
      </c>
      <c r="E76" s="16" t="s">
        <v>691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666</v>
      </c>
      <c r="O76" s="75">
        <v>2.6</v>
      </c>
      <c r="P76" s="75">
        <v>6.11</v>
      </c>
      <c r="Q76" s="74">
        <v>35</v>
      </c>
    </row>
    <row r="77" spans="1:17" ht="12.75">
      <c r="A77" s="16" t="s">
        <v>559</v>
      </c>
      <c r="B77" s="16" t="s">
        <v>668</v>
      </c>
      <c r="C77" s="16" t="s">
        <v>529</v>
      </c>
      <c r="E77" s="16" t="s">
        <v>691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>
        <v>2017</v>
      </c>
      <c r="M77" s="73">
        <v>12</v>
      </c>
      <c r="N77" s="74" t="s">
        <v>529</v>
      </c>
      <c r="O77" s="75">
        <v>2.46</v>
      </c>
      <c r="P77" s="75">
        <v>5.99</v>
      </c>
      <c r="Q77" s="74">
        <v>36</v>
      </c>
    </row>
    <row r="78" spans="1:10" ht="12.75">
      <c r="A78" s="16" t="s">
        <v>562</v>
      </c>
      <c r="B78" s="16" t="s">
        <v>636</v>
      </c>
      <c r="C78" s="16" t="s">
        <v>637</v>
      </c>
      <c r="E78" s="16" t="s">
        <v>688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562</v>
      </c>
      <c r="B79" s="16" t="s">
        <v>639</v>
      </c>
      <c r="C79" s="16" t="s">
        <v>640</v>
      </c>
      <c r="E79" s="16" t="s">
        <v>692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562</v>
      </c>
      <c r="B80" s="16" t="s">
        <v>642</v>
      </c>
      <c r="C80" s="16" t="s">
        <v>643</v>
      </c>
      <c r="E80" s="16" t="s">
        <v>693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562</v>
      </c>
      <c r="B81" s="16" t="s">
        <v>645</v>
      </c>
      <c r="C81" s="16" t="s">
        <v>646</v>
      </c>
      <c r="E81" s="16" t="s">
        <v>694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562</v>
      </c>
      <c r="B82" s="16" t="s">
        <v>648</v>
      </c>
      <c r="C82" s="16" t="s">
        <v>479</v>
      </c>
      <c r="E82" s="16" t="s">
        <v>695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562</v>
      </c>
      <c r="B83" s="16" t="s">
        <v>650</v>
      </c>
      <c r="C83" s="16" t="s">
        <v>651</v>
      </c>
      <c r="E83" s="16" t="s">
        <v>696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562</v>
      </c>
      <c r="B84" s="16" t="s">
        <v>653</v>
      </c>
      <c r="C84" s="16" t="s">
        <v>654</v>
      </c>
      <c r="E84" s="16" t="s">
        <v>697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562</v>
      </c>
      <c r="B85" s="16" t="s">
        <v>656</v>
      </c>
      <c r="C85" s="16" t="s">
        <v>657</v>
      </c>
      <c r="E85" s="16" t="s">
        <v>698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562</v>
      </c>
      <c r="B86" s="16" t="s">
        <v>659</v>
      </c>
      <c r="C86" s="16" t="s">
        <v>660</v>
      </c>
      <c r="E86" s="16" t="s">
        <v>699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562</v>
      </c>
      <c r="B87" s="16" t="s">
        <v>662</v>
      </c>
      <c r="C87" s="16" t="s">
        <v>663</v>
      </c>
      <c r="E87" s="16" t="s">
        <v>700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562</v>
      </c>
      <c r="B88" s="16" t="s">
        <v>665</v>
      </c>
      <c r="C88" s="16" t="s">
        <v>666</v>
      </c>
      <c r="E88" s="16" t="s">
        <v>701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562</v>
      </c>
      <c r="B89" s="16" t="s">
        <v>668</v>
      </c>
      <c r="C89" s="16" t="s">
        <v>529</v>
      </c>
      <c r="E89" s="16" t="s">
        <v>702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565</v>
      </c>
      <c r="B90" s="16" t="s">
        <v>636</v>
      </c>
      <c r="C90" s="16" t="s">
        <v>637</v>
      </c>
      <c r="E90" s="16" t="s">
        <v>703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565</v>
      </c>
      <c r="B91" s="16" t="s">
        <v>639</v>
      </c>
      <c r="C91" s="16" t="s">
        <v>640</v>
      </c>
      <c r="E91" s="16" t="s">
        <v>704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565</v>
      </c>
      <c r="B92" s="16" t="s">
        <v>642</v>
      </c>
      <c r="C92" s="16" t="s">
        <v>643</v>
      </c>
      <c r="E92" s="16" t="s">
        <v>705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565</v>
      </c>
      <c r="B93" s="16" t="s">
        <v>645</v>
      </c>
      <c r="C93" s="16" t="s">
        <v>646</v>
      </c>
      <c r="E93" s="16" t="s">
        <v>706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565</v>
      </c>
      <c r="B94" s="16" t="s">
        <v>648</v>
      </c>
      <c r="C94" s="16" t="s">
        <v>479</v>
      </c>
      <c r="E94" s="16" t="s">
        <v>707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565</v>
      </c>
      <c r="B95" s="16" t="s">
        <v>650</v>
      </c>
      <c r="C95" s="16" t="s">
        <v>651</v>
      </c>
      <c r="E95" s="16" t="s">
        <v>708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565</v>
      </c>
      <c r="B96" s="16" t="s">
        <v>653</v>
      </c>
      <c r="C96" s="16" t="s">
        <v>654</v>
      </c>
      <c r="E96" s="16" t="s">
        <v>709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565</v>
      </c>
      <c r="B97" s="16" t="s">
        <v>656</v>
      </c>
      <c r="C97" s="16" t="s">
        <v>657</v>
      </c>
      <c r="E97" s="16" t="s">
        <v>710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565</v>
      </c>
      <c r="B98" s="16" t="s">
        <v>659</v>
      </c>
      <c r="C98" s="16" t="s">
        <v>660</v>
      </c>
      <c r="E98" s="16" t="s">
        <v>711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565</v>
      </c>
      <c r="B99" s="16" t="s">
        <v>662</v>
      </c>
      <c r="C99" s="16" t="s">
        <v>663</v>
      </c>
      <c r="E99" s="16" t="s">
        <v>712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565</v>
      </c>
      <c r="B100" s="16" t="s">
        <v>665</v>
      </c>
      <c r="C100" s="16" t="s">
        <v>666</v>
      </c>
      <c r="E100" s="16" t="s">
        <v>713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565</v>
      </c>
      <c r="B101" s="16" t="s">
        <v>668</v>
      </c>
      <c r="C101" s="16" t="s">
        <v>529</v>
      </c>
      <c r="E101" s="16" t="s">
        <v>714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568</v>
      </c>
      <c r="B102" s="16" t="s">
        <v>636</v>
      </c>
      <c r="C102" s="16" t="s">
        <v>637</v>
      </c>
      <c r="E102" s="16" t="s">
        <v>715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568</v>
      </c>
      <c r="B103" s="16" t="s">
        <v>639</v>
      </c>
      <c r="C103" s="16" t="s">
        <v>640</v>
      </c>
      <c r="E103" s="16" t="s">
        <v>716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568</v>
      </c>
      <c r="B104" s="16" t="s">
        <v>642</v>
      </c>
      <c r="C104" s="16" t="s">
        <v>643</v>
      </c>
      <c r="E104" s="16" t="s">
        <v>717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568</v>
      </c>
      <c r="B105" s="16" t="s">
        <v>645</v>
      </c>
      <c r="C105" s="16" t="s">
        <v>646</v>
      </c>
      <c r="E105" s="16" t="s">
        <v>718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568</v>
      </c>
      <c r="B106" s="16" t="s">
        <v>648</v>
      </c>
      <c r="C106" s="16" t="s">
        <v>479</v>
      </c>
      <c r="E106" s="16" t="s">
        <v>719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568</v>
      </c>
      <c r="B107" s="16" t="s">
        <v>650</v>
      </c>
      <c r="C107" s="16" t="s">
        <v>651</v>
      </c>
      <c r="E107" s="16" t="s">
        <v>720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568</v>
      </c>
      <c r="B108" s="16" t="s">
        <v>653</v>
      </c>
      <c r="C108" s="16" t="s">
        <v>654</v>
      </c>
      <c r="E108" s="16" t="s">
        <v>721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568</v>
      </c>
      <c r="B109" s="16" t="s">
        <v>656</v>
      </c>
      <c r="C109" s="16" t="s">
        <v>657</v>
      </c>
      <c r="E109" s="16" t="s">
        <v>722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568</v>
      </c>
      <c r="B110" s="16" t="s">
        <v>659</v>
      </c>
      <c r="C110" s="16" t="s">
        <v>660</v>
      </c>
      <c r="E110" s="16" t="s">
        <v>723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568</v>
      </c>
      <c r="B111" s="16" t="s">
        <v>662</v>
      </c>
      <c r="C111" s="16" t="s">
        <v>663</v>
      </c>
      <c r="E111" s="16" t="s">
        <v>724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568</v>
      </c>
      <c r="B112" s="16" t="s">
        <v>665</v>
      </c>
      <c r="C112" s="16" t="s">
        <v>666</v>
      </c>
      <c r="E112" s="16" t="s">
        <v>725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568</v>
      </c>
      <c r="B113" s="16" t="s">
        <v>668</v>
      </c>
      <c r="C113" s="16" t="s">
        <v>529</v>
      </c>
      <c r="E113" s="16" t="s">
        <v>726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571</v>
      </c>
      <c r="B114" s="16" t="s">
        <v>636</v>
      </c>
      <c r="C114" s="16" t="s">
        <v>637</v>
      </c>
      <c r="E114" s="16" t="s">
        <v>727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571</v>
      </c>
      <c r="B115" s="16" t="s">
        <v>639</v>
      </c>
      <c r="C115" s="16" t="s">
        <v>640</v>
      </c>
      <c r="E115" s="16" t="s">
        <v>728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571</v>
      </c>
      <c r="B116" s="16" t="s">
        <v>642</v>
      </c>
      <c r="C116" s="16" t="s">
        <v>643</v>
      </c>
      <c r="E116" s="16" t="s">
        <v>729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571</v>
      </c>
      <c r="B117" s="16" t="s">
        <v>645</v>
      </c>
      <c r="C117" s="16" t="s">
        <v>646</v>
      </c>
      <c r="E117" s="16" t="s">
        <v>730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571</v>
      </c>
      <c r="B118" s="16" t="s">
        <v>648</v>
      </c>
      <c r="C118" s="16" t="s">
        <v>479</v>
      </c>
      <c r="E118" s="16" t="s">
        <v>731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571</v>
      </c>
      <c r="B119" s="16" t="s">
        <v>650</v>
      </c>
      <c r="C119" s="16" t="s">
        <v>651</v>
      </c>
      <c r="E119" s="16" t="s">
        <v>732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571</v>
      </c>
      <c r="B120" s="16" t="s">
        <v>653</v>
      </c>
      <c r="C120" s="16" t="s">
        <v>654</v>
      </c>
      <c r="E120" s="16" t="s">
        <v>733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571</v>
      </c>
      <c r="B121" s="16" t="s">
        <v>656</v>
      </c>
      <c r="C121" s="16" t="s">
        <v>657</v>
      </c>
      <c r="E121" s="16" t="s">
        <v>734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571</v>
      </c>
      <c r="B122" s="16" t="s">
        <v>659</v>
      </c>
      <c r="C122" s="16" t="s">
        <v>660</v>
      </c>
      <c r="E122" s="16" t="s">
        <v>735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571</v>
      </c>
      <c r="B123" s="16" t="s">
        <v>662</v>
      </c>
      <c r="C123" s="16" t="s">
        <v>663</v>
      </c>
      <c r="E123" s="16" t="s">
        <v>736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571</v>
      </c>
      <c r="B124" s="16" t="s">
        <v>665</v>
      </c>
      <c r="C124" s="16" t="s">
        <v>666</v>
      </c>
      <c r="E124" s="16" t="s">
        <v>737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571</v>
      </c>
      <c r="B125" s="16" t="s">
        <v>668</v>
      </c>
      <c r="C125" s="16" t="s">
        <v>529</v>
      </c>
      <c r="E125" s="16" t="s">
        <v>738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574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574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574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574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574</v>
      </c>
      <c r="B130" s="16" t="s">
        <v>648</v>
      </c>
      <c r="C130" s="16" t="s">
        <v>479</v>
      </c>
      <c r="E130" s="16" t="s">
        <v>743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574</v>
      </c>
      <c r="B131" s="16" t="s">
        <v>650</v>
      </c>
      <c r="C131" s="16" t="s">
        <v>651</v>
      </c>
      <c r="E131" s="16" t="s">
        <v>744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574</v>
      </c>
      <c r="B132" s="16" t="s">
        <v>653</v>
      </c>
      <c r="C132" s="16" t="s">
        <v>654</v>
      </c>
      <c r="E132" s="16" t="s">
        <v>745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574</v>
      </c>
      <c r="B133" s="16" t="s">
        <v>656</v>
      </c>
      <c r="C133" s="16" t="s">
        <v>657</v>
      </c>
      <c r="E133" s="16" t="s">
        <v>746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574</v>
      </c>
      <c r="B134" s="16" t="s">
        <v>659</v>
      </c>
      <c r="C134" s="16" t="s">
        <v>660</v>
      </c>
      <c r="E134" s="16" t="s">
        <v>747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574</v>
      </c>
      <c r="B135" s="16" t="s">
        <v>662</v>
      </c>
      <c r="C135" s="16" t="s">
        <v>663</v>
      </c>
      <c r="E135" s="16" t="s">
        <v>748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574</v>
      </c>
      <c r="B136" s="16" t="s">
        <v>665</v>
      </c>
      <c r="C136" s="16" t="s">
        <v>666</v>
      </c>
      <c r="E136" s="16" t="s">
        <v>749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574</v>
      </c>
      <c r="B137" s="16" t="s">
        <v>668</v>
      </c>
      <c r="C137" s="16" t="s">
        <v>529</v>
      </c>
      <c r="E137" s="16" t="s">
        <v>747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577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577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577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577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577</v>
      </c>
      <c r="B142" s="16" t="s">
        <v>648</v>
      </c>
      <c r="C142" s="16" t="s">
        <v>479</v>
      </c>
      <c r="E142" s="16" t="s">
        <v>754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577</v>
      </c>
      <c r="B143" s="16" t="s">
        <v>650</v>
      </c>
      <c r="C143" s="16" t="s">
        <v>651</v>
      </c>
      <c r="E143" s="16" t="s">
        <v>754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577</v>
      </c>
      <c r="B144" s="16" t="s">
        <v>653</v>
      </c>
      <c r="C144" s="16" t="s">
        <v>654</v>
      </c>
      <c r="E144" s="16" t="s">
        <v>755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577</v>
      </c>
      <c r="B145" s="16" t="s">
        <v>656</v>
      </c>
      <c r="C145" s="16" t="s">
        <v>657</v>
      </c>
      <c r="E145" s="16" t="s">
        <v>756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577</v>
      </c>
      <c r="B146" s="16" t="s">
        <v>659</v>
      </c>
      <c r="C146" s="16" t="s">
        <v>660</v>
      </c>
      <c r="E146" s="16" t="s">
        <v>757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577</v>
      </c>
      <c r="B147" s="16" t="s">
        <v>662</v>
      </c>
      <c r="C147" s="16" t="s">
        <v>663</v>
      </c>
      <c r="E147" s="16" t="s">
        <v>758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577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577</v>
      </c>
      <c r="B149" s="16" t="s">
        <v>668</v>
      </c>
      <c r="C149" s="16" t="s">
        <v>529</v>
      </c>
      <c r="E149" s="16" t="s">
        <v>760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580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580</v>
      </c>
      <c r="B151" s="16" t="s">
        <v>639</v>
      </c>
      <c r="C151" s="16" t="s">
        <v>640</v>
      </c>
      <c r="E151" s="16" t="s">
        <v>762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580</v>
      </c>
      <c r="B152" s="16" t="s">
        <v>642</v>
      </c>
      <c r="C152" s="16" t="s">
        <v>643</v>
      </c>
      <c r="E152" s="16" t="s">
        <v>763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580</v>
      </c>
      <c r="B153" s="16" t="s">
        <v>645</v>
      </c>
      <c r="C153" s="16" t="s">
        <v>646</v>
      </c>
      <c r="E153" s="16" t="s">
        <v>764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580</v>
      </c>
      <c r="B154" s="16" t="s">
        <v>648</v>
      </c>
      <c r="C154" s="16" t="s">
        <v>479</v>
      </c>
      <c r="E154" s="16" t="s">
        <v>765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580</v>
      </c>
      <c r="B155" s="16" t="s">
        <v>650</v>
      </c>
      <c r="C155" s="16" t="s">
        <v>651</v>
      </c>
      <c r="E155" s="16" t="s">
        <v>766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580</v>
      </c>
      <c r="B156" s="16" t="s">
        <v>653</v>
      </c>
      <c r="C156" s="16" t="s">
        <v>654</v>
      </c>
      <c r="E156" s="16" t="s">
        <v>767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580</v>
      </c>
      <c r="B157" s="16" t="s">
        <v>656</v>
      </c>
      <c r="C157" s="16" t="s">
        <v>657</v>
      </c>
      <c r="E157" s="16" t="s">
        <v>768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580</v>
      </c>
      <c r="B158" s="16" t="s">
        <v>659</v>
      </c>
      <c r="C158" s="16" t="s">
        <v>660</v>
      </c>
      <c r="E158" s="16" t="s">
        <v>769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580</v>
      </c>
      <c r="B159" s="16" t="s">
        <v>662</v>
      </c>
      <c r="C159" s="16" t="s">
        <v>663</v>
      </c>
      <c r="E159" s="16" t="s">
        <v>770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580</v>
      </c>
      <c r="B160" s="16" t="s">
        <v>665</v>
      </c>
      <c r="C160" s="16" t="s">
        <v>666</v>
      </c>
      <c r="E160" s="16" t="s">
        <v>770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580</v>
      </c>
      <c r="B161" s="16" t="s">
        <v>668</v>
      </c>
      <c r="C161" s="16" t="s">
        <v>529</v>
      </c>
      <c r="E161" s="16" t="s">
        <v>771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583</v>
      </c>
      <c r="B162" s="16" t="s">
        <v>636</v>
      </c>
      <c r="C162" s="16" t="s">
        <v>637</v>
      </c>
      <c r="E162" s="16" t="s">
        <v>772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583</v>
      </c>
      <c r="B163" s="16" t="s">
        <v>639</v>
      </c>
      <c r="C163" s="16" t="s">
        <v>640</v>
      </c>
      <c r="E163" s="16" t="s">
        <v>771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583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583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583</v>
      </c>
      <c r="B166" s="16" t="s">
        <v>648</v>
      </c>
      <c r="C166" s="16" t="s">
        <v>479</v>
      </c>
      <c r="E166" s="16" t="s">
        <v>772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583</v>
      </c>
      <c r="B167" s="16" t="s">
        <v>650</v>
      </c>
      <c r="C167" s="16" t="s">
        <v>651</v>
      </c>
      <c r="E167" s="16" t="s">
        <v>775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583</v>
      </c>
      <c r="B168" s="16" t="s">
        <v>653</v>
      </c>
      <c r="C168" s="16" t="s">
        <v>654</v>
      </c>
      <c r="E168" s="16" t="s">
        <v>776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583</v>
      </c>
      <c r="B169" s="16" t="s">
        <v>656</v>
      </c>
      <c r="C169" s="16" t="s">
        <v>657</v>
      </c>
      <c r="E169" s="16" t="s">
        <v>777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583</v>
      </c>
      <c r="B170" s="16" t="s">
        <v>659</v>
      </c>
      <c r="C170" s="16" t="s">
        <v>660</v>
      </c>
      <c r="E170" s="16" t="s">
        <v>778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583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583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583</v>
      </c>
      <c r="B173" s="16" t="s">
        <v>668</v>
      </c>
      <c r="C173" s="16" t="s">
        <v>529</v>
      </c>
      <c r="E173" s="16" t="s">
        <v>781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586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586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586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586</v>
      </c>
      <c r="B177" s="16" t="s">
        <v>645</v>
      </c>
      <c r="C177" s="16" t="s">
        <v>646</v>
      </c>
      <c r="E177" s="16" t="s">
        <v>785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586</v>
      </c>
      <c r="B178" s="16" t="s">
        <v>648</v>
      </c>
      <c r="C178" s="16" t="s">
        <v>479</v>
      </c>
      <c r="E178" s="16" t="s">
        <v>786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586</v>
      </c>
      <c r="B179" s="16" t="s">
        <v>650</v>
      </c>
      <c r="C179" s="16" t="s">
        <v>651</v>
      </c>
      <c r="E179" s="16" t="s">
        <v>787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586</v>
      </c>
      <c r="B180" s="16" t="s">
        <v>653</v>
      </c>
      <c r="C180" s="16" t="s">
        <v>654</v>
      </c>
      <c r="E180" s="16" t="s">
        <v>788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586</v>
      </c>
      <c r="B181" s="16" t="s">
        <v>656</v>
      </c>
      <c r="C181" s="16" t="s">
        <v>657</v>
      </c>
      <c r="E181" s="16" t="s">
        <v>789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586</v>
      </c>
      <c r="B182" s="16" t="s">
        <v>659</v>
      </c>
      <c r="C182" s="16" t="s">
        <v>660</v>
      </c>
      <c r="E182" s="16" t="s">
        <v>790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586</v>
      </c>
      <c r="B183" s="16" t="s">
        <v>662</v>
      </c>
      <c r="C183" s="16" t="s">
        <v>663</v>
      </c>
      <c r="E183" s="16" t="s">
        <v>790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586</v>
      </c>
      <c r="B184" s="16" t="s">
        <v>665</v>
      </c>
      <c r="C184" s="16" t="s">
        <v>666</v>
      </c>
      <c r="E184" s="16" t="s">
        <v>791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586</v>
      </c>
      <c r="B185" s="16" t="s">
        <v>668</v>
      </c>
      <c r="C185" s="16" t="s">
        <v>529</v>
      </c>
      <c r="E185" s="16" t="s">
        <v>792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636</v>
      </c>
      <c r="C186" s="16" t="s">
        <v>637</v>
      </c>
      <c r="E186" s="16" t="s">
        <v>793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639</v>
      </c>
      <c r="C187" s="16" t="s">
        <v>640</v>
      </c>
      <c r="E187" s="16" t="s">
        <v>794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642</v>
      </c>
      <c r="C188" s="16" t="s">
        <v>643</v>
      </c>
      <c r="E188" s="16" t="s">
        <v>795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645</v>
      </c>
      <c r="C189" s="16" t="s">
        <v>646</v>
      </c>
      <c r="E189" s="16" t="s">
        <v>795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648</v>
      </c>
      <c r="C190" s="16" t="s">
        <v>479</v>
      </c>
      <c r="E190" s="16" t="s">
        <v>796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650</v>
      </c>
      <c r="C191" s="16" t="s">
        <v>651</v>
      </c>
      <c r="E191" s="16" t="s">
        <v>797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653</v>
      </c>
      <c r="C192" s="16" t="s">
        <v>654</v>
      </c>
      <c r="E192" s="16" t="s">
        <v>798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656</v>
      </c>
      <c r="C193" s="16" t="s">
        <v>657</v>
      </c>
      <c r="E193" s="16" t="s">
        <v>799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659</v>
      </c>
      <c r="C194" s="16" t="s">
        <v>660</v>
      </c>
      <c r="E194" s="16" t="s">
        <v>798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662</v>
      </c>
      <c r="C195" s="16" t="s">
        <v>663</v>
      </c>
      <c r="E195" s="16" t="s">
        <v>800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665</v>
      </c>
      <c r="C196" s="16" t="s">
        <v>666</v>
      </c>
      <c r="E196" s="16" t="s">
        <v>798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668</v>
      </c>
      <c r="C197" s="16" t="s">
        <v>529</v>
      </c>
      <c r="E197" s="16" t="s">
        <v>801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592</v>
      </c>
      <c r="B198" s="16" t="s">
        <v>636</v>
      </c>
      <c r="C198" s="16" t="s">
        <v>637</v>
      </c>
      <c r="E198" s="16" t="s">
        <v>802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592</v>
      </c>
      <c r="B199" s="16" t="s">
        <v>639</v>
      </c>
      <c r="C199" s="16" t="s">
        <v>640</v>
      </c>
      <c r="E199" s="16" t="s">
        <v>803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592</v>
      </c>
      <c r="B200" s="16" t="s">
        <v>642</v>
      </c>
      <c r="C200" s="16" t="s">
        <v>643</v>
      </c>
      <c r="E200" s="16" t="s">
        <v>804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592</v>
      </c>
      <c r="B201" s="16" t="s">
        <v>645</v>
      </c>
      <c r="C201" s="16" t="s">
        <v>646</v>
      </c>
      <c r="E201" s="16" t="s">
        <v>804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592</v>
      </c>
      <c r="B202" s="16" t="s">
        <v>648</v>
      </c>
      <c r="C202" s="16" t="s">
        <v>479</v>
      </c>
      <c r="E202" s="16" t="s">
        <v>804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592</v>
      </c>
      <c r="B203" s="16" t="s">
        <v>650</v>
      </c>
      <c r="C203" s="16" t="s">
        <v>651</v>
      </c>
      <c r="E203" s="16" t="s">
        <v>804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592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592</v>
      </c>
      <c r="B205" s="16" t="s">
        <v>656</v>
      </c>
      <c r="C205" s="16" t="s">
        <v>657</v>
      </c>
      <c r="E205" s="16" t="s">
        <v>803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592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592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592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592</v>
      </c>
      <c r="B209" s="16" t="s">
        <v>668</v>
      </c>
      <c r="C209" s="16" t="s">
        <v>529</v>
      </c>
      <c r="E209" s="16" t="s">
        <v>807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595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595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595</v>
      </c>
      <c r="B212" s="16" t="s">
        <v>642</v>
      </c>
      <c r="C212" s="16" t="s">
        <v>643</v>
      </c>
      <c r="E212" s="16" t="s">
        <v>810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595</v>
      </c>
      <c r="B213" s="16" t="s">
        <v>645</v>
      </c>
      <c r="C213" s="16" t="s">
        <v>646</v>
      </c>
      <c r="E213" s="16" t="s">
        <v>811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595</v>
      </c>
      <c r="B214" s="16" t="s">
        <v>648</v>
      </c>
      <c r="C214" s="16" t="s">
        <v>479</v>
      </c>
      <c r="E214" s="16" t="s">
        <v>812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595</v>
      </c>
      <c r="B215" s="16" t="s">
        <v>650</v>
      </c>
      <c r="C215" s="16" t="s">
        <v>651</v>
      </c>
      <c r="E215" s="16" t="s">
        <v>813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595</v>
      </c>
      <c r="B216" s="16" t="s">
        <v>653</v>
      </c>
      <c r="C216" s="16" t="s">
        <v>654</v>
      </c>
      <c r="E216" s="16" t="s">
        <v>814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595</v>
      </c>
      <c r="B217" s="16" t="s">
        <v>656</v>
      </c>
      <c r="C217" s="16" t="s">
        <v>657</v>
      </c>
      <c r="E217" s="16" t="s">
        <v>815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595</v>
      </c>
      <c r="B218" s="16" t="s">
        <v>659</v>
      </c>
      <c r="C218" s="16" t="s">
        <v>660</v>
      </c>
      <c r="E218" s="16" t="s">
        <v>815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595</v>
      </c>
      <c r="B219" s="16" t="s">
        <v>662</v>
      </c>
      <c r="C219" s="16" t="s">
        <v>663</v>
      </c>
      <c r="E219" s="16" t="s">
        <v>816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595</v>
      </c>
      <c r="B220" s="16" t="s">
        <v>665</v>
      </c>
      <c r="C220" s="16" t="s">
        <v>666</v>
      </c>
      <c r="E220" s="16" t="s">
        <v>817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595</v>
      </c>
      <c r="B221" s="16" t="s">
        <v>668</v>
      </c>
      <c r="C221" s="16" t="s">
        <v>529</v>
      </c>
      <c r="E221" s="16" t="s">
        <v>818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598</v>
      </c>
      <c r="B222" s="16" t="s">
        <v>636</v>
      </c>
      <c r="C222" s="16" t="s">
        <v>637</v>
      </c>
      <c r="E222" s="16" t="s">
        <v>819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598</v>
      </c>
      <c r="B223" s="16" t="s">
        <v>639</v>
      </c>
      <c r="C223" s="16" t="s">
        <v>640</v>
      </c>
      <c r="E223" s="16" t="s">
        <v>820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598</v>
      </c>
      <c r="B224" s="16" t="s">
        <v>642</v>
      </c>
      <c r="C224" s="16" t="s">
        <v>643</v>
      </c>
      <c r="E224" s="16" t="s">
        <v>812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598</v>
      </c>
      <c r="B225" s="16" t="s">
        <v>645</v>
      </c>
      <c r="C225" s="16" t="s">
        <v>646</v>
      </c>
      <c r="E225" s="16" t="s">
        <v>821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598</v>
      </c>
      <c r="B226" s="16" t="s">
        <v>648</v>
      </c>
      <c r="C226" s="16" t="s">
        <v>479</v>
      </c>
      <c r="E226" s="16" t="s">
        <v>808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598</v>
      </c>
      <c r="B227" s="16" t="s">
        <v>650</v>
      </c>
      <c r="C227" s="16" t="s">
        <v>651</v>
      </c>
      <c r="E227" s="16" t="s">
        <v>822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598</v>
      </c>
      <c r="B228" s="16" t="s">
        <v>653</v>
      </c>
      <c r="C228" s="16" t="s">
        <v>654</v>
      </c>
      <c r="E228" s="16" t="s">
        <v>823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598</v>
      </c>
      <c r="B229" s="16" t="s">
        <v>656</v>
      </c>
      <c r="C229" s="16" t="s">
        <v>657</v>
      </c>
      <c r="E229" s="16" t="s">
        <v>824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598</v>
      </c>
      <c r="B230" s="16" t="s">
        <v>659</v>
      </c>
      <c r="C230" s="16" t="s">
        <v>660</v>
      </c>
      <c r="E230" s="16" t="s">
        <v>825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598</v>
      </c>
      <c r="B231" s="16" t="s">
        <v>662</v>
      </c>
      <c r="C231" s="16" t="s">
        <v>663</v>
      </c>
      <c r="E231" s="16" t="s">
        <v>826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598</v>
      </c>
      <c r="B232" s="16" t="s">
        <v>665</v>
      </c>
      <c r="C232" s="16" t="s">
        <v>666</v>
      </c>
      <c r="E232" s="16" t="s">
        <v>827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598</v>
      </c>
      <c r="B233" s="16" t="s">
        <v>668</v>
      </c>
      <c r="C233" s="16" t="s">
        <v>529</v>
      </c>
      <c r="E233" s="16" t="s">
        <v>828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601</v>
      </c>
      <c r="B234" s="16" t="s">
        <v>636</v>
      </c>
      <c r="C234" s="16" t="s">
        <v>637</v>
      </c>
      <c r="E234" s="16" t="s">
        <v>793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601</v>
      </c>
      <c r="B235" s="16" t="s">
        <v>639</v>
      </c>
      <c r="C235" s="16" t="s">
        <v>640</v>
      </c>
      <c r="E235" s="16" t="s">
        <v>829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601</v>
      </c>
      <c r="B236" s="16" t="s">
        <v>642</v>
      </c>
      <c r="C236" s="16" t="s">
        <v>643</v>
      </c>
      <c r="E236" s="16" t="s">
        <v>830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601</v>
      </c>
      <c r="B237" s="16" t="s">
        <v>645</v>
      </c>
      <c r="C237" s="16" t="s">
        <v>646</v>
      </c>
      <c r="E237" s="16" t="s">
        <v>831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601</v>
      </c>
      <c r="B238" s="16" t="s">
        <v>648</v>
      </c>
      <c r="C238" s="16" t="s">
        <v>479</v>
      </c>
      <c r="E238" s="16" t="s">
        <v>832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601</v>
      </c>
      <c r="B239" s="16" t="s">
        <v>650</v>
      </c>
      <c r="C239" s="16" t="s">
        <v>651</v>
      </c>
      <c r="E239" s="16" t="s">
        <v>791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601</v>
      </c>
      <c r="B240" s="16" t="s">
        <v>653</v>
      </c>
      <c r="C240" s="16" t="s">
        <v>654</v>
      </c>
      <c r="E240" s="16" t="s">
        <v>831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601</v>
      </c>
      <c r="B241" s="16" t="s">
        <v>656</v>
      </c>
      <c r="C241" s="16" t="s">
        <v>657</v>
      </c>
      <c r="E241" s="16" t="s">
        <v>833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601</v>
      </c>
      <c r="B242" s="16" t="s">
        <v>659</v>
      </c>
      <c r="C242" s="16" t="s">
        <v>660</v>
      </c>
      <c r="E242" s="16" t="s">
        <v>830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601</v>
      </c>
      <c r="B243" s="16" t="s">
        <v>662</v>
      </c>
      <c r="C243" s="16" t="s">
        <v>663</v>
      </c>
      <c r="E243" s="16" t="s">
        <v>832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601</v>
      </c>
      <c r="B244" s="16" t="s">
        <v>665</v>
      </c>
      <c r="C244" s="16" t="s">
        <v>666</v>
      </c>
      <c r="E244" s="16" t="s">
        <v>791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601</v>
      </c>
      <c r="B245" s="16" t="s">
        <v>668</v>
      </c>
      <c r="C245" s="16" t="s">
        <v>529</v>
      </c>
      <c r="E245" s="16" t="s">
        <v>834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604</v>
      </c>
      <c r="B246" s="16" t="s">
        <v>636</v>
      </c>
      <c r="C246" s="16" t="s">
        <v>637</v>
      </c>
      <c r="E246" s="16" t="s">
        <v>835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604</v>
      </c>
      <c r="B247" s="16" t="s">
        <v>639</v>
      </c>
      <c r="C247" s="16" t="s">
        <v>640</v>
      </c>
      <c r="E247" s="16" t="s">
        <v>836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604</v>
      </c>
      <c r="B248" s="16" t="s">
        <v>642</v>
      </c>
      <c r="C248" s="16" t="s">
        <v>643</v>
      </c>
      <c r="E248" s="16" t="s">
        <v>837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604</v>
      </c>
      <c r="B249" s="16" t="s">
        <v>645</v>
      </c>
      <c r="C249" s="16" t="s">
        <v>646</v>
      </c>
      <c r="E249" s="16" t="s">
        <v>835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604</v>
      </c>
      <c r="B250" s="16" t="s">
        <v>648</v>
      </c>
      <c r="C250" s="16" t="s">
        <v>479</v>
      </c>
      <c r="E250" s="16" t="s">
        <v>838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604</v>
      </c>
      <c r="B251" s="16" t="s">
        <v>650</v>
      </c>
      <c r="C251" s="16" t="s">
        <v>651</v>
      </c>
      <c r="E251" s="16" t="s">
        <v>790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604</v>
      </c>
      <c r="B252" s="16" t="s">
        <v>653</v>
      </c>
      <c r="C252" s="16" t="s">
        <v>654</v>
      </c>
      <c r="E252" s="16" t="s">
        <v>839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604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604</v>
      </c>
      <c r="B254" s="16" t="s">
        <v>659</v>
      </c>
      <c r="C254" s="16" t="s">
        <v>660</v>
      </c>
      <c r="E254" s="16" t="s">
        <v>831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604</v>
      </c>
      <c r="B255" s="16" t="s">
        <v>662</v>
      </c>
      <c r="C255" s="16" t="s">
        <v>663</v>
      </c>
      <c r="E255" s="16" t="s">
        <v>792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604</v>
      </c>
      <c r="B256" s="16" t="s">
        <v>665</v>
      </c>
      <c r="C256" s="16" t="s">
        <v>666</v>
      </c>
      <c r="E256" s="16" t="s">
        <v>840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604</v>
      </c>
      <c r="B257" s="16" t="s">
        <v>668</v>
      </c>
      <c r="C257" s="16" t="s">
        <v>529</v>
      </c>
      <c r="E257" s="16" t="s">
        <v>841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607</v>
      </c>
      <c r="B258" s="16" t="s">
        <v>636</v>
      </c>
      <c r="C258" s="16" t="s">
        <v>637</v>
      </c>
      <c r="E258" s="16" t="s">
        <v>827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607</v>
      </c>
      <c r="B259" s="16" t="s">
        <v>639</v>
      </c>
      <c r="C259" s="16" t="s">
        <v>640</v>
      </c>
      <c r="E259" s="16" t="s">
        <v>828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607</v>
      </c>
      <c r="B260" s="16" t="s">
        <v>642</v>
      </c>
      <c r="C260" s="16" t="s">
        <v>643</v>
      </c>
      <c r="E260" s="16" t="s">
        <v>794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607</v>
      </c>
      <c r="B261" s="16" t="s">
        <v>645</v>
      </c>
      <c r="C261" s="16" t="s">
        <v>646</v>
      </c>
      <c r="E261" s="16" t="s">
        <v>841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607</v>
      </c>
      <c r="B262" s="16" t="s">
        <v>648</v>
      </c>
      <c r="C262" s="16" t="s">
        <v>479</v>
      </c>
      <c r="E262" s="16" t="s">
        <v>842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607</v>
      </c>
      <c r="B263" s="16" t="s">
        <v>650</v>
      </c>
      <c r="C263" s="16" t="s">
        <v>651</v>
      </c>
      <c r="E263" s="16" t="s">
        <v>829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607</v>
      </c>
      <c r="B264" s="16" t="s">
        <v>653</v>
      </c>
      <c r="C264" s="16" t="s">
        <v>654</v>
      </c>
      <c r="E264" s="16" t="s">
        <v>791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607</v>
      </c>
      <c r="B265" s="16" t="s">
        <v>656</v>
      </c>
      <c r="C265" s="16" t="s">
        <v>657</v>
      </c>
      <c r="E265" s="16" t="s">
        <v>843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607</v>
      </c>
      <c r="B266" s="16" t="s">
        <v>659</v>
      </c>
      <c r="C266" s="16" t="s">
        <v>660</v>
      </c>
      <c r="E266" s="16" t="s">
        <v>790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607</v>
      </c>
      <c r="B267" s="16" t="s">
        <v>662</v>
      </c>
      <c r="C267" s="16" t="s">
        <v>663</v>
      </c>
      <c r="E267" s="16" t="s">
        <v>837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607</v>
      </c>
      <c r="B268" s="16" t="s">
        <v>665</v>
      </c>
      <c r="C268" s="16" t="s">
        <v>666</v>
      </c>
      <c r="E268" s="16" t="s">
        <v>844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607</v>
      </c>
      <c r="B269" s="16" t="s">
        <v>668</v>
      </c>
      <c r="C269" s="16" t="s">
        <v>529</v>
      </c>
      <c r="E269" s="16" t="s">
        <v>835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610</v>
      </c>
      <c r="B270" s="16" t="s">
        <v>636</v>
      </c>
      <c r="C270" s="16" t="s">
        <v>637</v>
      </c>
      <c r="E270" s="16" t="s">
        <v>843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610</v>
      </c>
      <c r="B271" s="16" t="s">
        <v>639</v>
      </c>
      <c r="C271" s="16" t="s">
        <v>640</v>
      </c>
      <c r="E271" s="16" t="s">
        <v>831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610</v>
      </c>
      <c r="B272" s="16" t="s">
        <v>642</v>
      </c>
      <c r="C272" s="16" t="s">
        <v>643</v>
      </c>
      <c r="E272" s="16" t="s">
        <v>829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610</v>
      </c>
      <c r="B273" s="16" t="s">
        <v>645</v>
      </c>
      <c r="C273" s="16" t="s">
        <v>646</v>
      </c>
      <c r="E273" s="16" t="s">
        <v>845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610</v>
      </c>
      <c r="B274" s="16" t="s">
        <v>648</v>
      </c>
      <c r="C274" s="16" t="s">
        <v>479</v>
      </c>
      <c r="E274" s="16" t="s">
        <v>846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610</v>
      </c>
      <c r="B275" s="16" t="s">
        <v>650</v>
      </c>
      <c r="C275" s="16" t="s">
        <v>651</v>
      </c>
      <c r="E275" s="16" t="s">
        <v>827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610</v>
      </c>
      <c r="B276" s="16" t="s">
        <v>653</v>
      </c>
      <c r="C276" s="16" t="s">
        <v>654</v>
      </c>
      <c r="E276" s="16" t="s">
        <v>827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610</v>
      </c>
      <c r="B277" s="16" t="s">
        <v>656</v>
      </c>
      <c r="C277" s="16" t="s">
        <v>657</v>
      </c>
      <c r="E277" s="16" t="s">
        <v>795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610</v>
      </c>
      <c r="B278" s="16" t="s">
        <v>659</v>
      </c>
      <c r="C278" s="16" t="s">
        <v>660</v>
      </c>
      <c r="E278" s="16" t="s">
        <v>827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610</v>
      </c>
      <c r="B279" s="16" t="s">
        <v>662</v>
      </c>
      <c r="C279" s="16" t="s">
        <v>663</v>
      </c>
      <c r="E279" s="16" t="s">
        <v>828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610</v>
      </c>
      <c r="B280" s="16" t="s">
        <v>665</v>
      </c>
      <c r="C280" s="16" t="s">
        <v>666</v>
      </c>
      <c r="E280" s="16" t="s">
        <v>795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610</v>
      </c>
      <c r="B281" s="16" t="s">
        <v>668</v>
      </c>
      <c r="C281" s="16" t="s">
        <v>529</v>
      </c>
      <c r="E281" s="16" t="s">
        <v>841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613</v>
      </c>
      <c r="B282" s="16" t="s">
        <v>636</v>
      </c>
      <c r="C282" s="16" t="s">
        <v>637</v>
      </c>
      <c r="E282" s="16" t="s">
        <v>846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613</v>
      </c>
      <c r="B283" s="16" t="s">
        <v>639</v>
      </c>
      <c r="C283" s="16" t="s">
        <v>640</v>
      </c>
      <c r="E283" s="16" t="s">
        <v>840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613</v>
      </c>
      <c r="B284" s="16" t="s">
        <v>642</v>
      </c>
      <c r="C284" s="16" t="s">
        <v>643</v>
      </c>
      <c r="E284" s="16" t="s">
        <v>792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613</v>
      </c>
      <c r="B285" s="16" t="s">
        <v>645</v>
      </c>
      <c r="C285" s="16" t="s">
        <v>646</v>
      </c>
      <c r="E285" s="16" t="s">
        <v>840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613</v>
      </c>
      <c r="B286" s="16" t="s">
        <v>648</v>
      </c>
      <c r="C286" s="16" t="s">
        <v>479</v>
      </c>
      <c r="E286" s="16" t="s">
        <v>846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613</v>
      </c>
      <c r="B287" s="16" t="s">
        <v>650</v>
      </c>
      <c r="C287" s="16" t="s">
        <v>651</v>
      </c>
      <c r="E287" s="16" t="s">
        <v>846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613</v>
      </c>
      <c r="B288" s="16" t="s">
        <v>653</v>
      </c>
      <c r="C288" s="16" t="s">
        <v>654</v>
      </c>
      <c r="E288" s="16" t="s">
        <v>828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613</v>
      </c>
      <c r="B289" s="16" t="s">
        <v>656</v>
      </c>
      <c r="C289" s="16" t="s">
        <v>657</v>
      </c>
      <c r="E289" s="16" t="s">
        <v>847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613</v>
      </c>
      <c r="B290" s="16" t="s">
        <v>659</v>
      </c>
      <c r="C290" s="16" t="s">
        <v>660</v>
      </c>
      <c r="E290" s="16" t="s">
        <v>826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613</v>
      </c>
      <c r="B291" s="16" t="s">
        <v>662</v>
      </c>
      <c r="C291" s="16" t="s">
        <v>663</v>
      </c>
      <c r="E291" s="16" t="s">
        <v>825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613</v>
      </c>
      <c r="B292" s="16" t="s">
        <v>665</v>
      </c>
      <c r="C292" s="16" t="s">
        <v>666</v>
      </c>
      <c r="E292" s="16" t="s">
        <v>825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613</v>
      </c>
      <c r="B293" s="16" t="s">
        <v>668</v>
      </c>
      <c r="C293" s="16" t="s">
        <v>529</v>
      </c>
      <c r="E293" s="16" t="s">
        <v>798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636</v>
      </c>
      <c r="C294" s="16" t="s">
        <v>637</v>
      </c>
      <c r="E294" s="16" t="s">
        <v>800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639</v>
      </c>
      <c r="C295" s="16" t="s">
        <v>640</v>
      </c>
      <c r="E295" s="16" t="s">
        <v>848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642</v>
      </c>
      <c r="C296" s="16" t="s">
        <v>643</v>
      </c>
      <c r="E296" s="16" t="s">
        <v>848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645</v>
      </c>
      <c r="C297" s="16" t="s">
        <v>646</v>
      </c>
      <c r="E297" s="16" t="s">
        <v>798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648</v>
      </c>
      <c r="C298" s="16" t="s">
        <v>479</v>
      </c>
      <c r="E298" s="16" t="s">
        <v>849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650</v>
      </c>
      <c r="C299" s="16" t="s">
        <v>651</v>
      </c>
      <c r="E299" s="16" t="s">
        <v>850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653</v>
      </c>
      <c r="C300" s="16" t="s">
        <v>654</v>
      </c>
      <c r="E300" s="16" t="s">
        <v>851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656</v>
      </c>
      <c r="C301" s="16" t="s">
        <v>657</v>
      </c>
      <c r="E301" s="16" t="s">
        <v>852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659</v>
      </c>
      <c r="C302" s="16" t="s">
        <v>660</v>
      </c>
      <c r="E302" s="16" t="s">
        <v>853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662</v>
      </c>
      <c r="C303" s="16" t="s">
        <v>663</v>
      </c>
      <c r="E303" s="16" t="s">
        <v>806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665</v>
      </c>
      <c r="C304" s="16" t="s">
        <v>666</v>
      </c>
      <c r="E304" s="16" t="s">
        <v>809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668</v>
      </c>
      <c r="C305" s="16" t="s">
        <v>529</v>
      </c>
      <c r="E305" s="16" t="s">
        <v>813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540</v>
      </c>
      <c r="B306" s="16" t="s">
        <v>636</v>
      </c>
      <c r="C306" s="16" t="s">
        <v>637</v>
      </c>
      <c r="E306" s="16" t="s">
        <v>820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540</v>
      </c>
      <c r="B307" s="16" t="s">
        <v>639</v>
      </c>
      <c r="C307" s="16" t="s">
        <v>640</v>
      </c>
      <c r="E307" s="16" t="s">
        <v>815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540</v>
      </c>
      <c r="B308" s="16" t="s">
        <v>642</v>
      </c>
      <c r="C308" s="16" t="s">
        <v>643</v>
      </c>
      <c r="E308" s="16" t="s">
        <v>854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540</v>
      </c>
      <c r="B309" s="16" t="s">
        <v>645</v>
      </c>
      <c r="C309" s="16" t="s">
        <v>646</v>
      </c>
      <c r="E309" s="16" t="s">
        <v>855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540</v>
      </c>
      <c r="B310" s="16" t="s">
        <v>648</v>
      </c>
      <c r="C310" s="16" t="s">
        <v>479</v>
      </c>
      <c r="E310" s="16" t="s">
        <v>856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540</v>
      </c>
      <c r="B311" s="16" t="s">
        <v>650</v>
      </c>
      <c r="C311" s="16" t="s">
        <v>651</v>
      </c>
      <c r="E311" s="16" t="s">
        <v>857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540</v>
      </c>
      <c r="B312" s="16" t="s">
        <v>653</v>
      </c>
      <c r="C312" s="16" t="s">
        <v>654</v>
      </c>
      <c r="E312" s="16" t="s">
        <v>858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540</v>
      </c>
      <c r="B313" s="16" t="s">
        <v>656</v>
      </c>
      <c r="C313" s="16" t="s">
        <v>657</v>
      </c>
      <c r="E313" s="16" t="s">
        <v>859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540</v>
      </c>
      <c r="B314" s="16" t="s">
        <v>659</v>
      </c>
      <c r="C314" s="16" t="s">
        <v>660</v>
      </c>
      <c r="E314" s="16" t="s">
        <v>860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540</v>
      </c>
      <c r="B315" s="16" t="s">
        <v>662</v>
      </c>
      <c r="C315" s="16" t="s">
        <v>663</v>
      </c>
      <c r="E315" s="16" t="s">
        <v>861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540</v>
      </c>
      <c r="B316" s="16" t="s">
        <v>665</v>
      </c>
      <c r="C316" s="16" t="s">
        <v>666</v>
      </c>
      <c r="E316" s="16" t="s">
        <v>862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540</v>
      </c>
      <c r="B317" s="16" t="s">
        <v>668</v>
      </c>
      <c r="C317" s="16" t="s">
        <v>529</v>
      </c>
      <c r="E317" s="16" t="s">
        <v>863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621</v>
      </c>
      <c r="B318" s="16" t="s">
        <v>636</v>
      </c>
      <c r="C318" s="16" t="s">
        <v>637</v>
      </c>
      <c r="E318" s="16" t="s">
        <v>864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621</v>
      </c>
      <c r="B319" s="16" t="s">
        <v>639</v>
      </c>
      <c r="C319" s="16" t="s">
        <v>640</v>
      </c>
      <c r="E319" s="16" t="s">
        <v>865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621</v>
      </c>
      <c r="B320" s="16" t="s">
        <v>642</v>
      </c>
      <c r="C320" s="16" t="s">
        <v>643</v>
      </c>
      <c r="E320" s="16" t="s">
        <v>866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621</v>
      </c>
      <c r="B321" s="16" t="s">
        <v>645</v>
      </c>
      <c r="C321" s="16" t="s">
        <v>646</v>
      </c>
      <c r="E321" s="16" t="s">
        <v>867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621</v>
      </c>
      <c r="B322" s="16" t="s">
        <v>648</v>
      </c>
      <c r="C322" s="16" t="s">
        <v>479</v>
      </c>
      <c r="E322" s="16" t="s">
        <v>868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621</v>
      </c>
      <c r="B323" s="16" t="s">
        <v>650</v>
      </c>
      <c r="C323" s="16" t="s">
        <v>651</v>
      </c>
      <c r="E323" s="16" t="s">
        <v>869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621</v>
      </c>
      <c r="B324" s="16" t="s">
        <v>653</v>
      </c>
      <c r="C324" s="16" t="s">
        <v>654</v>
      </c>
      <c r="E324" s="16" t="s">
        <v>870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621</v>
      </c>
      <c r="B325" s="16" t="s">
        <v>656</v>
      </c>
      <c r="C325" s="16" t="s">
        <v>657</v>
      </c>
      <c r="E325" s="16" t="s">
        <v>871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621</v>
      </c>
      <c r="B326" s="16" t="s">
        <v>659</v>
      </c>
      <c r="C326" s="16" t="s">
        <v>660</v>
      </c>
      <c r="E326" s="16" t="s">
        <v>872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621</v>
      </c>
      <c r="B327" s="16" t="s">
        <v>662</v>
      </c>
      <c r="C327" s="16" t="s">
        <v>663</v>
      </c>
      <c r="E327" s="16" t="s">
        <v>873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621</v>
      </c>
      <c r="B328" s="16" t="s">
        <v>665</v>
      </c>
      <c r="C328" s="16" t="s">
        <v>666</v>
      </c>
      <c r="E328" s="16" t="s">
        <v>874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621</v>
      </c>
      <c r="B329" s="16" t="s">
        <v>668</v>
      </c>
      <c r="C329" s="16" t="s">
        <v>529</v>
      </c>
      <c r="E329" s="16" t="s">
        <v>875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528</v>
      </c>
      <c r="B330" s="16" t="s">
        <v>636</v>
      </c>
      <c r="C330" s="16" t="s">
        <v>637</v>
      </c>
      <c r="E330" s="16" t="s">
        <v>876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528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528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528</v>
      </c>
      <c r="B333" s="16" t="s">
        <v>645</v>
      </c>
      <c r="C333" s="16" t="s">
        <v>646</v>
      </c>
      <c r="E333" s="16" t="s">
        <v>879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528</v>
      </c>
      <c r="B334" s="16" t="s">
        <v>648</v>
      </c>
      <c r="C334" s="16" t="s">
        <v>479</v>
      </c>
      <c r="E334" s="16" t="s">
        <v>880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528</v>
      </c>
      <c r="B335" s="16" t="s">
        <v>650</v>
      </c>
      <c r="C335" s="16" t="s">
        <v>651</v>
      </c>
      <c r="E335" s="16" t="s">
        <v>881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528</v>
      </c>
      <c r="B336" s="16" t="s">
        <v>653</v>
      </c>
      <c r="C336" s="16" t="s">
        <v>654</v>
      </c>
      <c r="E336" s="16" t="s">
        <v>882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3197</v>
      </c>
      <c r="J336" s="176">
        <f t="shared" si="27"/>
        <v>42917</v>
      </c>
    </row>
    <row r="337" spans="1:10" ht="12.75">
      <c r="A337" s="16" t="s">
        <v>528</v>
      </c>
      <c r="B337" s="16" t="s">
        <v>656</v>
      </c>
      <c r="C337" s="16" t="s">
        <v>657</v>
      </c>
      <c r="E337" s="16" t="s">
        <v>883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3201</v>
      </c>
      <c r="J337" s="176">
        <f t="shared" si="27"/>
        <v>42948</v>
      </c>
    </row>
    <row r="338" spans="1:10" ht="12.75">
      <c r="A338" s="16" t="s">
        <v>528</v>
      </c>
      <c r="B338" s="16" t="s">
        <v>659</v>
      </c>
      <c r="C338" s="16" t="s">
        <v>660</v>
      </c>
      <c r="E338" s="16" t="s">
        <v>884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3202</v>
      </c>
      <c r="J338" s="176">
        <f t="shared" si="27"/>
        <v>42979</v>
      </c>
    </row>
    <row r="339" spans="1:10" ht="12.75">
      <c r="A339" s="16" t="s">
        <v>528</v>
      </c>
      <c r="B339" s="16" t="s">
        <v>662</v>
      </c>
      <c r="C339" s="16" t="s">
        <v>663</v>
      </c>
      <c r="E339" s="16" t="s">
        <v>885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3205</v>
      </c>
      <c r="J339" s="176">
        <f t="shared" si="27"/>
        <v>43009</v>
      </c>
    </row>
    <row r="340" spans="1:10" ht="12.75">
      <c r="A340" s="16" t="s">
        <v>528</v>
      </c>
      <c r="B340" s="16" t="s">
        <v>665</v>
      </c>
      <c r="C340" s="16" t="s">
        <v>666</v>
      </c>
      <c r="E340" s="16" t="s">
        <v>886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3207</v>
      </c>
      <c r="J340" s="176">
        <f t="shared" si="27"/>
        <v>43040</v>
      </c>
    </row>
    <row r="341" spans="1:10" ht="12.75">
      <c r="A341" s="16" t="s">
        <v>528</v>
      </c>
      <c r="B341" s="16" t="s">
        <v>668</v>
      </c>
      <c r="C341" s="16" t="s">
        <v>529</v>
      </c>
      <c r="E341" s="16" t="s">
        <v>887</v>
      </c>
      <c r="F341" s="74">
        <v>300</v>
      </c>
      <c r="G341">
        <f t="shared" si="24"/>
        <v>2017</v>
      </c>
      <c r="H341" s="177">
        <f t="shared" si="25"/>
        <v>43070</v>
      </c>
      <c r="I341">
        <f t="shared" si="26"/>
        <v>3209</v>
      </c>
      <c r="J341" s="176">
        <f t="shared" si="27"/>
        <v>43070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888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79">
      <selection activeCell="F203" sqref="F203"/>
    </sheetView>
  </sheetViews>
  <sheetFormatPr defaultColWidth="9.140625" defaultRowHeight="12.75"/>
  <cols>
    <col min="2" max="2" width="9.140625" style="270" customWidth="1"/>
    <col min="3" max="3" width="9.140625" style="94" customWidth="1"/>
    <col min="4" max="4" width="38.00390625" style="94" bestFit="1" customWidth="1"/>
  </cols>
  <sheetData>
    <row r="1" spans="1:4" ht="12.75">
      <c r="A1" t="s">
        <v>43</v>
      </c>
      <c r="B1" s="270" t="s">
        <v>495</v>
      </c>
      <c r="C1" s="94" t="s">
        <v>900</v>
      </c>
      <c r="D1" s="94" t="s">
        <v>901</v>
      </c>
    </row>
    <row r="2" spans="1:4" ht="12.75">
      <c r="A2" t="s">
        <v>474</v>
      </c>
      <c r="B2" s="270">
        <v>36526</v>
      </c>
      <c r="C2" s="94">
        <v>203442</v>
      </c>
      <c r="D2" s="94">
        <v>227898</v>
      </c>
    </row>
    <row r="3" spans="1:4" ht="12.75">
      <c r="A3" t="s">
        <v>475</v>
      </c>
      <c r="B3" s="270">
        <v>36557</v>
      </c>
      <c r="C3" s="94">
        <v>199261</v>
      </c>
      <c r="D3" s="94">
        <v>228670</v>
      </c>
    </row>
    <row r="4" spans="1:4" ht="12.75">
      <c r="A4" t="s">
        <v>476</v>
      </c>
      <c r="B4" s="270">
        <v>36586</v>
      </c>
      <c r="C4" s="94">
        <v>232490</v>
      </c>
      <c r="D4" s="94">
        <v>229880</v>
      </c>
    </row>
    <row r="5" spans="1:4" ht="12.75">
      <c r="A5" t="s">
        <v>478</v>
      </c>
      <c r="B5" s="270">
        <v>36617</v>
      </c>
      <c r="C5" s="94">
        <v>227698</v>
      </c>
      <c r="D5" s="94">
        <v>229203</v>
      </c>
    </row>
    <row r="6" spans="1:4" ht="12.75">
      <c r="A6" t="s">
        <v>479</v>
      </c>
      <c r="B6" s="270">
        <v>36647</v>
      </c>
      <c r="C6" s="94">
        <v>242501</v>
      </c>
      <c r="D6" s="94">
        <v>229805</v>
      </c>
    </row>
    <row r="7" spans="1:4" ht="12.75">
      <c r="A7" t="s">
        <v>480</v>
      </c>
      <c r="B7" s="270">
        <v>36678</v>
      </c>
      <c r="C7" s="94">
        <v>242963</v>
      </c>
      <c r="D7" s="94">
        <v>229506</v>
      </c>
    </row>
    <row r="8" spans="1:4" ht="12.75">
      <c r="A8" t="s">
        <v>483</v>
      </c>
      <c r="B8" s="270">
        <v>36708</v>
      </c>
      <c r="C8" s="94">
        <v>245140</v>
      </c>
      <c r="D8" s="94">
        <v>229143</v>
      </c>
    </row>
    <row r="9" spans="1:4" ht="12.75">
      <c r="A9" t="s">
        <v>484</v>
      </c>
      <c r="B9" s="270">
        <v>36739</v>
      </c>
      <c r="C9" s="94">
        <v>247832</v>
      </c>
      <c r="D9" s="94">
        <v>228931</v>
      </c>
    </row>
    <row r="10" spans="1:4" ht="12.75">
      <c r="A10" t="s">
        <v>485</v>
      </c>
      <c r="B10" s="270">
        <v>36770</v>
      </c>
      <c r="C10" s="94">
        <v>227899</v>
      </c>
      <c r="D10" s="94">
        <v>230993</v>
      </c>
    </row>
    <row r="11" spans="1:4" ht="12.75">
      <c r="A11" t="s">
        <v>487</v>
      </c>
      <c r="B11" s="270">
        <v>36800</v>
      </c>
      <c r="C11" s="94">
        <v>236491</v>
      </c>
      <c r="D11" s="94">
        <v>230832</v>
      </c>
    </row>
    <row r="12" spans="1:4" ht="12.75">
      <c r="A12" t="s">
        <v>488</v>
      </c>
      <c r="B12" s="270">
        <v>36831</v>
      </c>
      <c r="C12" s="94">
        <v>222819</v>
      </c>
      <c r="D12" s="94">
        <v>229004</v>
      </c>
    </row>
    <row r="13" spans="1:4" ht="12.75">
      <c r="A13" t="s">
        <v>489</v>
      </c>
      <c r="B13" s="270">
        <v>36861</v>
      </c>
      <c r="C13" s="94">
        <v>218390</v>
      </c>
      <c r="D13" s="94">
        <v>225193</v>
      </c>
    </row>
    <row r="14" spans="1:4" ht="12.75">
      <c r="A14" t="s">
        <v>474</v>
      </c>
      <c r="B14" s="270">
        <v>36892</v>
      </c>
      <c r="C14" s="94">
        <v>209685</v>
      </c>
      <c r="D14" s="94">
        <v>231462</v>
      </c>
    </row>
    <row r="15" spans="1:4" ht="12.75">
      <c r="A15" t="s">
        <v>475</v>
      </c>
      <c r="B15" s="270">
        <v>36923</v>
      </c>
      <c r="C15" s="94">
        <v>200876</v>
      </c>
      <c r="D15" s="94">
        <v>230601</v>
      </c>
    </row>
    <row r="16" spans="1:4" ht="12.75">
      <c r="A16" t="s">
        <v>476</v>
      </c>
      <c r="B16" s="270">
        <v>36951</v>
      </c>
      <c r="C16" s="94">
        <v>232587</v>
      </c>
      <c r="D16" s="94">
        <v>231145</v>
      </c>
    </row>
    <row r="17" spans="1:4" ht="12.75">
      <c r="A17" t="s">
        <v>478</v>
      </c>
      <c r="B17" s="270">
        <v>36982</v>
      </c>
      <c r="C17" s="94">
        <v>232513</v>
      </c>
      <c r="D17" s="94">
        <v>233209</v>
      </c>
    </row>
    <row r="18" spans="1:4" ht="12.75">
      <c r="A18" t="s">
        <v>479</v>
      </c>
      <c r="B18" s="270">
        <v>37012</v>
      </c>
      <c r="C18" s="94">
        <v>245357</v>
      </c>
      <c r="D18" s="94">
        <v>231851</v>
      </c>
    </row>
    <row r="19" spans="1:4" ht="12.75">
      <c r="A19" t="s">
        <v>480</v>
      </c>
      <c r="B19" s="270">
        <v>37043</v>
      </c>
      <c r="C19" s="94">
        <v>243498</v>
      </c>
      <c r="D19" s="94">
        <v>231487</v>
      </c>
    </row>
    <row r="20" spans="1:4" ht="12.75">
      <c r="A20" t="s">
        <v>483</v>
      </c>
      <c r="B20" s="270">
        <v>37073</v>
      </c>
      <c r="C20" s="94">
        <v>250363</v>
      </c>
      <c r="D20" s="94">
        <v>233232</v>
      </c>
    </row>
    <row r="21" spans="1:4" ht="12.75">
      <c r="A21" t="s">
        <v>484</v>
      </c>
      <c r="B21" s="270">
        <v>37104</v>
      </c>
      <c r="C21" s="94">
        <v>253274</v>
      </c>
      <c r="D21" s="94">
        <v>233054</v>
      </c>
    </row>
    <row r="22" spans="1:4" ht="12.75">
      <c r="A22" t="s">
        <v>485</v>
      </c>
      <c r="B22" s="270">
        <v>37135</v>
      </c>
      <c r="C22" s="94">
        <v>226312</v>
      </c>
      <c r="D22" s="94">
        <v>232430</v>
      </c>
    </row>
    <row r="23" spans="1:4" ht="12.75">
      <c r="A23" t="s">
        <v>487</v>
      </c>
      <c r="B23" s="270">
        <v>37165</v>
      </c>
      <c r="C23" s="94">
        <v>241050</v>
      </c>
      <c r="D23" s="94">
        <v>233625</v>
      </c>
    </row>
    <row r="24" spans="1:4" ht="12.75">
      <c r="A24" t="s">
        <v>488</v>
      </c>
      <c r="B24" s="270">
        <v>37196</v>
      </c>
      <c r="C24" s="94">
        <v>230511</v>
      </c>
      <c r="D24" s="94">
        <v>236072</v>
      </c>
    </row>
    <row r="25" spans="1:4" ht="12.75">
      <c r="A25" t="s">
        <v>489</v>
      </c>
      <c r="B25" s="270">
        <v>37226</v>
      </c>
      <c r="C25" s="94">
        <v>229584</v>
      </c>
      <c r="D25" s="94">
        <v>237766</v>
      </c>
    </row>
    <row r="26" spans="1:4" ht="12.75">
      <c r="A26" t="s">
        <v>474</v>
      </c>
      <c r="B26" s="270">
        <v>37257</v>
      </c>
      <c r="C26" s="94">
        <v>215215</v>
      </c>
      <c r="D26" s="94">
        <v>236297</v>
      </c>
    </row>
    <row r="27" spans="1:4" ht="12.75">
      <c r="A27" t="s">
        <v>475</v>
      </c>
      <c r="B27" s="270">
        <v>37288</v>
      </c>
      <c r="C27" s="94">
        <v>208237</v>
      </c>
      <c r="D27" s="94">
        <v>238020</v>
      </c>
    </row>
    <row r="28" spans="1:4" ht="12.75">
      <c r="A28" t="s">
        <v>476</v>
      </c>
      <c r="B28" s="270">
        <v>37316</v>
      </c>
      <c r="C28" s="94">
        <v>236070</v>
      </c>
      <c r="D28" s="94">
        <v>236248</v>
      </c>
    </row>
    <row r="29" spans="1:4" ht="12.75">
      <c r="A29" t="s">
        <v>478</v>
      </c>
      <c r="B29" s="270">
        <v>37347</v>
      </c>
      <c r="C29" s="94">
        <v>237226</v>
      </c>
      <c r="D29" s="94">
        <v>236313</v>
      </c>
    </row>
    <row r="30" spans="1:4" ht="12.75">
      <c r="A30" t="s">
        <v>479</v>
      </c>
      <c r="B30" s="270">
        <v>37377</v>
      </c>
      <c r="C30" s="94">
        <v>251746</v>
      </c>
      <c r="D30" s="94">
        <v>237164</v>
      </c>
    </row>
    <row r="31" spans="1:4" ht="12.75">
      <c r="A31" t="s">
        <v>480</v>
      </c>
      <c r="B31" s="270">
        <v>37408</v>
      </c>
      <c r="C31" s="94">
        <v>247868</v>
      </c>
      <c r="D31" s="94">
        <v>238139</v>
      </c>
    </row>
    <row r="32" spans="1:4" ht="12.75">
      <c r="A32" t="s">
        <v>483</v>
      </c>
      <c r="B32" s="270">
        <v>37438</v>
      </c>
      <c r="C32" s="94">
        <v>256392</v>
      </c>
      <c r="D32" s="94">
        <v>237572</v>
      </c>
    </row>
    <row r="33" spans="1:4" ht="12.75">
      <c r="A33" t="s">
        <v>484</v>
      </c>
      <c r="B33" s="270">
        <v>37469</v>
      </c>
      <c r="C33" s="94">
        <v>258666</v>
      </c>
      <c r="D33" s="94">
        <v>239480</v>
      </c>
    </row>
    <row r="34" spans="1:4" ht="12.75">
      <c r="A34" t="s">
        <v>485</v>
      </c>
      <c r="B34" s="270">
        <v>37500</v>
      </c>
      <c r="C34" s="94">
        <v>233625</v>
      </c>
      <c r="D34" s="94">
        <v>239893</v>
      </c>
    </row>
    <row r="35" spans="1:4" ht="12.75">
      <c r="A35" t="s">
        <v>487</v>
      </c>
      <c r="B35" s="270">
        <v>37530</v>
      </c>
      <c r="C35" s="94">
        <v>245556</v>
      </c>
      <c r="D35" s="94">
        <v>237340</v>
      </c>
    </row>
    <row r="36" spans="1:4" ht="12.75">
      <c r="A36" t="s">
        <v>488</v>
      </c>
      <c r="B36" s="270">
        <v>37561</v>
      </c>
      <c r="C36" s="94">
        <v>230648</v>
      </c>
      <c r="D36" s="94">
        <v>239229</v>
      </c>
    </row>
    <row r="37" spans="1:4" ht="12.75">
      <c r="A37" t="s">
        <v>489</v>
      </c>
      <c r="B37" s="270">
        <v>37591</v>
      </c>
      <c r="C37" s="94">
        <v>234260</v>
      </c>
      <c r="D37" s="94">
        <v>239922</v>
      </c>
    </row>
    <row r="38" spans="1:4" ht="12.75">
      <c r="A38" t="s">
        <v>474</v>
      </c>
      <c r="B38" s="270">
        <v>37622</v>
      </c>
      <c r="C38" s="94">
        <v>218534</v>
      </c>
      <c r="D38" s="94">
        <v>238745</v>
      </c>
    </row>
    <row r="39" spans="1:4" ht="12.75">
      <c r="A39" t="s">
        <v>475</v>
      </c>
      <c r="B39" s="270">
        <v>37653</v>
      </c>
      <c r="C39" s="94">
        <v>203677</v>
      </c>
      <c r="D39" s="94">
        <v>233448</v>
      </c>
    </row>
    <row r="40" spans="1:4" ht="12.75">
      <c r="A40" t="s">
        <v>476</v>
      </c>
      <c r="B40" s="270">
        <v>37681</v>
      </c>
      <c r="C40" s="94">
        <v>236679</v>
      </c>
      <c r="D40" s="94">
        <v>237684</v>
      </c>
    </row>
    <row r="41" spans="1:4" ht="12.75">
      <c r="A41" t="s">
        <v>478</v>
      </c>
      <c r="B41" s="270">
        <v>37712</v>
      </c>
      <c r="C41" s="94">
        <v>239415</v>
      </c>
      <c r="D41" s="94">
        <v>237696</v>
      </c>
    </row>
    <row r="42" spans="1:4" ht="12.75">
      <c r="A42" t="s">
        <v>479</v>
      </c>
      <c r="B42" s="270">
        <v>37742</v>
      </c>
      <c r="C42" s="94">
        <v>253244</v>
      </c>
      <c r="D42" s="94">
        <v>239751</v>
      </c>
    </row>
    <row r="43" spans="1:4" ht="12.75">
      <c r="A43" t="s">
        <v>480</v>
      </c>
      <c r="B43" s="270">
        <v>37773</v>
      </c>
      <c r="C43" s="94">
        <v>252145</v>
      </c>
      <c r="D43" s="94">
        <v>241567</v>
      </c>
    </row>
    <row r="44" spans="1:4" ht="12.75">
      <c r="A44" t="s">
        <v>483</v>
      </c>
      <c r="B44" s="270">
        <v>37803</v>
      </c>
      <c r="C44" s="94">
        <v>262105</v>
      </c>
      <c r="D44" s="94">
        <v>242756</v>
      </c>
    </row>
    <row r="45" spans="1:4" ht="12.75">
      <c r="A45" t="s">
        <v>484</v>
      </c>
      <c r="B45" s="270">
        <v>37834</v>
      </c>
      <c r="C45" s="94">
        <v>260687</v>
      </c>
      <c r="D45" s="94">
        <v>243360</v>
      </c>
    </row>
    <row r="46" spans="1:4" ht="12.75">
      <c r="A46" t="s">
        <v>485</v>
      </c>
      <c r="B46" s="270">
        <v>37865</v>
      </c>
      <c r="C46" s="94">
        <v>237451</v>
      </c>
      <c r="D46" s="94">
        <v>243108</v>
      </c>
    </row>
    <row r="47" spans="1:4" ht="12.75">
      <c r="A47" t="s">
        <v>487</v>
      </c>
      <c r="B47" s="270">
        <v>37895</v>
      </c>
      <c r="C47" s="94">
        <v>254048</v>
      </c>
      <c r="D47" s="94">
        <v>244869</v>
      </c>
    </row>
    <row r="48" spans="1:4" ht="12.75">
      <c r="A48" t="s">
        <v>488</v>
      </c>
      <c r="B48" s="270">
        <v>37926</v>
      </c>
      <c r="C48" s="94">
        <v>233698</v>
      </c>
      <c r="D48" s="94">
        <v>244131</v>
      </c>
    </row>
    <row r="49" spans="1:4" ht="12.75">
      <c r="A49" t="s">
        <v>489</v>
      </c>
      <c r="B49" s="270">
        <v>37956</v>
      </c>
      <c r="C49" s="94">
        <v>238538</v>
      </c>
      <c r="D49" s="94">
        <v>243246</v>
      </c>
    </row>
    <row r="50" spans="1:4" ht="12.75">
      <c r="A50" t="s">
        <v>474</v>
      </c>
      <c r="B50" s="270">
        <v>37987</v>
      </c>
      <c r="C50" s="94">
        <v>222450</v>
      </c>
      <c r="D50" s="94">
        <v>243724</v>
      </c>
    </row>
    <row r="51" spans="1:4" ht="12.75">
      <c r="A51" t="s">
        <v>475</v>
      </c>
      <c r="B51" s="270">
        <v>38018</v>
      </c>
      <c r="C51" s="94">
        <v>213709</v>
      </c>
      <c r="D51" s="94">
        <v>244792</v>
      </c>
    </row>
    <row r="52" spans="1:4" ht="12.75">
      <c r="A52" t="s">
        <v>476</v>
      </c>
      <c r="B52" s="270">
        <v>38047</v>
      </c>
      <c r="C52" s="94">
        <v>251403</v>
      </c>
      <c r="D52" s="94">
        <v>248900</v>
      </c>
    </row>
    <row r="53" spans="1:4" ht="12.75">
      <c r="A53" t="s">
        <v>478</v>
      </c>
      <c r="B53" s="270">
        <v>38078</v>
      </c>
      <c r="C53" s="94">
        <v>250968</v>
      </c>
      <c r="D53" s="94">
        <v>248001</v>
      </c>
    </row>
    <row r="54" spans="1:4" ht="12.75">
      <c r="A54" t="s">
        <v>479</v>
      </c>
      <c r="B54" s="270">
        <v>38108</v>
      </c>
      <c r="C54" s="94">
        <v>257235</v>
      </c>
      <c r="D54" s="94">
        <v>246666</v>
      </c>
    </row>
    <row r="55" spans="1:4" ht="12.75">
      <c r="A55" t="s">
        <v>480</v>
      </c>
      <c r="B55" s="270">
        <v>38139</v>
      </c>
      <c r="C55" s="94">
        <v>257383</v>
      </c>
      <c r="D55" s="94">
        <v>244627</v>
      </c>
    </row>
    <row r="56" spans="1:4" ht="12.75">
      <c r="A56" t="s">
        <v>483</v>
      </c>
      <c r="B56" s="270">
        <v>38169</v>
      </c>
      <c r="C56" s="94">
        <v>265969</v>
      </c>
      <c r="D56" s="94">
        <v>247405</v>
      </c>
    </row>
    <row r="57" spans="1:4" ht="12.75">
      <c r="A57" t="s">
        <v>484</v>
      </c>
      <c r="B57" s="270">
        <v>38200</v>
      </c>
      <c r="C57" s="94">
        <v>262836</v>
      </c>
      <c r="D57" s="94">
        <v>247743</v>
      </c>
    </row>
    <row r="58" spans="1:4" ht="12.75">
      <c r="A58" t="s">
        <v>485</v>
      </c>
      <c r="B58" s="270">
        <v>38231</v>
      </c>
      <c r="C58" s="94">
        <v>243515</v>
      </c>
      <c r="D58" s="94">
        <v>247282</v>
      </c>
    </row>
    <row r="59" spans="1:4" ht="12.75">
      <c r="A59" t="s">
        <v>487</v>
      </c>
      <c r="B59" s="270">
        <v>38261</v>
      </c>
      <c r="C59" s="94">
        <v>254496</v>
      </c>
      <c r="D59" s="94">
        <v>248290</v>
      </c>
    </row>
    <row r="60" spans="1:4" ht="12.75">
      <c r="A60" t="s">
        <v>488</v>
      </c>
      <c r="B60" s="270">
        <v>38292</v>
      </c>
      <c r="C60" s="94">
        <v>239796</v>
      </c>
      <c r="D60" s="94">
        <v>247521</v>
      </c>
    </row>
    <row r="61" spans="1:4" ht="12.75">
      <c r="A61" t="s">
        <v>489</v>
      </c>
      <c r="B61" s="270">
        <v>38322</v>
      </c>
      <c r="C61" s="94">
        <v>245029</v>
      </c>
      <c r="D61" s="94">
        <v>248847</v>
      </c>
    </row>
    <row r="62" spans="1:4" ht="12.75">
      <c r="A62" t="s">
        <v>474</v>
      </c>
      <c r="B62" s="270">
        <v>38353</v>
      </c>
      <c r="C62" s="94">
        <v>224072</v>
      </c>
      <c r="D62" s="94">
        <v>248103</v>
      </c>
    </row>
    <row r="63" spans="1:4" ht="12.75">
      <c r="A63" t="s">
        <v>475</v>
      </c>
      <c r="B63" s="270">
        <v>38384</v>
      </c>
      <c r="C63" s="94">
        <v>219970</v>
      </c>
      <c r="D63" s="94">
        <v>249879</v>
      </c>
    </row>
    <row r="64" spans="1:4" ht="12.75">
      <c r="A64" t="s">
        <v>476</v>
      </c>
      <c r="B64" s="270">
        <v>38412</v>
      </c>
      <c r="C64" s="94">
        <v>253182</v>
      </c>
      <c r="D64" s="94">
        <v>248957</v>
      </c>
    </row>
    <row r="65" spans="1:4" ht="12.75">
      <c r="A65" t="s">
        <v>478</v>
      </c>
      <c r="B65" s="270">
        <v>38443</v>
      </c>
      <c r="C65" s="94">
        <v>250860</v>
      </c>
      <c r="D65" s="94">
        <v>249062</v>
      </c>
    </row>
    <row r="66" spans="1:4" ht="12.75">
      <c r="A66" t="s">
        <v>479</v>
      </c>
      <c r="B66" s="270">
        <v>38473</v>
      </c>
      <c r="C66" s="94">
        <v>262678</v>
      </c>
      <c r="D66" s="94">
        <v>250853</v>
      </c>
    </row>
    <row r="67" spans="1:4" ht="12.75">
      <c r="A67" t="s">
        <v>480</v>
      </c>
      <c r="B67" s="270">
        <v>38504</v>
      </c>
      <c r="C67" s="94">
        <v>263816</v>
      </c>
      <c r="D67" s="94">
        <v>250694</v>
      </c>
    </row>
    <row r="68" spans="1:4" ht="12.75">
      <c r="A68" t="s">
        <v>483</v>
      </c>
      <c r="B68" s="270">
        <v>38534</v>
      </c>
      <c r="C68" s="94">
        <v>267025</v>
      </c>
      <c r="D68" s="94">
        <v>251054</v>
      </c>
    </row>
    <row r="69" spans="1:4" ht="12.75">
      <c r="A69" t="s">
        <v>484</v>
      </c>
      <c r="B69" s="270">
        <v>38565</v>
      </c>
      <c r="C69" s="94">
        <v>265323</v>
      </c>
      <c r="D69" s="94">
        <v>249301</v>
      </c>
    </row>
    <row r="70" spans="1:4" ht="12.75">
      <c r="A70" t="s">
        <v>485</v>
      </c>
      <c r="B70" s="270">
        <v>38596</v>
      </c>
      <c r="C70" s="94">
        <v>242240</v>
      </c>
      <c r="D70" s="94">
        <v>245499</v>
      </c>
    </row>
    <row r="71" spans="1:4" ht="12.75">
      <c r="A71" t="s">
        <v>487</v>
      </c>
      <c r="B71" s="270">
        <v>38626</v>
      </c>
      <c r="C71" s="94">
        <v>251419</v>
      </c>
      <c r="D71" s="94">
        <v>246314</v>
      </c>
    </row>
    <row r="72" spans="1:4" ht="12.75">
      <c r="A72" t="s">
        <v>488</v>
      </c>
      <c r="B72" s="270">
        <v>38657</v>
      </c>
      <c r="C72" s="94">
        <v>243056</v>
      </c>
      <c r="D72" s="94">
        <v>250349</v>
      </c>
    </row>
    <row r="73" spans="1:4" ht="12.75">
      <c r="A73" t="s">
        <v>489</v>
      </c>
      <c r="B73" s="270">
        <v>38687</v>
      </c>
      <c r="C73" s="94">
        <v>245787</v>
      </c>
      <c r="D73" s="94">
        <v>250934</v>
      </c>
    </row>
    <row r="74" spans="1:4" ht="12.75">
      <c r="A74" t="s">
        <v>474</v>
      </c>
      <c r="B74" s="270">
        <v>38718</v>
      </c>
      <c r="C74" s="94">
        <v>233282</v>
      </c>
      <c r="D74" s="94">
        <v>255741</v>
      </c>
    </row>
    <row r="75" spans="1:4" ht="12.75">
      <c r="A75" t="s">
        <v>475</v>
      </c>
      <c r="B75" s="270">
        <v>38749</v>
      </c>
      <c r="C75" s="94">
        <v>220711</v>
      </c>
      <c r="D75" s="94">
        <v>250650</v>
      </c>
    </row>
    <row r="76" spans="1:4" ht="12.75">
      <c r="A76" t="s">
        <v>476</v>
      </c>
      <c r="B76" s="270">
        <v>38777</v>
      </c>
      <c r="C76" s="94">
        <v>256623</v>
      </c>
      <c r="D76" s="94">
        <v>250690</v>
      </c>
    </row>
    <row r="77" spans="1:4" ht="12.75">
      <c r="A77" t="s">
        <v>478</v>
      </c>
      <c r="B77" s="270">
        <v>38808</v>
      </c>
      <c r="C77" s="94">
        <v>250644</v>
      </c>
      <c r="D77" s="94">
        <v>250942</v>
      </c>
    </row>
    <row r="78" spans="1:4" ht="12.75">
      <c r="A78" t="s">
        <v>479</v>
      </c>
      <c r="B78" s="270">
        <v>38838</v>
      </c>
      <c r="C78" s="94">
        <v>263370</v>
      </c>
      <c r="D78" s="94">
        <v>249853</v>
      </c>
    </row>
    <row r="79" spans="1:4" ht="12.75">
      <c r="A79" t="s">
        <v>480</v>
      </c>
      <c r="B79" s="270">
        <v>38869</v>
      </c>
      <c r="C79" s="94">
        <v>263782</v>
      </c>
      <c r="D79" s="94">
        <v>250022</v>
      </c>
    </row>
    <row r="80" spans="1:4" ht="12.75">
      <c r="A80" t="s">
        <v>483</v>
      </c>
      <c r="B80" s="270">
        <v>38899</v>
      </c>
      <c r="C80" s="94">
        <v>263421</v>
      </c>
      <c r="D80" s="94">
        <v>249469</v>
      </c>
    </row>
    <row r="81" spans="1:4" ht="12.75">
      <c r="A81" t="s">
        <v>484</v>
      </c>
      <c r="B81" s="270">
        <v>38930</v>
      </c>
      <c r="C81" s="94">
        <v>265206</v>
      </c>
      <c r="D81" s="94">
        <v>248905</v>
      </c>
    </row>
    <row r="82" spans="1:4" ht="12.75">
      <c r="A82" t="s">
        <v>485</v>
      </c>
      <c r="B82" s="270">
        <v>38961</v>
      </c>
      <c r="C82" s="94">
        <v>245605</v>
      </c>
      <c r="D82" s="94">
        <v>250465</v>
      </c>
    </row>
    <row r="83" spans="1:4" ht="12.75">
      <c r="A83" t="s">
        <v>487</v>
      </c>
      <c r="B83" s="270">
        <v>38991</v>
      </c>
      <c r="C83" s="94">
        <v>257939</v>
      </c>
      <c r="D83" s="94">
        <v>251708</v>
      </c>
    </row>
    <row r="84" spans="1:4" ht="12.75">
      <c r="A84" t="s">
        <v>488</v>
      </c>
      <c r="B84" s="270">
        <v>39022</v>
      </c>
      <c r="C84" s="94">
        <v>245346</v>
      </c>
      <c r="D84" s="94">
        <v>252183</v>
      </c>
    </row>
    <row r="85" spans="1:4" ht="12.75">
      <c r="A85" t="s">
        <v>489</v>
      </c>
      <c r="B85" s="270">
        <v>39052</v>
      </c>
      <c r="C85" s="94">
        <v>248187</v>
      </c>
      <c r="D85" s="94">
        <v>255219</v>
      </c>
    </row>
    <row r="86" spans="1:4" ht="12.75">
      <c r="A86" t="s">
        <v>474</v>
      </c>
      <c r="B86" s="270">
        <v>39083</v>
      </c>
      <c r="C86" s="94">
        <v>233621</v>
      </c>
      <c r="D86" s="94">
        <v>254095</v>
      </c>
    </row>
    <row r="87" spans="1:4" ht="12.75">
      <c r="A87" t="s">
        <v>475</v>
      </c>
      <c r="B87" s="270">
        <v>39114</v>
      </c>
      <c r="C87" s="94">
        <v>219232</v>
      </c>
      <c r="D87" s="94">
        <v>249232</v>
      </c>
    </row>
    <row r="88" spans="1:4" ht="12.75">
      <c r="A88" t="s">
        <v>476</v>
      </c>
      <c r="B88" s="270">
        <v>39142</v>
      </c>
      <c r="C88" s="94">
        <v>259638</v>
      </c>
      <c r="D88" s="94">
        <v>254394</v>
      </c>
    </row>
    <row r="89" spans="1:4" ht="12.75">
      <c r="A89" t="s">
        <v>478</v>
      </c>
      <c r="B89" s="270">
        <v>39173</v>
      </c>
      <c r="C89" s="94">
        <v>252595</v>
      </c>
      <c r="D89" s="94">
        <v>251777</v>
      </c>
    </row>
    <row r="90" spans="1:4" ht="12.75">
      <c r="A90" t="s">
        <v>479</v>
      </c>
      <c r="B90" s="270">
        <v>39203</v>
      </c>
      <c r="C90" s="94">
        <v>267574</v>
      </c>
      <c r="D90" s="94">
        <v>253478</v>
      </c>
    </row>
    <row r="91" spans="1:4" ht="12.75">
      <c r="A91" t="s">
        <v>480</v>
      </c>
      <c r="B91" s="270">
        <v>39234</v>
      </c>
      <c r="C91" s="94">
        <v>265374</v>
      </c>
      <c r="D91" s="94">
        <v>253248</v>
      </c>
    </row>
    <row r="92" spans="1:4" ht="12.75">
      <c r="A92" t="s">
        <v>483</v>
      </c>
      <c r="B92" s="270">
        <v>39264</v>
      </c>
      <c r="C92" s="94">
        <v>267106</v>
      </c>
      <c r="D92" s="94">
        <v>252689</v>
      </c>
    </row>
    <row r="93" spans="1:4" ht="12.75">
      <c r="A93" t="s">
        <v>484</v>
      </c>
      <c r="B93" s="270">
        <v>39295</v>
      </c>
      <c r="C93" s="94">
        <v>271225</v>
      </c>
      <c r="D93" s="94">
        <v>253708</v>
      </c>
    </row>
    <row r="94" spans="1:4" ht="12.75">
      <c r="A94" t="s">
        <v>485</v>
      </c>
      <c r="B94" s="270">
        <v>39326</v>
      </c>
      <c r="C94" s="94">
        <v>245965</v>
      </c>
      <c r="D94" s="94">
        <v>253640</v>
      </c>
    </row>
    <row r="95" spans="1:4" ht="12.75">
      <c r="A95" t="s">
        <v>487</v>
      </c>
      <c r="B95" s="270">
        <v>39356</v>
      </c>
      <c r="C95" s="94">
        <v>261423</v>
      </c>
      <c r="D95" s="94">
        <v>253533</v>
      </c>
    </row>
    <row r="96" spans="1:4" ht="12.75">
      <c r="A96" t="s">
        <v>488</v>
      </c>
      <c r="B96" s="270">
        <v>39387</v>
      </c>
      <c r="C96" s="94">
        <v>245787</v>
      </c>
      <c r="D96" s="94">
        <v>251729</v>
      </c>
    </row>
    <row r="97" spans="1:4" ht="12.75">
      <c r="A97" t="s">
        <v>489</v>
      </c>
      <c r="B97" s="270">
        <v>39417</v>
      </c>
      <c r="C97" s="94">
        <v>240281</v>
      </c>
      <c r="D97" s="94">
        <v>248628</v>
      </c>
    </row>
    <row r="98" spans="1:4" ht="12.75">
      <c r="A98" t="s">
        <v>474</v>
      </c>
      <c r="B98" s="270">
        <v>39448</v>
      </c>
      <c r="C98" s="94">
        <v>232920</v>
      </c>
      <c r="D98" s="94">
        <v>252455</v>
      </c>
    </row>
    <row r="99" spans="1:4" ht="12.75">
      <c r="A99" t="s">
        <v>475</v>
      </c>
      <c r="B99" s="270">
        <v>39479</v>
      </c>
      <c r="C99" s="94">
        <v>221336</v>
      </c>
      <c r="D99" s="94">
        <v>250459</v>
      </c>
    </row>
    <row r="100" spans="1:4" ht="12.75">
      <c r="A100" t="s">
        <v>476</v>
      </c>
      <c r="B100" s="270">
        <v>39508</v>
      </c>
      <c r="C100" s="94">
        <v>252343</v>
      </c>
      <c r="D100" s="94">
        <v>249807</v>
      </c>
    </row>
    <row r="101" spans="1:4" ht="12.75">
      <c r="A101" t="s">
        <v>478</v>
      </c>
      <c r="B101" s="270">
        <v>39539</v>
      </c>
      <c r="C101" s="94">
        <v>252088</v>
      </c>
      <c r="D101" s="94">
        <v>248914</v>
      </c>
    </row>
    <row r="102" spans="1:4" ht="12.75">
      <c r="A102" t="s">
        <v>479</v>
      </c>
      <c r="B102" s="270">
        <v>39569</v>
      </c>
      <c r="C102" s="94">
        <v>261466</v>
      </c>
      <c r="D102" s="94">
        <v>248110</v>
      </c>
    </row>
    <row r="103" spans="1:4" ht="12.75">
      <c r="A103" t="s">
        <v>480</v>
      </c>
      <c r="B103" s="270">
        <v>39600</v>
      </c>
      <c r="C103" s="94">
        <v>257484</v>
      </c>
      <c r="D103" s="94">
        <v>247114</v>
      </c>
    </row>
    <row r="104" spans="1:4" ht="12.75">
      <c r="A104" t="s">
        <v>483</v>
      </c>
      <c r="B104" s="270">
        <v>39630</v>
      </c>
      <c r="C104" s="94">
        <v>261600</v>
      </c>
      <c r="D104" s="94">
        <v>245041</v>
      </c>
    </row>
    <row r="105" spans="1:4" ht="12.75">
      <c r="A105" t="s">
        <v>484</v>
      </c>
      <c r="B105" s="270">
        <v>39661</v>
      </c>
      <c r="C105" s="94">
        <v>260609</v>
      </c>
      <c r="D105" s="94">
        <v>245169</v>
      </c>
    </row>
    <row r="106" spans="1:4" ht="12.75">
      <c r="A106" t="s">
        <v>485</v>
      </c>
      <c r="B106" s="270">
        <v>39692</v>
      </c>
      <c r="C106" s="94">
        <v>239607</v>
      </c>
      <c r="D106" s="94">
        <v>245962</v>
      </c>
    </row>
    <row r="107" spans="1:4" ht="12.75">
      <c r="A107" t="s">
        <v>487</v>
      </c>
      <c r="B107" s="270">
        <v>39722</v>
      </c>
      <c r="C107" s="94">
        <v>255848</v>
      </c>
      <c r="D107" s="94">
        <v>246259</v>
      </c>
    </row>
    <row r="108" spans="1:4" ht="12.75">
      <c r="A108" t="s">
        <v>488</v>
      </c>
      <c r="B108" s="270">
        <v>39753</v>
      </c>
      <c r="C108" s="94">
        <v>236465</v>
      </c>
      <c r="D108" s="94">
        <v>247015</v>
      </c>
    </row>
    <row r="109" spans="1:4" ht="12.75">
      <c r="A109" t="s">
        <v>489</v>
      </c>
      <c r="B109" s="270">
        <v>39783</v>
      </c>
      <c r="C109" s="94">
        <v>241742</v>
      </c>
      <c r="D109" s="94">
        <v>246608</v>
      </c>
    </row>
    <row r="110" spans="1:4" ht="12.75">
      <c r="A110" t="s">
        <v>474</v>
      </c>
      <c r="B110" s="270">
        <v>39814</v>
      </c>
      <c r="C110" s="94">
        <v>225529</v>
      </c>
      <c r="D110" s="94">
        <v>245399</v>
      </c>
    </row>
    <row r="111" spans="1:4" ht="12.75">
      <c r="A111" t="s">
        <v>475</v>
      </c>
      <c r="B111" s="270">
        <v>39845</v>
      </c>
      <c r="C111" s="94">
        <v>217643</v>
      </c>
      <c r="D111" s="94">
        <v>248303</v>
      </c>
    </row>
    <row r="112" spans="1:4" ht="12.75">
      <c r="A112" t="s">
        <v>476</v>
      </c>
      <c r="B112" s="270">
        <v>39873</v>
      </c>
      <c r="C112" s="94">
        <v>249741</v>
      </c>
      <c r="D112" s="94">
        <v>245710</v>
      </c>
    </row>
    <row r="113" spans="1:4" ht="12.75">
      <c r="A113" t="s">
        <v>478</v>
      </c>
      <c r="B113" s="270">
        <v>39904</v>
      </c>
      <c r="C113" s="94">
        <v>251374</v>
      </c>
      <c r="D113" s="94">
        <v>247457</v>
      </c>
    </row>
    <row r="114" spans="1:4" ht="12.75">
      <c r="A114" t="s">
        <v>479</v>
      </c>
      <c r="B114" s="270">
        <v>39934</v>
      </c>
      <c r="C114" s="94">
        <v>258276</v>
      </c>
      <c r="D114" s="94">
        <v>247170</v>
      </c>
    </row>
    <row r="115" spans="1:4" ht="12.75">
      <c r="A115" t="s">
        <v>480</v>
      </c>
      <c r="B115" s="270">
        <v>39965</v>
      </c>
      <c r="C115" s="94">
        <v>258395</v>
      </c>
      <c r="D115" s="94">
        <v>246540</v>
      </c>
    </row>
    <row r="116" spans="1:4" ht="12.75">
      <c r="A116" t="s">
        <v>483</v>
      </c>
      <c r="B116" s="270">
        <v>39995</v>
      </c>
      <c r="C116" s="94">
        <v>264472</v>
      </c>
      <c r="D116" s="94">
        <v>247091</v>
      </c>
    </row>
    <row r="117" spans="1:4" ht="12.75">
      <c r="A117" t="s">
        <v>484</v>
      </c>
      <c r="B117" s="270">
        <v>40026</v>
      </c>
      <c r="C117" s="94">
        <v>260297</v>
      </c>
      <c r="D117" s="94">
        <v>247352</v>
      </c>
    </row>
    <row r="118" spans="1:4" ht="12.75">
      <c r="A118" t="s">
        <v>485</v>
      </c>
      <c r="B118" s="270">
        <v>40057</v>
      </c>
      <c r="C118" s="94">
        <v>241970</v>
      </c>
      <c r="D118" s="94">
        <v>246338</v>
      </c>
    </row>
    <row r="119" spans="1:4" ht="12.75">
      <c r="A119" t="s">
        <v>487</v>
      </c>
      <c r="B119" s="270">
        <v>40087</v>
      </c>
      <c r="C119" s="94">
        <v>252209</v>
      </c>
      <c r="D119" s="94">
        <v>243860</v>
      </c>
    </row>
    <row r="120" spans="1:4" ht="12.75">
      <c r="A120" t="s">
        <v>488</v>
      </c>
      <c r="B120" s="270">
        <v>40118</v>
      </c>
      <c r="C120" s="94">
        <v>237264</v>
      </c>
      <c r="D120" s="94">
        <v>246534</v>
      </c>
    </row>
    <row r="121" spans="1:4" ht="12.75">
      <c r="A121" t="s">
        <v>489</v>
      </c>
      <c r="B121" s="270">
        <v>40148</v>
      </c>
      <c r="C121" s="94">
        <v>239593</v>
      </c>
      <c r="D121" s="94">
        <v>244363</v>
      </c>
    </row>
    <row r="122" spans="1:4" ht="12.75">
      <c r="A122" t="s">
        <v>474</v>
      </c>
      <c r="B122" s="270">
        <v>40179</v>
      </c>
      <c r="C122" s="94">
        <v>220839</v>
      </c>
      <c r="D122" s="94">
        <v>242593</v>
      </c>
    </row>
    <row r="123" spans="1:4" ht="12.75">
      <c r="A123" t="s">
        <v>475</v>
      </c>
      <c r="B123" s="270">
        <v>40210</v>
      </c>
      <c r="C123" s="94">
        <v>210635</v>
      </c>
      <c r="D123" s="94">
        <v>241700</v>
      </c>
    </row>
    <row r="124" spans="1:4" ht="12.75">
      <c r="A124" t="s">
        <v>476</v>
      </c>
      <c r="B124" s="270">
        <v>40238</v>
      </c>
      <c r="C124" s="94">
        <v>254238</v>
      </c>
      <c r="D124" s="94">
        <v>248341</v>
      </c>
    </row>
    <row r="125" spans="1:4" ht="12.75">
      <c r="A125" t="s">
        <v>478</v>
      </c>
      <c r="B125" s="270">
        <v>40269</v>
      </c>
      <c r="C125" s="94">
        <v>253936</v>
      </c>
      <c r="D125" s="94">
        <v>249049</v>
      </c>
    </row>
    <row r="126" spans="1:4" ht="12.75">
      <c r="A126" t="s">
        <v>479</v>
      </c>
      <c r="B126" s="270">
        <v>40299</v>
      </c>
      <c r="C126" s="94">
        <v>256927</v>
      </c>
      <c r="D126" s="94">
        <v>247429</v>
      </c>
    </row>
    <row r="127" spans="1:4" ht="12.75">
      <c r="A127" t="s">
        <v>480</v>
      </c>
      <c r="B127" s="270">
        <v>40330</v>
      </c>
      <c r="C127" s="94">
        <v>260083</v>
      </c>
      <c r="D127" s="94">
        <v>247474</v>
      </c>
    </row>
    <row r="128" spans="1:4" ht="12.75">
      <c r="A128" t="s">
        <v>483</v>
      </c>
      <c r="B128" s="270">
        <v>40360</v>
      </c>
      <c r="C128" s="94">
        <v>265315</v>
      </c>
      <c r="D128" s="94">
        <v>249136</v>
      </c>
    </row>
    <row r="129" spans="1:4" ht="12.75">
      <c r="A129" t="s">
        <v>484</v>
      </c>
      <c r="B129" s="270">
        <v>40391</v>
      </c>
      <c r="C129" s="94">
        <v>263837</v>
      </c>
      <c r="D129" s="94">
        <v>249511</v>
      </c>
    </row>
    <row r="130" spans="1:4" ht="12.75">
      <c r="A130" t="s">
        <v>485</v>
      </c>
      <c r="B130" s="270">
        <v>40422</v>
      </c>
      <c r="C130" s="94">
        <v>244682</v>
      </c>
      <c r="D130" s="94">
        <v>248648</v>
      </c>
    </row>
    <row r="131" spans="1:4" ht="12.75">
      <c r="A131" t="s">
        <v>487</v>
      </c>
      <c r="B131" s="270">
        <v>40452</v>
      </c>
      <c r="C131" s="94">
        <v>256395</v>
      </c>
      <c r="D131" s="94">
        <v>249928</v>
      </c>
    </row>
    <row r="132" spans="1:4" ht="12.75">
      <c r="A132" t="s">
        <v>488</v>
      </c>
      <c r="B132" s="270">
        <v>40483</v>
      </c>
      <c r="C132" s="94">
        <v>239579</v>
      </c>
      <c r="D132" s="94">
        <v>247565</v>
      </c>
    </row>
    <row r="133" spans="1:4" ht="12.75">
      <c r="A133" t="s">
        <v>489</v>
      </c>
      <c r="B133" s="270">
        <v>40513</v>
      </c>
      <c r="C133" s="94">
        <v>240800</v>
      </c>
      <c r="D133" s="94">
        <v>244688</v>
      </c>
    </row>
    <row r="134" spans="1:4" ht="12.75">
      <c r="A134" t="s">
        <v>474</v>
      </c>
      <c r="B134" s="270">
        <v>40544</v>
      </c>
      <c r="C134" s="94">
        <v>223790</v>
      </c>
      <c r="D134" s="94">
        <v>246930</v>
      </c>
    </row>
    <row r="135" spans="1:4" ht="12.75">
      <c r="A135" t="s">
        <v>475</v>
      </c>
      <c r="B135" s="270">
        <v>40575</v>
      </c>
      <c r="C135" s="94">
        <v>213463</v>
      </c>
      <c r="D135" s="94">
        <v>245144</v>
      </c>
    </row>
    <row r="136" spans="1:4" ht="12.75">
      <c r="A136" t="s">
        <v>476</v>
      </c>
      <c r="B136" s="270">
        <v>40603</v>
      </c>
      <c r="C136" s="94">
        <v>253124</v>
      </c>
      <c r="D136" s="94">
        <v>246273</v>
      </c>
    </row>
    <row r="137" spans="1:4" ht="12.75">
      <c r="A137" t="s">
        <v>478</v>
      </c>
      <c r="B137" s="270">
        <v>40634</v>
      </c>
      <c r="C137" s="94">
        <v>249578</v>
      </c>
      <c r="D137" s="94">
        <v>245899</v>
      </c>
    </row>
    <row r="138" spans="1:4" ht="12.75">
      <c r="A138" t="s">
        <v>479</v>
      </c>
      <c r="B138" s="270">
        <v>40664</v>
      </c>
      <c r="C138" s="94">
        <v>254083</v>
      </c>
      <c r="D138" s="94">
        <v>243495</v>
      </c>
    </row>
    <row r="139" spans="1:4" ht="12.75">
      <c r="A139" t="s">
        <v>480</v>
      </c>
      <c r="B139" s="270">
        <v>40695</v>
      </c>
      <c r="C139" s="94">
        <v>258350</v>
      </c>
      <c r="D139" s="94">
        <v>245135</v>
      </c>
    </row>
    <row r="140" spans="1:4" ht="12.75">
      <c r="A140" t="s">
        <v>483</v>
      </c>
      <c r="B140" s="270">
        <v>40725</v>
      </c>
      <c r="C140" s="94">
        <v>260175</v>
      </c>
      <c r="D140" s="94">
        <v>245742</v>
      </c>
    </row>
    <row r="141" spans="1:4" ht="12.75">
      <c r="A141" t="s">
        <v>484</v>
      </c>
      <c r="B141" s="270">
        <v>40756</v>
      </c>
      <c r="C141" s="94">
        <v>260526</v>
      </c>
      <c r="D141" s="94">
        <v>244412</v>
      </c>
    </row>
    <row r="142" spans="1:4" ht="12.75">
      <c r="A142" t="s">
        <v>485</v>
      </c>
      <c r="B142" s="270">
        <v>40787</v>
      </c>
      <c r="C142" s="94">
        <v>242062</v>
      </c>
      <c r="D142" s="94">
        <v>245256</v>
      </c>
    </row>
    <row r="143" spans="1:4" ht="12.75">
      <c r="A143" t="s">
        <v>487</v>
      </c>
      <c r="B143" s="270">
        <v>40817</v>
      </c>
      <c r="C143" s="94">
        <v>251906</v>
      </c>
      <c r="D143" s="94">
        <v>246577</v>
      </c>
    </row>
    <row r="144" spans="1:4" ht="12.75">
      <c r="A144" t="s">
        <v>488</v>
      </c>
      <c r="B144" s="270">
        <v>40848</v>
      </c>
      <c r="C144" s="94">
        <v>238535</v>
      </c>
      <c r="D144" s="94">
        <v>246235</v>
      </c>
    </row>
    <row r="145" spans="1:4" ht="12.75">
      <c r="A145" t="s">
        <v>489</v>
      </c>
      <c r="B145" s="270">
        <v>40878</v>
      </c>
      <c r="C145" s="94">
        <v>244810</v>
      </c>
      <c r="D145" s="94">
        <v>250094</v>
      </c>
    </row>
    <row r="146" spans="1:4" ht="12.75">
      <c r="A146" t="s">
        <v>474</v>
      </c>
      <c r="B146" s="270">
        <v>40909</v>
      </c>
      <c r="C146" s="94">
        <v>227527</v>
      </c>
      <c r="D146" s="94">
        <v>249630</v>
      </c>
    </row>
    <row r="147" spans="1:4" ht="12.75">
      <c r="A147" t="s">
        <v>475</v>
      </c>
      <c r="B147" s="270">
        <v>40940</v>
      </c>
      <c r="C147" s="94">
        <v>218196</v>
      </c>
      <c r="D147" s="94">
        <v>250196</v>
      </c>
    </row>
    <row r="148" spans="1:4" ht="12.75">
      <c r="A148" t="s">
        <v>476</v>
      </c>
      <c r="B148" s="270">
        <v>40969</v>
      </c>
      <c r="C148" s="94">
        <v>256166</v>
      </c>
      <c r="D148" s="94">
        <v>249689</v>
      </c>
    </row>
    <row r="149" spans="1:4" ht="12.75">
      <c r="A149" t="s">
        <v>478</v>
      </c>
      <c r="B149" s="270">
        <v>41000</v>
      </c>
      <c r="C149" s="94">
        <v>249394</v>
      </c>
      <c r="D149" s="94">
        <v>247124</v>
      </c>
    </row>
    <row r="150" spans="1:4" ht="12.75">
      <c r="A150" t="s">
        <v>479</v>
      </c>
      <c r="B150" s="270">
        <v>41030</v>
      </c>
      <c r="C150" s="94">
        <v>260774</v>
      </c>
      <c r="D150" s="94">
        <v>247512</v>
      </c>
    </row>
    <row r="151" spans="1:4" ht="12.75">
      <c r="A151" t="s">
        <v>480</v>
      </c>
      <c r="B151" s="270">
        <v>41061</v>
      </c>
      <c r="C151" s="94">
        <v>260376</v>
      </c>
      <c r="D151" s="94">
        <v>247662</v>
      </c>
    </row>
    <row r="152" spans="1:4" ht="12.75">
      <c r="A152" t="s">
        <v>483</v>
      </c>
      <c r="B152" s="270">
        <v>41091</v>
      </c>
      <c r="C152" s="94">
        <v>260244</v>
      </c>
      <c r="D152" s="94">
        <v>245799</v>
      </c>
    </row>
    <row r="153" spans="1:4" ht="12.75">
      <c r="A153" t="s">
        <v>484</v>
      </c>
      <c r="B153" s="270">
        <v>41122</v>
      </c>
      <c r="C153" s="94">
        <v>264379</v>
      </c>
      <c r="D153" s="94">
        <v>246048</v>
      </c>
    </row>
    <row r="154" spans="1:4" ht="12.75">
      <c r="A154" t="s">
        <v>485</v>
      </c>
      <c r="B154" s="270">
        <v>41153</v>
      </c>
      <c r="C154" s="94">
        <v>238867</v>
      </c>
      <c r="D154" s="94">
        <v>246329</v>
      </c>
    </row>
    <row r="155" spans="1:4" ht="12.75">
      <c r="A155" t="s">
        <v>487</v>
      </c>
      <c r="B155" s="270">
        <v>41183</v>
      </c>
      <c r="C155" s="94">
        <v>253574</v>
      </c>
      <c r="D155" s="94">
        <v>245291</v>
      </c>
    </row>
    <row r="156" spans="1:4" ht="12.75">
      <c r="A156" t="s">
        <v>488</v>
      </c>
      <c r="B156" s="270">
        <v>41214</v>
      </c>
      <c r="C156" s="94">
        <v>240361</v>
      </c>
      <c r="D156" s="94">
        <v>247380</v>
      </c>
    </row>
    <row r="157" spans="1:4" ht="12.75">
      <c r="A157" t="s">
        <v>489</v>
      </c>
      <c r="B157" s="270">
        <v>41244</v>
      </c>
      <c r="C157" s="94">
        <v>238709</v>
      </c>
      <c r="D157" s="94">
        <v>247244</v>
      </c>
    </row>
    <row r="158" spans="1:4" ht="12.75">
      <c r="A158" t="s">
        <v>474</v>
      </c>
      <c r="B158" s="270">
        <v>41275</v>
      </c>
      <c r="C158" s="94">
        <v>229419</v>
      </c>
      <c r="D158" s="94">
        <v>249280</v>
      </c>
    </row>
    <row r="159" spans="1:4" ht="12.75">
      <c r="A159" t="s">
        <v>475</v>
      </c>
      <c r="B159" s="270">
        <v>41306</v>
      </c>
      <c r="C159" s="94">
        <v>215803</v>
      </c>
      <c r="D159" s="94">
        <v>248829</v>
      </c>
    </row>
    <row r="160" spans="1:4" ht="12.75">
      <c r="A160" t="s">
        <v>476</v>
      </c>
      <c r="B160" s="270">
        <v>41334</v>
      </c>
      <c r="C160" s="94">
        <v>253026</v>
      </c>
      <c r="D160" s="94">
        <v>248483</v>
      </c>
    </row>
    <row r="161" spans="1:4" ht="12.75">
      <c r="A161" t="s">
        <v>478</v>
      </c>
      <c r="B161" s="270">
        <v>41365</v>
      </c>
      <c r="C161" s="94">
        <v>252064</v>
      </c>
      <c r="D161" s="94">
        <v>248042</v>
      </c>
    </row>
    <row r="162" spans="1:4" ht="12.75">
      <c r="A162" t="s">
        <v>479</v>
      </c>
      <c r="B162" s="270">
        <v>41395</v>
      </c>
      <c r="C162" s="94">
        <v>263406</v>
      </c>
      <c r="D162" s="94">
        <v>248759</v>
      </c>
    </row>
    <row r="163" spans="1:4" ht="12.75">
      <c r="A163" t="s">
        <v>480</v>
      </c>
      <c r="B163" s="270">
        <v>41426</v>
      </c>
      <c r="C163" s="94">
        <v>259980</v>
      </c>
      <c r="D163" s="94">
        <v>249479</v>
      </c>
    </row>
    <row r="164" spans="1:4" ht="12.75">
      <c r="A164" t="s">
        <v>483</v>
      </c>
      <c r="B164" s="270">
        <v>41456</v>
      </c>
      <c r="C164" s="94">
        <v>263946</v>
      </c>
      <c r="D164" s="94">
        <v>247549</v>
      </c>
    </row>
    <row r="165" spans="1:4" ht="12.75">
      <c r="A165" t="s">
        <v>484</v>
      </c>
      <c r="B165" s="270">
        <v>41487</v>
      </c>
      <c r="C165" s="94">
        <v>268061</v>
      </c>
      <c r="D165" s="94">
        <v>250689</v>
      </c>
    </row>
    <row r="166" spans="1:4" ht="12.75">
      <c r="A166" t="s">
        <v>485</v>
      </c>
      <c r="B166" s="270">
        <v>41518</v>
      </c>
      <c r="C166" s="94">
        <v>242536</v>
      </c>
      <c r="D166" s="94">
        <v>249690</v>
      </c>
    </row>
    <row r="167" spans="1:4" ht="12.75">
      <c r="A167" t="s">
        <v>487</v>
      </c>
      <c r="B167" s="270">
        <v>41548</v>
      </c>
      <c r="C167" s="94">
        <v>258748</v>
      </c>
      <c r="D167" s="94">
        <v>249495</v>
      </c>
    </row>
    <row r="168" spans="1:4" ht="12.75">
      <c r="A168" t="s">
        <v>488</v>
      </c>
      <c r="B168" s="270">
        <v>41579</v>
      </c>
      <c r="C168" s="94">
        <v>240055</v>
      </c>
      <c r="D168" s="94">
        <v>250221</v>
      </c>
    </row>
    <row r="169" spans="1:4" ht="12.75">
      <c r="A169" t="s">
        <v>489</v>
      </c>
      <c r="B169" s="270">
        <v>41609</v>
      </c>
      <c r="C169" s="94">
        <v>241237</v>
      </c>
      <c r="D169" s="94">
        <v>247373</v>
      </c>
    </row>
    <row r="170" spans="1:4" ht="12.75">
      <c r="A170" t="s">
        <v>474</v>
      </c>
      <c r="B170" s="270">
        <v>41640</v>
      </c>
      <c r="C170" s="94">
        <v>226413</v>
      </c>
      <c r="D170" s="94">
        <v>245698</v>
      </c>
    </row>
    <row r="171" spans="1:4" ht="12.75">
      <c r="A171" t="s">
        <v>475</v>
      </c>
      <c r="B171" s="270">
        <v>41671</v>
      </c>
      <c r="C171" s="94">
        <v>213949</v>
      </c>
      <c r="D171" s="94">
        <v>247336</v>
      </c>
    </row>
    <row r="172" spans="1:4" ht="12.75">
      <c r="A172" t="s">
        <v>476</v>
      </c>
      <c r="B172" s="270">
        <v>41699</v>
      </c>
      <c r="C172" s="94">
        <v>253424</v>
      </c>
      <c r="D172" s="94">
        <v>250619</v>
      </c>
    </row>
    <row r="173" spans="1:4" ht="12.75">
      <c r="A173" t="s">
        <v>478</v>
      </c>
      <c r="B173" s="270">
        <v>41730</v>
      </c>
      <c r="C173" s="94">
        <v>256736</v>
      </c>
      <c r="D173" s="94">
        <v>251687</v>
      </c>
    </row>
    <row r="174" spans="1:4" ht="12.75">
      <c r="A174" t="s">
        <v>479</v>
      </c>
      <c r="B174" s="270">
        <v>41760</v>
      </c>
      <c r="C174" s="94">
        <v>266237</v>
      </c>
      <c r="D174" s="94">
        <v>252402</v>
      </c>
    </row>
    <row r="175" spans="1:4" ht="12.75">
      <c r="A175" t="s">
        <v>480</v>
      </c>
      <c r="B175" s="270">
        <v>41791</v>
      </c>
      <c r="C175" s="94">
        <v>263459</v>
      </c>
      <c r="D175" s="94">
        <v>252231</v>
      </c>
    </row>
    <row r="176" spans="1:4" ht="12.75">
      <c r="A176" t="s">
        <v>483</v>
      </c>
      <c r="B176" s="270">
        <v>41821</v>
      </c>
      <c r="C176" s="94">
        <v>270053</v>
      </c>
      <c r="D176" s="94">
        <v>252409</v>
      </c>
    </row>
    <row r="177" spans="1:4" ht="12.75">
      <c r="A177" t="s">
        <v>484</v>
      </c>
      <c r="B177" s="270">
        <v>41852</v>
      </c>
      <c r="C177" s="94">
        <v>268831</v>
      </c>
      <c r="D177" s="94">
        <v>252977</v>
      </c>
    </row>
    <row r="178" spans="1:4" ht="12.75">
      <c r="A178" t="s">
        <v>485</v>
      </c>
      <c r="B178" s="270">
        <v>41883</v>
      </c>
      <c r="C178" s="94">
        <v>247688</v>
      </c>
      <c r="D178" s="94">
        <v>253849</v>
      </c>
    </row>
    <row r="179" spans="1:4" ht="12.75">
      <c r="A179" t="s">
        <v>487</v>
      </c>
      <c r="B179" s="270">
        <v>41913</v>
      </c>
      <c r="C179" s="94">
        <v>265144</v>
      </c>
      <c r="D179" s="94">
        <v>254900</v>
      </c>
    </row>
    <row r="180" spans="1:4" ht="12.75">
      <c r="A180" t="s">
        <v>488</v>
      </c>
      <c r="B180" s="270">
        <v>41944</v>
      </c>
      <c r="C180" s="94">
        <v>241451</v>
      </c>
      <c r="D180" s="94">
        <v>253286</v>
      </c>
    </row>
    <row r="181" spans="1:4" ht="12.75">
      <c r="A181" t="s">
        <v>489</v>
      </c>
      <c r="B181" s="270">
        <v>41974</v>
      </c>
      <c r="C181" s="94">
        <v>252271</v>
      </c>
      <c r="D181" s="94">
        <v>257603</v>
      </c>
    </row>
    <row r="182" spans="1:4" ht="12.75">
      <c r="A182" t="s">
        <v>474</v>
      </c>
      <c r="B182" s="270">
        <v>42005</v>
      </c>
      <c r="C182" s="94">
        <v>233498</v>
      </c>
      <c r="D182" s="94">
        <v>254574</v>
      </c>
    </row>
    <row r="183" spans="1:4" ht="12.75">
      <c r="A183" t="s">
        <v>475</v>
      </c>
      <c r="B183" s="270">
        <v>42036</v>
      </c>
      <c r="C183" s="94">
        <v>217220</v>
      </c>
      <c r="D183" s="94">
        <v>250891</v>
      </c>
    </row>
    <row r="184" spans="1:4" ht="12.75">
      <c r="A184" t="s">
        <v>476</v>
      </c>
      <c r="B184" s="270">
        <v>42064</v>
      </c>
      <c r="C184" s="94">
        <v>258017</v>
      </c>
      <c r="D184" s="94">
        <v>254422</v>
      </c>
    </row>
    <row r="185" spans="1:4" ht="12.75">
      <c r="A185" t="s">
        <v>478</v>
      </c>
      <c r="B185" s="270">
        <v>42095</v>
      </c>
      <c r="C185" s="94">
        <v>262817</v>
      </c>
      <c r="D185" s="94">
        <v>256901</v>
      </c>
    </row>
    <row r="186" spans="1:4" ht="12.75">
      <c r="A186" t="s">
        <v>479</v>
      </c>
      <c r="B186" s="270">
        <v>42125</v>
      </c>
      <c r="C186" s="94">
        <v>270839</v>
      </c>
      <c r="D186" s="94">
        <v>258466</v>
      </c>
    </row>
    <row r="187" spans="1:4" ht="12.75">
      <c r="A187" t="s">
        <v>480</v>
      </c>
      <c r="B187" s="270">
        <v>42156</v>
      </c>
      <c r="C187" s="94">
        <v>270574</v>
      </c>
      <c r="D187" s="94">
        <v>257966</v>
      </c>
    </row>
    <row r="188" spans="1:4" ht="12.75">
      <c r="A188" t="s">
        <v>483</v>
      </c>
      <c r="B188" s="270">
        <v>42186</v>
      </c>
      <c r="C188" s="94">
        <v>278372</v>
      </c>
      <c r="D188" s="94">
        <v>259287</v>
      </c>
    </row>
    <row r="189" spans="1:4" ht="12.75">
      <c r="A189" t="s">
        <v>484</v>
      </c>
      <c r="B189" s="270">
        <v>42217</v>
      </c>
      <c r="C189" s="94">
        <v>272209</v>
      </c>
      <c r="D189" s="94">
        <v>259294</v>
      </c>
    </row>
    <row r="190" spans="1:4" ht="12.75">
      <c r="A190" t="s">
        <v>485</v>
      </c>
      <c r="B190" s="270">
        <v>42248</v>
      </c>
      <c r="C190" s="94">
        <v>255090</v>
      </c>
      <c r="D190" s="94">
        <v>259396</v>
      </c>
    </row>
    <row r="191" spans="1:4" ht="12.75">
      <c r="A191" t="s">
        <v>487</v>
      </c>
      <c r="B191" s="270">
        <v>42278</v>
      </c>
      <c r="C191" s="94">
        <v>268469</v>
      </c>
      <c r="D191" s="94">
        <v>259414</v>
      </c>
    </row>
    <row r="192" spans="1:4" ht="12.75">
      <c r="A192" t="s">
        <v>488</v>
      </c>
      <c r="B192" s="270">
        <v>42309</v>
      </c>
      <c r="C192" s="94">
        <v>248843</v>
      </c>
      <c r="D192" s="94">
        <v>259184</v>
      </c>
    </row>
    <row r="193" spans="1:4" ht="12.75">
      <c r="A193" t="s">
        <v>489</v>
      </c>
      <c r="B193" s="270">
        <v>42339</v>
      </c>
      <c r="C193" s="94">
        <v>259424</v>
      </c>
      <c r="D193" s="94">
        <v>264723</v>
      </c>
    </row>
    <row r="194" spans="1:4" ht="12.75">
      <c r="A194" t="s">
        <v>474</v>
      </c>
      <c r="B194" s="270">
        <v>42370</v>
      </c>
      <c r="C194" s="94">
        <v>236480</v>
      </c>
      <c r="D194" s="94">
        <v>259817</v>
      </c>
    </row>
    <row r="195" spans="1:4" ht="12.75">
      <c r="A195" t="s">
        <v>475</v>
      </c>
      <c r="B195" s="270">
        <v>42401</v>
      </c>
      <c r="C195" s="94">
        <v>229039</v>
      </c>
      <c r="D195" s="94">
        <v>263009</v>
      </c>
    </row>
    <row r="196" spans="1:4" ht="12.75">
      <c r="A196" t="s">
        <v>476</v>
      </c>
      <c r="B196" s="270">
        <v>42430</v>
      </c>
      <c r="C196" s="94">
        <v>269709</v>
      </c>
      <c r="D196" s="94">
        <v>264062</v>
      </c>
    </row>
    <row r="197" spans="1:4" ht="12.75">
      <c r="A197" t="s">
        <v>478</v>
      </c>
      <c r="B197" s="270">
        <v>42461</v>
      </c>
      <c r="C197" s="94">
        <v>268383</v>
      </c>
      <c r="D197" s="94">
        <v>262733</v>
      </c>
    </row>
    <row r="198" spans="1:4" ht="12.75">
      <c r="A198" t="s">
        <v>479</v>
      </c>
      <c r="B198" s="270">
        <v>42491</v>
      </c>
      <c r="C198" s="94">
        <v>275288</v>
      </c>
      <c r="D198" s="94">
        <v>262932</v>
      </c>
    </row>
    <row r="199" spans="1:4" ht="12.75">
      <c r="A199" t="s">
        <v>480</v>
      </c>
      <c r="B199" s="270">
        <v>42522</v>
      </c>
      <c r="C199" s="94">
        <v>277496</v>
      </c>
      <c r="D199" s="94">
        <v>264062</v>
      </c>
    </row>
    <row r="200" spans="1:4" ht="12.75">
      <c r="A200" t="s">
        <v>483</v>
      </c>
      <c r="B200" s="270">
        <v>42552</v>
      </c>
      <c r="C200" s="94">
        <v>281374</v>
      </c>
      <c r="D200" s="94">
        <v>264908</v>
      </c>
    </row>
    <row r="201" spans="1:4" ht="12.75">
      <c r="A201" t="s">
        <v>484</v>
      </c>
      <c r="B201" s="270">
        <v>42583</v>
      </c>
      <c r="C201" s="94">
        <v>279418</v>
      </c>
      <c r="D201" s="94">
        <v>263981</v>
      </c>
    </row>
    <row r="202" spans="1:4" ht="12.75">
      <c r="A202" t="s">
        <v>485</v>
      </c>
      <c r="B202" s="270">
        <v>42614</v>
      </c>
      <c r="C202" s="94">
        <v>261756</v>
      </c>
      <c r="D202" s="94">
        <v>265136</v>
      </c>
    </row>
    <row r="203" spans="1:4" ht="12.75">
      <c r="A203" t="s">
        <v>487</v>
      </c>
      <c r="B203" s="270">
        <v>42644</v>
      </c>
      <c r="C203" s="94">
        <v>271711</v>
      </c>
      <c r="D203" s="94">
        <v>265833</v>
      </c>
    </row>
    <row r="204" spans="1:4" ht="12.75">
      <c r="A204" t="s">
        <v>488</v>
      </c>
      <c r="B204" s="270">
        <v>42675</v>
      </c>
      <c r="C204" s="94">
        <v>258590</v>
      </c>
      <c r="D204" s="94">
        <v>266846</v>
      </c>
    </row>
    <row r="205" spans="1:4" ht="12.75">
      <c r="A205" t="s">
        <v>489</v>
      </c>
      <c r="B205" s="270">
        <v>42705</v>
      </c>
      <c r="C205" s="94">
        <v>259960</v>
      </c>
      <c r="D205" s="94">
        <v>265482</v>
      </c>
    </row>
    <row r="206" spans="1:4" ht="12.75">
      <c r="A206" t="s">
        <v>474</v>
      </c>
      <c r="B206" s="270">
        <v>42736</v>
      </c>
      <c r="C206" s="94">
        <v>242124</v>
      </c>
      <c r="D206" s="94">
        <v>265936</v>
      </c>
    </row>
    <row r="207" spans="1:4" ht="12.75">
      <c r="A207" t="s">
        <v>475</v>
      </c>
      <c r="B207" s="270">
        <v>42767</v>
      </c>
      <c r="C207" s="94">
        <v>233075</v>
      </c>
      <c r="D207" s="94">
        <v>266837</v>
      </c>
    </row>
    <row r="208" spans="1:4" ht="12.75">
      <c r="A208" t="s">
        <v>476</v>
      </c>
      <c r="B208" s="270">
        <v>42795</v>
      </c>
      <c r="C208" s="94">
        <v>271878</v>
      </c>
      <c r="D208" s="94">
        <v>265416</v>
      </c>
    </row>
    <row r="209" spans="1:4" ht="12.75">
      <c r="A209" t="s">
        <v>478</v>
      </c>
      <c r="B209" s="270">
        <v>42826</v>
      </c>
      <c r="C209" s="94">
        <v>271675</v>
      </c>
      <c r="D209" s="94">
        <v>268219</v>
      </c>
    </row>
    <row r="210" spans="1:4" ht="12.75">
      <c r="A210" t="s">
        <v>479</v>
      </c>
      <c r="B210" s="270">
        <v>42856</v>
      </c>
      <c r="C210" s="94">
        <v>281206</v>
      </c>
      <c r="D210" s="94">
        <v>267187</v>
      </c>
    </row>
    <row r="211" spans="1:4" ht="12.75">
      <c r="A211" t="s">
        <v>480</v>
      </c>
      <c r="B211" s="270">
        <v>42887</v>
      </c>
      <c r="C211" s="94">
        <v>280972</v>
      </c>
      <c r="D211" s="94">
        <v>266858</v>
      </c>
    </row>
    <row r="212" spans="1:4" ht="12.75">
      <c r="A212" t="s">
        <v>483</v>
      </c>
      <c r="B212" s="270">
        <v>42917</v>
      </c>
      <c r="C212" s="94">
        <v>283518</v>
      </c>
      <c r="D212" s="94">
        <v>268074</v>
      </c>
    </row>
    <row r="213" spans="1:4" ht="12.75">
      <c r="A213" t="s">
        <v>484</v>
      </c>
      <c r="B213" s="270">
        <v>42948</v>
      </c>
      <c r="C213" s="94">
        <v>283365</v>
      </c>
      <c r="D213" s="94">
        <v>267389</v>
      </c>
    </row>
    <row r="214" spans="1:4" ht="12.75">
      <c r="A214" t="s">
        <v>485</v>
      </c>
      <c r="B214" s="270">
        <v>42979</v>
      </c>
      <c r="C214" s="94">
        <v>262525</v>
      </c>
      <c r="D214" s="94">
        <v>267514</v>
      </c>
    </row>
    <row r="215" spans="1:4" ht="12.75">
      <c r="A215" t="s">
        <v>487</v>
      </c>
      <c r="B215" s="270">
        <v>43009</v>
      </c>
      <c r="C215" s="94">
        <v>275004</v>
      </c>
      <c r="D215" s="94">
        <v>268108</v>
      </c>
    </row>
    <row r="216" spans="1:4" ht="12.75">
      <c r="A216" t="s">
        <v>488</v>
      </c>
      <c r="B216" s="270">
        <v>43040</v>
      </c>
      <c r="C216" s="94">
        <v>261390</v>
      </c>
      <c r="D216" s="94">
        <v>269153</v>
      </c>
    </row>
    <row r="217" spans="1:4" ht="12.75">
      <c r="A217" t="s">
        <v>489</v>
      </c>
      <c r="B217" s="270">
        <v>43070</v>
      </c>
      <c r="C217" s="94">
        <v>261785</v>
      </c>
      <c r="D217" s="94">
        <v>269033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2017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1.8</v>
      </c>
      <c r="H5" s="186" t="str">
        <f>" billion vehicle miles )"&amp;" resulting in estimated travel for the month at "&amp;Data!K4&amp;"** billion vehicle-miles."</f>
        <v> billion vehicle miles ) resulting in estimated travel for the month at 261.8**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76.2 billion vehicle-miles on rural roads and 185.6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1.2%</v>
      </c>
      <c r="F9" s="25" t="s">
        <v>9</v>
      </c>
      <c r="G9" s="187" t="str">
        <f>Data!Z4</f>
        <v>39.3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8">
        <f>VALUE(Data!B9)</f>
        <v>180999</v>
      </c>
      <c r="G25" s="209"/>
      <c r="H25" s="30">
        <f>VALUE(Data!C9)</f>
        <v>2247152</v>
      </c>
      <c r="I25" s="30">
        <f>VALUE(Data!D9)</f>
        <v>2247152</v>
      </c>
    </row>
    <row r="26" spans="5:9" ht="12.75">
      <c r="E26" s="29">
        <f>VALUE(Data!A10)</f>
        <v>1993</v>
      </c>
      <c r="F26" s="208">
        <f>VALUE(Data!B10)</f>
        <v>186828</v>
      </c>
      <c r="G26" s="209"/>
      <c r="H26" s="30">
        <f>VALUE(Data!C10)</f>
        <v>2296705</v>
      </c>
      <c r="I26" s="30">
        <f>VALUE(Data!D10)</f>
        <v>2296705</v>
      </c>
    </row>
    <row r="27" spans="5:9" ht="12.75">
      <c r="E27" s="29">
        <f>VALUE(Data!A11)</f>
        <v>1994</v>
      </c>
      <c r="F27" s="208">
        <f>VALUE(Data!B11)</f>
        <v>193087</v>
      </c>
      <c r="G27" s="209"/>
      <c r="H27" s="30">
        <f>VALUE(Data!C11)</f>
        <v>2357587</v>
      </c>
      <c r="I27" s="30">
        <f>VALUE(Data!D11)</f>
        <v>2357587</v>
      </c>
    </row>
    <row r="28" spans="5:9" ht="12.75">
      <c r="E28" s="29">
        <f>VALUE(Data!A12)</f>
        <v>1995</v>
      </c>
      <c r="F28" s="208">
        <f>VALUE(Data!B12)</f>
        <v>193341</v>
      </c>
      <c r="G28" s="209"/>
      <c r="H28" s="30">
        <f>VALUE(Data!C12)</f>
        <v>2422776</v>
      </c>
      <c r="I28" s="30">
        <f>VALUE(Data!D12)</f>
        <v>2422776</v>
      </c>
    </row>
    <row r="29" spans="5:9" ht="12.75">
      <c r="E29" s="29">
        <f>VALUE(Data!A13)</f>
        <v>1996</v>
      </c>
      <c r="F29" s="208">
        <f>VALUE(Data!B13)</f>
        <v>201462</v>
      </c>
      <c r="G29" s="209"/>
      <c r="H29" s="30">
        <f>VALUE(Data!C13)</f>
        <v>2482201</v>
      </c>
      <c r="I29" s="30">
        <f>VALUE(Data!D13)</f>
        <v>2482201</v>
      </c>
    </row>
    <row r="30" spans="5:9" ht="12.75">
      <c r="E30" s="29">
        <f>VALUE(Data!A14)</f>
        <v>1997</v>
      </c>
      <c r="F30" s="208">
        <f>VALUE(Data!B14)</f>
        <v>207322</v>
      </c>
      <c r="G30" s="209"/>
      <c r="H30" s="30">
        <f>VALUE(Data!C14)</f>
        <v>2560373</v>
      </c>
      <c r="I30" s="30">
        <f>VALUE(Data!D14)</f>
        <v>2560373</v>
      </c>
    </row>
    <row r="31" spans="5:9" ht="12.75">
      <c r="E31" s="29">
        <f>VALUE(Data!A15)</f>
        <v>1998</v>
      </c>
      <c r="F31" s="208">
        <f>VALUE(Data!B15)</f>
        <v>216303</v>
      </c>
      <c r="G31" s="209"/>
      <c r="H31" s="30">
        <f>VALUE(Data!C15)</f>
        <v>2625363</v>
      </c>
      <c r="I31" s="30">
        <f>VALUE(Data!D15)</f>
        <v>2625363</v>
      </c>
    </row>
    <row r="32" spans="5:9" ht="12.75">
      <c r="E32" s="29">
        <f>VALUE(Data!A16)</f>
        <v>1999</v>
      </c>
      <c r="F32" s="208">
        <f>VALUE(Data!B16)</f>
        <v>221465</v>
      </c>
      <c r="G32" s="209"/>
      <c r="H32" s="30">
        <f>VALUE(Data!C16)</f>
        <v>2679459</v>
      </c>
      <c r="I32" s="30">
        <f>VALUE(Data!D16)</f>
        <v>2679459</v>
      </c>
    </row>
    <row r="33" spans="5:9" ht="12.75">
      <c r="E33" s="29">
        <f>VALUE(Data!A17)</f>
        <v>2000</v>
      </c>
      <c r="F33" s="208">
        <f>VALUE(Data!B17)</f>
        <v>218390</v>
      </c>
      <c r="G33" s="209"/>
      <c r="H33" s="30">
        <f>VALUE(Data!C17)</f>
        <v>2746926</v>
      </c>
      <c r="I33" s="30">
        <f>VALUE(Data!D17)</f>
        <v>2746926</v>
      </c>
    </row>
    <row r="34" spans="5:9" ht="12.75">
      <c r="E34" s="29">
        <f>VALUE(Data!A18)</f>
        <v>2001</v>
      </c>
      <c r="F34" s="208">
        <f>VALUE(Data!B18)</f>
        <v>229584</v>
      </c>
      <c r="G34" s="209"/>
      <c r="H34" s="30">
        <f>VALUE(Data!C18)</f>
        <v>2795611</v>
      </c>
      <c r="I34" s="30">
        <f>VALUE(Data!D18)</f>
        <v>2795611</v>
      </c>
    </row>
    <row r="35" spans="5:9" ht="12.75">
      <c r="E35" s="29">
        <f>VALUE(Data!A19)</f>
        <v>2002</v>
      </c>
      <c r="F35" s="208">
        <f>VALUE(Data!B19)</f>
        <v>234260</v>
      </c>
      <c r="G35" s="209"/>
      <c r="H35" s="30">
        <f>VALUE(Data!C19)</f>
        <v>2855509</v>
      </c>
      <c r="I35" s="30">
        <f>VALUE(Data!D19)</f>
        <v>2855509</v>
      </c>
    </row>
    <row r="36" spans="5:9" ht="12.75">
      <c r="E36" s="29">
        <f>VALUE(Data!A20)</f>
        <v>2003</v>
      </c>
      <c r="F36" s="208">
        <f>VALUE(Data!B20)</f>
        <v>238538</v>
      </c>
      <c r="G36" s="209"/>
      <c r="H36" s="30">
        <f>VALUE(Data!C20)</f>
        <v>2890222</v>
      </c>
      <c r="I36" s="30">
        <f>VALUE(Data!D20)</f>
        <v>2890222</v>
      </c>
    </row>
    <row r="37" spans="5:9" ht="12.75">
      <c r="E37" s="29">
        <f>VALUE(Data!A21)</f>
        <v>2004</v>
      </c>
      <c r="F37" s="208">
        <f>VALUE(Data!B21)</f>
        <v>245029</v>
      </c>
      <c r="G37" s="209"/>
      <c r="H37" s="30">
        <f>VALUE(Data!C21)</f>
        <v>2964789</v>
      </c>
      <c r="I37" s="30">
        <f>VALUE(Data!D21)</f>
        <v>2964789</v>
      </c>
    </row>
    <row r="38" spans="5:9" ht="12.75">
      <c r="E38" s="29">
        <f>VALUE(Data!A22)</f>
        <v>2005</v>
      </c>
      <c r="F38" s="208">
        <f>VALUE(Data!B22)</f>
        <v>245787</v>
      </c>
      <c r="G38" s="209"/>
      <c r="H38" s="30">
        <f>VALUE(Data!C22)</f>
        <v>2989430</v>
      </c>
      <c r="I38" s="30">
        <f>VALUE(Data!D22)</f>
        <v>2989430</v>
      </c>
    </row>
    <row r="39" spans="5:9" ht="12.75">
      <c r="E39" s="29">
        <f>VALUE(Data!A23)</f>
        <v>2006</v>
      </c>
      <c r="F39" s="208">
        <f>VALUE(Data!B23)</f>
        <v>248187</v>
      </c>
      <c r="G39" s="209"/>
      <c r="H39" s="30">
        <f>VALUE(Data!C23)</f>
        <v>3014116</v>
      </c>
      <c r="I39" s="30">
        <f>VALUE(Data!D23)</f>
        <v>3014116</v>
      </c>
    </row>
    <row r="40" spans="5:9" ht="12.75">
      <c r="E40" s="29">
        <f>VALUE(Data!A24)</f>
        <v>2007</v>
      </c>
      <c r="F40" s="208">
        <f>VALUE(Data!B24)</f>
        <v>240281</v>
      </c>
      <c r="G40" s="209"/>
      <c r="H40" s="30">
        <f>VALUE(Data!C24)</f>
        <v>3029822</v>
      </c>
      <c r="I40" s="30">
        <f>VALUE(Data!D24)</f>
        <v>3029822</v>
      </c>
    </row>
    <row r="41" spans="5:9" ht="12.75">
      <c r="E41" s="29">
        <f>VALUE(Data!A25)</f>
        <v>2008</v>
      </c>
      <c r="F41" s="208">
        <f>VALUE(Data!B25)</f>
        <v>241742</v>
      </c>
      <c r="G41" s="209"/>
      <c r="H41" s="30">
        <f>VALUE(Data!C25)</f>
        <v>2973509</v>
      </c>
      <c r="I41" s="30">
        <f>VALUE(Data!D25)</f>
        <v>2973509</v>
      </c>
    </row>
    <row r="42" spans="5:9" ht="12.75">
      <c r="E42" s="29">
        <f>VALUE(Data!A26)</f>
        <v>2009</v>
      </c>
      <c r="F42" s="208">
        <f>VALUE(Data!B26)</f>
        <v>239593</v>
      </c>
      <c r="G42" s="209"/>
      <c r="H42" s="30">
        <f>VALUE(Data!C26)</f>
        <v>2956764</v>
      </c>
      <c r="I42" s="30">
        <f>VALUE(Data!D26)</f>
        <v>2956764</v>
      </c>
    </row>
    <row r="43" spans="5:9" ht="12.75">
      <c r="E43" s="29">
        <f>VALUE(Data!A27)</f>
        <v>2010</v>
      </c>
      <c r="F43" s="208">
        <f>VALUE(Data!B27)</f>
        <v>240800</v>
      </c>
      <c r="G43" s="209"/>
      <c r="H43" s="30">
        <f>VALUE(Data!C27)</f>
        <v>2967266</v>
      </c>
      <c r="I43" s="30">
        <f>VALUE(Data!D27)</f>
        <v>2967266</v>
      </c>
    </row>
    <row r="44" spans="5:9" ht="12.75">
      <c r="E44" s="29">
        <f>VALUE(Data!A28)</f>
        <v>2011</v>
      </c>
      <c r="F44" s="208">
        <f>VALUE(Data!B28)</f>
        <v>244810</v>
      </c>
      <c r="G44" s="209"/>
      <c r="H44" s="30">
        <f>VALUE(Data!C28)</f>
        <v>2950402</v>
      </c>
      <c r="I44" s="30">
        <f>VALUE(Data!D28)</f>
        <v>2950402</v>
      </c>
    </row>
    <row r="45" spans="5:9" ht="12.75">
      <c r="E45" s="29">
        <f>VALUE(Data!A29)</f>
        <v>2012</v>
      </c>
      <c r="F45" s="208">
        <f>VALUE(Data!B29)</f>
        <v>238709</v>
      </c>
      <c r="G45" s="209"/>
      <c r="H45" s="30">
        <f>VALUE(Data!C29)</f>
        <v>2968570</v>
      </c>
      <c r="I45" s="30">
        <f>VALUE(Data!D29)</f>
        <v>2968570</v>
      </c>
    </row>
    <row r="46" spans="5:9" ht="12.75">
      <c r="E46" s="29">
        <f>VALUE(Data!A30)</f>
        <v>2013</v>
      </c>
      <c r="F46" s="208">
        <f>VALUE(Data!B30)</f>
        <v>241237</v>
      </c>
      <c r="G46" s="209"/>
      <c r="H46" s="30">
        <f>VALUE(Data!C30)</f>
        <v>2988280</v>
      </c>
      <c r="I46" s="30">
        <f>VALUE(Data!D30)</f>
        <v>2988280</v>
      </c>
    </row>
    <row r="47" spans="5:9" ht="12.75">
      <c r="E47" s="29">
        <f>VALUE(Data!A31)</f>
        <v>2014</v>
      </c>
      <c r="F47" s="208">
        <f>VALUE(Data!B31)</f>
        <v>252271</v>
      </c>
      <c r="G47" s="209"/>
      <c r="H47" s="30">
        <f>VALUE(Data!C31)</f>
        <v>3025656</v>
      </c>
      <c r="I47" s="30">
        <f>VALUE(Data!D31)</f>
        <v>3025656</v>
      </c>
    </row>
    <row r="48" spans="5:9" ht="12.75">
      <c r="E48" s="29">
        <f>VALUE(Data!A32)</f>
        <v>2015</v>
      </c>
      <c r="F48" s="208">
        <f>VALUE(Data!B32)</f>
        <v>259424</v>
      </c>
      <c r="G48" s="209"/>
      <c r="H48" s="30">
        <f>VALUE(Data!C32)</f>
        <v>3095373</v>
      </c>
      <c r="I48" s="30">
        <f>VALUE(Data!D32)</f>
        <v>3095373</v>
      </c>
    </row>
    <row r="49" spans="5:9" ht="12.75">
      <c r="E49" s="29">
        <f>VALUE(Data!A33)</f>
        <v>2016</v>
      </c>
      <c r="F49" s="208">
        <f>VALUE(Data!B33)</f>
        <v>259960</v>
      </c>
      <c r="G49" s="209"/>
      <c r="H49" s="30">
        <f>VALUE(Data!C33)</f>
        <v>3169203</v>
      </c>
      <c r="I49" s="30">
        <f>VALUE(Data!D33)</f>
        <v>3169203</v>
      </c>
    </row>
    <row r="50" spans="5:9" ht="12.75">
      <c r="E50" s="29">
        <f>VALUE(Data!A34)</f>
        <v>2017</v>
      </c>
      <c r="F50" s="208">
        <f>VALUE(Data!B34)</f>
        <v>261785</v>
      </c>
      <c r="G50" s="209"/>
      <c r="H50" s="30">
        <f>VALUE(Data!C34)</f>
        <v>3208517</v>
      </c>
      <c r="I50" s="30">
        <f>VALUE(Data!D34)</f>
        <v>3208517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1" t="s">
        <v>71</v>
      </c>
      <c r="B7" s="212"/>
      <c r="C7" s="213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1" t="s">
        <v>84</v>
      </c>
      <c r="B8" s="212"/>
      <c r="C8" s="213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1" t="s">
        <v>95</v>
      </c>
      <c r="B9" s="212"/>
      <c r="C9" s="213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1" t="s">
        <v>108</v>
      </c>
      <c r="B10" s="212"/>
      <c r="C10" s="213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1" t="s">
        <v>121</v>
      </c>
      <c r="B11" s="212"/>
      <c r="C11" s="213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1" t="s">
        <v>130</v>
      </c>
      <c r="B12" s="212"/>
      <c r="C12" s="213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58</v>
      </c>
      <c r="B14" s="212"/>
      <c r="C14" s="213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 t="s">
        <v>69</v>
      </c>
      <c r="P14">
        <v>8</v>
      </c>
    </row>
    <row r="15" spans="1:16" ht="12.75" customHeight="1">
      <c r="A15" s="211" t="s">
        <v>71</v>
      </c>
      <c r="B15" s="212"/>
      <c r="C15" s="213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 t="s">
        <v>161</v>
      </c>
      <c r="P15">
        <v>9</v>
      </c>
    </row>
    <row r="16" spans="1:16" ht="12.75" customHeight="1">
      <c r="A16" s="211" t="s">
        <v>84</v>
      </c>
      <c r="B16" s="212"/>
      <c r="C16" s="213"/>
      <c r="D16" s="117" t="s">
        <v>162</v>
      </c>
      <c r="E16" s="117" t="s">
        <v>163</v>
      </c>
      <c r="F16" s="117" t="s">
        <v>164</v>
      </c>
      <c r="G16" s="117" t="s">
        <v>165</v>
      </c>
      <c r="H16" s="117" t="s">
        <v>89</v>
      </c>
      <c r="I16" s="117" t="s">
        <v>166</v>
      </c>
      <c r="J16" s="117" t="s">
        <v>167</v>
      </c>
      <c r="K16" s="117" t="s">
        <v>158</v>
      </c>
      <c r="L16" s="117" t="s">
        <v>87</v>
      </c>
      <c r="M16" s="117" t="s">
        <v>168</v>
      </c>
      <c r="N16" s="117" t="s">
        <v>169</v>
      </c>
      <c r="O16" s="117" t="s">
        <v>170</v>
      </c>
      <c r="P16">
        <v>10</v>
      </c>
    </row>
    <row r="17" spans="1:16" ht="12.75" customHeight="1">
      <c r="A17" s="211" t="s">
        <v>95</v>
      </c>
      <c r="B17" s="212"/>
      <c r="C17" s="213"/>
      <c r="D17" s="117" t="s">
        <v>171</v>
      </c>
      <c r="E17" s="117" t="s">
        <v>172</v>
      </c>
      <c r="F17" s="117" t="s">
        <v>173</v>
      </c>
      <c r="G17" s="117" t="s">
        <v>174</v>
      </c>
      <c r="H17" s="117" t="s">
        <v>101</v>
      </c>
      <c r="I17" s="117" t="s">
        <v>175</v>
      </c>
      <c r="J17" s="117" t="s">
        <v>176</v>
      </c>
      <c r="K17" s="117" t="s">
        <v>177</v>
      </c>
      <c r="L17" s="117" t="s">
        <v>178</v>
      </c>
      <c r="M17" s="117" t="s">
        <v>173</v>
      </c>
      <c r="N17" s="117" t="s">
        <v>102</v>
      </c>
      <c r="O17" s="117" t="s">
        <v>174</v>
      </c>
      <c r="P17">
        <v>11</v>
      </c>
    </row>
    <row r="18" spans="1:16" ht="12.75" customHeight="1">
      <c r="A18" s="211" t="s">
        <v>108</v>
      </c>
      <c r="B18" s="212"/>
      <c r="C18" s="213"/>
      <c r="D18" s="117" t="s">
        <v>179</v>
      </c>
      <c r="E18" s="117" t="s">
        <v>180</v>
      </c>
      <c r="F18" s="117" t="s">
        <v>181</v>
      </c>
      <c r="G18" s="117" t="s">
        <v>182</v>
      </c>
      <c r="H18" s="117" t="s">
        <v>183</v>
      </c>
      <c r="I18" s="117" t="s">
        <v>184</v>
      </c>
      <c r="J18" s="117" t="s">
        <v>185</v>
      </c>
      <c r="K18" s="117" t="s">
        <v>186</v>
      </c>
      <c r="L18" s="117" t="s">
        <v>187</v>
      </c>
      <c r="M18" s="117" t="s">
        <v>188</v>
      </c>
      <c r="N18" s="117" t="s">
        <v>187</v>
      </c>
      <c r="O18" s="117" t="s">
        <v>189</v>
      </c>
      <c r="P18">
        <v>12</v>
      </c>
    </row>
    <row r="19" spans="1:16" ht="12.75" customHeight="1" thickBot="1">
      <c r="A19" s="211" t="s">
        <v>121</v>
      </c>
      <c r="B19" s="212"/>
      <c r="C19" s="213"/>
      <c r="D19" s="117" t="s">
        <v>172</v>
      </c>
      <c r="E19" s="117" t="s">
        <v>190</v>
      </c>
      <c r="F19" s="117" t="s">
        <v>125</v>
      </c>
      <c r="G19" s="117" t="s">
        <v>191</v>
      </c>
      <c r="H19" s="117" t="s">
        <v>192</v>
      </c>
      <c r="I19" s="117" t="s">
        <v>106</v>
      </c>
      <c r="J19" s="117" t="s">
        <v>99</v>
      </c>
      <c r="K19" s="117" t="s">
        <v>178</v>
      </c>
      <c r="L19" s="117" t="s">
        <v>126</v>
      </c>
      <c r="M19" s="117" t="s">
        <v>193</v>
      </c>
      <c r="N19" s="117" t="s">
        <v>194</v>
      </c>
      <c r="O19" s="117" t="s">
        <v>193</v>
      </c>
      <c r="P19">
        <v>13</v>
      </c>
    </row>
    <row r="20" spans="1:16" ht="12.75" customHeight="1">
      <c r="A20" s="211" t="s">
        <v>130</v>
      </c>
      <c r="B20" s="212"/>
      <c r="C20" s="213"/>
      <c r="D20" s="148" t="s">
        <v>195</v>
      </c>
      <c r="E20" s="148" t="s">
        <v>196</v>
      </c>
      <c r="F20" s="148" t="s">
        <v>197</v>
      </c>
      <c r="G20" s="148" t="s">
        <v>140</v>
      </c>
      <c r="H20" s="148" t="s">
        <v>198</v>
      </c>
      <c r="I20" s="148" t="s">
        <v>199</v>
      </c>
      <c r="J20" s="148" t="s">
        <v>200</v>
      </c>
      <c r="K20" s="148" t="s">
        <v>201</v>
      </c>
      <c r="L20" s="148" t="s">
        <v>202</v>
      </c>
      <c r="M20" s="148" t="s">
        <v>203</v>
      </c>
      <c r="N20" s="148" t="s">
        <v>204</v>
      </c>
      <c r="O20" s="148" t="s">
        <v>139</v>
      </c>
      <c r="P20">
        <v>14</v>
      </c>
    </row>
    <row r="21" spans="1:15" ht="12.75" customHeight="1">
      <c r="A21" s="145"/>
      <c r="B21" s="146"/>
      <c r="C21" s="146"/>
      <c r="D21" s="84" t="s">
        <v>205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58</v>
      </c>
      <c r="B22" s="212"/>
      <c r="C22" s="213"/>
      <c r="D22" s="117" t="s">
        <v>206</v>
      </c>
      <c r="E22" s="117" t="s">
        <v>207</v>
      </c>
      <c r="F22" s="117" t="s">
        <v>208</v>
      </c>
      <c r="G22" s="117" t="s">
        <v>209</v>
      </c>
      <c r="H22" s="117" t="s">
        <v>210</v>
      </c>
      <c r="I22" s="117" t="s">
        <v>211</v>
      </c>
      <c r="J22" s="117" t="s">
        <v>208</v>
      </c>
      <c r="K22" s="117" t="s">
        <v>212</v>
      </c>
      <c r="L22" s="117" t="s">
        <v>213</v>
      </c>
      <c r="M22" s="117" t="s">
        <v>213</v>
      </c>
      <c r="N22" s="117" t="s">
        <v>207</v>
      </c>
      <c r="O22" s="117" t="s">
        <v>214</v>
      </c>
      <c r="P22">
        <v>15</v>
      </c>
    </row>
    <row r="23" spans="1:16" ht="12.75" customHeight="1">
      <c r="A23" s="211" t="s">
        <v>71</v>
      </c>
      <c r="B23" s="212"/>
      <c r="C23" s="213"/>
      <c r="D23" s="117" t="s">
        <v>215</v>
      </c>
      <c r="E23" s="117" t="s">
        <v>216</v>
      </c>
      <c r="F23" s="117" t="s">
        <v>217</v>
      </c>
      <c r="G23" s="117" t="s">
        <v>218</v>
      </c>
      <c r="H23" s="117" t="s">
        <v>210</v>
      </c>
      <c r="I23" s="117" t="s">
        <v>216</v>
      </c>
      <c r="J23" s="117" t="s">
        <v>217</v>
      </c>
      <c r="K23" s="117" t="s">
        <v>219</v>
      </c>
      <c r="L23" s="117" t="s">
        <v>208</v>
      </c>
      <c r="M23" s="117" t="s">
        <v>220</v>
      </c>
      <c r="N23" s="117" t="s">
        <v>221</v>
      </c>
      <c r="O23" s="117" t="s">
        <v>218</v>
      </c>
      <c r="P23">
        <v>16</v>
      </c>
    </row>
    <row r="24" spans="1:16" ht="12.75" customHeight="1">
      <c r="A24" s="211" t="s">
        <v>84</v>
      </c>
      <c r="B24" s="212"/>
      <c r="C24" s="213"/>
      <c r="D24" s="117" t="s">
        <v>215</v>
      </c>
      <c r="E24" s="117" t="s">
        <v>210</v>
      </c>
      <c r="F24" s="117" t="s">
        <v>222</v>
      </c>
      <c r="G24" s="117" t="s">
        <v>217</v>
      </c>
      <c r="H24" s="117" t="s">
        <v>213</v>
      </c>
      <c r="I24" s="117" t="s">
        <v>223</v>
      </c>
      <c r="J24" s="117" t="s">
        <v>224</v>
      </c>
      <c r="K24" s="117" t="s">
        <v>223</v>
      </c>
      <c r="L24" s="117" t="s">
        <v>225</v>
      </c>
      <c r="M24" s="117" t="s">
        <v>226</v>
      </c>
      <c r="N24" s="117" t="s">
        <v>227</v>
      </c>
      <c r="O24" s="117" t="s">
        <v>220</v>
      </c>
      <c r="P24">
        <v>17</v>
      </c>
    </row>
    <row r="25" spans="1:16" ht="12.75" customHeight="1">
      <c r="A25" s="211" t="s">
        <v>95</v>
      </c>
      <c r="B25" s="212"/>
      <c r="C25" s="213"/>
      <c r="D25" s="117" t="s">
        <v>228</v>
      </c>
      <c r="E25" s="117" t="s">
        <v>213</v>
      </c>
      <c r="F25" s="117" t="s">
        <v>208</v>
      </c>
      <c r="G25" s="117" t="s">
        <v>229</v>
      </c>
      <c r="H25" s="117" t="s">
        <v>219</v>
      </c>
      <c r="I25" s="117" t="s">
        <v>220</v>
      </c>
      <c r="J25" s="117" t="s">
        <v>227</v>
      </c>
      <c r="K25" s="117" t="s">
        <v>230</v>
      </c>
      <c r="L25" s="117" t="s">
        <v>225</v>
      </c>
      <c r="M25" s="117" t="s">
        <v>230</v>
      </c>
      <c r="N25" s="117" t="s">
        <v>231</v>
      </c>
      <c r="O25" s="117" t="s">
        <v>208</v>
      </c>
      <c r="P25">
        <v>18</v>
      </c>
    </row>
    <row r="26" spans="1:16" ht="12.75" customHeight="1">
      <c r="A26" s="211" t="s">
        <v>108</v>
      </c>
      <c r="B26" s="212"/>
      <c r="C26" s="213"/>
      <c r="D26" s="117" t="s">
        <v>210</v>
      </c>
      <c r="E26" s="117" t="s">
        <v>220</v>
      </c>
      <c r="F26" s="117" t="s">
        <v>223</v>
      </c>
      <c r="G26" s="117" t="s">
        <v>208</v>
      </c>
      <c r="H26" s="117" t="s">
        <v>221</v>
      </c>
      <c r="I26" s="117" t="s">
        <v>226</v>
      </c>
      <c r="J26" s="117" t="s">
        <v>226</v>
      </c>
      <c r="K26" s="117" t="s">
        <v>208</v>
      </c>
      <c r="L26" s="117" t="s">
        <v>232</v>
      </c>
      <c r="M26" s="117" t="s">
        <v>227</v>
      </c>
      <c r="N26" s="117" t="s">
        <v>225</v>
      </c>
      <c r="O26" s="117" t="s">
        <v>233</v>
      </c>
      <c r="P26">
        <v>19</v>
      </c>
    </row>
    <row r="27" spans="1:16" ht="12.75" customHeight="1" thickBot="1">
      <c r="A27" s="211" t="s">
        <v>121</v>
      </c>
      <c r="B27" s="212"/>
      <c r="C27" s="213"/>
      <c r="D27" s="147" t="s">
        <v>210</v>
      </c>
      <c r="E27" s="147" t="s">
        <v>229</v>
      </c>
      <c r="F27" s="147" t="s">
        <v>226</v>
      </c>
      <c r="G27" s="147" t="s">
        <v>234</v>
      </c>
      <c r="H27" s="147" t="s">
        <v>215</v>
      </c>
      <c r="I27" s="147" t="s">
        <v>230</v>
      </c>
      <c r="J27" s="147" t="s">
        <v>234</v>
      </c>
      <c r="K27" s="147" t="s">
        <v>229</v>
      </c>
      <c r="L27" s="147" t="s">
        <v>233</v>
      </c>
      <c r="M27" s="147" t="s">
        <v>217</v>
      </c>
      <c r="N27" s="147" t="s">
        <v>226</v>
      </c>
      <c r="O27" s="147" t="s">
        <v>225</v>
      </c>
      <c r="P27">
        <v>20</v>
      </c>
    </row>
    <row r="28" spans="1:16" ht="12.75" customHeight="1">
      <c r="A28" s="211" t="s">
        <v>130</v>
      </c>
      <c r="B28" s="212"/>
      <c r="C28" s="213"/>
      <c r="D28" s="148" t="s">
        <v>219</v>
      </c>
      <c r="E28" s="148" t="s">
        <v>231</v>
      </c>
      <c r="F28" s="148" t="s">
        <v>208</v>
      </c>
      <c r="G28" s="148" t="s">
        <v>217</v>
      </c>
      <c r="H28" s="148" t="s">
        <v>216</v>
      </c>
      <c r="I28" s="148" t="s">
        <v>229</v>
      </c>
      <c r="J28" s="148" t="s">
        <v>208</v>
      </c>
      <c r="K28" s="148" t="s">
        <v>220</v>
      </c>
      <c r="L28" s="148" t="s">
        <v>235</v>
      </c>
      <c r="M28" s="148" t="s">
        <v>217</v>
      </c>
      <c r="N28" s="148" t="s">
        <v>227</v>
      </c>
      <c r="O28" s="148" t="s">
        <v>224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58</v>
      </c>
      <c r="B34" s="212"/>
      <c r="C34" s="213"/>
      <c r="D34" s="117" t="s">
        <v>59</v>
      </c>
      <c r="E34" s="117" t="s">
        <v>155</v>
      </c>
      <c r="F34" s="117" t="s">
        <v>238</v>
      </c>
      <c r="G34" s="117" t="s">
        <v>239</v>
      </c>
      <c r="H34" s="117" t="s">
        <v>240</v>
      </c>
      <c r="I34" s="117" t="s">
        <v>241</v>
      </c>
      <c r="J34" s="117" t="s">
        <v>242</v>
      </c>
      <c r="K34" s="117" t="s">
        <v>243</v>
      </c>
      <c r="L34" s="117" t="s">
        <v>244</v>
      </c>
      <c r="M34" s="117" t="s">
        <v>245</v>
      </c>
      <c r="N34" s="117" t="s">
        <v>246</v>
      </c>
      <c r="O34" s="117" t="s">
        <v>247</v>
      </c>
      <c r="P34">
        <v>22</v>
      </c>
    </row>
    <row r="35" spans="1:16" ht="12.75" customHeight="1">
      <c r="A35" s="211" t="s">
        <v>71</v>
      </c>
      <c r="B35" s="212"/>
      <c r="C35" s="213"/>
      <c r="D35" s="117" t="s">
        <v>72</v>
      </c>
      <c r="E35" s="117" t="s">
        <v>248</v>
      </c>
      <c r="F35" s="117" t="s">
        <v>249</v>
      </c>
      <c r="G35" s="117" t="s">
        <v>250</v>
      </c>
      <c r="H35" s="117" t="s">
        <v>251</v>
      </c>
      <c r="I35" s="117" t="s">
        <v>252</v>
      </c>
      <c r="J35" s="117" t="s">
        <v>253</v>
      </c>
      <c r="K35" s="117" t="s">
        <v>254</v>
      </c>
      <c r="L35" s="117" t="s">
        <v>255</v>
      </c>
      <c r="M35" s="117" t="s">
        <v>256</v>
      </c>
      <c r="N35" s="117" t="s">
        <v>257</v>
      </c>
      <c r="O35" s="117" t="s">
        <v>258</v>
      </c>
      <c r="P35">
        <v>23</v>
      </c>
    </row>
    <row r="36" spans="1:16" ht="12.75" customHeight="1">
      <c r="A36" s="211" t="s">
        <v>84</v>
      </c>
      <c r="B36" s="212"/>
      <c r="C36" s="213"/>
      <c r="D36" s="117" t="s">
        <v>85</v>
      </c>
      <c r="E36" s="117" t="s">
        <v>259</v>
      </c>
      <c r="F36" s="117" t="s">
        <v>260</v>
      </c>
      <c r="G36" s="117" t="s">
        <v>261</v>
      </c>
      <c r="H36" s="117" t="s">
        <v>262</v>
      </c>
      <c r="I36" s="117" t="s">
        <v>263</v>
      </c>
      <c r="J36" s="117" t="s">
        <v>264</v>
      </c>
      <c r="K36" s="117" t="s">
        <v>265</v>
      </c>
      <c r="L36" s="117" t="s">
        <v>266</v>
      </c>
      <c r="M36" s="117" t="s">
        <v>267</v>
      </c>
      <c r="N36" s="117" t="s">
        <v>268</v>
      </c>
      <c r="O36" s="117" t="s">
        <v>269</v>
      </c>
      <c r="P36">
        <v>24</v>
      </c>
    </row>
    <row r="37" spans="1:16" ht="12.75" customHeight="1">
      <c r="A37" s="211" t="s">
        <v>95</v>
      </c>
      <c r="B37" s="212"/>
      <c r="C37" s="213"/>
      <c r="D37" s="117" t="s">
        <v>96</v>
      </c>
      <c r="E37" s="117" t="s">
        <v>270</v>
      </c>
      <c r="F37" s="117" t="s">
        <v>271</v>
      </c>
      <c r="G37" s="117" t="s">
        <v>272</v>
      </c>
      <c r="H37" s="117" t="s">
        <v>273</v>
      </c>
      <c r="I37" s="117" t="s">
        <v>274</v>
      </c>
      <c r="J37" s="117" t="s">
        <v>275</v>
      </c>
      <c r="K37" s="117" t="s">
        <v>276</v>
      </c>
      <c r="L37" s="117" t="s">
        <v>277</v>
      </c>
      <c r="M37" s="117" t="s">
        <v>278</v>
      </c>
      <c r="N37" s="117" t="s">
        <v>279</v>
      </c>
      <c r="O37" s="117" t="s">
        <v>280</v>
      </c>
      <c r="P37">
        <v>25</v>
      </c>
    </row>
    <row r="38" spans="1:16" ht="12.75" customHeight="1">
      <c r="A38" s="211" t="s">
        <v>108</v>
      </c>
      <c r="B38" s="212"/>
      <c r="C38" s="213"/>
      <c r="D38" s="117" t="s">
        <v>109</v>
      </c>
      <c r="E38" s="117" t="s">
        <v>281</v>
      </c>
      <c r="F38" s="117" t="s">
        <v>282</v>
      </c>
      <c r="G38" s="117" t="s">
        <v>283</v>
      </c>
      <c r="H38" s="117" t="s">
        <v>284</v>
      </c>
      <c r="I38" s="117" t="s">
        <v>285</v>
      </c>
      <c r="J38" s="117" t="s">
        <v>286</v>
      </c>
      <c r="K38" s="117" t="s">
        <v>287</v>
      </c>
      <c r="L38" s="117" t="s">
        <v>288</v>
      </c>
      <c r="M38" s="117" t="s">
        <v>289</v>
      </c>
      <c r="N38" s="117" t="s">
        <v>290</v>
      </c>
      <c r="O38" s="117" t="s">
        <v>291</v>
      </c>
      <c r="P38">
        <v>26</v>
      </c>
    </row>
    <row r="39" spans="1:16" ht="12.75" customHeight="1" thickBot="1">
      <c r="A39" s="211" t="s">
        <v>121</v>
      </c>
      <c r="B39" s="212"/>
      <c r="C39" s="213"/>
      <c r="D39" s="117" t="s">
        <v>122</v>
      </c>
      <c r="E39" s="117" t="s">
        <v>292</v>
      </c>
      <c r="F39" s="117" t="s">
        <v>293</v>
      </c>
      <c r="G39" s="117" t="s">
        <v>294</v>
      </c>
      <c r="H39" s="117" t="s">
        <v>295</v>
      </c>
      <c r="I39" s="117" t="s">
        <v>296</v>
      </c>
      <c r="J39" s="117" t="s">
        <v>297</v>
      </c>
      <c r="K39" s="117" t="s">
        <v>298</v>
      </c>
      <c r="L39" s="117" t="s">
        <v>299</v>
      </c>
      <c r="M39" s="117" t="s">
        <v>300</v>
      </c>
      <c r="N39" s="117" t="s">
        <v>301</v>
      </c>
      <c r="O39" s="117" t="s">
        <v>302</v>
      </c>
      <c r="P39">
        <v>27</v>
      </c>
    </row>
    <row r="40" spans="1:16" ht="12.75" customHeight="1">
      <c r="A40" s="211" t="s">
        <v>130</v>
      </c>
      <c r="B40" s="212"/>
      <c r="C40" s="213"/>
      <c r="D40" s="148" t="s">
        <v>131</v>
      </c>
      <c r="E40" s="148" t="s">
        <v>303</v>
      </c>
      <c r="F40" s="148" t="s">
        <v>304</v>
      </c>
      <c r="G40" s="148" t="s">
        <v>305</v>
      </c>
      <c r="H40" s="148" t="s">
        <v>306</v>
      </c>
      <c r="I40" s="148" t="s">
        <v>307</v>
      </c>
      <c r="J40" s="148" t="s">
        <v>308</v>
      </c>
      <c r="K40" s="148" t="s">
        <v>309</v>
      </c>
      <c r="L40" s="148" t="s">
        <v>310</v>
      </c>
      <c r="M40" s="148" t="s">
        <v>311</v>
      </c>
      <c r="N40" s="148" t="s">
        <v>312</v>
      </c>
      <c r="O40" s="148" t="s">
        <v>313</v>
      </c>
      <c r="P40">
        <v>28</v>
      </c>
    </row>
    <row r="41" spans="1:15" ht="12.75" customHeight="1">
      <c r="A41" s="43"/>
      <c r="B41" s="44"/>
      <c r="C41" s="44"/>
      <c r="D41" s="84" t="s">
        <v>314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58</v>
      </c>
      <c r="B42" s="212"/>
      <c r="C42" s="213"/>
      <c r="D42" s="117" t="s">
        <v>144</v>
      </c>
      <c r="E42" s="117" t="s">
        <v>78</v>
      </c>
      <c r="F42" s="117" t="s">
        <v>315</v>
      </c>
      <c r="G42" s="117" t="s">
        <v>316</v>
      </c>
      <c r="H42" s="117" t="s">
        <v>113</v>
      </c>
      <c r="I42" s="117" t="s">
        <v>317</v>
      </c>
      <c r="J42" s="117" t="s">
        <v>251</v>
      </c>
      <c r="K42" s="117" t="s">
        <v>318</v>
      </c>
      <c r="L42" s="117" t="s">
        <v>319</v>
      </c>
      <c r="M42" s="117" t="s">
        <v>320</v>
      </c>
      <c r="N42" s="117" t="s">
        <v>321</v>
      </c>
      <c r="O42" s="117" t="s">
        <v>322</v>
      </c>
      <c r="P42">
        <v>29</v>
      </c>
    </row>
    <row r="43" spans="1:16" ht="12.75" customHeight="1">
      <c r="A43" s="211" t="s">
        <v>71</v>
      </c>
      <c r="B43" s="212"/>
      <c r="C43" s="213"/>
      <c r="D43" s="117" t="s">
        <v>151</v>
      </c>
      <c r="E43" s="117" t="s">
        <v>323</v>
      </c>
      <c r="F43" s="117" t="s">
        <v>324</v>
      </c>
      <c r="G43" s="117" t="s">
        <v>325</v>
      </c>
      <c r="H43" s="117" t="s">
        <v>326</v>
      </c>
      <c r="I43" s="117" t="s">
        <v>327</v>
      </c>
      <c r="J43" s="117" t="s">
        <v>328</v>
      </c>
      <c r="K43" s="117" t="s">
        <v>322</v>
      </c>
      <c r="L43" s="117" t="s">
        <v>329</v>
      </c>
      <c r="M43" s="117" t="s">
        <v>330</v>
      </c>
      <c r="N43" s="117" t="s">
        <v>331</v>
      </c>
      <c r="O43" s="117" t="s">
        <v>332</v>
      </c>
      <c r="P43">
        <v>30</v>
      </c>
    </row>
    <row r="44" spans="1:16" ht="12.75" customHeight="1">
      <c r="A44" s="211" t="s">
        <v>84</v>
      </c>
      <c r="B44" s="212"/>
      <c r="C44" s="213"/>
      <c r="D44" s="117" t="s">
        <v>162</v>
      </c>
      <c r="E44" s="117" t="s">
        <v>333</v>
      </c>
      <c r="F44" s="117" t="s">
        <v>334</v>
      </c>
      <c r="G44" s="117" t="s">
        <v>335</v>
      </c>
      <c r="H44" s="117" t="s">
        <v>336</v>
      </c>
      <c r="I44" s="117" t="s">
        <v>337</v>
      </c>
      <c r="J44" s="117" t="s">
        <v>338</v>
      </c>
      <c r="K44" s="117" t="s">
        <v>339</v>
      </c>
      <c r="L44" s="117" t="s">
        <v>340</v>
      </c>
      <c r="M44" s="117" t="s">
        <v>341</v>
      </c>
      <c r="N44" s="117" t="s">
        <v>342</v>
      </c>
      <c r="O44" s="117" t="s">
        <v>343</v>
      </c>
      <c r="P44">
        <v>31</v>
      </c>
    </row>
    <row r="45" spans="1:16" ht="12.75" customHeight="1">
      <c r="A45" s="211" t="s">
        <v>95</v>
      </c>
      <c r="B45" s="212"/>
      <c r="C45" s="213"/>
      <c r="D45" s="117" t="s">
        <v>171</v>
      </c>
      <c r="E45" s="117" t="s">
        <v>344</v>
      </c>
      <c r="F45" s="117" t="s">
        <v>345</v>
      </c>
      <c r="G45" s="117" t="s">
        <v>346</v>
      </c>
      <c r="H45" s="117" t="s">
        <v>347</v>
      </c>
      <c r="I45" s="117" t="s">
        <v>348</v>
      </c>
      <c r="J45" s="117" t="s">
        <v>349</v>
      </c>
      <c r="K45" s="117" t="s">
        <v>350</v>
      </c>
      <c r="L45" s="117" t="s">
        <v>351</v>
      </c>
      <c r="M45" s="117" t="s">
        <v>352</v>
      </c>
      <c r="N45" s="117" t="s">
        <v>353</v>
      </c>
      <c r="O45" s="117" t="s">
        <v>354</v>
      </c>
      <c r="P45">
        <v>32</v>
      </c>
    </row>
    <row r="46" spans="1:16" ht="12.75" customHeight="1">
      <c r="A46" s="211" t="s">
        <v>108</v>
      </c>
      <c r="B46" s="212"/>
      <c r="C46" s="213"/>
      <c r="D46" s="117" t="s">
        <v>179</v>
      </c>
      <c r="E46" s="117" t="s">
        <v>355</v>
      </c>
      <c r="F46" s="117" t="s">
        <v>356</v>
      </c>
      <c r="G46" s="117" t="s">
        <v>357</v>
      </c>
      <c r="H46" s="117" t="s">
        <v>358</v>
      </c>
      <c r="I46" s="117" t="s">
        <v>359</v>
      </c>
      <c r="J46" s="117" t="s">
        <v>360</v>
      </c>
      <c r="K46" s="117" t="s">
        <v>361</v>
      </c>
      <c r="L46" s="117" t="s">
        <v>362</v>
      </c>
      <c r="M46" s="117" t="s">
        <v>363</v>
      </c>
      <c r="N46" s="117" t="s">
        <v>364</v>
      </c>
      <c r="O46" s="117" t="s">
        <v>365</v>
      </c>
      <c r="P46">
        <v>33</v>
      </c>
    </row>
    <row r="47" spans="1:16" ht="12.75" customHeight="1" thickBot="1">
      <c r="A47" s="211" t="s">
        <v>121</v>
      </c>
      <c r="B47" s="212"/>
      <c r="C47" s="213"/>
      <c r="D47" s="117" t="s">
        <v>172</v>
      </c>
      <c r="E47" s="117" t="s">
        <v>366</v>
      </c>
      <c r="F47" s="117" t="s">
        <v>367</v>
      </c>
      <c r="G47" s="117" t="s">
        <v>368</v>
      </c>
      <c r="H47" s="117" t="s">
        <v>369</v>
      </c>
      <c r="I47" s="117" t="s">
        <v>370</v>
      </c>
      <c r="J47" s="117" t="s">
        <v>371</v>
      </c>
      <c r="K47" s="117" t="s">
        <v>372</v>
      </c>
      <c r="L47" s="117" t="s">
        <v>373</v>
      </c>
      <c r="M47" s="117" t="s">
        <v>374</v>
      </c>
      <c r="N47" s="117" t="s">
        <v>375</v>
      </c>
      <c r="O47" s="117" t="s">
        <v>376</v>
      </c>
      <c r="P47">
        <v>34</v>
      </c>
    </row>
    <row r="48" spans="1:16" ht="12.75" customHeight="1">
      <c r="A48" s="211" t="s">
        <v>130</v>
      </c>
      <c r="B48" s="212"/>
      <c r="C48" s="213"/>
      <c r="D48" s="148" t="s">
        <v>195</v>
      </c>
      <c r="E48" s="148" t="s">
        <v>377</v>
      </c>
      <c r="F48" s="148" t="s">
        <v>378</v>
      </c>
      <c r="G48" s="148" t="s">
        <v>379</v>
      </c>
      <c r="H48" s="148" t="s">
        <v>380</v>
      </c>
      <c r="I48" s="148" t="s">
        <v>381</v>
      </c>
      <c r="J48" s="148" t="s">
        <v>382</v>
      </c>
      <c r="K48" s="148" t="s">
        <v>383</v>
      </c>
      <c r="L48" s="148" t="s">
        <v>384</v>
      </c>
      <c r="M48" s="148" t="s">
        <v>385</v>
      </c>
      <c r="N48" s="148" t="s">
        <v>386</v>
      </c>
      <c r="O48" s="148" t="s">
        <v>387</v>
      </c>
      <c r="P48">
        <v>35</v>
      </c>
    </row>
    <row r="49" spans="1:15" ht="12.75" customHeight="1">
      <c r="A49" s="43"/>
      <c r="B49" s="44"/>
      <c r="C49" s="44"/>
      <c r="D49" s="84" t="s">
        <v>388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58</v>
      </c>
      <c r="B50" s="212"/>
      <c r="C50" s="213"/>
      <c r="D50" s="117" t="s">
        <v>206</v>
      </c>
      <c r="E50" s="117" t="s">
        <v>206</v>
      </c>
      <c r="F50" s="117" t="s">
        <v>213</v>
      </c>
      <c r="G50" s="117" t="s">
        <v>228</v>
      </c>
      <c r="H50" s="117" t="s">
        <v>389</v>
      </c>
      <c r="I50" s="117" t="s">
        <v>228</v>
      </c>
      <c r="J50" s="117" t="s">
        <v>210</v>
      </c>
      <c r="K50" s="117" t="s">
        <v>219</v>
      </c>
      <c r="L50" s="117" t="s">
        <v>219</v>
      </c>
      <c r="M50" s="117" t="s">
        <v>210</v>
      </c>
      <c r="N50" s="117" t="s">
        <v>219</v>
      </c>
      <c r="O50" s="117" t="s">
        <v>210</v>
      </c>
      <c r="P50">
        <v>36</v>
      </c>
    </row>
    <row r="51" spans="1:16" ht="12.75" customHeight="1">
      <c r="A51" s="211" t="s">
        <v>71</v>
      </c>
      <c r="B51" s="212"/>
      <c r="C51" s="213"/>
      <c r="D51" s="117" t="s">
        <v>215</v>
      </c>
      <c r="E51" s="117" t="s">
        <v>215</v>
      </c>
      <c r="F51" s="117" t="s">
        <v>231</v>
      </c>
      <c r="G51" s="117" t="s">
        <v>214</v>
      </c>
      <c r="H51" s="117" t="s">
        <v>221</v>
      </c>
      <c r="I51" s="117" t="s">
        <v>221</v>
      </c>
      <c r="J51" s="117" t="s">
        <v>231</v>
      </c>
      <c r="K51" s="117" t="s">
        <v>221</v>
      </c>
      <c r="L51" s="117" t="s">
        <v>231</v>
      </c>
      <c r="M51" s="117" t="s">
        <v>214</v>
      </c>
      <c r="N51" s="117" t="s">
        <v>214</v>
      </c>
      <c r="O51" s="117" t="s">
        <v>214</v>
      </c>
      <c r="P51">
        <v>37</v>
      </c>
    </row>
    <row r="52" spans="1:16" ht="12.75" customHeight="1">
      <c r="A52" s="211" t="s">
        <v>84</v>
      </c>
      <c r="B52" s="212"/>
      <c r="C52" s="213"/>
      <c r="D52" s="117" t="s">
        <v>215</v>
      </c>
      <c r="E52" s="117" t="s">
        <v>210</v>
      </c>
      <c r="F52" s="117" t="s">
        <v>230</v>
      </c>
      <c r="G52" s="117" t="s">
        <v>220</v>
      </c>
      <c r="H52" s="117" t="s">
        <v>230</v>
      </c>
      <c r="I52" s="117" t="s">
        <v>220</v>
      </c>
      <c r="J52" s="117" t="s">
        <v>229</v>
      </c>
      <c r="K52" s="117" t="s">
        <v>229</v>
      </c>
      <c r="L52" s="117" t="s">
        <v>217</v>
      </c>
      <c r="M52" s="117" t="s">
        <v>227</v>
      </c>
      <c r="N52" s="117" t="s">
        <v>227</v>
      </c>
      <c r="O52" s="117" t="s">
        <v>227</v>
      </c>
      <c r="P52">
        <v>38</v>
      </c>
    </row>
    <row r="53" spans="1:16" ht="12.75" customHeight="1">
      <c r="A53" s="211" t="s">
        <v>95</v>
      </c>
      <c r="B53" s="212"/>
      <c r="C53" s="213"/>
      <c r="D53" s="117" t="s">
        <v>228</v>
      </c>
      <c r="E53" s="117" t="s">
        <v>210</v>
      </c>
      <c r="F53" s="117" t="s">
        <v>231</v>
      </c>
      <c r="G53" s="117" t="s">
        <v>218</v>
      </c>
      <c r="H53" s="117" t="s">
        <v>231</v>
      </c>
      <c r="I53" s="117" t="s">
        <v>214</v>
      </c>
      <c r="J53" s="117" t="s">
        <v>218</v>
      </c>
      <c r="K53" s="117" t="s">
        <v>218</v>
      </c>
      <c r="L53" s="117" t="s">
        <v>230</v>
      </c>
      <c r="M53" s="117" t="s">
        <v>230</v>
      </c>
      <c r="N53" s="117" t="s">
        <v>230</v>
      </c>
      <c r="O53" s="117" t="s">
        <v>220</v>
      </c>
      <c r="P53">
        <v>39</v>
      </c>
    </row>
    <row r="54" spans="1:16" ht="12.75" customHeight="1">
      <c r="A54" s="211" t="s">
        <v>108</v>
      </c>
      <c r="B54" s="212"/>
      <c r="C54" s="213"/>
      <c r="D54" s="117" t="s">
        <v>210</v>
      </c>
      <c r="E54" s="117" t="s">
        <v>221</v>
      </c>
      <c r="F54" s="117" t="s">
        <v>218</v>
      </c>
      <c r="G54" s="117" t="s">
        <v>220</v>
      </c>
      <c r="H54" s="117" t="s">
        <v>230</v>
      </c>
      <c r="I54" s="117" t="s">
        <v>229</v>
      </c>
      <c r="J54" s="117" t="s">
        <v>217</v>
      </c>
      <c r="K54" s="117" t="s">
        <v>227</v>
      </c>
      <c r="L54" s="117" t="s">
        <v>223</v>
      </c>
      <c r="M54" s="117" t="s">
        <v>223</v>
      </c>
      <c r="N54" s="117" t="s">
        <v>390</v>
      </c>
      <c r="O54" s="117" t="s">
        <v>390</v>
      </c>
      <c r="P54">
        <v>40</v>
      </c>
    </row>
    <row r="55" spans="1:16" ht="12.75" customHeight="1" thickBot="1">
      <c r="A55" s="211" t="s">
        <v>121</v>
      </c>
      <c r="B55" s="212"/>
      <c r="C55" s="213"/>
      <c r="D55" s="147" t="s">
        <v>210</v>
      </c>
      <c r="E55" s="147" t="s">
        <v>231</v>
      </c>
      <c r="F55" s="147" t="s">
        <v>229</v>
      </c>
      <c r="G55" s="147" t="s">
        <v>217</v>
      </c>
      <c r="H55" s="147" t="s">
        <v>220</v>
      </c>
      <c r="I55" s="147" t="s">
        <v>220</v>
      </c>
      <c r="J55" s="147" t="s">
        <v>229</v>
      </c>
      <c r="K55" s="147" t="s">
        <v>229</v>
      </c>
      <c r="L55" s="147" t="s">
        <v>217</v>
      </c>
      <c r="M55" s="147" t="s">
        <v>217</v>
      </c>
      <c r="N55" s="147" t="s">
        <v>227</v>
      </c>
      <c r="O55" s="147" t="s">
        <v>223</v>
      </c>
      <c r="P55">
        <v>41</v>
      </c>
    </row>
    <row r="56" spans="1:16" ht="12.75" customHeight="1">
      <c r="A56" s="211" t="s">
        <v>130</v>
      </c>
      <c r="B56" s="212"/>
      <c r="C56" s="213"/>
      <c r="D56" s="148" t="s">
        <v>219</v>
      </c>
      <c r="E56" s="148" t="s">
        <v>216</v>
      </c>
      <c r="F56" s="148" t="s">
        <v>218</v>
      </c>
      <c r="G56" s="148" t="s">
        <v>230</v>
      </c>
      <c r="H56" s="148" t="s">
        <v>218</v>
      </c>
      <c r="I56" s="148" t="s">
        <v>218</v>
      </c>
      <c r="J56" s="148" t="s">
        <v>230</v>
      </c>
      <c r="K56" s="148" t="s">
        <v>220</v>
      </c>
      <c r="L56" s="148" t="s">
        <v>229</v>
      </c>
      <c r="M56" s="148" t="s">
        <v>229</v>
      </c>
      <c r="N56" s="148" t="s">
        <v>229</v>
      </c>
      <c r="O56" s="148" t="s">
        <v>217</v>
      </c>
      <c r="P56">
        <v>42</v>
      </c>
    </row>
    <row r="57" spans="1:15" ht="12.75">
      <c r="A57" s="214" t="s">
        <v>391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47" t="s">
        <v>396</v>
      </c>
      <c r="H4" s="247" t="s">
        <v>394</v>
      </c>
      <c r="I4" s="206" t="s">
        <v>395</v>
      </c>
      <c r="J4" s="207"/>
      <c r="K4" s="247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66" t="s">
        <v>401</v>
      </c>
      <c r="H8" s="66" t="s">
        <v>402</v>
      </c>
      <c r="I8" s="66" t="s">
        <v>403</v>
      </c>
      <c r="J8" s="66" t="s">
        <v>404</v>
      </c>
      <c r="K8" s="67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6</v>
      </c>
      <c r="E9" s="80">
        <v>122</v>
      </c>
      <c r="F9" s="114">
        <v>121</v>
      </c>
      <c r="G9" s="166">
        <v>0.6</v>
      </c>
      <c r="H9" s="138">
        <v>6</v>
      </c>
      <c r="I9" s="80">
        <v>136</v>
      </c>
      <c r="J9" s="80">
        <v>130</v>
      </c>
      <c r="K9" s="166">
        <v>5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53</v>
      </c>
      <c r="E10" s="80">
        <v>460</v>
      </c>
      <c r="F10" s="114">
        <v>457</v>
      </c>
      <c r="G10" s="166">
        <v>0.6</v>
      </c>
      <c r="H10" s="138">
        <v>50</v>
      </c>
      <c r="I10" s="80">
        <v>491</v>
      </c>
      <c r="J10" s="80">
        <v>482</v>
      </c>
      <c r="K10" s="166">
        <v>2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</v>
      </c>
      <c r="E11" s="80">
        <v>133</v>
      </c>
      <c r="F11" s="114">
        <v>135</v>
      </c>
      <c r="G11" s="166">
        <v>-1.5</v>
      </c>
      <c r="H11" s="138">
        <v>5</v>
      </c>
      <c r="I11" s="80">
        <v>126</v>
      </c>
      <c r="J11" s="80">
        <v>125</v>
      </c>
      <c r="K11" s="166">
        <v>1.1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83</v>
      </c>
      <c r="E12" s="80">
        <v>249</v>
      </c>
      <c r="F12" s="114">
        <v>249</v>
      </c>
      <c r="G12" s="166">
        <v>0.2</v>
      </c>
      <c r="H12" s="138">
        <v>86</v>
      </c>
      <c r="I12" s="80">
        <v>344</v>
      </c>
      <c r="J12" s="80">
        <v>337</v>
      </c>
      <c r="K12" s="166">
        <v>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</v>
      </c>
      <c r="E13" s="80">
        <v>236</v>
      </c>
      <c r="F13" s="114">
        <v>237</v>
      </c>
      <c r="G13" s="166">
        <v>-0.3</v>
      </c>
      <c r="H13" s="138">
        <v>3</v>
      </c>
      <c r="I13" s="80">
        <v>226</v>
      </c>
      <c r="J13" s="80">
        <v>226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52</v>
      </c>
      <c r="E14" s="80">
        <v>1112</v>
      </c>
      <c r="F14" s="114">
        <v>1103</v>
      </c>
      <c r="G14" s="166">
        <v>0.8</v>
      </c>
      <c r="H14" s="138">
        <v>20</v>
      </c>
      <c r="I14" s="80">
        <v>1009</v>
      </c>
      <c r="J14" s="80">
        <v>985</v>
      </c>
      <c r="K14" s="166">
        <v>2.4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24</v>
      </c>
      <c r="E15" s="80">
        <v>1930</v>
      </c>
      <c r="F15" s="114">
        <v>1883</v>
      </c>
      <c r="G15" s="166">
        <v>2.5</v>
      </c>
      <c r="H15" s="138">
        <v>22</v>
      </c>
      <c r="I15" s="80">
        <v>2060</v>
      </c>
      <c r="J15" s="80">
        <v>2007</v>
      </c>
      <c r="K15" s="166">
        <v>2.6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8</v>
      </c>
      <c r="E16" s="80">
        <v>56</v>
      </c>
      <c r="F16" s="114">
        <v>56</v>
      </c>
      <c r="G16" s="166">
        <v>-0.3</v>
      </c>
      <c r="H16" s="138">
        <v>7</v>
      </c>
      <c r="I16" s="80">
        <v>64</v>
      </c>
      <c r="J16" s="80">
        <v>63</v>
      </c>
      <c r="K16" s="166">
        <v>1.8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38</v>
      </c>
      <c r="E17" s="80">
        <v>228</v>
      </c>
      <c r="F17" s="114">
        <v>228</v>
      </c>
      <c r="G17" s="166">
        <v>-0.2</v>
      </c>
      <c r="H17" s="138">
        <v>36</v>
      </c>
      <c r="I17" s="80">
        <v>228</v>
      </c>
      <c r="J17" s="80">
        <v>222</v>
      </c>
      <c r="K17" s="166">
        <v>2.6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4526</v>
      </c>
      <c r="F18" s="32">
        <f>SUM(F9:F17)</f>
        <v>4469</v>
      </c>
      <c r="G18" s="166">
        <f>((E18-F18)/F18)*100</f>
        <v>1.2754531215036922</v>
      </c>
      <c r="H18" s="139"/>
      <c r="I18" s="81">
        <f>SUM(I9:I17)</f>
        <v>4684</v>
      </c>
      <c r="J18" s="81">
        <f>SUM(J9:J17)</f>
        <v>4577</v>
      </c>
      <c r="K18" s="166">
        <f>((I18-J18)/J18)*100</f>
        <v>2.3377758357002403</v>
      </c>
    </row>
    <row r="19" spans="1:11" ht="12.75" customHeight="1">
      <c r="A19" s="58" t="s">
        <v>416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21</v>
      </c>
      <c r="E20" s="80">
        <v>111</v>
      </c>
      <c r="F20" s="114">
        <v>116</v>
      </c>
      <c r="G20" s="166">
        <v>-4.2</v>
      </c>
      <c r="H20" s="138">
        <v>23</v>
      </c>
      <c r="I20" s="80">
        <v>116</v>
      </c>
      <c r="J20" s="80">
        <v>119</v>
      </c>
      <c r="K20" s="166">
        <v>-2.4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97</v>
      </c>
      <c r="E22" s="80">
        <v>2009</v>
      </c>
      <c r="F22" s="114">
        <v>1976</v>
      </c>
      <c r="G22" s="166">
        <v>1.7</v>
      </c>
      <c r="H22" s="138">
        <v>98</v>
      </c>
      <c r="I22" s="80">
        <v>2066</v>
      </c>
      <c r="J22" s="80">
        <v>1993</v>
      </c>
      <c r="K22" s="166">
        <v>3.7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18</v>
      </c>
      <c r="E23" s="80">
        <v>1558</v>
      </c>
      <c r="F23" s="114">
        <v>1580</v>
      </c>
      <c r="G23" s="166">
        <v>-1.4</v>
      </c>
      <c r="H23" s="138">
        <v>31</v>
      </c>
      <c r="I23" s="80">
        <v>1649</v>
      </c>
      <c r="J23" s="80">
        <v>1611</v>
      </c>
      <c r="K23" s="166">
        <v>2.4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21</v>
      </c>
      <c r="E24" s="80">
        <v>481</v>
      </c>
      <c r="F24" s="114">
        <v>483</v>
      </c>
      <c r="G24" s="166">
        <v>-0.3</v>
      </c>
      <c r="H24" s="138">
        <v>20</v>
      </c>
      <c r="I24" s="80">
        <v>524</v>
      </c>
      <c r="J24" s="80">
        <v>516</v>
      </c>
      <c r="K24" s="166">
        <v>1.5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15</v>
      </c>
      <c r="E25" s="80">
        <v>1734</v>
      </c>
      <c r="F25" s="114">
        <v>1736</v>
      </c>
      <c r="G25" s="166">
        <v>-0.1</v>
      </c>
      <c r="H25" s="138">
        <v>15</v>
      </c>
      <c r="I25" s="80">
        <v>1705</v>
      </c>
      <c r="J25" s="80">
        <v>1677</v>
      </c>
      <c r="K25" s="166">
        <v>1.6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51</v>
      </c>
      <c r="E26" s="80">
        <v>1339</v>
      </c>
      <c r="F26" s="114">
        <v>1333</v>
      </c>
      <c r="G26" s="166">
        <v>0.4</v>
      </c>
      <c r="H26" s="138">
        <v>57</v>
      </c>
      <c r="I26" s="80">
        <v>1369</v>
      </c>
      <c r="J26" s="80">
        <v>1344</v>
      </c>
      <c r="K26" s="166">
        <v>1.9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319</v>
      </c>
      <c r="E27" s="80">
        <v>1372</v>
      </c>
      <c r="F27" s="114">
        <v>1378</v>
      </c>
      <c r="G27" s="166">
        <v>-0.4</v>
      </c>
      <c r="H27" s="138">
        <v>319</v>
      </c>
      <c r="I27" s="80">
        <v>1462</v>
      </c>
      <c r="J27" s="80">
        <v>1451</v>
      </c>
      <c r="K27" s="166">
        <v>0.8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20</v>
      </c>
      <c r="E28" s="80">
        <v>463</v>
      </c>
      <c r="F28" s="114">
        <v>465</v>
      </c>
      <c r="G28" s="166">
        <v>-0.4</v>
      </c>
      <c r="H28" s="138">
        <v>23</v>
      </c>
      <c r="I28" s="80">
        <v>592</v>
      </c>
      <c r="J28" s="80">
        <v>585</v>
      </c>
      <c r="K28" s="166">
        <v>1.3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9067</v>
      </c>
      <c r="F29" s="32">
        <f>SUM(F20:F28)</f>
        <v>9067</v>
      </c>
      <c r="G29" s="166">
        <f>((E29-F29)/F29)*100</f>
        <v>0</v>
      </c>
      <c r="H29" s="139"/>
      <c r="I29" s="81">
        <f>SUM(I20:I28)</f>
        <v>9483</v>
      </c>
      <c r="J29" s="81">
        <f>SUM(J20:J28)</f>
        <v>9296</v>
      </c>
      <c r="K29" s="166">
        <f>((I29-J29)/J29)*100</f>
        <v>2.011617900172117</v>
      </c>
    </row>
    <row r="30" spans="1:11" ht="12.75" customHeight="1">
      <c r="A30" s="58" t="s">
        <v>426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20</v>
      </c>
      <c r="E31" s="80">
        <v>1244</v>
      </c>
      <c r="F31" s="114">
        <v>1227</v>
      </c>
      <c r="G31" s="166">
        <v>1.3</v>
      </c>
      <c r="H31" s="138">
        <v>27</v>
      </c>
      <c r="I31" s="80">
        <v>1191</v>
      </c>
      <c r="J31" s="80">
        <v>1168</v>
      </c>
      <c r="K31" s="166">
        <v>2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1336</v>
      </c>
      <c r="F32" s="114">
        <v>1313</v>
      </c>
      <c r="G32" s="166">
        <v>1.8</v>
      </c>
      <c r="H32" s="138">
        <v>0</v>
      </c>
      <c r="I32" s="80">
        <v>1308</v>
      </c>
      <c r="J32" s="80">
        <v>1284</v>
      </c>
      <c r="K32" s="166">
        <v>1.9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86</v>
      </c>
      <c r="E33" s="80">
        <v>1084</v>
      </c>
      <c r="F33" s="114">
        <v>1056</v>
      </c>
      <c r="G33" s="166">
        <v>2.7</v>
      </c>
      <c r="H33" s="138">
        <v>83</v>
      </c>
      <c r="I33" s="80">
        <v>1130</v>
      </c>
      <c r="J33" s="80">
        <v>1116</v>
      </c>
      <c r="K33" s="166">
        <v>1.2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65</v>
      </c>
      <c r="E34" s="80">
        <v>884</v>
      </c>
      <c r="F34" s="114">
        <v>849</v>
      </c>
      <c r="G34" s="166">
        <v>4.1</v>
      </c>
      <c r="H34" s="138">
        <v>65</v>
      </c>
      <c r="I34" s="80">
        <v>875</v>
      </c>
      <c r="J34" s="80">
        <v>856</v>
      </c>
      <c r="K34" s="166">
        <v>2.2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63</v>
      </c>
      <c r="E35" s="80">
        <v>1452</v>
      </c>
      <c r="F35" s="114">
        <v>1404</v>
      </c>
      <c r="G35" s="166">
        <v>3.4</v>
      </c>
      <c r="H35" s="138">
        <v>64</v>
      </c>
      <c r="I35" s="80">
        <v>1448</v>
      </c>
      <c r="J35" s="80">
        <v>1430</v>
      </c>
      <c r="K35" s="166">
        <v>1.2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6</v>
      </c>
      <c r="E36" s="80">
        <v>1200</v>
      </c>
      <c r="F36" s="114">
        <v>1167</v>
      </c>
      <c r="G36" s="166">
        <v>2.9</v>
      </c>
      <c r="H36" s="138">
        <v>15</v>
      </c>
      <c r="I36" s="80">
        <v>1290</v>
      </c>
      <c r="J36" s="80">
        <v>1248</v>
      </c>
      <c r="K36" s="166">
        <v>3.3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86</v>
      </c>
      <c r="E37" s="80">
        <v>1439</v>
      </c>
      <c r="F37" s="114">
        <v>1394</v>
      </c>
      <c r="G37" s="166">
        <v>3.3</v>
      </c>
      <c r="H37" s="138">
        <v>85</v>
      </c>
      <c r="I37" s="80">
        <v>1562</v>
      </c>
      <c r="J37" s="80">
        <v>1538</v>
      </c>
      <c r="K37" s="166">
        <v>1.6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36</v>
      </c>
      <c r="E38" s="80">
        <v>700</v>
      </c>
      <c r="F38" s="114">
        <v>678</v>
      </c>
      <c r="G38" s="166">
        <v>3.2</v>
      </c>
      <c r="H38" s="138">
        <v>36</v>
      </c>
      <c r="I38" s="80">
        <v>758</v>
      </c>
      <c r="J38" s="80">
        <v>737</v>
      </c>
      <c r="K38" s="166">
        <v>3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40</v>
      </c>
      <c r="E39" s="80">
        <v>346</v>
      </c>
      <c r="F39" s="114">
        <v>348</v>
      </c>
      <c r="G39" s="166">
        <v>-0.6</v>
      </c>
      <c r="H39" s="138">
        <v>41</v>
      </c>
      <c r="I39" s="80">
        <v>332</v>
      </c>
      <c r="J39" s="80">
        <v>338</v>
      </c>
      <c r="K39" s="166">
        <v>-1.7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41</v>
      </c>
      <c r="E40" s="80">
        <v>1553</v>
      </c>
      <c r="F40" s="114">
        <v>1520</v>
      </c>
      <c r="G40" s="166">
        <v>2.2</v>
      </c>
      <c r="H40" s="138">
        <v>39</v>
      </c>
      <c r="I40" s="80">
        <v>1572</v>
      </c>
      <c r="J40" s="80">
        <v>1541</v>
      </c>
      <c r="K40" s="166">
        <v>2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36</v>
      </c>
      <c r="E41" s="80">
        <v>373</v>
      </c>
      <c r="F41" s="114">
        <v>364</v>
      </c>
      <c r="G41" s="166">
        <v>2.3</v>
      </c>
      <c r="H41" s="138">
        <v>40</v>
      </c>
      <c r="I41" s="80">
        <v>364</v>
      </c>
      <c r="J41" s="80">
        <v>352</v>
      </c>
      <c r="K41" s="166">
        <v>3.3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85</v>
      </c>
      <c r="E42" s="80">
        <v>1511</v>
      </c>
      <c r="F42" s="114">
        <v>1457</v>
      </c>
      <c r="G42" s="166">
        <v>3.7</v>
      </c>
      <c r="H42" s="138">
        <v>71</v>
      </c>
      <c r="I42" s="80">
        <v>1628</v>
      </c>
      <c r="J42" s="80">
        <v>1610</v>
      </c>
      <c r="K42" s="166">
        <v>1.1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13122</v>
      </c>
      <c r="F43" s="32">
        <f>SUM(F31:F42)</f>
        <v>12777</v>
      </c>
      <c r="G43" s="166">
        <f>((E43-F43)/F43)*100</f>
        <v>2.700164357830477</v>
      </c>
      <c r="H43" s="139"/>
      <c r="I43" s="81">
        <f>SUM(I31:I42)</f>
        <v>13458</v>
      </c>
      <c r="J43" s="81">
        <f>SUM(J31:J42)</f>
        <v>13218</v>
      </c>
      <c r="K43" s="166">
        <f>((I43-J43)/J43)*100</f>
        <v>1.8157058556513845</v>
      </c>
    </row>
    <row r="44" spans="1:11" ht="12.75" customHeight="1">
      <c r="A44" s="58" t="s">
        <v>439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33</v>
      </c>
      <c r="E45" s="80">
        <v>1256</v>
      </c>
      <c r="F45" s="114">
        <v>1252</v>
      </c>
      <c r="G45" s="166">
        <v>0.3</v>
      </c>
      <c r="H45" s="138">
        <v>32</v>
      </c>
      <c r="I45" s="80">
        <v>1240</v>
      </c>
      <c r="J45" s="80">
        <v>1208</v>
      </c>
      <c r="K45" s="166">
        <v>2.6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22</v>
      </c>
      <c r="E46" s="80">
        <v>1125</v>
      </c>
      <c r="F46" s="114">
        <v>1109</v>
      </c>
      <c r="G46" s="166">
        <v>1.5</v>
      </c>
      <c r="H46" s="138">
        <v>22</v>
      </c>
      <c r="I46" s="80">
        <v>1015</v>
      </c>
      <c r="J46" s="80">
        <v>1007</v>
      </c>
      <c r="K46" s="166">
        <v>0.8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25</v>
      </c>
      <c r="E47" s="80">
        <v>1350</v>
      </c>
      <c r="F47" s="114">
        <v>1351</v>
      </c>
      <c r="G47" s="166">
        <v>-0.1</v>
      </c>
      <c r="H47" s="138">
        <v>21</v>
      </c>
      <c r="I47" s="80">
        <v>1474</v>
      </c>
      <c r="J47" s="80">
        <v>1446</v>
      </c>
      <c r="K47" s="166">
        <v>2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0</v>
      </c>
      <c r="E48" s="80">
        <v>993</v>
      </c>
      <c r="F48" s="114">
        <v>1012</v>
      </c>
      <c r="G48" s="166">
        <v>-1.8</v>
      </c>
      <c r="H48" s="138">
        <v>0</v>
      </c>
      <c r="I48" s="80">
        <v>958</v>
      </c>
      <c r="J48" s="80">
        <v>930</v>
      </c>
      <c r="K48" s="166">
        <v>3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38</v>
      </c>
      <c r="E49" s="80">
        <v>960</v>
      </c>
      <c r="F49" s="114">
        <v>962</v>
      </c>
      <c r="G49" s="166">
        <v>-0.3</v>
      </c>
      <c r="H49" s="138">
        <v>39</v>
      </c>
      <c r="I49" s="80">
        <v>1102</v>
      </c>
      <c r="J49" s="80">
        <v>1101</v>
      </c>
      <c r="K49" s="166">
        <v>0.1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43</v>
      </c>
      <c r="E50" s="80">
        <v>957</v>
      </c>
      <c r="F50" s="114">
        <v>934</v>
      </c>
      <c r="G50" s="166">
        <v>2.5</v>
      </c>
      <c r="H50" s="138">
        <v>39</v>
      </c>
      <c r="I50" s="80">
        <v>1130</v>
      </c>
      <c r="J50" s="80">
        <v>1081</v>
      </c>
      <c r="K50" s="166">
        <v>4.5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19</v>
      </c>
      <c r="E51" s="80">
        <v>1431</v>
      </c>
      <c r="F51" s="114">
        <v>1403</v>
      </c>
      <c r="G51" s="166">
        <v>2</v>
      </c>
      <c r="H51" s="138">
        <v>18</v>
      </c>
      <c r="I51" s="80">
        <v>1340</v>
      </c>
      <c r="J51" s="80">
        <v>1278</v>
      </c>
      <c r="K51" s="166">
        <v>4.8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103</v>
      </c>
      <c r="E52" s="80">
        <v>4211</v>
      </c>
      <c r="F52" s="114">
        <v>4159</v>
      </c>
      <c r="G52" s="166">
        <v>1.3</v>
      </c>
      <c r="H52" s="138">
        <v>106</v>
      </c>
      <c r="I52" s="80">
        <v>4566</v>
      </c>
      <c r="J52" s="80">
        <v>4392</v>
      </c>
      <c r="K52" s="166">
        <v>4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12283</v>
      </c>
      <c r="F53" s="32">
        <f>SUM(F45:F52)</f>
        <v>12182</v>
      </c>
      <c r="G53" s="166">
        <f>((E53-F53)/F53)*100</f>
        <v>0.8290921031029387</v>
      </c>
      <c r="H53" s="139"/>
      <c r="I53" s="81">
        <f>SUM(I45:I52)</f>
        <v>12825</v>
      </c>
      <c r="J53" s="81">
        <f>SUM(J45:J52)</f>
        <v>12443</v>
      </c>
      <c r="K53" s="166">
        <f>((I53-J53)/J53)*100</f>
        <v>3.069999196335289</v>
      </c>
    </row>
    <row r="54" spans="1:11" ht="12.75" customHeight="1">
      <c r="A54" s="58" t="s">
        <v>448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39</v>
      </c>
      <c r="E55" s="80">
        <v>81</v>
      </c>
      <c r="F55" s="114">
        <v>81</v>
      </c>
      <c r="G55" s="166">
        <v>-1</v>
      </c>
      <c r="H55" s="138">
        <v>40</v>
      </c>
      <c r="I55" s="80">
        <v>84</v>
      </c>
      <c r="J55" s="80">
        <v>86</v>
      </c>
      <c r="K55" s="166">
        <v>-2.3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43</v>
      </c>
      <c r="E56" s="80">
        <v>1004</v>
      </c>
      <c r="F56" s="114">
        <v>998</v>
      </c>
      <c r="G56" s="166">
        <v>0.6</v>
      </c>
      <c r="H56" s="138">
        <v>49</v>
      </c>
      <c r="I56" s="80">
        <v>1002</v>
      </c>
      <c r="J56" s="80">
        <v>990</v>
      </c>
      <c r="K56" s="166">
        <v>1.2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73</v>
      </c>
      <c r="E57" s="80">
        <v>4043</v>
      </c>
      <c r="F57" s="114">
        <v>3994</v>
      </c>
      <c r="G57" s="166">
        <v>1.2</v>
      </c>
      <c r="H57" s="138">
        <v>71</v>
      </c>
      <c r="I57" s="80">
        <v>3641</v>
      </c>
      <c r="J57" s="80">
        <v>3563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54</v>
      </c>
      <c r="E58" s="80">
        <v>883</v>
      </c>
      <c r="F58" s="114">
        <v>848</v>
      </c>
      <c r="G58" s="166">
        <v>4.2</v>
      </c>
      <c r="H58" s="138">
        <v>54</v>
      </c>
      <c r="I58" s="80">
        <v>966</v>
      </c>
      <c r="J58" s="80">
        <v>933</v>
      </c>
      <c r="K58" s="166">
        <v>3.5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8</v>
      </c>
      <c r="E59" s="80">
        <v>59</v>
      </c>
      <c r="F59" s="114">
        <v>57</v>
      </c>
      <c r="G59" s="166">
        <v>2.3</v>
      </c>
      <c r="H59" s="138">
        <v>9</v>
      </c>
      <c r="I59" s="80">
        <v>57</v>
      </c>
      <c r="J59" s="80">
        <v>57</v>
      </c>
      <c r="K59" s="166">
        <v>0.1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101</v>
      </c>
      <c r="E60" s="80">
        <v>435</v>
      </c>
      <c r="F60" s="114">
        <v>403</v>
      </c>
      <c r="G60" s="166">
        <v>7.9</v>
      </c>
      <c r="H60" s="138">
        <v>103</v>
      </c>
      <c r="I60" s="80">
        <v>483</v>
      </c>
      <c r="J60" s="80">
        <v>473</v>
      </c>
      <c r="K60" s="166">
        <v>2.2</v>
      </c>
      <c r="L60">
        <v>44</v>
      </c>
      <c r="P60" s="136"/>
      <c r="Q60" s="136">
        <v>49462</v>
      </c>
      <c r="R60" s="136">
        <v>48670</v>
      </c>
      <c r="S60" s="137">
        <v>1.6</v>
      </c>
      <c r="T60" s="136">
        <v>50776</v>
      </c>
      <c r="U60" s="136">
        <v>49674</v>
      </c>
      <c r="V60" s="137">
        <v>2.2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65</v>
      </c>
      <c r="E61" s="80">
        <v>434</v>
      </c>
      <c r="F61" s="114">
        <v>421</v>
      </c>
      <c r="G61" s="166">
        <v>3.1</v>
      </c>
      <c r="H61" s="138">
        <v>67</v>
      </c>
      <c r="I61" s="80">
        <v>467</v>
      </c>
      <c r="J61" s="80">
        <v>490</v>
      </c>
      <c r="K61" s="166">
        <v>-4.6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39</v>
      </c>
      <c r="E62" s="80">
        <v>351</v>
      </c>
      <c r="F62" s="114">
        <v>338</v>
      </c>
      <c r="G62" s="166">
        <v>3.9</v>
      </c>
      <c r="H62" s="138">
        <v>39</v>
      </c>
      <c r="I62" s="80">
        <v>337</v>
      </c>
      <c r="J62" s="80">
        <v>326</v>
      </c>
      <c r="K62" s="166">
        <v>3.2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29</v>
      </c>
      <c r="E63" s="80">
        <v>799</v>
      </c>
      <c r="F63" s="114">
        <v>790</v>
      </c>
      <c r="G63" s="166">
        <v>1.1</v>
      </c>
      <c r="H63" s="138">
        <v>26</v>
      </c>
      <c r="I63" s="80">
        <v>787</v>
      </c>
      <c r="J63" s="80">
        <v>758</v>
      </c>
      <c r="K63" s="166">
        <v>3.7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98</v>
      </c>
      <c r="E64" s="80">
        <v>749</v>
      </c>
      <c r="F64" s="114">
        <v>698</v>
      </c>
      <c r="G64" s="166">
        <v>7.3</v>
      </c>
      <c r="H64" s="138">
        <v>104</v>
      </c>
      <c r="I64" s="80">
        <v>772</v>
      </c>
      <c r="J64" s="80">
        <v>765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42</v>
      </c>
      <c r="E65" s="80">
        <v>465</v>
      </c>
      <c r="F65" s="114">
        <v>439</v>
      </c>
      <c r="G65" s="166">
        <v>5.9</v>
      </c>
      <c r="H65" s="138">
        <v>42</v>
      </c>
      <c r="I65" s="80">
        <v>462</v>
      </c>
      <c r="J65" s="80">
        <v>443</v>
      </c>
      <c r="K65" s="166">
        <v>4.3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78</v>
      </c>
      <c r="E66" s="80">
        <v>824</v>
      </c>
      <c r="F66" s="114">
        <v>786</v>
      </c>
      <c r="G66" s="166">
        <v>4.9</v>
      </c>
      <c r="H66" s="138">
        <v>76</v>
      </c>
      <c r="I66" s="80">
        <v>885</v>
      </c>
      <c r="J66" s="80">
        <v>881</v>
      </c>
      <c r="K66" s="166">
        <v>0.3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84</v>
      </c>
      <c r="E67" s="80">
        <v>337</v>
      </c>
      <c r="F67" s="114">
        <v>322</v>
      </c>
      <c r="G67" s="166">
        <v>4.6</v>
      </c>
      <c r="H67" s="138">
        <v>88</v>
      </c>
      <c r="I67" s="80">
        <v>382</v>
      </c>
      <c r="J67" s="80">
        <v>373</v>
      </c>
      <c r="K67" s="166">
        <v>2.4</v>
      </c>
      <c r="L67">
        <v>51</v>
      </c>
    </row>
    <row r="68" spans="1:11" ht="12.75" customHeight="1">
      <c r="A68" s="226" t="s">
        <v>415</v>
      </c>
      <c r="B68" s="227"/>
      <c r="C68" s="228"/>
      <c r="D68" s="71"/>
      <c r="E68" s="81">
        <f>SUM(E55:E67)</f>
        <v>10464</v>
      </c>
      <c r="F68" s="32">
        <f>SUM(F55:F67)</f>
        <v>10175</v>
      </c>
      <c r="G68" s="166">
        <f>((E68-F68)/F68)*100</f>
        <v>2.8402948402948405</v>
      </c>
      <c r="H68" s="82"/>
      <c r="I68" s="81">
        <f>SUM(I55:I67)</f>
        <v>10325</v>
      </c>
      <c r="J68" s="81">
        <f>SUM(J55:J67)</f>
        <v>10138</v>
      </c>
      <c r="K68" s="166">
        <f>((I68-J68)/J68)*100</f>
        <v>1.8445452752022096</v>
      </c>
    </row>
    <row r="69" spans="1:11" ht="12.75" customHeight="1">
      <c r="A69" s="229" t="s">
        <v>462</v>
      </c>
      <c r="B69" s="230"/>
      <c r="C69" s="231"/>
      <c r="D69" s="81">
        <f>SUM(D6:D68)</f>
        <v>2434</v>
      </c>
      <c r="E69" s="81">
        <f>Q60</f>
        <v>49462</v>
      </c>
      <c r="F69" s="32">
        <f>R60</f>
        <v>48670</v>
      </c>
      <c r="G69" s="166">
        <f>S60</f>
        <v>1.6</v>
      </c>
      <c r="H69" s="81">
        <f>SUM(H6:H68)</f>
        <v>2432</v>
      </c>
      <c r="I69" s="81">
        <f>T60</f>
        <v>50776</v>
      </c>
      <c r="J69" s="81">
        <f>U60</f>
        <v>49674</v>
      </c>
      <c r="K69" s="166">
        <f>V60</f>
        <v>2.2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464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52" t="s">
        <v>396</v>
      </c>
      <c r="H4" s="247" t="s">
        <v>394</v>
      </c>
      <c r="I4" s="206" t="s">
        <v>395</v>
      </c>
      <c r="J4" s="207"/>
      <c r="K4" s="252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3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130" t="s">
        <v>401</v>
      </c>
      <c r="H8" s="66" t="s">
        <v>402</v>
      </c>
      <c r="I8" s="66" t="s">
        <v>403</v>
      </c>
      <c r="J8" s="66" t="s">
        <v>404</v>
      </c>
      <c r="K8" s="131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18</v>
      </c>
      <c r="E9" s="80">
        <v>1844</v>
      </c>
      <c r="F9" s="80">
        <v>1870</v>
      </c>
      <c r="G9" s="166">
        <v>-1.4</v>
      </c>
      <c r="H9" s="138">
        <v>15</v>
      </c>
      <c r="I9" s="80">
        <v>2010</v>
      </c>
      <c r="J9" s="80">
        <v>1989</v>
      </c>
      <c r="K9" s="166">
        <v>1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22</v>
      </c>
      <c r="E10" s="80">
        <v>217</v>
      </c>
      <c r="F10" s="80">
        <v>222</v>
      </c>
      <c r="G10" s="166">
        <v>-1.9</v>
      </c>
      <c r="H10" s="138">
        <v>22</v>
      </c>
      <c r="I10" s="80">
        <v>221</v>
      </c>
      <c r="J10" s="80">
        <v>220</v>
      </c>
      <c r="K10" s="166">
        <v>0.6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45</v>
      </c>
      <c r="E11" s="80">
        <v>3718</v>
      </c>
      <c r="F11" s="80">
        <v>3808</v>
      </c>
      <c r="G11" s="166">
        <v>-2.4</v>
      </c>
      <c r="H11" s="138">
        <v>48</v>
      </c>
      <c r="I11" s="80">
        <v>3827</v>
      </c>
      <c r="J11" s="80">
        <v>3821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79</v>
      </c>
      <c r="E12" s="80">
        <v>532</v>
      </c>
      <c r="F12" s="80">
        <v>540</v>
      </c>
      <c r="G12" s="166">
        <v>-1.6</v>
      </c>
      <c r="H12" s="138">
        <v>75</v>
      </c>
      <c r="I12" s="80">
        <v>377</v>
      </c>
      <c r="J12" s="80">
        <v>376</v>
      </c>
      <c r="K12" s="166">
        <v>0.3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30</v>
      </c>
      <c r="E13" s="80">
        <v>4772</v>
      </c>
      <c r="F13" s="80">
        <v>4743</v>
      </c>
      <c r="G13" s="166">
        <v>0.6</v>
      </c>
      <c r="H13" s="138">
        <v>38</v>
      </c>
      <c r="I13" s="80">
        <v>4963</v>
      </c>
      <c r="J13" s="80">
        <v>4992</v>
      </c>
      <c r="K13" s="166">
        <v>-0.6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84</v>
      </c>
      <c r="E14" s="80">
        <v>6020</v>
      </c>
      <c r="F14" s="80">
        <v>6096</v>
      </c>
      <c r="G14" s="166">
        <v>-1.2</v>
      </c>
      <c r="H14" s="138">
        <v>43</v>
      </c>
      <c r="I14" s="80">
        <v>5225</v>
      </c>
      <c r="J14" s="80">
        <v>5232</v>
      </c>
      <c r="K14" s="166">
        <v>-0.1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19</v>
      </c>
      <c r="E15" s="80">
        <v>4196</v>
      </c>
      <c r="F15" s="80">
        <v>4118</v>
      </c>
      <c r="G15" s="166">
        <v>1.9</v>
      </c>
      <c r="H15" s="138">
        <v>19</v>
      </c>
      <c r="I15" s="80">
        <v>4118</v>
      </c>
      <c r="J15" s="80">
        <v>3988</v>
      </c>
      <c r="K15" s="166">
        <v>3.3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53</v>
      </c>
      <c r="E16" s="80">
        <v>464</v>
      </c>
      <c r="F16" s="80">
        <v>457</v>
      </c>
      <c r="G16" s="166">
        <v>1.4</v>
      </c>
      <c r="H16" s="138">
        <v>52</v>
      </c>
      <c r="I16" s="80">
        <v>456</v>
      </c>
      <c r="J16" s="80">
        <v>436</v>
      </c>
      <c r="K16" s="166">
        <v>4.6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11</v>
      </c>
      <c r="E17" s="80">
        <v>112</v>
      </c>
      <c r="F17" s="80">
        <v>114</v>
      </c>
      <c r="G17" s="166">
        <v>-1.6</v>
      </c>
      <c r="H17" s="138">
        <v>14</v>
      </c>
      <c r="I17" s="80">
        <v>114</v>
      </c>
      <c r="J17" s="80">
        <v>116</v>
      </c>
      <c r="K17" s="166">
        <v>-1.2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21875</v>
      </c>
      <c r="F18" s="81">
        <f>SUM(F9:F17)</f>
        <v>21968</v>
      </c>
      <c r="G18" s="166">
        <f>((E18-F18)/F18)*100</f>
        <v>-0.4233430444282593</v>
      </c>
      <c r="H18" s="139"/>
      <c r="I18" s="81">
        <f>SUM(I9:I17)</f>
        <v>21311</v>
      </c>
      <c r="J18" s="81">
        <f>SUM(J9:J17)</f>
        <v>21170</v>
      </c>
      <c r="K18" s="166">
        <f>((I18-J18)/J18)*100</f>
        <v>0.666036844591403</v>
      </c>
    </row>
    <row r="19" spans="1:11" ht="12.75" customHeight="1">
      <c r="A19" s="58" t="s">
        <v>416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12</v>
      </c>
      <c r="E20" s="80">
        <v>411</v>
      </c>
      <c r="F20" s="80">
        <v>421</v>
      </c>
      <c r="G20" s="166">
        <v>-2.3</v>
      </c>
      <c r="H20" s="138">
        <v>12</v>
      </c>
      <c r="I20" s="80">
        <v>398</v>
      </c>
      <c r="J20" s="80">
        <v>397</v>
      </c>
      <c r="K20" s="166">
        <v>0.3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80">
        <v>217</v>
      </c>
      <c r="F21" s="80">
        <v>210</v>
      </c>
      <c r="G21" s="166">
        <v>3.2</v>
      </c>
      <c r="H21" s="138">
        <v>3</v>
      </c>
      <c r="I21" s="80">
        <v>204</v>
      </c>
      <c r="J21" s="80">
        <v>197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127</v>
      </c>
      <c r="E22" s="80">
        <v>9667</v>
      </c>
      <c r="F22" s="80">
        <v>9657</v>
      </c>
      <c r="G22" s="166">
        <v>0.1</v>
      </c>
      <c r="H22" s="138">
        <v>125</v>
      </c>
      <c r="I22" s="80">
        <v>9687</v>
      </c>
      <c r="J22" s="80">
        <v>9513</v>
      </c>
      <c r="K22" s="166">
        <v>1.8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52</v>
      </c>
      <c r="E23" s="80">
        <v>5249</v>
      </c>
      <c r="F23" s="80">
        <v>5312</v>
      </c>
      <c r="G23" s="166">
        <v>-1.2</v>
      </c>
      <c r="H23" s="138">
        <v>59</v>
      </c>
      <c r="I23" s="80">
        <v>4824</v>
      </c>
      <c r="J23" s="80">
        <v>4729</v>
      </c>
      <c r="K23" s="166">
        <v>2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23</v>
      </c>
      <c r="E24" s="80">
        <v>3167</v>
      </c>
      <c r="F24" s="80">
        <v>3233</v>
      </c>
      <c r="G24" s="166">
        <v>-2</v>
      </c>
      <c r="H24" s="138">
        <v>23</v>
      </c>
      <c r="I24" s="80">
        <v>3353</v>
      </c>
      <c r="J24" s="80">
        <v>3313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17</v>
      </c>
      <c r="E25" s="80">
        <v>4143</v>
      </c>
      <c r="F25" s="80">
        <v>4223</v>
      </c>
      <c r="G25" s="166">
        <v>-1.9</v>
      </c>
      <c r="H25" s="138">
        <v>17</v>
      </c>
      <c r="I25" s="80">
        <v>4515</v>
      </c>
      <c r="J25" s="80">
        <v>4433</v>
      </c>
      <c r="K25" s="166">
        <v>1.9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29</v>
      </c>
      <c r="E26" s="80">
        <v>1799</v>
      </c>
      <c r="F26" s="80">
        <v>1838</v>
      </c>
      <c r="G26" s="166">
        <v>-2.1</v>
      </c>
      <c r="H26" s="138">
        <v>31</v>
      </c>
      <c r="I26" s="80">
        <v>1816</v>
      </c>
      <c r="J26" s="80">
        <v>1811</v>
      </c>
      <c r="K26" s="166">
        <v>0.3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357</v>
      </c>
      <c r="E27" s="80">
        <v>4014</v>
      </c>
      <c r="F27" s="80">
        <v>4078</v>
      </c>
      <c r="G27" s="166">
        <v>-1.6</v>
      </c>
      <c r="H27" s="138">
        <v>359</v>
      </c>
      <c r="I27" s="80">
        <v>4081</v>
      </c>
      <c r="J27" s="80">
        <v>4086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15</v>
      </c>
      <c r="E28" s="80">
        <v>714</v>
      </c>
      <c r="F28" s="80">
        <v>703</v>
      </c>
      <c r="G28" s="166">
        <v>1.4</v>
      </c>
      <c r="H28" s="138">
        <v>18</v>
      </c>
      <c r="I28" s="80">
        <v>894</v>
      </c>
      <c r="J28" s="80">
        <v>890</v>
      </c>
      <c r="K28" s="166">
        <v>0.5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29381</v>
      </c>
      <c r="F29" s="81">
        <f>SUM(F20:F28)</f>
        <v>29675</v>
      </c>
      <c r="G29" s="166">
        <f>((E29-F29)/F29)*100</f>
        <v>-0.9907329401853411</v>
      </c>
      <c r="H29" s="139"/>
      <c r="I29" s="81">
        <f>SUM(I20:I28)</f>
        <v>29772</v>
      </c>
      <c r="J29" s="81">
        <f>SUM(J20:J28)</f>
        <v>29369</v>
      </c>
      <c r="K29" s="166">
        <f>((I29-J29)/J29)*100</f>
        <v>1.3721951717797678</v>
      </c>
    </row>
    <row r="30" spans="1:11" ht="12.75" customHeight="1">
      <c r="A30" s="58" t="s">
        <v>426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44</v>
      </c>
      <c r="E31" s="80">
        <v>4832</v>
      </c>
      <c r="F31" s="80">
        <v>4820</v>
      </c>
      <c r="G31" s="166">
        <v>0.3</v>
      </c>
      <c r="H31" s="138">
        <v>49</v>
      </c>
      <c r="I31" s="80">
        <v>4620</v>
      </c>
      <c r="J31" s="80">
        <v>4673</v>
      </c>
      <c r="K31" s="166">
        <v>-1.1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2915</v>
      </c>
      <c r="F32" s="80">
        <v>2911</v>
      </c>
      <c r="G32" s="166">
        <v>0.1</v>
      </c>
      <c r="H32" s="138">
        <v>0</v>
      </c>
      <c r="I32" s="80">
        <v>2552</v>
      </c>
      <c r="J32" s="80">
        <v>2613</v>
      </c>
      <c r="K32" s="166">
        <v>-2.3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26</v>
      </c>
      <c r="E33" s="80">
        <v>836</v>
      </c>
      <c r="F33" s="80">
        <v>824</v>
      </c>
      <c r="G33" s="166">
        <v>1.5</v>
      </c>
      <c r="H33" s="138">
        <v>25</v>
      </c>
      <c r="I33" s="80">
        <v>875</v>
      </c>
      <c r="J33" s="80">
        <v>868</v>
      </c>
      <c r="K33" s="166">
        <v>0.8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19</v>
      </c>
      <c r="E34" s="80">
        <v>1119</v>
      </c>
      <c r="F34" s="80">
        <v>1099</v>
      </c>
      <c r="G34" s="166">
        <v>1.8</v>
      </c>
      <c r="H34" s="138">
        <v>18</v>
      </c>
      <c r="I34" s="80">
        <v>1032</v>
      </c>
      <c r="J34" s="80">
        <v>1021</v>
      </c>
      <c r="K34" s="166">
        <v>1.1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54</v>
      </c>
      <c r="E35" s="80">
        <v>4760</v>
      </c>
      <c r="F35" s="80">
        <v>4773</v>
      </c>
      <c r="G35" s="166">
        <v>-0.3</v>
      </c>
      <c r="H35" s="138">
        <v>55</v>
      </c>
      <c r="I35" s="80">
        <v>4233</v>
      </c>
      <c r="J35" s="80">
        <v>4626</v>
      </c>
      <c r="K35" s="166">
        <v>-8.5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16</v>
      </c>
      <c r="E36" s="80">
        <v>2027</v>
      </c>
      <c r="F36" s="80">
        <v>2043</v>
      </c>
      <c r="G36" s="166">
        <v>-0.8</v>
      </c>
      <c r="H36" s="138">
        <v>11</v>
      </c>
      <c r="I36" s="80">
        <v>2194</v>
      </c>
      <c r="J36" s="80">
        <v>2138</v>
      </c>
      <c r="K36" s="166">
        <v>2.6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64</v>
      </c>
      <c r="E37" s="80">
        <v>2785</v>
      </c>
      <c r="F37" s="80">
        <v>2733</v>
      </c>
      <c r="G37" s="166">
        <v>1.9</v>
      </c>
      <c r="H37" s="138">
        <v>65</v>
      </c>
      <c r="I37" s="80">
        <v>2554</v>
      </c>
      <c r="J37" s="80">
        <v>2547</v>
      </c>
      <c r="K37" s="166">
        <v>0.2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14</v>
      </c>
      <c r="E38" s="80">
        <v>560</v>
      </c>
      <c r="F38" s="80">
        <v>558</v>
      </c>
      <c r="G38" s="166">
        <v>0.4</v>
      </c>
      <c r="H38" s="138">
        <v>14</v>
      </c>
      <c r="I38" s="80">
        <v>571</v>
      </c>
      <c r="J38" s="80">
        <v>576</v>
      </c>
      <c r="K38" s="166">
        <v>-0.9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9</v>
      </c>
      <c r="E39" s="80">
        <v>154</v>
      </c>
      <c r="F39" s="80">
        <v>164</v>
      </c>
      <c r="G39" s="166">
        <v>-6.1</v>
      </c>
      <c r="H39" s="138">
        <v>10</v>
      </c>
      <c r="I39" s="80">
        <v>157</v>
      </c>
      <c r="J39" s="80">
        <v>164</v>
      </c>
      <c r="K39" s="166">
        <v>-4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80</v>
      </c>
      <c r="E40" s="80">
        <v>4704</v>
      </c>
      <c r="F40" s="80">
        <v>4670</v>
      </c>
      <c r="G40" s="166">
        <v>0.7</v>
      </c>
      <c r="H40" s="138">
        <v>75</v>
      </c>
      <c r="I40" s="80">
        <v>4924</v>
      </c>
      <c r="J40" s="80">
        <v>4897</v>
      </c>
      <c r="K40" s="166">
        <v>0.6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</v>
      </c>
      <c r="E41" s="80">
        <v>184</v>
      </c>
      <c r="F41" s="80">
        <v>180</v>
      </c>
      <c r="G41" s="166">
        <v>2.4</v>
      </c>
      <c r="H41" s="138">
        <v>3</v>
      </c>
      <c r="I41" s="80">
        <v>180</v>
      </c>
      <c r="J41" s="80">
        <v>172</v>
      </c>
      <c r="K41" s="166">
        <v>4.2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87</v>
      </c>
      <c r="E42" s="80">
        <v>1873</v>
      </c>
      <c r="F42" s="80">
        <v>1813</v>
      </c>
      <c r="G42" s="166">
        <v>3.3</v>
      </c>
      <c r="H42" s="138">
        <v>85</v>
      </c>
      <c r="I42" s="80">
        <v>1896</v>
      </c>
      <c r="J42" s="80">
        <v>1891</v>
      </c>
      <c r="K42" s="166">
        <v>0.3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26749</v>
      </c>
      <c r="F43" s="81">
        <f>SUM(F31:F42)</f>
        <v>26588</v>
      </c>
      <c r="G43" s="166">
        <f>((E43-F43)/F43)*100</f>
        <v>0.6055363321799307</v>
      </c>
      <c r="H43" s="139"/>
      <c r="I43" s="81">
        <f>SUM(I31:I42)</f>
        <v>25788</v>
      </c>
      <c r="J43" s="81">
        <f>SUM(J31:J42)</f>
        <v>26186</v>
      </c>
      <c r="K43" s="166">
        <f>((I43-J43)/J43)*100</f>
        <v>-1.5198961277018255</v>
      </c>
    </row>
    <row r="44" spans="1:11" ht="12.75" customHeight="1">
      <c r="A44" s="58" t="s">
        <v>439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41</v>
      </c>
      <c r="E45" s="80">
        <v>2263</v>
      </c>
      <c r="F45" s="80">
        <v>2239</v>
      </c>
      <c r="G45" s="166">
        <v>1.1</v>
      </c>
      <c r="H45" s="138">
        <v>44</v>
      </c>
      <c r="I45" s="80">
        <v>2122</v>
      </c>
      <c r="J45" s="80">
        <v>2111</v>
      </c>
      <c r="K45" s="166">
        <v>0.5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11</v>
      </c>
      <c r="E46" s="80">
        <v>1181</v>
      </c>
      <c r="F46" s="80">
        <v>1178</v>
      </c>
      <c r="G46" s="166">
        <v>0.2</v>
      </c>
      <c r="H46" s="138">
        <v>9</v>
      </c>
      <c r="I46" s="80">
        <v>1018</v>
      </c>
      <c r="J46" s="80">
        <v>1024</v>
      </c>
      <c r="K46" s="166">
        <v>-0.6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19</v>
      </c>
      <c r="E47" s="80">
        <v>1506</v>
      </c>
      <c r="F47" s="80">
        <v>1529</v>
      </c>
      <c r="G47" s="166">
        <v>-1.5</v>
      </c>
      <c r="H47" s="138">
        <v>18</v>
      </c>
      <c r="I47" s="80">
        <v>1452</v>
      </c>
      <c r="J47" s="80">
        <v>1467</v>
      </c>
      <c r="K47" s="166">
        <v>-1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1</v>
      </c>
      <c r="E48" s="80">
        <v>2096</v>
      </c>
      <c r="F48" s="80">
        <v>2130</v>
      </c>
      <c r="G48" s="166">
        <v>-1.6</v>
      </c>
      <c r="H48" s="138">
        <v>0</v>
      </c>
      <c r="I48" s="80">
        <v>1878</v>
      </c>
      <c r="J48" s="80">
        <v>1856</v>
      </c>
      <c r="K48" s="166">
        <v>1.2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20</v>
      </c>
      <c r="E49" s="80">
        <v>975</v>
      </c>
      <c r="F49" s="80">
        <v>986</v>
      </c>
      <c r="G49" s="166">
        <v>-1.1</v>
      </c>
      <c r="H49" s="138">
        <v>23</v>
      </c>
      <c r="I49" s="80">
        <v>1015</v>
      </c>
      <c r="J49" s="80">
        <v>1005</v>
      </c>
      <c r="K49" s="166">
        <v>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25</v>
      </c>
      <c r="E50" s="80">
        <v>1633</v>
      </c>
      <c r="F50" s="80">
        <v>1631</v>
      </c>
      <c r="G50" s="166">
        <v>0.1</v>
      </c>
      <c r="H50" s="138">
        <v>24</v>
      </c>
      <c r="I50" s="80">
        <v>1657</v>
      </c>
      <c r="J50" s="80">
        <v>1648</v>
      </c>
      <c r="K50" s="166">
        <v>0.6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5</v>
      </c>
      <c r="E51" s="80">
        <v>3354</v>
      </c>
      <c r="F51" s="80">
        <v>3310</v>
      </c>
      <c r="G51" s="166">
        <v>1.3</v>
      </c>
      <c r="H51" s="138">
        <v>7</v>
      </c>
      <c r="I51" s="80">
        <v>3179</v>
      </c>
      <c r="J51" s="80">
        <v>3153</v>
      </c>
      <c r="K51" s="166">
        <v>0.8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72</v>
      </c>
      <c r="E52" s="80">
        <v>12375</v>
      </c>
      <c r="F52" s="80">
        <v>12345</v>
      </c>
      <c r="G52" s="166">
        <v>0.2</v>
      </c>
      <c r="H52" s="138">
        <v>79</v>
      </c>
      <c r="I52" s="80">
        <v>13229</v>
      </c>
      <c r="J52" s="80">
        <v>13011</v>
      </c>
      <c r="K52" s="166">
        <v>1.7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25383</v>
      </c>
      <c r="F53" s="81">
        <f>SUM(F45:F52)</f>
        <v>25348</v>
      </c>
      <c r="G53" s="166">
        <f>((E53-F53)/F53)*100</f>
        <v>0.13807795486823418</v>
      </c>
      <c r="H53" s="139"/>
      <c r="I53" s="81">
        <f>SUM(I45:I52)</f>
        <v>25550</v>
      </c>
      <c r="J53" s="81">
        <f>SUM(J45:J52)</f>
        <v>25275</v>
      </c>
      <c r="K53" s="166">
        <f>((I53-J53)/J53)*100</f>
        <v>1.0880316518298714</v>
      </c>
    </row>
    <row r="54" spans="1:11" ht="12.75" customHeight="1">
      <c r="A54" s="58" t="s">
        <v>448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50</v>
      </c>
      <c r="E55" s="80">
        <v>168</v>
      </c>
      <c r="F55" s="80">
        <v>167</v>
      </c>
      <c r="G55" s="166">
        <v>0.1</v>
      </c>
      <c r="H55" s="138">
        <v>48</v>
      </c>
      <c r="I55" s="80">
        <v>159</v>
      </c>
      <c r="J55" s="80">
        <v>161</v>
      </c>
      <c r="K55" s="166">
        <v>-1.7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65</v>
      </c>
      <c r="E56" s="80">
        <v>3690</v>
      </c>
      <c r="F56" s="80">
        <v>3629</v>
      </c>
      <c r="G56" s="166">
        <v>1.7</v>
      </c>
      <c r="H56" s="138">
        <v>68</v>
      </c>
      <c r="I56" s="80">
        <v>3068</v>
      </c>
      <c r="J56" s="80">
        <v>2970</v>
      </c>
      <c r="K56" s="166">
        <v>3.3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92</v>
      </c>
      <c r="E57" s="80">
        <v>22360</v>
      </c>
      <c r="F57" s="80">
        <v>22013</v>
      </c>
      <c r="G57" s="166">
        <v>1.6</v>
      </c>
      <c r="H57" s="138">
        <v>88</v>
      </c>
      <c r="I57" s="80">
        <v>23396</v>
      </c>
      <c r="J57" s="80">
        <v>22880</v>
      </c>
      <c r="K57" s="166">
        <v>2.3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24</v>
      </c>
      <c r="E58" s="80">
        <v>2676</v>
      </c>
      <c r="F58" s="80">
        <v>2598</v>
      </c>
      <c r="G58" s="166">
        <v>3</v>
      </c>
      <c r="H58" s="138">
        <v>24</v>
      </c>
      <c r="I58" s="80">
        <v>2286</v>
      </c>
      <c r="J58" s="80">
        <v>2221</v>
      </c>
      <c r="K58" s="166">
        <v>2.9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48</v>
      </c>
      <c r="E59" s="80">
        <v>422</v>
      </c>
      <c r="F59" s="80">
        <v>425</v>
      </c>
      <c r="G59" s="166">
        <v>-0.8</v>
      </c>
      <c r="H59" s="138">
        <v>47</v>
      </c>
      <c r="I59" s="80">
        <v>423</v>
      </c>
      <c r="J59" s="80">
        <v>423</v>
      </c>
      <c r="K59" s="166">
        <v>0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66</v>
      </c>
      <c r="E60" s="80">
        <v>460</v>
      </c>
      <c r="F60" s="80">
        <v>437</v>
      </c>
      <c r="G60" s="166">
        <v>5.2</v>
      </c>
      <c r="H60" s="138">
        <v>69</v>
      </c>
      <c r="I60" s="80">
        <v>472</v>
      </c>
      <c r="J60" s="80">
        <v>459</v>
      </c>
      <c r="K60" s="166">
        <v>2.9</v>
      </c>
      <c r="L60">
        <v>44</v>
      </c>
      <c r="P60" s="136"/>
      <c r="Q60" s="136">
        <v>140995</v>
      </c>
      <c r="R60" s="136">
        <v>140511</v>
      </c>
      <c r="S60" s="137">
        <v>0.3</v>
      </c>
      <c r="T60" s="136">
        <v>139898</v>
      </c>
      <c r="U60" s="136">
        <v>138723</v>
      </c>
      <c r="V60" s="137">
        <v>0.8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9</v>
      </c>
      <c r="E61" s="80">
        <v>168</v>
      </c>
      <c r="F61" s="80">
        <v>167</v>
      </c>
      <c r="G61" s="166">
        <v>0.6</v>
      </c>
      <c r="H61" s="138">
        <v>10</v>
      </c>
      <c r="I61" s="80">
        <v>180</v>
      </c>
      <c r="J61" s="80">
        <v>188</v>
      </c>
      <c r="K61" s="166">
        <v>-4.2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35</v>
      </c>
      <c r="E62" s="80">
        <v>1276</v>
      </c>
      <c r="F62" s="80">
        <v>1233</v>
      </c>
      <c r="G62" s="166">
        <v>3.4</v>
      </c>
      <c r="H62" s="138">
        <v>35</v>
      </c>
      <c r="I62" s="80">
        <v>1231</v>
      </c>
      <c r="J62" s="80">
        <v>1194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28</v>
      </c>
      <c r="E63" s="80">
        <v>768</v>
      </c>
      <c r="F63" s="80">
        <v>757</v>
      </c>
      <c r="G63" s="166">
        <v>1.4</v>
      </c>
      <c r="H63" s="138">
        <v>29</v>
      </c>
      <c r="I63" s="80">
        <v>649</v>
      </c>
      <c r="J63" s="80">
        <v>638</v>
      </c>
      <c r="K63" s="166">
        <v>1.7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45</v>
      </c>
      <c r="E64" s="80">
        <v>1454</v>
      </c>
      <c r="F64" s="80">
        <v>1358</v>
      </c>
      <c r="G64" s="166">
        <v>7.1</v>
      </c>
      <c r="H64" s="138">
        <v>44</v>
      </c>
      <c r="I64" s="80">
        <v>1386</v>
      </c>
      <c r="J64" s="80">
        <v>1370</v>
      </c>
      <c r="K64" s="166">
        <v>1.2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54</v>
      </c>
      <c r="E65" s="80">
        <v>1312</v>
      </c>
      <c r="F65" s="80">
        <v>1296</v>
      </c>
      <c r="G65" s="166">
        <v>1.2</v>
      </c>
      <c r="H65" s="138">
        <v>55</v>
      </c>
      <c r="I65" s="80">
        <v>1334</v>
      </c>
      <c r="J65" s="80">
        <v>1303</v>
      </c>
      <c r="K65" s="166">
        <v>2.4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71</v>
      </c>
      <c r="E66" s="80">
        <v>2723</v>
      </c>
      <c r="F66" s="80">
        <v>2719</v>
      </c>
      <c r="G66" s="166">
        <v>0.2</v>
      </c>
      <c r="H66" s="138">
        <v>72</v>
      </c>
      <c r="I66" s="80">
        <v>2762</v>
      </c>
      <c r="J66" s="80">
        <v>2788</v>
      </c>
      <c r="K66" s="166">
        <v>-0.9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24</v>
      </c>
      <c r="E67" s="80">
        <v>132</v>
      </c>
      <c r="F67" s="80">
        <v>132</v>
      </c>
      <c r="G67" s="166">
        <v>-0.1</v>
      </c>
      <c r="H67" s="138">
        <v>23</v>
      </c>
      <c r="I67" s="80">
        <v>131</v>
      </c>
      <c r="J67" s="80">
        <v>131</v>
      </c>
      <c r="K67" s="166">
        <v>0.5</v>
      </c>
      <c r="L67">
        <v>51</v>
      </c>
    </row>
    <row r="68" spans="1:11" ht="12.75" customHeight="1">
      <c r="A68" s="226" t="s">
        <v>415</v>
      </c>
      <c r="B68" s="227"/>
      <c r="C68" s="228"/>
      <c r="D68" s="29"/>
      <c r="E68" s="81">
        <f>SUM(E55:E67)</f>
        <v>37609</v>
      </c>
      <c r="F68" s="81">
        <f>SUM(F55:F67)</f>
        <v>36931</v>
      </c>
      <c r="G68" s="166">
        <f>((E68-F68)/F68)*100</f>
        <v>1.8358560558880073</v>
      </c>
      <c r="H68" s="82"/>
      <c r="I68" s="81">
        <f>SUM(I55:I67)</f>
        <v>37477</v>
      </c>
      <c r="J68" s="81">
        <f>SUM(J55:J67)</f>
        <v>36726</v>
      </c>
      <c r="K68" s="166">
        <f>((I68-J68)/J68)*100</f>
        <v>2.0448728421281928</v>
      </c>
    </row>
    <row r="69" spans="1:11" ht="12.75" customHeight="1">
      <c r="A69" s="229" t="s">
        <v>462</v>
      </c>
      <c r="B69" s="230"/>
      <c r="C69" s="231"/>
      <c r="D69" s="32">
        <f>SUM(D6:D68)</f>
        <v>2217</v>
      </c>
      <c r="E69" s="81">
        <f>Q60</f>
        <v>140995</v>
      </c>
      <c r="F69" s="81">
        <f>R60</f>
        <v>140511</v>
      </c>
      <c r="G69" s="166">
        <f>S60</f>
        <v>0.3</v>
      </c>
      <c r="H69" s="32">
        <f>SUM(H6:H68)</f>
        <v>2199</v>
      </c>
      <c r="I69" s="81">
        <f>T60</f>
        <v>139898</v>
      </c>
      <c r="J69" s="81">
        <f>U60</f>
        <v>138723</v>
      </c>
      <c r="K69" s="166">
        <f>V60</f>
        <v>0.8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465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394</v>
      </c>
      <c r="E4" s="256" t="s">
        <v>395</v>
      </c>
      <c r="F4" s="257"/>
      <c r="G4" s="258" t="s">
        <v>396</v>
      </c>
      <c r="H4" s="260" t="s">
        <v>394</v>
      </c>
      <c r="I4" s="256" t="s">
        <v>395</v>
      </c>
      <c r="J4" s="257"/>
      <c r="K4" s="258" t="s">
        <v>396</v>
      </c>
    </row>
    <row r="5" spans="1:11" ht="25.5">
      <c r="A5" s="241"/>
      <c r="B5" s="242"/>
      <c r="C5" s="243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398</v>
      </c>
      <c r="E8" s="113" t="s">
        <v>399</v>
      </c>
      <c r="F8" s="113" t="s">
        <v>400</v>
      </c>
      <c r="G8" s="104" t="s">
        <v>401</v>
      </c>
      <c r="H8" s="113" t="s">
        <v>402</v>
      </c>
      <c r="I8" s="113" t="s">
        <v>403</v>
      </c>
      <c r="J8" s="113" t="s">
        <v>404</v>
      </c>
      <c r="K8" s="106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24</v>
      </c>
      <c r="E9" s="114">
        <v>2513</v>
      </c>
      <c r="F9" s="114">
        <v>2544</v>
      </c>
      <c r="G9" s="166">
        <v>-1.2</v>
      </c>
      <c r="H9" s="138">
        <v>21</v>
      </c>
      <c r="I9" s="114">
        <v>2746</v>
      </c>
      <c r="J9" s="114">
        <v>2710</v>
      </c>
      <c r="K9" s="166">
        <v>1.3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98</v>
      </c>
      <c r="E10" s="114">
        <v>1163</v>
      </c>
      <c r="F10" s="114">
        <v>1166</v>
      </c>
      <c r="G10" s="166">
        <v>-0.3</v>
      </c>
      <c r="H10" s="138">
        <v>93</v>
      </c>
      <c r="I10" s="114">
        <v>1199</v>
      </c>
      <c r="J10" s="114">
        <v>1188</v>
      </c>
      <c r="K10" s="166">
        <v>1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50</v>
      </c>
      <c r="E11" s="114">
        <v>4933</v>
      </c>
      <c r="F11" s="114">
        <v>5051</v>
      </c>
      <c r="G11" s="166">
        <v>-2.3</v>
      </c>
      <c r="H11" s="138">
        <v>53</v>
      </c>
      <c r="I11" s="114">
        <v>4998</v>
      </c>
      <c r="J11" s="114">
        <v>4988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174</v>
      </c>
      <c r="E12" s="114">
        <v>1069</v>
      </c>
      <c r="F12" s="114">
        <v>1076</v>
      </c>
      <c r="G12" s="166">
        <v>-0.7</v>
      </c>
      <c r="H12" s="138">
        <v>173</v>
      </c>
      <c r="I12" s="114">
        <v>1017</v>
      </c>
      <c r="J12" s="114">
        <v>1004</v>
      </c>
      <c r="K12" s="166">
        <v>1.2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37</v>
      </c>
      <c r="E13" s="114">
        <v>6542</v>
      </c>
      <c r="F13" s="114">
        <v>6513</v>
      </c>
      <c r="G13" s="166">
        <v>0.4</v>
      </c>
      <c r="H13" s="138">
        <v>45</v>
      </c>
      <c r="I13" s="114">
        <v>6754</v>
      </c>
      <c r="J13" s="114">
        <v>6767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155</v>
      </c>
      <c r="E14" s="114">
        <v>10279</v>
      </c>
      <c r="F14" s="114">
        <v>10397</v>
      </c>
      <c r="G14" s="166">
        <v>-1.1</v>
      </c>
      <c r="H14" s="138">
        <v>73</v>
      </c>
      <c r="I14" s="114">
        <v>9400</v>
      </c>
      <c r="J14" s="114">
        <v>9358</v>
      </c>
      <c r="K14" s="166">
        <v>0.5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48</v>
      </c>
      <c r="E15" s="114">
        <v>9413</v>
      </c>
      <c r="F15" s="114">
        <v>9224</v>
      </c>
      <c r="G15" s="166">
        <v>2</v>
      </c>
      <c r="H15" s="138">
        <v>46</v>
      </c>
      <c r="I15" s="114">
        <v>8367</v>
      </c>
      <c r="J15" s="114">
        <v>8177</v>
      </c>
      <c r="K15" s="166">
        <v>2.3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61</v>
      </c>
      <c r="E16" s="114">
        <v>613</v>
      </c>
      <c r="F16" s="114">
        <v>605</v>
      </c>
      <c r="G16" s="166">
        <v>1.2</v>
      </c>
      <c r="H16" s="138">
        <v>59</v>
      </c>
      <c r="I16" s="114">
        <v>614</v>
      </c>
      <c r="J16" s="114">
        <v>589</v>
      </c>
      <c r="K16" s="166">
        <v>4.3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63</v>
      </c>
      <c r="E17" s="114">
        <v>561</v>
      </c>
      <c r="F17" s="114">
        <v>567</v>
      </c>
      <c r="G17" s="166">
        <v>-1</v>
      </c>
      <c r="H17" s="138">
        <v>63</v>
      </c>
      <c r="I17" s="114">
        <v>535</v>
      </c>
      <c r="J17" s="114">
        <v>527</v>
      </c>
      <c r="K17" s="166">
        <v>1.4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32">
        <f>SUM(E9:E17)</f>
        <v>37086</v>
      </c>
      <c r="F18" s="32">
        <f>SUM(F9:F17)</f>
        <v>37143</v>
      </c>
      <c r="G18" s="166">
        <f>((E18-F18)/F18)*100</f>
        <v>-0.1534609482271222</v>
      </c>
      <c r="H18" s="139"/>
      <c r="I18" s="32">
        <f>SUM(I9:I17)</f>
        <v>35630</v>
      </c>
      <c r="J18" s="32">
        <f>SUM(J9:J17)</f>
        <v>35308</v>
      </c>
      <c r="K18" s="166">
        <f>((I18-J18)/J18)*100</f>
        <v>0.9119746233148296</v>
      </c>
    </row>
    <row r="19" spans="1:11" ht="12.75" customHeight="1">
      <c r="A19" s="58" t="s">
        <v>416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417</v>
      </c>
      <c r="B20" s="227"/>
      <c r="C20" s="228"/>
      <c r="D20" s="138">
        <v>55</v>
      </c>
      <c r="E20" s="114">
        <v>746</v>
      </c>
      <c r="F20" s="114">
        <v>768</v>
      </c>
      <c r="G20" s="166">
        <v>-2.8</v>
      </c>
      <c r="H20" s="138">
        <v>52</v>
      </c>
      <c r="I20" s="114">
        <v>749</v>
      </c>
      <c r="J20" s="114">
        <v>752</v>
      </c>
      <c r="K20" s="166">
        <v>-0.4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114">
        <v>310</v>
      </c>
      <c r="F21" s="114">
        <v>300</v>
      </c>
      <c r="G21" s="166">
        <v>3.2</v>
      </c>
      <c r="H21" s="138">
        <v>3</v>
      </c>
      <c r="I21" s="114">
        <v>288</v>
      </c>
      <c r="J21" s="114">
        <v>278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231</v>
      </c>
      <c r="E22" s="114">
        <v>17708</v>
      </c>
      <c r="F22" s="114">
        <v>17640</v>
      </c>
      <c r="G22" s="166">
        <v>0.4</v>
      </c>
      <c r="H22" s="138">
        <v>230</v>
      </c>
      <c r="I22" s="114">
        <v>17858</v>
      </c>
      <c r="J22" s="114">
        <v>17478</v>
      </c>
      <c r="K22" s="166">
        <v>2.2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92</v>
      </c>
      <c r="E23" s="114">
        <v>9927</v>
      </c>
      <c r="F23" s="114">
        <v>10089</v>
      </c>
      <c r="G23" s="166">
        <v>-1.6</v>
      </c>
      <c r="H23" s="138">
        <v>114</v>
      </c>
      <c r="I23" s="114">
        <v>9461</v>
      </c>
      <c r="J23" s="114">
        <v>9414</v>
      </c>
      <c r="K23" s="166">
        <v>0.5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54</v>
      </c>
      <c r="E24" s="114">
        <v>4549</v>
      </c>
      <c r="F24" s="114">
        <v>4631</v>
      </c>
      <c r="G24" s="166">
        <v>-1.8</v>
      </c>
      <c r="H24" s="138">
        <v>53</v>
      </c>
      <c r="I24" s="114">
        <v>4838</v>
      </c>
      <c r="J24" s="114">
        <v>4782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45</v>
      </c>
      <c r="E25" s="114">
        <v>9284</v>
      </c>
      <c r="F25" s="114">
        <v>9339</v>
      </c>
      <c r="G25" s="166">
        <v>-0.6</v>
      </c>
      <c r="H25" s="138">
        <v>43</v>
      </c>
      <c r="I25" s="114">
        <v>9702</v>
      </c>
      <c r="J25" s="114">
        <v>9451</v>
      </c>
      <c r="K25" s="166">
        <v>2.7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86</v>
      </c>
      <c r="E26" s="114">
        <v>4228</v>
      </c>
      <c r="F26" s="114">
        <v>4254</v>
      </c>
      <c r="G26" s="166">
        <v>-0.6</v>
      </c>
      <c r="H26" s="138">
        <v>95</v>
      </c>
      <c r="I26" s="114">
        <v>4346</v>
      </c>
      <c r="J26" s="114">
        <v>4280</v>
      </c>
      <c r="K26" s="166">
        <v>1.5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690</v>
      </c>
      <c r="E27" s="114">
        <v>6810</v>
      </c>
      <c r="F27" s="114">
        <v>6911</v>
      </c>
      <c r="G27" s="166">
        <v>-1.5</v>
      </c>
      <c r="H27" s="138">
        <v>690</v>
      </c>
      <c r="I27" s="114">
        <v>7003</v>
      </c>
      <c r="J27" s="114">
        <v>7010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45</v>
      </c>
      <c r="E28" s="114">
        <v>1655</v>
      </c>
      <c r="F28" s="114">
        <v>1632</v>
      </c>
      <c r="G28" s="166">
        <v>1.4</v>
      </c>
      <c r="H28" s="138">
        <v>55</v>
      </c>
      <c r="I28" s="114">
        <v>2067</v>
      </c>
      <c r="J28" s="114">
        <v>2042</v>
      </c>
      <c r="K28" s="166">
        <v>1.2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32">
        <f>SUM(E20:E28)</f>
        <v>55217</v>
      </c>
      <c r="F29" s="32">
        <f>SUM(F20:F28)</f>
        <v>55564</v>
      </c>
      <c r="G29" s="166">
        <f>((E29-F29)/F29)*100</f>
        <v>-0.6245050752285652</v>
      </c>
      <c r="H29" s="139"/>
      <c r="I29" s="32">
        <f>SUM(I20:I28)</f>
        <v>56312</v>
      </c>
      <c r="J29" s="32">
        <f>SUM(J20:J28)</f>
        <v>55487</v>
      </c>
      <c r="K29" s="166">
        <f>((I29-J29)/J29)*100</f>
        <v>1.4868347540865428</v>
      </c>
    </row>
    <row r="30" spans="1:11" ht="12.75" customHeight="1">
      <c r="A30" s="58" t="s">
        <v>426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427</v>
      </c>
      <c r="B31" s="227"/>
      <c r="C31" s="228"/>
      <c r="D31" s="138">
        <v>69</v>
      </c>
      <c r="E31" s="114">
        <v>8161</v>
      </c>
      <c r="F31" s="114">
        <v>8078</v>
      </c>
      <c r="G31" s="166">
        <v>1</v>
      </c>
      <c r="H31" s="138">
        <v>84</v>
      </c>
      <c r="I31" s="114">
        <v>7978</v>
      </c>
      <c r="J31" s="114">
        <v>8032</v>
      </c>
      <c r="K31" s="166">
        <v>-0.7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114">
        <v>6900</v>
      </c>
      <c r="F32" s="114">
        <v>6855</v>
      </c>
      <c r="G32" s="166">
        <v>0.7</v>
      </c>
      <c r="H32" s="138">
        <v>0</v>
      </c>
      <c r="I32" s="114">
        <v>6441</v>
      </c>
      <c r="J32" s="114">
        <v>6506</v>
      </c>
      <c r="K32" s="166">
        <v>-1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139</v>
      </c>
      <c r="E33" s="114">
        <v>2646</v>
      </c>
      <c r="F33" s="114">
        <v>2584</v>
      </c>
      <c r="G33" s="166">
        <v>2.4</v>
      </c>
      <c r="H33" s="138">
        <v>135</v>
      </c>
      <c r="I33" s="114">
        <v>2674</v>
      </c>
      <c r="J33" s="114">
        <v>2651</v>
      </c>
      <c r="K33" s="166">
        <v>0.9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94</v>
      </c>
      <c r="E34" s="114">
        <v>2825</v>
      </c>
      <c r="F34" s="114">
        <v>2747</v>
      </c>
      <c r="G34" s="166">
        <v>2.8</v>
      </c>
      <c r="H34" s="138">
        <v>93</v>
      </c>
      <c r="I34" s="114">
        <v>2688</v>
      </c>
      <c r="J34" s="114">
        <v>2650</v>
      </c>
      <c r="K34" s="166">
        <v>1.4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117</v>
      </c>
      <c r="E35" s="114">
        <v>8197</v>
      </c>
      <c r="F35" s="114">
        <v>8148</v>
      </c>
      <c r="G35" s="166">
        <v>0.6</v>
      </c>
      <c r="H35" s="138">
        <v>120</v>
      </c>
      <c r="I35" s="114">
        <v>7367</v>
      </c>
      <c r="J35" s="114">
        <v>7824</v>
      </c>
      <c r="K35" s="166">
        <v>-5.8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24</v>
      </c>
      <c r="E36" s="114">
        <v>4414</v>
      </c>
      <c r="F36" s="114">
        <v>4394</v>
      </c>
      <c r="G36" s="166">
        <v>0.4</v>
      </c>
      <c r="H36" s="138">
        <v>30</v>
      </c>
      <c r="I36" s="114">
        <v>4894</v>
      </c>
      <c r="J36" s="114">
        <v>4779</v>
      </c>
      <c r="K36" s="166">
        <v>2.4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164</v>
      </c>
      <c r="E37" s="114">
        <v>6188</v>
      </c>
      <c r="F37" s="114">
        <v>6012</v>
      </c>
      <c r="G37" s="166">
        <v>2.9</v>
      </c>
      <c r="H37" s="138">
        <v>163</v>
      </c>
      <c r="I37" s="114">
        <v>5942</v>
      </c>
      <c r="J37" s="114">
        <v>5950</v>
      </c>
      <c r="K37" s="166">
        <v>-0.1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60</v>
      </c>
      <c r="E38" s="114">
        <v>1627</v>
      </c>
      <c r="F38" s="114">
        <v>1593</v>
      </c>
      <c r="G38" s="166">
        <v>2.2</v>
      </c>
      <c r="H38" s="138">
        <v>60</v>
      </c>
      <c r="I38" s="114">
        <v>1709</v>
      </c>
      <c r="J38" s="114">
        <v>1685</v>
      </c>
      <c r="K38" s="166">
        <v>1.4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56</v>
      </c>
      <c r="E39" s="114">
        <v>715</v>
      </c>
      <c r="F39" s="114">
        <v>726</v>
      </c>
      <c r="G39" s="166">
        <v>-1.6</v>
      </c>
      <c r="H39" s="138">
        <v>60</v>
      </c>
      <c r="I39" s="114">
        <v>683</v>
      </c>
      <c r="J39" s="114">
        <v>701</v>
      </c>
      <c r="K39" s="166">
        <v>-2.7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136</v>
      </c>
      <c r="E40" s="114">
        <v>9338</v>
      </c>
      <c r="F40" s="114">
        <v>9284</v>
      </c>
      <c r="G40" s="166">
        <v>0.6</v>
      </c>
      <c r="H40" s="138">
        <v>129</v>
      </c>
      <c r="I40" s="114">
        <v>9690</v>
      </c>
      <c r="J40" s="114">
        <v>9664</v>
      </c>
      <c r="K40" s="166">
        <v>0.3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41</v>
      </c>
      <c r="E41" s="114">
        <v>721</v>
      </c>
      <c r="F41" s="114">
        <v>704</v>
      </c>
      <c r="G41" s="166">
        <v>2.4</v>
      </c>
      <c r="H41" s="138">
        <v>45</v>
      </c>
      <c r="I41" s="114">
        <v>700</v>
      </c>
      <c r="J41" s="114">
        <v>685</v>
      </c>
      <c r="K41" s="166">
        <v>2.1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178</v>
      </c>
      <c r="E42" s="114">
        <v>4761</v>
      </c>
      <c r="F42" s="114">
        <v>4593</v>
      </c>
      <c r="G42" s="166">
        <v>3.7</v>
      </c>
      <c r="H42" s="138">
        <v>163</v>
      </c>
      <c r="I42" s="114">
        <v>4961</v>
      </c>
      <c r="J42" s="114">
        <v>4979</v>
      </c>
      <c r="K42" s="166">
        <v>-0.4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32">
        <f>SUM(E31:E42)</f>
        <v>56493</v>
      </c>
      <c r="F43" s="32">
        <f>SUM(F31:F42)</f>
        <v>55718</v>
      </c>
      <c r="G43" s="166">
        <f>((E43-F43)/F43)*100</f>
        <v>1.3909329121648302</v>
      </c>
      <c r="H43" s="139"/>
      <c r="I43" s="32">
        <f>SUM(I31:I42)</f>
        <v>55727</v>
      </c>
      <c r="J43" s="32">
        <f>SUM(J31:J42)</f>
        <v>56106</v>
      </c>
      <c r="K43" s="166">
        <f>((I43-J43)/J43)*100</f>
        <v>-0.6755070758920615</v>
      </c>
    </row>
    <row r="44" spans="1:11" ht="12.75" customHeight="1">
      <c r="A44" s="58" t="s">
        <v>439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440</v>
      </c>
      <c r="B45" s="227"/>
      <c r="C45" s="228"/>
      <c r="D45" s="138">
        <v>79</v>
      </c>
      <c r="E45" s="114">
        <v>5564</v>
      </c>
      <c r="F45" s="114">
        <v>5556</v>
      </c>
      <c r="G45" s="166">
        <v>0.1</v>
      </c>
      <c r="H45" s="138">
        <v>81</v>
      </c>
      <c r="I45" s="114">
        <v>5392</v>
      </c>
      <c r="J45" s="114">
        <v>5349</v>
      </c>
      <c r="K45" s="166">
        <v>0.8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38</v>
      </c>
      <c r="E46" s="114">
        <v>3167</v>
      </c>
      <c r="F46" s="114">
        <v>3133</v>
      </c>
      <c r="G46" s="166">
        <v>1.1</v>
      </c>
      <c r="H46" s="138">
        <v>36</v>
      </c>
      <c r="I46" s="114">
        <v>2806</v>
      </c>
      <c r="J46" s="114">
        <v>2793</v>
      </c>
      <c r="K46" s="166">
        <v>0.5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60</v>
      </c>
      <c r="E47" s="114">
        <v>3979</v>
      </c>
      <c r="F47" s="114">
        <v>3999</v>
      </c>
      <c r="G47" s="166">
        <v>-0.5</v>
      </c>
      <c r="H47" s="138">
        <v>53</v>
      </c>
      <c r="I47" s="114">
        <v>4153</v>
      </c>
      <c r="J47" s="114">
        <v>4118</v>
      </c>
      <c r="K47" s="166">
        <v>0.8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2</v>
      </c>
      <c r="E48" s="114">
        <v>4074</v>
      </c>
      <c r="F48" s="114">
        <v>4151</v>
      </c>
      <c r="G48" s="166">
        <v>-1.8</v>
      </c>
      <c r="H48" s="138">
        <v>0</v>
      </c>
      <c r="I48" s="114">
        <v>3722</v>
      </c>
      <c r="J48" s="114">
        <v>3655</v>
      </c>
      <c r="K48" s="166">
        <v>1.8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70</v>
      </c>
      <c r="E49" s="114">
        <v>2972</v>
      </c>
      <c r="F49" s="114">
        <v>2994</v>
      </c>
      <c r="G49" s="166">
        <v>-0.7</v>
      </c>
      <c r="H49" s="138">
        <v>74</v>
      </c>
      <c r="I49" s="114">
        <v>3363</v>
      </c>
      <c r="J49" s="114">
        <v>3341</v>
      </c>
      <c r="K49" s="166">
        <v>0.7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78</v>
      </c>
      <c r="E50" s="114">
        <v>3734</v>
      </c>
      <c r="F50" s="114">
        <v>3697</v>
      </c>
      <c r="G50" s="166">
        <v>1</v>
      </c>
      <c r="H50" s="138">
        <v>73</v>
      </c>
      <c r="I50" s="114">
        <v>4135</v>
      </c>
      <c r="J50" s="114">
        <v>4045</v>
      </c>
      <c r="K50" s="166">
        <v>2.2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33</v>
      </c>
      <c r="E51" s="114">
        <v>6570</v>
      </c>
      <c r="F51" s="114">
        <v>6490</v>
      </c>
      <c r="G51" s="166">
        <v>1.2</v>
      </c>
      <c r="H51" s="138">
        <v>34</v>
      </c>
      <c r="I51" s="114">
        <v>6233</v>
      </c>
      <c r="J51" s="114">
        <v>6124</v>
      </c>
      <c r="K51" s="166">
        <v>1.8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207</v>
      </c>
      <c r="E52" s="114">
        <v>20818</v>
      </c>
      <c r="F52" s="114">
        <v>20727</v>
      </c>
      <c r="G52" s="166">
        <v>0.4</v>
      </c>
      <c r="H52" s="138">
        <v>217</v>
      </c>
      <c r="I52" s="114">
        <v>22417</v>
      </c>
      <c r="J52" s="114">
        <v>21953</v>
      </c>
      <c r="K52" s="166">
        <v>2.1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32">
        <f>SUM(E45:E52)</f>
        <v>50878</v>
      </c>
      <c r="F53" s="32">
        <f>SUM(F45:F52)</f>
        <v>50747</v>
      </c>
      <c r="G53" s="166">
        <f>((E53-F53)/F53)*100</f>
        <v>0.25814333852247423</v>
      </c>
      <c r="H53" s="139"/>
      <c r="I53" s="32">
        <f>SUM(I45:I52)</f>
        <v>52221</v>
      </c>
      <c r="J53" s="32">
        <f>SUM(J45:J52)</f>
        <v>51378</v>
      </c>
      <c r="K53" s="166">
        <f>((I53-J53)/J53)*100</f>
        <v>1.6407801004320914</v>
      </c>
    </row>
    <row r="54" spans="1:11" ht="12.75" customHeight="1">
      <c r="A54" s="58" t="s">
        <v>448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449</v>
      </c>
      <c r="B55" s="227"/>
      <c r="C55" s="228"/>
      <c r="D55" s="138">
        <v>98</v>
      </c>
      <c r="E55" s="114">
        <v>365</v>
      </c>
      <c r="F55" s="114">
        <v>368</v>
      </c>
      <c r="G55" s="166">
        <v>-0.6</v>
      </c>
      <c r="H55" s="138">
        <v>97</v>
      </c>
      <c r="I55" s="114">
        <v>366</v>
      </c>
      <c r="J55" s="114">
        <v>373</v>
      </c>
      <c r="K55" s="166">
        <v>-2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123</v>
      </c>
      <c r="E56" s="114">
        <v>6141</v>
      </c>
      <c r="F56" s="114">
        <v>6046</v>
      </c>
      <c r="G56" s="166">
        <v>1.6</v>
      </c>
      <c r="H56" s="138">
        <v>132</v>
      </c>
      <c r="I56" s="114">
        <v>5318</v>
      </c>
      <c r="J56" s="114">
        <v>5170</v>
      </c>
      <c r="K56" s="166">
        <v>2.9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166</v>
      </c>
      <c r="E57" s="114">
        <v>32638</v>
      </c>
      <c r="F57" s="114">
        <v>32108</v>
      </c>
      <c r="G57" s="166">
        <v>1.6</v>
      </c>
      <c r="H57" s="138">
        <v>160</v>
      </c>
      <c r="I57" s="114">
        <v>33156</v>
      </c>
      <c r="J57" s="114">
        <v>32429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80</v>
      </c>
      <c r="E58" s="114">
        <v>4479</v>
      </c>
      <c r="F58" s="114">
        <v>4330</v>
      </c>
      <c r="G58" s="166">
        <v>3.4</v>
      </c>
      <c r="H58" s="138">
        <v>80</v>
      </c>
      <c r="I58" s="114">
        <v>4054</v>
      </c>
      <c r="J58" s="114">
        <v>3930</v>
      </c>
      <c r="K58" s="166">
        <v>3.1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63</v>
      </c>
      <c r="E59" s="114">
        <v>770</v>
      </c>
      <c r="F59" s="114">
        <v>773</v>
      </c>
      <c r="G59" s="166">
        <v>-0.5</v>
      </c>
      <c r="H59" s="138">
        <v>63</v>
      </c>
      <c r="I59" s="114">
        <v>773</v>
      </c>
      <c r="J59" s="114">
        <v>775</v>
      </c>
      <c r="K59" s="166">
        <v>-0.2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174</v>
      </c>
      <c r="E60" s="114">
        <v>1310</v>
      </c>
      <c r="F60" s="114">
        <v>1234</v>
      </c>
      <c r="G60" s="166">
        <v>6.2</v>
      </c>
      <c r="H60" s="138">
        <v>180</v>
      </c>
      <c r="I60" s="114">
        <v>1415</v>
      </c>
      <c r="J60" s="114">
        <v>1381</v>
      </c>
      <c r="K60" s="166">
        <v>2.4</v>
      </c>
      <c r="L60">
        <v>44</v>
      </c>
      <c r="P60" s="136"/>
      <c r="Q60" s="136">
        <v>261785</v>
      </c>
      <c r="R60" s="136">
        <v>259960</v>
      </c>
      <c r="S60" s="137">
        <v>0.7</v>
      </c>
      <c r="T60" s="136">
        <v>261390</v>
      </c>
      <c r="U60" s="136">
        <v>258590</v>
      </c>
      <c r="V60" s="137">
        <v>1.1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84</v>
      </c>
      <c r="E61" s="114">
        <v>900</v>
      </c>
      <c r="F61" s="114">
        <v>879</v>
      </c>
      <c r="G61" s="166">
        <v>2.4</v>
      </c>
      <c r="H61" s="138">
        <v>86</v>
      </c>
      <c r="I61" s="114">
        <v>958</v>
      </c>
      <c r="J61" s="114">
        <v>999</v>
      </c>
      <c r="K61" s="166">
        <v>-4.1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83</v>
      </c>
      <c r="E62" s="114">
        <v>2399</v>
      </c>
      <c r="F62" s="114">
        <v>2317</v>
      </c>
      <c r="G62" s="166">
        <v>3.6</v>
      </c>
      <c r="H62" s="138">
        <v>86</v>
      </c>
      <c r="I62" s="114">
        <v>2322</v>
      </c>
      <c r="J62" s="114">
        <v>2254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68</v>
      </c>
      <c r="E63" s="114">
        <v>2250</v>
      </c>
      <c r="F63" s="114">
        <v>2220</v>
      </c>
      <c r="G63" s="166">
        <v>1.3</v>
      </c>
      <c r="H63" s="138">
        <v>65</v>
      </c>
      <c r="I63" s="114">
        <v>2194</v>
      </c>
      <c r="J63" s="114">
        <v>2142</v>
      </c>
      <c r="K63" s="166">
        <v>2.4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149</v>
      </c>
      <c r="E64" s="114">
        <v>2970</v>
      </c>
      <c r="F64" s="114">
        <v>2766</v>
      </c>
      <c r="G64" s="166">
        <v>7.4</v>
      </c>
      <c r="H64" s="138">
        <v>155</v>
      </c>
      <c r="I64" s="114">
        <v>2902</v>
      </c>
      <c r="J64" s="114">
        <v>2875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99</v>
      </c>
      <c r="E65" s="114">
        <v>2487</v>
      </c>
      <c r="F65" s="114">
        <v>2431</v>
      </c>
      <c r="G65" s="166">
        <v>2.3</v>
      </c>
      <c r="H65" s="138">
        <v>102</v>
      </c>
      <c r="I65" s="114">
        <v>2532</v>
      </c>
      <c r="J65" s="114">
        <v>2448</v>
      </c>
      <c r="K65" s="166">
        <v>3.4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153</v>
      </c>
      <c r="E66" s="114">
        <v>4680</v>
      </c>
      <c r="F66" s="114">
        <v>4607</v>
      </c>
      <c r="G66" s="166">
        <v>1.6</v>
      </c>
      <c r="H66" s="138">
        <v>152</v>
      </c>
      <c r="I66" s="114">
        <v>4757</v>
      </c>
      <c r="J66" s="114">
        <v>4786</v>
      </c>
      <c r="K66" s="166">
        <v>-0.6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129</v>
      </c>
      <c r="E67" s="114">
        <v>723</v>
      </c>
      <c r="F67" s="114">
        <v>707</v>
      </c>
      <c r="G67" s="166">
        <v>2.2</v>
      </c>
      <c r="H67" s="138">
        <v>135</v>
      </c>
      <c r="I67" s="114">
        <v>756</v>
      </c>
      <c r="J67" s="114">
        <v>749</v>
      </c>
      <c r="K67" s="166">
        <v>0.9</v>
      </c>
      <c r="L67">
        <v>51</v>
      </c>
    </row>
    <row r="68" spans="1:11" ht="12.75" customHeight="1">
      <c r="A68" s="226" t="s">
        <v>415</v>
      </c>
      <c r="B68" s="227"/>
      <c r="C68" s="228"/>
      <c r="D68" s="30"/>
      <c r="E68" s="32">
        <f>SUM(E55:E67)</f>
        <v>62112</v>
      </c>
      <c r="F68" s="32">
        <f>SUM(F55:F67)</f>
        <v>60786</v>
      </c>
      <c r="G68" s="166">
        <f>((E68-F68)/F68)*100</f>
        <v>2.1814233540617907</v>
      </c>
      <c r="H68" s="30"/>
      <c r="I68" s="32">
        <f>SUM(I55:I67)</f>
        <v>61503</v>
      </c>
      <c r="J68" s="32">
        <f>SUM(J55:J67)</f>
        <v>60311</v>
      </c>
      <c r="K68" s="166">
        <f>((I68-J68)/J68)*100</f>
        <v>1.976422211536867</v>
      </c>
    </row>
    <row r="69" spans="1:12" ht="12.75" customHeight="1" hidden="1">
      <c r="A69" s="53"/>
      <c r="B69" s="134"/>
      <c r="C69" s="135"/>
      <c r="D69" s="113" t="s">
        <v>398</v>
      </c>
      <c r="E69" s="113" t="s">
        <v>399</v>
      </c>
      <c r="F69" s="113" t="s">
        <v>400</v>
      </c>
      <c r="G69" s="167" t="s">
        <v>401</v>
      </c>
      <c r="H69" s="113" t="s">
        <v>402</v>
      </c>
      <c r="I69" s="113" t="s">
        <v>403</v>
      </c>
      <c r="J69" s="113" t="s">
        <v>404</v>
      </c>
      <c r="K69" s="168" t="s">
        <v>405</v>
      </c>
      <c r="L69" s="70" t="s">
        <v>57</v>
      </c>
    </row>
    <row r="70" spans="1:12" ht="12.75" customHeight="1">
      <c r="A70" s="229" t="s">
        <v>462</v>
      </c>
      <c r="B70" s="230"/>
      <c r="C70" s="231"/>
      <c r="D70" s="32">
        <f>SUM(D9:D68)</f>
        <v>5125</v>
      </c>
      <c r="E70" s="32">
        <f>Q60</f>
        <v>261785</v>
      </c>
      <c r="F70" s="32">
        <f>R60</f>
        <v>259960</v>
      </c>
      <c r="G70" s="166">
        <f>S60</f>
        <v>0.7</v>
      </c>
      <c r="H70" s="32">
        <f>SUM(H9:H68)</f>
        <v>5104</v>
      </c>
      <c r="I70" s="32">
        <f>T60</f>
        <v>261390</v>
      </c>
      <c r="J70" s="32">
        <f>U60</f>
        <v>258590</v>
      </c>
      <c r="K70" s="166">
        <f>V60</f>
        <v>1.1</v>
      </c>
      <c r="L70">
        <v>1</v>
      </c>
    </row>
    <row r="71" spans="1:11" ht="12.75" customHeight="1">
      <c r="A71" s="254" t="s">
        <v>466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467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469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470</v>
      </c>
      <c r="D3" s="53"/>
      <c r="E3" s="264" t="s">
        <v>71</v>
      </c>
      <c r="F3" s="265"/>
      <c r="G3" s="121" t="s">
        <v>470</v>
      </c>
      <c r="H3" s="53"/>
      <c r="I3" s="264" t="s">
        <v>84</v>
      </c>
      <c r="J3" s="265"/>
      <c r="K3" s="121" t="s">
        <v>470</v>
      </c>
      <c r="L3" s="53"/>
      <c r="M3" s="264" t="s">
        <v>471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2" t="s">
        <v>57</v>
      </c>
    </row>
    <row r="6" spans="1:20" ht="12.75">
      <c r="A6" s="29" t="s">
        <v>474</v>
      </c>
      <c r="B6" s="30">
        <v>17194</v>
      </c>
      <c r="C6" s="122">
        <v>2.2</v>
      </c>
      <c r="D6" s="29">
        <v>1</v>
      </c>
      <c r="E6" s="29" t="s">
        <v>474</v>
      </c>
      <c r="F6" s="30">
        <v>25539</v>
      </c>
      <c r="G6" s="122">
        <v>0.6</v>
      </c>
      <c r="H6" s="29">
        <v>1</v>
      </c>
      <c r="I6" s="29" t="s">
        <v>474</v>
      </c>
      <c r="J6" s="30">
        <v>24738</v>
      </c>
      <c r="K6" s="122">
        <v>1.4</v>
      </c>
      <c r="L6" s="29">
        <v>1</v>
      </c>
      <c r="M6" s="29" t="s">
        <v>474</v>
      </c>
      <c r="N6" s="30">
        <v>67471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16394</v>
      </c>
      <c r="C7" s="122">
        <v>6.2</v>
      </c>
      <c r="D7" s="29">
        <v>2</v>
      </c>
      <c r="E7" s="29" t="s">
        <v>475</v>
      </c>
      <c r="F7" s="30">
        <v>25574</v>
      </c>
      <c r="G7" s="122">
        <v>6</v>
      </c>
      <c r="H7" s="29">
        <v>2</v>
      </c>
      <c r="I7" s="29" t="s">
        <v>475</v>
      </c>
      <c r="J7" s="30">
        <v>23802</v>
      </c>
      <c r="K7" s="122">
        <v>6.1</v>
      </c>
      <c r="L7" s="29">
        <v>2</v>
      </c>
      <c r="M7" s="29" t="s">
        <v>475</v>
      </c>
      <c r="N7" s="30">
        <v>65770</v>
      </c>
      <c r="O7" s="122">
        <v>6.1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476</v>
      </c>
      <c r="B8" s="151">
        <v>20038</v>
      </c>
      <c r="C8" s="152">
        <v>5.5</v>
      </c>
      <c r="D8" s="150">
        <v>3</v>
      </c>
      <c r="E8" s="150" t="s">
        <v>476</v>
      </c>
      <c r="F8" s="151">
        <v>30504</v>
      </c>
      <c r="G8" s="152">
        <v>5.2</v>
      </c>
      <c r="H8" s="150">
        <v>3</v>
      </c>
      <c r="I8" s="150" t="s">
        <v>476</v>
      </c>
      <c r="J8" s="151">
        <v>28726</v>
      </c>
      <c r="K8" s="152">
        <v>4.8</v>
      </c>
      <c r="L8" s="150">
        <v>3</v>
      </c>
      <c r="M8" s="150" t="s">
        <v>476</v>
      </c>
      <c r="N8" s="151">
        <v>79269</v>
      </c>
      <c r="O8" s="152">
        <v>5.1</v>
      </c>
      <c r="P8" s="150">
        <v>3</v>
      </c>
      <c r="Q8" s="150" t="s">
        <v>476</v>
      </c>
      <c r="R8" s="151">
        <v>269709</v>
      </c>
      <c r="S8" s="152">
        <v>4.5</v>
      </c>
      <c r="T8" s="29">
        <v>3</v>
      </c>
    </row>
    <row r="9" spans="1:20" ht="12.75">
      <c r="A9" s="153" t="s">
        <v>477</v>
      </c>
      <c r="B9" s="154">
        <v>53626</v>
      </c>
      <c r="C9" s="155">
        <v>4.6</v>
      </c>
      <c r="D9" s="153">
        <v>4</v>
      </c>
      <c r="E9" s="153" t="s">
        <v>477</v>
      </c>
      <c r="F9" s="154">
        <v>81618</v>
      </c>
      <c r="G9" s="155">
        <v>4</v>
      </c>
      <c r="H9" s="153">
        <v>4</v>
      </c>
      <c r="I9" s="153" t="s">
        <v>477</v>
      </c>
      <c r="J9" s="154">
        <v>77266</v>
      </c>
      <c r="K9" s="155">
        <v>4.1</v>
      </c>
      <c r="L9" s="153">
        <v>4</v>
      </c>
      <c r="M9" s="153" t="s">
        <v>477</v>
      </c>
      <c r="N9" s="154">
        <v>212510</v>
      </c>
      <c r="O9" s="155">
        <v>4.2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478</v>
      </c>
      <c r="B12" s="30">
        <v>20055</v>
      </c>
      <c r="C12" s="122">
        <v>1.8</v>
      </c>
      <c r="D12" s="29">
        <v>5</v>
      </c>
      <c r="E12" s="29" t="s">
        <v>478</v>
      </c>
      <c r="F12" s="30">
        <v>30097</v>
      </c>
      <c r="G12" s="122">
        <v>2.3</v>
      </c>
      <c r="H12" s="29">
        <v>5</v>
      </c>
      <c r="I12" s="29" t="s">
        <v>478</v>
      </c>
      <c r="J12" s="30">
        <v>29250</v>
      </c>
      <c r="K12" s="122">
        <v>2.3</v>
      </c>
      <c r="L12" s="29">
        <v>5</v>
      </c>
      <c r="M12" s="29" t="s">
        <v>478</v>
      </c>
      <c r="N12" s="30">
        <v>79403</v>
      </c>
      <c r="O12" s="122">
        <v>2.2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21325</v>
      </c>
      <c r="C13" s="122">
        <v>2.2</v>
      </c>
      <c r="D13" s="29">
        <v>6</v>
      </c>
      <c r="E13" s="29" t="s">
        <v>479</v>
      </c>
      <c r="F13" s="30">
        <v>31946</v>
      </c>
      <c r="G13" s="122">
        <v>1.9</v>
      </c>
      <c r="H13" s="29">
        <v>6</v>
      </c>
      <c r="I13" s="29" t="s">
        <v>479</v>
      </c>
      <c r="J13" s="30">
        <v>30468</v>
      </c>
      <c r="K13" s="122">
        <v>1.3</v>
      </c>
      <c r="L13" s="29">
        <v>6</v>
      </c>
      <c r="M13" s="29" t="s">
        <v>479</v>
      </c>
      <c r="N13" s="30">
        <v>83739</v>
      </c>
      <c r="O13" s="122">
        <v>1.8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480</v>
      </c>
      <c r="B14" s="151">
        <v>21766</v>
      </c>
      <c r="C14" s="152">
        <v>3.8</v>
      </c>
      <c r="D14" s="150">
        <v>7</v>
      </c>
      <c r="E14" s="150" t="s">
        <v>480</v>
      </c>
      <c r="F14" s="151">
        <v>32891</v>
      </c>
      <c r="G14" s="152">
        <v>3.2</v>
      </c>
      <c r="H14" s="150">
        <v>7</v>
      </c>
      <c r="I14" s="150" t="s">
        <v>480</v>
      </c>
      <c r="J14" s="151">
        <v>31124</v>
      </c>
      <c r="K14" s="152">
        <v>2.8</v>
      </c>
      <c r="L14" s="150">
        <v>7</v>
      </c>
      <c r="M14" s="150" t="s">
        <v>480</v>
      </c>
      <c r="N14" s="151">
        <v>85781</v>
      </c>
      <c r="O14" s="152">
        <v>3.2</v>
      </c>
      <c r="P14" s="150">
        <v>7</v>
      </c>
      <c r="Q14" s="150" t="s">
        <v>480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481</v>
      </c>
      <c r="B15" s="154">
        <v>63147</v>
      </c>
      <c r="C15" s="155">
        <v>2.6</v>
      </c>
      <c r="D15" s="153">
        <v>8</v>
      </c>
      <c r="E15" s="153" t="s">
        <v>481</v>
      </c>
      <c r="F15" s="154">
        <v>94935</v>
      </c>
      <c r="G15" s="155">
        <v>2.5</v>
      </c>
      <c r="H15" s="153">
        <v>8</v>
      </c>
      <c r="I15" s="153" t="s">
        <v>481</v>
      </c>
      <c r="J15" s="154">
        <v>90842</v>
      </c>
      <c r="K15" s="155">
        <v>2.1</v>
      </c>
      <c r="L15" s="153">
        <v>8</v>
      </c>
      <c r="M15" s="153" t="s">
        <v>481</v>
      </c>
      <c r="N15" s="154">
        <v>248923</v>
      </c>
      <c r="O15" s="155">
        <v>2.4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116772</v>
      </c>
      <c r="C16" s="122">
        <v>3.5</v>
      </c>
      <c r="D16" s="29">
        <v>9</v>
      </c>
      <c r="E16" s="29" t="s">
        <v>482</v>
      </c>
      <c r="F16" s="30">
        <v>176552</v>
      </c>
      <c r="G16" s="122">
        <v>3.1</v>
      </c>
      <c r="H16" s="29">
        <v>9</v>
      </c>
      <c r="I16" s="29" t="s">
        <v>482</v>
      </c>
      <c r="J16" s="30">
        <v>168108</v>
      </c>
      <c r="K16" s="122">
        <v>3</v>
      </c>
      <c r="L16" s="29">
        <v>9</v>
      </c>
      <c r="M16" s="29" t="s">
        <v>482</v>
      </c>
      <c r="N16" s="30">
        <v>461433</v>
      </c>
      <c r="O16" s="122">
        <v>3.2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483</v>
      </c>
      <c r="B19" s="30">
        <v>23740</v>
      </c>
      <c r="C19" s="122">
        <v>2.9</v>
      </c>
      <c r="D19" s="29">
        <v>10</v>
      </c>
      <c r="E19" s="29" t="s">
        <v>483</v>
      </c>
      <c r="F19" s="30">
        <v>34460</v>
      </c>
      <c r="G19" s="122">
        <v>1.2</v>
      </c>
      <c r="H19" s="29">
        <v>10</v>
      </c>
      <c r="I19" s="29" t="s">
        <v>483</v>
      </c>
      <c r="J19" s="30">
        <v>32321</v>
      </c>
      <c r="K19" s="122">
        <v>0.8</v>
      </c>
      <c r="L19" s="29">
        <v>10</v>
      </c>
      <c r="M19" s="29" t="s">
        <v>483</v>
      </c>
      <c r="N19" s="30">
        <v>90521</v>
      </c>
      <c r="O19" s="122">
        <v>1.5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22323</v>
      </c>
      <c r="C20" s="122">
        <v>2.1</v>
      </c>
      <c r="D20" s="29">
        <v>11</v>
      </c>
      <c r="E20" s="29" t="s">
        <v>484</v>
      </c>
      <c r="F20" s="30">
        <v>33413</v>
      </c>
      <c r="G20" s="122">
        <v>2</v>
      </c>
      <c r="H20" s="29">
        <v>11</v>
      </c>
      <c r="I20" s="29" t="s">
        <v>484</v>
      </c>
      <c r="J20" s="30">
        <v>31180</v>
      </c>
      <c r="K20" s="122">
        <v>2.1</v>
      </c>
      <c r="L20" s="29">
        <v>11</v>
      </c>
      <c r="M20" s="29" t="s">
        <v>484</v>
      </c>
      <c r="N20" s="30">
        <v>86915</v>
      </c>
      <c r="O20" s="122">
        <v>2.1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485</v>
      </c>
      <c r="B21" s="151">
        <v>20250</v>
      </c>
      <c r="C21" s="152">
        <v>4</v>
      </c>
      <c r="D21" s="150">
        <v>12</v>
      </c>
      <c r="E21" s="150" t="s">
        <v>485</v>
      </c>
      <c r="F21" s="151">
        <v>31216</v>
      </c>
      <c r="G21" s="152">
        <v>2.7</v>
      </c>
      <c r="H21" s="150">
        <v>12</v>
      </c>
      <c r="I21" s="150" t="s">
        <v>485</v>
      </c>
      <c r="J21" s="151">
        <v>28619</v>
      </c>
      <c r="K21" s="152">
        <v>1.9</v>
      </c>
      <c r="L21" s="150">
        <v>12</v>
      </c>
      <c r="M21" s="150" t="s">
        <v>485</v>
      </c>
      <c r="N21" s="151">
        <v>80084</v>
      </c>
      <c r="O21" s="152">
        <v>2.7</v>
      </c>
      <c r="P21" s="150">
        <v>12</v>
      </c>
      <c r="Q21" s="150" t="s">
        <v>485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486</v>
      </c>
      <c r="B22" s="154">
        <v>66312</v>
      </c>
      <c r="C22" s="155">
        <v>3</v>
      </c>
      <c r="D22" s="153">
        <v>13</v>
      </c>
      <c r="E22" s="153" t="s">
        <v>486</v>
      </c>
      <c r="F22" s="154">
        <v>99089</v>
      </c>
      <c r="G22" s="155">
        <v>2</v>
      </c>
      <c r="H22" s="153">
        <v>13</v>
      </c>
      <c r="I22" s="153" t="s">
        <v>486</v>
      </c>
      <c r="J22" s="154">
        <v>92120</v>
      </c>
      <c r="K22" s="155">
        <v>1.6</v>
      </c>
      <c r="L22" s="153">
        <v>13</v>
      </c>
      <c r="M22" s="153" t="s">
        <v>486</v>
      </c>
      <c r="N22" s="154">
        <v>257521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487</v>
      </c>
      <c r="B25" s="30">
        <v>20864</v>
      </c>
      <c r="C25" s="122">
        <v>2.7</v>
      </c>
      <c r="D25" s="29">
        <v>14</v>
      </c>
      <c r="E25" s="29" t="s">
        <v>487</v>
      </c>
      <c r="F25" s="30">
        <v>32045</v>
      </c>
      <c r="G25" s="122">
        <v>1.7</v>
      </c>
      <c r="H25" s="29">
        <v>14</v>
      </c>
      <c r="I25" s="29" t="s">
        <v>487</v>
      </c>
      <c r="J25" s="30">
        <v>29734</v>
      </c>
      <c r="K25" s="122">
        <v>1.2</v>
      </c>
      <c r="L25" s="29">
        <v>14</v>
      </c>
      <c r="M25" s="29" t="s">
        <v>487</v>
      </c>
      <c r="N25" s="30">
        <v>82643</v>
      </c>
      <c r="O25" s="122">
        <v>1.8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19853</v>
      </c>
      <c r="C26" s="122">
        <v>4.5</v>
      </c>
      <c r="D26" s="29">
        <v>15</v>
      </c>
      <c r="E26" s="29" t="s">
        <v>488</v>
      </c>
      <c r="F26" s="30">
        <v>29821</v>
      </c>
      <c r="G26" s="122">
        <v>4.2</v>
      </c>
      <c r="H26" s="29">
        <v>15</v>
      </c>
      <c r="I26" s="29" t="s">
        <v>488</v>
      </c>
      <c r="J26" s="30">
        <v>27005</v>
      </c>
      <c r="K26" s="122">
        <v>3.7</v>
      </c>
      <c r="L26" s="29">
        <v>15</v>
      </c>
      <c r="M26" s="29" t="s">
        <v>488</v>
      </c>
      <c r="N26" s="30">
        <v>76680</v>
      </c>
      <c r="O26" s="122">
        <v>4.1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489</v>
      </c>
      <c r="B27" s="151">
        <v>19590</v>
      </c>
      <c r="C27" s="152">
        <v>1.7</v>
      </c>
      <c r="D27" s="150">
        <v>16</v>
      </c>
      <c r="E27" s="150" t="s">
        <v>489</v>
      </c>
      <c r="F27" s="151">
        <v>29080</v>
      </c>
      <c r="G27" s="152">
        <v>0.4</v>
      </c>
      <c r="H27" s="150">
        <v>16</v>
      </c>
      <c r="I27" s="150" t="s">
        <v>489</v>
      </c>
      <c r="J27" s="151">
        <v>26333</v>
      </c>
      <c r="K27" s="152">
        <v>-0.4</v>
      </c>
      <c r="L27" s="150">
        <v>16</v>
      </c>
      <c r="M27" s="150" t="s">
        <v>489</v>
      </c>
      <c r="N27" s="151">
        <v>75002</v>
      </c>
      <c r="O27" s="152">
        <v>0.5</v>
      </c>
      <c r="P27" s="150">
        <v>16</v>
      </c>
      <c r="Q27" s="150" t="s">
        <v>489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490</v>
      </c>
      <c r="B28" s="154">
        <v>60307</v>
      </c>
      <c r="C28" s="155">
        <v>3</v>
      </c>
      <c r="D28" s="153">
        <v>17</v>
      </c>
      <c r="E28" s="153" t="s">
        <v>490</v>
      </c>
      <c r="F28" s="154">
        <v>90946</v>
      </c>
      <c r="G28" s="155">
        <v>2.1</v>
      </c>
      <c r="H28" s="153">
        <v>17</v>
      </c>
      <c r="I28" s="153" t="s">
        <v>490</v>
      </c>
      <c r="J28" s="154">
        <v>83072</v>
      </c>
      <c r="K28" s="155">
        <v>1.5</v>
      </c>
      <c r="L28" s="153">
        <v>17</v>
      </c>
      <c r="M28" s="153" t="s">
        <v>490</v>
      </c>
      <c r="N28" s="154">
        <v>234325</v>
      </c>
      <c r="O28" s="155">
        <v>2.1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491</v>
      </c>
      <c r="B29" s="30">
        <v>126619</v>
      </c>
      <c r="C29" s="122">
        <v>3</v>
      </c>
      <c r="D29" s="29">
        <v>18</v>
      </c>
      <c r="E29" s="29" t="s">
        <v>491</v>
      </c>
      <c r="F29" s="30">
        <v>190035</v>
      </c>
      <c r="G29" s="122">
        <v>2</v>
      </c>
      <c r="H29" s="29">
        <v>18</v>
      </c>
      <c r="I29" s="29" t="s">
        <v>491</v>
      </c>
      <c r="J29" s="30">
        <v>175192</v>
      </c>
      <c r="K29" s="122">
        <v>1.5</v>
      </c>
      <c r="L29" s="29">
        <v>18</v>
      </c>
      <c r="M29" s="29" t="s">
        <v>491</v>
      </c>
      <c r="N29" s="30">
        <v>491846</v>
      </c>
      <c r="O29" s="122">
        <v>2.1</v>
      </c>
      <c r="P29" s="29">
        <v>18</v>
      </c>
      <c r="Q29" s="29" t="s">
        <v>491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470</v>
      </c>
      <c r="D35" s="53"/>
      <c r="E35" s="64" t="s">
        <v>71</v>
      </c>
      <c r="F35" s="99"/>
      <c r="G35" s="121" t="s">
        <v>470</v>
      </c>
      <c r="H35" s="53"/>
      <c r="I35" s="63" t="s">
        <v>84</v>
      </c>
      <c r="J35" s="100"/>
      <c r="K35" s="121" t="s">
        <v>470</v>
      </c>
      <c r="L35" s="53"/>
      <c r="M35" s="63" t="s">
        <v>471</v>
      </c>
      <c r="N35" s="100"/>
      <c r="O35" s="121" t="s">
        <v>470</v>
      </c>
      <c r="P35" s="53"/>
      <c r="Q35" s="63" t="s">
        <v>130</v>
      </c>
      <c r="R35" s="100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17651</v>
      </c>
      <c r="C37" s="122">
        <v>2.7</v>
      </c>
      <c r="D37" s="29">
        <v>20</v>
      </c>
      <c r="E37" s="29" t="s">
        <v>474</v>
      </c>
      <c r="F37" s="30">
        <v>26106</v>
      </c>
      <c r="G37" s="122">
        <v>2.2</v>
      </c>
      <c r="H37" s="29">
        <v>20</v>
      </c>
      <c r="I37" s="29" t="s">
        <v>474</v>
      </c>
      <c r="J37" s="30">
        <v>25287</v>
      </c>
      <c r="K37" s="122">
        <v>2.2</v>
      </c>
      <c r="L37" s="29">
        <v>20</v>
      </c>
      <c r="M37" s="29" t="s">
        <v>474</v>
      </c>
      <c r="N37" s="30">
        <v>69045</v>
      </c>
      <c r="O37" s="122">
        <v>2.3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16860</v>
      </c>
      <c r="C38" s="122">
        <v>2.8</v>
      </c>
      <c r="D38" s="29">
        <v>21</v>
      </c>
      <c r="E38" s="29" t="s">
        <v>475</v>
      </c>
      <c r="F38" s="30">
        <v>26113</v>
      </c>
      <c r="G38" s="122">
        <v>2.1</v>
      </c>
      <c r="H38" s="29">
        <v>21</v>
      </c>
      <c r="I38" s="29" t="s">
        <v>475</v>
      </c>
      <c r="J38" s="30">
        <v>24348</v>
      </c>
      <c r="K38" s="122">
        <v>2.3</v>
      </c>
      <c r="L38" s="29">
        <v>21</v>
      </c>
      <c r="M38" s="29" t="s">
        <v>475</v>
      </c>
      <c r="N38" s="30">
        <v>67321</v>
      </c>
      <c r="O38" s="122">
        <v>2.4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150" t="s">
        <v>476</v>
      </c>
      <c r="B39" s="151">
        <v>20206</v>
      </c>
      <c r="C39" s="152">
        <v>0.8</v>
      </c>
      <c r="D39" s="150">
        <v>22</v>
      </c>
      <c r="E39" s="150" t="s">
        <v>476</v>
      </c>
      <c r="F39" s="151">
        <v>30868</v>
      </c>
      <c r="G39" s="152">
        <v>1.2</v>
      </c>
      <c r="H39" s="150">
        <v>22</v>
      </c>
      <c r="I39" s="150" t="s">
        <v>476</v>
      </c>
      <c r="J39" s="151">
        <v>28780</v>
      </c>
      <c r="K39" s="152">
        <v>0.2</v>
      </c>
      <c r="L39" s="150">
        <v>22</v>
      </c>
      <c r="M39" s="150" t="s">
        <v>476</v>
      </c>
      <c r="N39" s="151">
        <v>79854</v>
      </c>
      <c r="O39" s="152">
        <v>0.7</v>
      </c>
      <c r="P39" s="150">
        <v>22</v>
      </c>
      <c r="Q39" s="150" t="s">
        <v>476</v>
      </c>
      <c r="R39" s="151">
        <v>271878</v>
      </c>
      <c r="S39" s="152">
        <v>0.8</v>
      </c>
      <c r="T39" s="29">
        <v>22</v>
      </c>
    </row>
    <row r="40" spans="1:20" ht="12.75">
      <c r="A40" s="153" t="s">
        <v>477</v>
      </c>
      <c r="B40" s="154">
        <v>54717</v>
      </c>
      <c r="C40" s="155">
        <v>2</v>
      </c>
      <c r="D40" s="153">
        <v>23</v>
      </c>
      <c r="E40" s="153" t="s">
        <v>477</v>
      </c>
      <c r="F40" s="154">
        <v>83088</v>
      </c>
      <c r="G40" s="155">
        <v>1.8</v>
      </c>
      <c r="H40" s="153">
        <v>23</v>
      </c>
      <c r="I40" s="153" t="s">
        <v>477</v>
      </c>
      <c r="J40" s="154">
        <v>78415</v>
      </c>
      <c r="K40" s="155">
        <v>1.5</v>
      </c>
      <c r="L40" s="153">
        <v>23</v>
      </c>
      <c r="M40" s="153" t="s">
        <v>477</v>
      </c>
      <c r="N40" s="154">
        <v>216220</v>
      </c>
      <c r="O40" s="155">
        <v>1.7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478</v>
      </c>
      <c r="B43" s="30">
        <v>20875</v>
      </c>
      <c r="C43" s="122">
        <v>4.1</v>
      </c>
      <c r="D43" s="29">
        <v>24</v>
      </c>
      <c r="E43" s="29" t="s">
        <v>478</v>
      </c>
      <c r="F43" s="30">
        <v>30577</v>
      </c>
      <c r="G43" s="122">
        <v>1.6</v>
      </c>
      <c r="H43" s="29">
        <v>24</v>
      </c>
      <c r="I43" s="29" t="s">
        <v>478</v>
      </c>
      <c r="J43" s="30">
        <v>29595</v>
      </c>
      <c r="K43" s="122">
        <v>1.2</v>
      </c>
      <c r="L43" s="29">
        <v>24</v>
      </c>
      <c r="M43" s="29" t="s">
        <v>478</v>
      </c>
      <c r="N43" s="30">
        <v>81048</v>
      </c>
      <c r="O43" s="122">
        <v>2.1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21810</v>
      </c>
      <c r="C44" s="122">
        <v>2.3</v>
      </c>
      <c r="D44" s="29">
        <v>25</v>
      </c>
      <c r="E44" s="29" t="s">
        <v>479</v>
      </c>
      <c r="F44" s="30">
        <v>32682</v>
      </c>
      <c r="G44" s="122">
        <v>2.3</v>
      </c>
      <c r="H44" s="29">
        <v>25</v>
      </c>
      <c r="I44" s="29" t="s">
        <v>479</v>
      </c>
      <c r="J44" s="30">
        <v>31090</v>
      </c>
      <c r="K44" s="122">
        <v>2</v>
      </c>
      <c r="L44" s="29">
        <v>25</v>
      </c>
      <c r="M44" s="29" t="s">
        <v>479</v>
      </c>
      <c r="N44" s="30">
        <v>85582</v>
      </c>
      <c r="O44" s="122">
        <v>2.2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150" t="s">
        <v>480</v>
      </c>
      <c r="B45" s="151">
        <v>22392</v>
      </c>
      <c r="C45" s="152">
        <v>2.9</v>
      </c>
      <c r="D45" s="150">
        <v>26</v>
      </c>
      <c r="E45" s="150" t="s">
        <v>480</v>
      </c>
      <c r="F45" s="151">
        <v>33574</v>
      </c>
      <c r="G45" s="152">
        <v>2.1</v>
      </c>
      <c r="H45" s="150">
        <v>26</v>
      </c>
      <c r="I45" s="150" t="s">
        <v>480</v>
      </c>
      <c r="J45" s="151">
        <v>31439</v>
      </c>
      <c r="K45" s="152">
        <v>1</v>
      </c>
      <c r="L45" s="150">
        <v>26</v>
      </c>
      <c r="M45" s="150" t="s">
        <v>480</v>
      </c>
      <c r="N45" s="151">
        <v>87405</v>
      </c>
      <c r="O45" s="152">
        <v>1.9</v>
      </c>
      <c r="P45" s="150">
        <v>26</v>
      </c>
      <c r="Q45" s="150" t="s">
        <v>480</v>
      </c>
      <c r="R45" s="151">
        <v>280972</v>
      </c>
      <c r="S45" s="152">
        <v>1.3</v>
      </c>
      <c r="T45" s="29">
        <v>26</v>
      </c>
    </row>
    <row r="46" spans="1:20" ht="12.75">
      <c r="A46" s="153" t="s">
        <v>481</v>
      </c>
      <c r="B46" s="154">
        <v>65076</v>
      </c>
      <c r="C46" s="155">
        <v>3.1</v>
      </c>
      <c r="D46" s="153">
        <v>27</v>
      </c>
      <c r="E46" s="153" t="s">
        <v>481</v>
      </c>
      <c r="F46" s="154">
        <v>96833</v>
      </c>
      <c r="G46" s="155">
        <v>2</v>
      </c>
      <c r="H46" s="153">
        <v>27</v>
      </c>
      <c r="I46" s="153" t="s">
        <v>481</v>
      </c>
      <c r="J46" s="154">
        <v>92124</v>
      </c>
      <c r="K46" s="155">
        <v>1.4</v>
      </c>
      <c r="L46" s="153">
        <v>27</v>
      </c>
      <c r="M46" s="153" t="s">
        <v>481</v>
      </c>
      <c r="N46" s="154">
        <v>254034</v>
      </c>
      <c r="O46" s="155">
        <v>2.1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119794</v>
      </c>
      <c r="C47" s="122">
        <v>2.6</v>
      </c>
      <c r="D47" s="29">
        <v>28</v>
      </c>
      <c r="E47" s="29" t="s">
        <v>482</v>
      </c>
      <c r="F47" s="30">
        <v>179921</v>
      </c>
      <c r="G47" s="122">
        <v>1.9</v>
      </c>
      <c r="H47" s="29">
        <v>28</v>
      </c>
      <c r="I47" s="29" t="s">
        <v>482</v>
      </c>
      <c r="J47" s="30">
        <v>170539</v>
      </c>
      <c r="K47" s="122">
        <v>1.4</v>
      </c>
      <c r="L47" s="29">
        <v>28</v>
      </c>
      <c r="M47" s="29" t="s">
        <v>482</v>
      </c>
      <c r="N47" s="30">
        <v>470254</v>
      </c>
      <c r="O47" s="122">
        <v>1.9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483</v>
      </c>
      <c r="B50" s="30">
        <v>23926</v>
      </c>
      <c r="C50" s="122">
        <v>0.8</v>
      </c>
      <c r="D50" s="29">
        <v>29</v>
      </c>
      <c r="E50" s="29" t="s">
        <v>483</v>
      </c>
      <c r="F50" s="30">
        <v>34884</v>
      </c>
      <c r="G50" s="122">
        <v>1.2</v>
      </c>
      <c r="H50" s="29">
        <v>29</v>
      </c>
      <c r="I50" s="29" t="s">
        <v>483</v>
      </c>
      <c r="J50" s="30">
        <v>32563</v>
      </c>
      <c r="K50" s="122">
        <v>0.7</v>
      </c>
      <c r="L50" s="29">
        <v>29</v>
      </c>
      <c r="M50" s="29" t="s">
        <v>483</v>
      </c>
      <c r="N50" s="30">
        <v>91373</v>
      </c>
      <c r="O50" s="122">
        <v>0.9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23069</v>
      </c>
      <c r="C51" s="122">
        <v>3.3</v>
      </c>
      <c r="D51" s="29">
        <v>30</v>
      </c>
      <c r="E51" s="29" t="s">
        <v>484</v>
      </c>
      <c r="F51" s="30">
        <v>34227</v>
      </c>
      <c r="G51" s="122">
        <v>2.4</v>
      </c>
      <c r="H51" s="29">
        <v>30</v>
      </c>
      <c r="I51" s="29" t="s">
        <v>484</v>
      </c>
      <c r="J51" s="30">
        <v>31485</v>
      </c>
      <c r="K51" s="122">
        <v>1</v>
      </c>
      <c r="L51" s="29">
        <v>30</v>
      </c>
      <c r="M51" s="29" t="s">
        <v>484</v>
      </c>
      <c r="N51" s="30">
        <v>88781</v>
      </c>
      <c r="O51" s="122">
        <v>2.1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150" t="s">
        <v>485</v>
      </c>
      <c r="B52" s="151">
        <v>20660</v>
      </c>
      <c r="C52" s="152">
        <v>2</v>
      </c>
      <c r="D52" s="150">
        <v>31</v>
      </c>
      <c r="E52" s="150" t="s">
        <v>485</v>
      </c>
      <c r="F52" s="151">
        <v>31453</v>
      </c>
      <c r="G52" s="152">
        <v>0.8</v>
      </c>
      <c r="H52" s="150">
        <v>31</v>
      </c>
      <c r="I52" s="150" t="s">
        <v>485</v>
      </c>
      <c r="J52" s="151">
        <v>28732</v>
      </c>
      <c r="K52" s="152">
        <v>0.4</v>
      </c>
      <c r="L52" s="150">
        <v>31</v>
      </c>
      <c r="M52" s="150" t="s">
        <v>485</v>
      </c>
      <c r="N52" s="151">
        <v>80845</v>
      </c>
      <c r="O52" s="152">
        <v>1</v>
      </c>
      <c r="P52" s="150">
        <v>31</v>
      </c>
      <c r="Q52" s="150" t="s">
        <v>485</v>
      </c>
      <c r="R52" s="151">
        <v>262525</v>
      </c>
      <c r="S52" s="152">
        <v>0.3</v>
      </c>
      <c r="T52" s="29">
        <v>31</v>
      </c>
    </row>
    <row r="53" spans="1:20" ht="12.75">
      <c r="A53" s="153" t="s">
        <v>486</v>
      </c>
      <c r="B53" s="154">
        <v>67654</v>
      </c>
      <c r="C53" s="155">
        <v>2</v>
      </c>
      <c r="D53" s="153">
        <v>32</v>
      </c>
      <c r="E53" s="153" t="s">
        <v>486</v>
      </c>
      <c r="F53" s="154">
        <v>100564</v>
      </c>
      <c r="G53" s="155">
        <v>1.5</v>
      </c>
      <c r="H53" s="153">
        <v>32</v>
      </c>
      <c r="I53" s="153" t="s">
        <v>486</v>
      </c>
      <c r="J53" s="154">
        <v>92781</v>
      </c>
      <c r="K53" s="155">
        <v>0.7</v>
      </c>
      <c r="L53" s="153">
        <v>32</v>
      </c>
      <c r="M53" s="153" t="s">
        <v>486</v>
      </c>
      <c r="N53" s="154">
        <v>260999</v>
      </c>
      <c r="O53" s="155">
        <v>1.4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487</v>
      </c>
      <c r="B56" s="30">
        <v>21280</v>
      </c>
      <c r="C56" s="122">
        <v>2</v>
      </c>
      <c r="D56" s="29">
        <v>33</v>
      </c>
      <c r="E56" s="29" t="s">
        <v>487</v>
      </c>
      <c r="F56" s="30">
        <v>32507</v>
      </c>
      <c r="G56" s="122">
        <v>1.4</v>
      </c>
      <c r="H56" s="29">
        <v>33</v>
      </c>
      <c r="I56" s="29" t="s">
        <v>487</v>
      </c>
      <c r="J56" s="30">
        <v>29872</v>
      </c>
      <c r="K56" s="122">
        <v>0.5</v>
      </c>
      <c r="L56" s="29">
        <v>33</v>
      </c>
      <c r="M56" s="29" t="s">
        <v>487</v>
      </c>
      <c r="N56" s="30">
        <v>83658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20402</v>
      </c>
      <c r="C57" s="122">
        <v>2.8</v>
      </c>
      <c r="D57" s="29">
        <v>34</v>
      </c>
      <c r="E57" s="29" t="s">
        <v>488</v>
      </c>
      <c r="F57" s="30">
        <v>30373</v>
      </c>
      <c r="G57" s="122">
        <v>1.9</v>
      </c>
      <c r="H57" s="29">
        <v>34</v>
      </c>
      <c r="I57" s="29" t="s">
        <v>488</v>
      </c>
      <c r="J57" s="30">
        <v>27300</v>
      </c>
      <c r="K57" s="122">
        <v>1.1</v>
      </c>
      <c r="L57" s="29">
        <v>34</v>
      </c>
      <c r="M57" s="29" t="s">
        <v>488</v>
      </c>
      <c r="N57" s="30">
        <v>78076</v>
      </c>
      <c r="O57" s="122">
        <v>1.8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150" t="s">
        <v>489</v>
      </c>
      <c r="B58" s="151">
        <v>19917</v>
      </c>
      <c r="C58" s="152">
        <v>1.7</v>
      </c>
      <c r="D58" s="150">
        <v>35</v>
      </c>
      <c r="E58" s="150" t="s">
        <v>489</v>
      </c>
      <c r="F58" s="151">
        <v>29545</v>
      </c>
      <c r="G58" s="152">
        <v>1.6</v>
      </c>
      <c r="H58" s="150">
        <v>35</v>
      </c>
      <c r="I58" s="150" t="s">
        <v>489</v>
      </c>
      <c r="J58" s="151">
        <v>26697</v>
      </c>
      <c r="K58" s="152">
        <v>1.4</v>
      </c>
      <c r="L58" s="150">
        <v>35</v>
      </c>
      <c r="M58" s="150" t="s">
        <v>489</v>
      </c>
      <c r="N58" s="151">
        <v>76159</v>
      </c>
      <c r="O58" s="152">
        <v>1.5</v>
      </c>
      <c r="P58" s="150">
        <v>35</v>
      </c>
      <c r="Q58" s="150" t="s">
        <v>489</v>
      </c>
      <c r="R58" s="151">
        <v>261785</v>
      </c>
      <c r="S58" s="152">
        <v>0.7</v>
      </c>
      <c r="T58" s="29">
        <v>35</v>
      </c>
    </row>
    <row r="59" spans="1:20" ht="12.75">
      <c r="A59" s="153" t="s">
        <v>490</v>
      </c>
      <c r="B59" s="154">
        <v>61599</v>
      </c>
      <c r="C59" s="155">
        <v>2.1</v>
      </c>
      <c r="D59" s="153">
        <v>36</v>
      </c>
      <c r="E59" s="153" t="s">
        <v>490</v>
      </c>
      <c r="F59" s="154">
        <v>92425</v>
      </c>
      <c r="G59" s="155">
        <v>1.6</v>
      </c>
      <c r="H59" s="153">
        <v>36</v>
      </c>
      <c r="I59" s="153" t="s">
        <v>490</v>
      </c>
      <c r="J59" s="154">
        <v>83869</v>
      </c>
      <c r="K59" s="155">
        <v>1</v>
      </c>
      <c r="L59" s="153">
        <v>36</v>
      </c>
      <c r="M59" s="153" t="s">
        <v>490</v>
      </c>
      <c r="N59" s="154">
        <v>237894</v>
      </c>
      <c r="O59" s="155">
        <v>1.5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129253</v>
      </c>
      <c r="C60" s="122">
        <v>2.1</v>
      </c>
      <c r="D60" s="29">
        <v>37</v>
      </c>
      <c r="E60" s="29" t="s">
        <v>491</v>
      </c>
      <c r="F60" s="30">
        <v>192989</v>
      </c>
      <c r="G60" s="122">
        <v>1.6</v>
      </c>
      <c r="H60" s="29">
        <v>37</v>
      </c>
      <c r="I60" s="29" t="s">
        <v>491</v>
      </c>
      <c r="J60" s="30">
        <v>176650</v>
      </c>
      <c r="K60" s="122">
        <v>0.8</v>
      </c>
      <c r="L60" s="29">
        <v>37</v>
      </c>
      <c r="M60" s="29" t="s">
        <v>491</v>
      </c>
      <c r="N60" s="30">
        <v>498892</v>
      </c>
      <c r="O60" s="122">
        <v>1.4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249047</v>
      </c>
      <c r="C63" s="158">
        <v>2.3</v>
      </c>
      <c r="D63" s="156">
        <v>38</v>
      </c>
      <c r="E63" s="156" t="s">
        <v>31</v>
      </c>
      <c r="F63" s="157">
        <v>372910</v>
      </c>
      <c r="G63" s="158">
        <v>1.7</v>
      </c>
      <c r="H63" s="156">
        <v>38</v>
      </c>
      <c r="I63" s="156" t="s">
        <v>31</v>
      </c>
      <c r="J63" s="157">
        <v>347189</v>
      </c>
      <c r="K63" s="158">
        <v>1.1</v>
      </c>
      <c r="L63" s="156">
        <v>38</v>
      </c>
      <c r="M63" s="156" t="s">
        <v>31</v>
      </c>
      <c r="N63" s="157">
        <v>969147</v>
      </c>
      <c r="O63" s="158">
        <v>1.7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493</v>
      </c>
    </row>
    <row r="2" spans="1:19" ht="12.75" customHeight="1">
      <c r="A2" s="229" t="s">
        <v>469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470</v>
      </c>
      <c r="D3" s="53"/>
      <c r="E3" s="264" t="s">
        <v>108</v>
      </c>
      <c r="F3" s="265"/>
      <c r="G3" s="121" t="s">
        <v>470</v>
      </c>
      <c r="H3" s="53"/>
      <c r="I3" s="264" t="s">
        <v>121</v>
      </c>
      <c r="J3" s="265"/>
      <c r="K3" s="121" t="s">
        <v>470</v>
      </c>
      <c r="L3" s="53"/>
      <c r="M3" s="264" t="s">
        <v>494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9" t="s">
        <v>57</v>
      </c>
    </row>
    <row r="6" spans="1:20" ht="12.75">
      <c r="A6" s="29" t="s">
        <v>474</v>
      </c>
      <c r="B6" s="30">
        <v>42010</v>
      </c>
      <c r="C6" s="122">
        <v>1.9</v>
      </c>
      <c r="D6" s="29">
        <v>1</v>
      </c>
      <c r="E6" s="29" t="s">
        <v>474</v>
      </c>
      <c r="F6" s="30">
        <v>86813</v>
      </c>
      <c r="G6" s="122">
        <v>1.2</v>
      </c>
      <c r="H6" s="29">
        <v>1</v>
      </c>
      <c r="I6" s="29" t="s">
        <v>474</v>
      </c>
      <c r="J6" s="30">
        <v>40185</v>
      </c>
      <c r="K6" s="122">
        <v>0.6</v>
      </c>
      <c r="L6" s="29">
        <v>1</v>
      </c>
      <c r="M6" s="29" t="s">
        <v>474</v>
      </c>
      <c r="N6" s="30">
        <v>169009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40284</v>
      </c>
      <c r="C7" s="122">
        <v>6.1</v>
      </c>
      <c r="D7" s="29">
        <v>2</v>
      </c>
      <c r="E7" s="29" t="s">
        <v>475</v>
      </c>
      <c r="F7" s="30">
        <v>84059</v>
      </c>
      <c r="G7" s="122">
        <v>4.8</v>
      </c>
      <c r="H7" s="29">
        <v>2</v>
      </c>
      <c r="I7" s="29" t="s">
        <v>475</v>
      </c>
      <c r="J7" s="30">
        <v>38926</v>
      </c>
      <c r="K7" s="122">
        <v>5.1</v>
      </c>
      <c r="L7" s="29">
        <v>2</v>
      </c>
      <c r="M7" s="29" t="s">
        <v>475</v>
      </c>
      <c r="N7" s="30">
        <v>163269</v>
      </c>
      <c r="O7" s="122">
        <v>5.2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476</v>
      </c>
      <c r="B8" s="30">
        <v>47356</v>
      </c>
      <c r="C8" s="122">
        <v>4.7</v>
      </c>
      <c r="D8" s="29">
        <v>3</v>
      </c>
      <c r="E8" s="29" t="s">
        <v>476</v>
      </c>
      <c r="F8" s="30">
        <v>97721</v>
      </c>
      <c r="G8" s="122">
        <v>4</v>
      </c>
      <c r="H8" s="29">
        <v>3</v>
      </c>
      <c r="I8" s="29" t="s">
        <v>476</v>
      </c>
      <c r="J8" s="30">
        <v>45364</v>
      </c>
      <c r="K8" s="122">
        <v>4.5</v>
      </c>
      <c r="L8" s="29">
        <v>3</v>
      </c>
      <c r="M8" s="29" t="s">
        <v>476</v>
      </c>
      <c r="N8" s="30">
        <v>190441</v>
      </c>
      <c r="O8" s="122">
        <v>4.3</v>
      </c>
      <c r="P8" s="29">
        <v>3</v>
      </c>
      <c r="Q8" s="29" t="s">
        <v>476</v>
      </c>
      <c r="R8" s="30">
        <v>269709</v>
      </c>
      <c r="S8" s="122">
        <v>4.5</v>
      </c>
      <c r="T8" s="29">
        <v>3</v>
      </c>
    </row>
    <row r="9" spans="1:20" ht="12.75">
      <c r="A9" s="153" t="s">
        <v>477</v>
      </c>
      <c r="B9" s="154">
        <v>129650</v>
      </c>
      <c r="C9" s="155">
        <v>4.2</v>
      </c>
      <c r="D9" s="153">
        <v>4</v>
      </c>
      <c r="E9" s="153" t="s">
        <v>477</v>
      </c>
      <c r="F9" s="154">
        <v>268593</v>
      </c>
      <c r="G9" s="155">
        <v>3.3</v>
      </c>
      <c r="H9" s="153">
        <v>4</v>
      </c>
      <c r="I9" s="153" t="s">
        <v>477</v>
      </c>
      <c r="J9" s="154">
        <v>124475</v>
      </c>
      <c r="K9" s="155">
        <v>3.4</v>
      </c>
      <c r="L9" s="153">
        <v>4</v>
      </c>
      <c r="M9" s="153" t="s">
        <v>477</v>
      </c>
      <c r="N9" s="154">
        <v>522718</v>
      </c>
      <c r="O9" s="155">
        <v>3.6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478</v>
      </c>
      <c r="B12" s="30">
        <v>46554</v>
      </c>
      <c r="C12" s="122">
        <v>2.2</v>
      </c>
      <c r="D12" s="29">
        <v>5</v>
      </c>
      <c r="E12" s="29" t="s">
        <v>478</v>
      </c>
      <c r="F12" s="30">
        <v>97043</v>
      </c>
      <c r="G12" s="122">
        <v>2.2</v>
      </c>
      <c r="H12" s="29">
        <v>5</v>
      </c>
      <c r="I12" s="29" t="s">
        <v>478</v>
      </c>
      <c r="J12" s="30">
        <v>45384</v>
      </c>
      <c r="K12" s="122">
        <v>1.8</v>
      </c>
      <c r="L12" s="29">
        <v>5</v>
      </c>
      <c r="M12" s="29" t="s">
        <v>478</v>
      </c>
      <c r="N12" s="30">
        <v>188980</v>
      </c>
      <c r="O12" s="122">
        <v>2.1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48372</v>
      </c>
      <c r="C13" s="122">
        <v>2.2</v>
      </c>
      <c r="D13" s="29">
        <v>6</v>
      </c>
      <c r="E13" s="29" t="s">
        <v>479</v>
      </c>
      <c r="F13" s="30">
        <v>97358</v>
      </c>
      <c r="G13" s="122">
        <v>1.3</v>
      </c>
      <c r="H13" s="29">
        <v>6</v>
      </c>
      <c r="I13" s="29" t="s">
        <v>479</v>
      </c>
      <c r="J13" s="30">
        <v>45819</v>
      </c>
      <c r="K13" s="122">
        <v>1.6</v>
      </c>
      <c r="L13" s="29">
        <v>6</v>
      </c>
      <c r="M13" s="29" t="s">
        <v>479</v>
      </c>
      <c r="N13" s="30">
        <v>191549</v>
      </c>
      <c r="O13" s="122">
        <v>1.6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480</v>
      </c>
      <c r="B14" s="30">
        <v>49515</v>
      </c>
      <c r="C14" s="122">
        <v>2.7</v>
      </c>
      <c r="D14" s="29">
        <v>7</v>
      </c>
      <c r="E14" s="29" t="s">
        <v>480</v>
      </c>
      <c r="F14" s="30">
        <v>96588</v>
      </c>
      <c r="G14" s="122">
        <v>2.2</v>
      </c>
      <c r="H14" s="29">
        <v>7</v>
      </c>
      <c r="I14" s="29" t="s">
        <v>480</v>
      </c>
      <c r="J14" s="30">
        <v>45612</v>
      </c>
      <c r="K14" s="122">
        <v>2</v>
      </c>
      <c r="L14" s="29">
        <v>7</v>
      </c>
      <c r="M14" s="29" t="s">
        <v>480</v>
      </c>
      <c r="N14" s="30">
        <v>191715</v>
      </c>
      <c r="O14" s="122">
        <v>2.3</v>
      </c>
      <c r="P14" s="29">
        <v>7</v>
      </c>
      <c r="Q14" s="29" t="s">
        <v>480</v>
      </c>
      <c r="R14" s="30">
        <v>277496</v>
      </c>
      <c r="S14" s="122">
        <v>2.6</v>
      </c>
      <c r="T14" s="29">
        <v>7</v>
      </c>
    </row>
    <row r="15" spans="1:20" ht="12.75">
      <c r="A15" s="153" t="s">
        <v>481</v>
      </c>
      <c r="B15" s="154">
        <v>144441</v>
      </c>
      <c r="C15" s="155">
        <v>2.4</v>
      </c>
      <c r="D15" s="153">
        <v>8</v>
      </c>
      <c r="E15" s="153" t="s">
        <v>481</v>
      </c>
      <c r="F15" s="154">
        <v>290989</v>
      </c>
      <c r="G15" s="155">
        <v>1.9</v>
      </c>
      <c r="H15" s="153">
        <v>8</v>
      </c>
      <c r="I15" s="153" t="s">
        <v>481</v>
      </c>
      <c r="J15" s="154">
        <v>136814</v>
      </c>
      <c r="K15" s="155">
        <v>1.8</v>
      </c>
      <c r="L15" s="153">
        <v>8</v>
      </c>
      <c r="M15" s="153" t="s">
        <v>481</v>
      </c>
      <c r="N15" s="154">
        <v>572244</v>
      </c>
      <c r="O15" s="155">
        <v>2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274091</v>
      </c>
      <c r="C16" s="122">
        <v>3.2</v>
      </c>
      <c r="D16" s="29">
        <v>9</v>
      </c>
      <c r="E16" s="29" t="s">
        <v>482</v>
      </c>
      <c r="F16" s="30">
        <v>559582</v>
      </c>
      <c r="G16" s="122">
        <v>2.6</v>
      </c>
      <c r="H16" s="29">
        <v>9</v>
      </c>
      <c r="I16" s="29" t="s">
        <v>482</v>
      </c>
      <c r="J16" s="30">
        <v>261290</v>
      </c>
      <c r="K16" s="122">
        <v>2.6</v>
      </c>
      <c r="L16" s="29">
        <v>9</v>
      </c>
      <c r="M16" s="29" t="s">
        <v>482</v>
      </c>
      <c r="N16" s="30">
        <v>1094963</v>
      </c>
      <c r="O16" s="122">
        <v>2.7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483</v>
      </c>
      <c r="B19" s="30">
        <v>47080</v>
      </c>
      <c r="C19" s="122">
        <v>0.7</v>
      </c>
      <c r="D19" s="29">
        <v>10</v>
      </c>
      <c r="E19" s="29" t="s">
        <v>483</v>
      </c>
      <c r="F19" s="30">
        <v>97451</v>
      </c>
      <c r="G19" s="122">
        <v>0.8</v>
      </c>
      <c r="H19" s="29">
        <v>10</v>
      </c>
      <c r="I19" s="29" t="s">
        <v>483</v>
      </c>
      <c r="J19" s="30">
        <v>46322</v>
      </c>
      <c r="K19" s="122">
        <v>1.2</v>
      </c>
      <c r="L19" s="29">
        <v>10</v>
      </c>
      <c r="M19" s="29" t="s">
        <v>483</v>
      </c>
      <c r="N19" s="30">
        <v>190853</v>
      </c>
      <c r="O19" s="122">
        <v>0.9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48330</v>
      </c>
      <c r="C20" s="122">
        <v>2.8</v>
      </c>
      <c r="D20" s="29">
        <v>11</v>
      </c>
      <c r="E20" s="29" t="s">
        <v>484</v>
      </c>
      <c r="F20" s="30">
        <v>98777</v>
      </c>
      <c r="G20" s="122">
        <v>3</v>
      </c>
      <c r="H20" s="29">
        <v>11</v>
      </c>
      <c r="I20" s="29" t="s">
        <v>484</v>
      </c>
      <c r="J20" s="30">
        <v>45395</v>
      </c>
      <c r="K20" s="122">
        <v>2.8</v>
      </c>
      <c r="L20" s="29">
        <v>11</v>
      </c>
      <c r="M20" s="29" t="s">
        <v>484</v>
      </c>
      <c r="N20" s="30">
        <v>192502</v>
      </c>
      <c r="O20" s="122">
        <v>2.9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485</v>
      </c>
      <c r="B21" s="30">
        <v>45766</v>
      </c>
      <c r="C21" s="122">
        <v>2.5</v>
      </c>
      <c r="D21" s="29">
        <v>12</v>
      </c>
      <c r="E21" s="29" t="s">
        <v>485</v>
      </c>
      <c r="F21" s="30">
        <v>93012</v>
      </c>
      <c r="G21" s="122">
        <v>2.6</v>
      </c>
      <c r="H21" s="29">
        <v>12</v>
      </c>
      <c r="I21" s="29" t="s">
        <v>485</v>
      </c>
      <c r="J21" s="30">
        <v>42894</v>
      </c>
      <c r="K21" s="122">
        <v>2.5</v>
      </c>
      <c r="L21" s="29">
        <v>12</v>
      </c>
      <c r="M21" s="29" t="s">
        <v>485</v>
      </c>
      <c r="N21" s="30">
        <v>181672</v>
      </c>
      <c r="O21" s="122">
        <v>2.6</v>
      </c>
      <c r="P21" s="29">
        <v>12</v>
      </c>
      <c r="Q21" s="29" t="s">
        <v>485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486</v>
      </c>
      <c r="B22" s="154">
        <v>141175</v>
      </c>
      <c r="C22" s="155">
        <v>2</v>
      </c>
      <c r="D22" s="153">
        <v>13</v>
      </c>
      <c r="E22" s="153" t="s">
        <v>486</v>
      </c>
      <c r="F22" s="154">
        <v>289239</v>
      </c>
      <c r="G22" s="155">
        <v>2.1</v>
      </c>
      <c r="H22" s="153">
        <v>13</v>
      </c>
      <c r="I22" s="153" t="s">
        <v>486</v>
      </c>
      <c r="J22" s="154">
        <v>134612</v>
      </c>
      <c r="K22" s="155">
        <v>2.2</v>
      </c>
      <c r="L22" s="153">
        <v>13</v>
      </c>
      <c r="M22" s="153" t="s">
        <v>486</v>
      </c>
      <c r="N22" s="154">
        <v>565027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487</v>
      </c>
      <c r="B25" s="30">
        <v>46976</v>
      </c>
      <c r="C25" s="122">
        <v>1.3</v>
      </c>
      <c r="D25" s="29">
        <v>14</v>
      </c>
      <c r="E25" s="29" t="s">
        <v>487</v>
      </c>
      <c r="F25" s="30">
        <v>98017</v>
      </c>
      <c r="G25" s="122">
        <v>0.7</v>
      </c>
      <c r="H25" s="29">
        <v>14</v>
      </c>
      <c r="I25" s="29" t="s">
        <v>487</v>
      </c>
      <c r="J25" s="30">
        <v>44075</v>
      </c>
      <c r="K25" s="122">
        <v>1.1</v>
      </c>
      <c r="L25" s="29">
        <v>14</v>
      </c>
      <c r="M25" s="29" t="s">
        <v>487</v>
      </c>
      <c r="N25" s="30">
        <v>189068</v>
      </c>
      <c r="O25" s="122">
        <v>1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46295</v>
      </c>
      <c r="C26" s="122">
        <v>3.9</v>
      </c>
      <c r="D26" s="29">
        <v>15</v>
      </c>
      <c r="E26" s="29" t="s">
        <v>488</v>
      </c>
      <c r="F26" s="30">
        <v>92427</v>
      </c>
      <c r="G26" s="122">
        <v>3.9</v>
      </c>
      <c r="H26" s="29">
        <v>15</v>
      </c>
      <c r="I26" s="29" t="s">
        <v>488</v>
      </c>
      <c r="J26" s="30">
        <v>43187</v>
      </c>
      <c r="K26" s="122">
        <v>3.6</v>
      </c>
      <c r="L26" s="29">
        <v>15</v>
      </c>
      <c r="M26" s="29" t="s">
        <v>488</v>
      </c>
      <c r="N26" s="30">
        <v>181910</v>
      </c>
      <c r="O26" s="122">
        <v>3.8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489</v>
      </c>
      <c r="B27" s="30">
        <v>46893</v>
      </c>
      <c r="C27" s="122">
        <v>1.1</v>
      </c>
      <c r="D27" s="29">
        <v>16</v>
      </c>
      <c r="E27" s="29" t="s">
        <v>489</v>
      </c>
      <c r="F27" s="30">
        <v>93618</v>
      </c>
      <c r="G27" s="122">
        <v>-0.1</v>
      </c>
      <c r="H27" s="29">
        <v>16</v>
      </c>
      <c r="I27" s="29" t="s">
        <v>489</v>
      </c>
      <c r="J27" s="30">
        <v>44447</v>
      </c>
      <c r="K27" s="122">
        <v>-0.5</v>
      </c>
      <c r="L27" s="29">
        <v>16</v>
      </c>
      <c r="M27" s="29" t="s">
        <v>489</v>
      </c>
      <c r="N27" s="30">
        <v>184957</v>
      </c>
      <c r="O27" s="122">
        <v>0.1</v>
      </c>
      <c r="P27" s="29">
        <v>16</v>
      </c>
      <c r="Q27" s="29" t="s">
        <v>489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490</v>
      </c>
      <c r="B28" s="154">
        <v>140164</v>
      </c>
      <c r="C28" s="155">
        <v>2.1</v>
      </c>
      <c r="D28" s="153">
        <v>17</v>
      </c>
      <c r="E28" s="153" t="s">
        <v>490</v>
      </c>
      <c r="F28" s="154">
        <v>284062</v>
      </c>
      <c r="G28" s="155">
        <v>1.4</v>
      </c>
      <c r="H28" s="153">
        <v>17</v>
      </c>
      <c r="I28" s="153" t="s">
        <v>490</v>
      </c>
      <c r="J28" s="154">
        <v>131709</v>
      </c>
      <c r="K28" s="155">
        <v>1.4</v>
      </c>
      <c r="L28" s="153">
        <v>17</v>
      </c>
      <c r="M28" s="153" t="s">
        <v>490</v>
      </c>
      <c r="N28" s="154">
        <v>555935</v>
      </c>
      <c r="O28" s="155">
        <v>1.6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491</v>
      </c>
      <c r="B29" s="164">
        <v>281339</v>
      </c>
      <c r="C29" s="165">
        <v>2</v>
      </c>
      <c r="D29" s="163">
        <v>18</v>
      </c>
      <c r="E29" s="163" t="s">
        <v>491</v>
      </c>
      <c r="F29" s="164">
        <v>573302</v>
      </c>
      <c r="G29" s="165">
        <v>1.8</v>
      </c>
      <c r="H29" s="163">
        <v>18</v>
      </c>
      <c r="I29" s="163" t="s">
        <v>491</v>
      </c>
      <c r="J29" s="164">
        <v>266321</v>
      </c>
      <c r="K29" s="165">
        <v>1.8</v>
      </c>
      <c r="L29" s="163">
        <v>18</v>
      </c>
      <c r="M29" s="163" t="s">
        <v>491</v>
      </c>
      <c r="N29" s="164">
        <v>1120962</v>
      </c>
      <c r="O29" s="165">
        <v>1.8</v>
      </c>
      <c r="P29" s="163">
        <v>18</v>
      </c>
      <c r="Q29" s="163" t="s">
        <v>491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470</v>
      </c>
      <c r="D35" s="53"/>
      <c r="E35" s="68" t="s">
        <v>108</v>
      </c>
      <c r="F35" s="101"/>
      <c r="G35" s="121" t="s">
        <v>470</v>
      </c>
      <c r="H35" s="53"/>
      <c r="I35" s="68" t="s">
        <v>121</v>
      </c>
      <c r="J35" s="101"/>
      <c r="K35" s="121" t="s">
        <v>470</v>
      </c>
      <c r="L35" s="53"/>
      <c r="M35" s="68" t="s">
        <v>494</v>
      </c>
      <c r="N35" s="101"/>
      <c r="O35" s="121" t="s">
        <v>470</v>
      </c>
      <c r="P35" s="53"/>
      <c r="Q35" s="68" t="s">
        <v>130</v>
      </c>
      <c r="R35" s="101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43114</v>
      </c>
      <c r="C37" s="122">
        <v>2.6</v>
      </c>
      <c r="D37" s="29">
        <v>20</v>
      </c>
      <c r="E37" s="29" t="s">
        <v>474</v>
      </c>
      <c r="F37" s="30">
        <v>88849</v>
      </c>
      <c r="G37" s="122">
        <v>2.3</v>
      </c>
      <c r="H37" s="29">
        <v>20</v>
      </c>
      <c r="I37" s="29" t="s">
        <v>474</v>
      </c>
      <c r="J37" s="30">
        <v>41116</v>
      </c>
      <c r="K37" s="122">
        <v>2.3</v>
      </c>
      <c r="L37" s="29">
        <v>20</v>
      </c>
      <c r="M37" s="29" t="s">
        <v>474</v>
      </c>
      <c r="N37" s="30">
        <v>173080</v>
      </c>
      <c r="O37" s="122">
        <v>2.4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41078</v>
      </c>
      <c r="C38" s="122">
        <v>2</v>
      </c>
      <c r="D38" s="29">
        <v>21</v>
      </c>
      <c r="E38" s="29" t="s">
        <v>475</v>
      </c>
      <c r="F38" s="30">
        <v>85227</v>
      </c>
      <c r="G38" s="122">
        <v>1.4</v>
      </c>
      <c r="H38" s="29">
        <v>21</v>
      </c>
      <c r="I38" s="29" t="s">
        <v>475</v>
      </c>
      <c r="J38" s="30">
        <v>39449</v>
      </c>
      <c r="K38" s="122">
        <v>1.3</v>
      </c>
      <c r="L38" s="29">
        <v>21</v>
      </c>
      <c r="M38" s="29" t="s">
        <v>475</v>
      </c>
      <c r="N38" s="30">
        <v>165754</v>
      </c>
      <c r="O38" s="122">
        <v>1.5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29" t="s">
        <v>476</v>
      </c>
      <c r="B39" s="30">
        <v>47728</v>
      </c>
      <c r="C39" s="122">
        <v>0.8</v>
      </c>
      <c r="D39" s="29">
        <v>22</v>
      </c>
      <c r="E39" s="29" t="s">
        <v>476</v>
      </c>
      <c r="F39" s="30">
        <v>98713</v>
      </c>
      <c r="G39" s="122">
        <v>1</v>
      </c>
      <c r="H39" s="29">
        <v>22</v>
      </c>
      <c r="I39" s="29" t="s">
        <v>476</v>
      </c>
      <c r="J39" s="30">
        <v>45583</v>
      </c>
      <c r="K39" s="122">
        <v>0.5</v>
      </c>
      <c r="L39" s="29">
        <v>22</v>
      </c>
      <c r="M39" s="29" t="s">
        <v>476</v>
      </c>
      <c r="N39" s="30">
        <v>192024</v>
      </c>
      <c r="O39" s="122">
        <v>0.8</v>
      </c>
      <c r="P39" s="29">
        <v>22</v>
      </c>
      <c r="Q39" s="29" t="s">
        <v>476</v>
      </c>
      <c r="R39" s="30">
        <v>271878</v>
      </c>
      <c r="S39" s="122">
        <v>0.8</v>
      </c>
      <c r="T39" s="29">
        <v>22</v>
      </c>
    </row>
    <row r="40" spans="1:20" ht="12.75">
      <c r="A40" s="153" t="s">
        <v>477</v>
      </c>
      <c r="B40" s="154">
        <v>131921</v>
      </c>
      <c r="C40" s="155">
        <v>1.8</v>
      </c>
      <c r="D40" s="153">
        <v>23</v>
      </c>
      <c r="E40" s="153" t="s">
        <v>477</v>
      </c>
      <c r="F40" s="154">
        <v>272789</v>
      </c>
      <c r="G40" s="155">
        <v>1.6</v>
      </c>
      <c r="H40" s="153">
        <v>23</v>
      </c>
      <c r="I40" s="153" t="s">
        <v>477</v>
      </c>
      <c r="J40" s="154">
        <v>126148</v>
      </c>
      <c r="K40" s="155">
        <v>1.3</v>
      </c>
      <c r="L40" s="153">
        <v>23</v>
      </c>
      <c r="M40" s="153" t="s">
        <v>477</v>
      </c>
      <c r="N40" s="154">
        <v>530858</v>
      </c>
      <c r="O40" s="155">
        <v>1.6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478</v>
      </c>
      <c r="B43" s="30">
        <v>47161</v>
      </c>
      <c r="C43" s="122">
        <v>1.3</v>
      </c>
      <c r="D43" s="29">
        <v>24</v>
      </c>
      <c r="E43" s="29" t="s">
        <v>478</v>
      </c>
      <c r="F43" s="30">
        <v>97798</v>
      </c>
      <c r="G43" s="122">
        <v>0.8</v>
      </c>
      <c r="H43" s="29">
        <v>24</v>
      </c>
      <c r="I43" s="29" t="s">
        <v>478</v>
      </c>
      <c r="J43" s="30">
        <v>45669</v>
      </c>
      <c r="K43" s="122">
        <v>0.6</v>
      </c>
      <c r="L43" s="29">
        <v>24</v>
      </c>
      <c r="M43" s="29" t="s">
        <v>478</v>
      </c>
      <c r="N43" s="30">
        <v>190627</v>
      </c>
      <c r="O43" s="122">
        <v>0.9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49549</v>
      </c>
      <c r="C44" s="122">
        <v>2.4</v>
      </c>
      <c r="D44" s="29">
        <v>25</v>
      </c>
      <c r="E44" s="29" t="s">
        <v>479</v>
      </c>
      <c r="F44" s="30">
        <v>99243</v>
      </c>
      <c r="G44" s="122">
        <v>1.9</v>
      </c>
      <c r="H44" s="29">
        <v>25</v>
      </c>
      <c r="I44" s="29" t="s">
        <v>479</v>
      </c>
      <c r="J44" s="30">
        <v>46832</v>
      </c>
      <c r="K44" s="122">
        <v>2.2</v>
      </c>
      <c r="L44" s="29">
        <v>25</v>
      </c>
      <c r="M44" s="29" t="s">
        <v>479</v>
      </c>
      <c r="N44" s="30">
        <v>195624</v>
      </c>
      <c r="O44" s="122">
        <v>2.1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29" t="s">
        <v>480</v>
      </c>
      <c r="B45" s="30">
        <v>50223</v>
      </c>
      <c r="C45" s="122">
        <v>1.4</v>
      </c>
      <c r="D45" s="29">
        <v>26</v>
      </c>
      <c r="E45" s="29" t="s">
        <v>480</v>
      </c>
      <c r="F45" s="30">
        <v>97060</v>
      </c>
      <c r="G45" s="122">
        <v>0.5</v>
      </c>
      <c r="H45" s="29">
        <v>26</v>
      </c>
      <c r="I45" s="29" t="s">
        <v>480</v>
      </c>
      <c r="J45" s="30">
        <v>46283</v>
      </c>
      <c r="K45" s="122">
        <v>1.5</v>
      </c>
      <c r="L45" s="29">
        <v>26</v>
      </c>
      <c r="M45" s="29" t="s">
        <v>480</v>
      </c>
      <c r="N45" s="30">
        <v>193566</v>
      </c>
      <c r="O45" s="122">
        <v>1</v>
      </c>
      <c r="P45" s="29">
        <v>26</v>
      </c>
      <c r="Q45" s="29" t="s">
        <v>480</v>
      </c>
      <c r="R45" s="30">
        <v>280972</v>
      </c>
      <c r="S45" s="122">
        <v>1.3</v>
      </c>
      <c r="T45" s="29">
        <v>26</v>
      </c>
    </row>
    <row r="46" spans="1:20" ht="12.75">
      <c r="A46" s="153" t="s">
        <v>481</v>
      </c>
      <c r="B46" s="154">
        <v>146933</v>
      </c>
      <c r="C46" s="155">
        <v>1.7</v>
      </c>
      <c r="D46" s="153">
        <v>27</v>
      </c>
      <c r="E46" s="153" t="s">
        <v>481</v>
      </c>
      <c r="F46" s="154">
        <v>294101</v>
      </c>
      <c r="G46" s="155">
        <v>1.1</v>
      </c>
      <c r="H46" s="153">
        <v>27</v>
      </c>
      <c r="I46" s="153" t="s">
        <v>481</v>
      </c>
      <c r="J46" s="154">
        <v>138784</v>
      </c>
      <c r="K46" s="155">
        <v>1.4</v>
      </c>
      <c r="L46" s="153">
        <v>27</v>
      </c>
      <c r="M46" s="153" t="s">
        <v>481</v>
      </c>
      <c r="N46" s="154">
        <v>579818</v>
      </c>
      <c r="O46" s="155">
        <v>1.3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278854</v>
      </c>
      <c r="C47" s="122">
        <v>1.7</v>
      </c>
      <c r="D47" s="29">
        <v>28</v>
      </c>
      <c r="E47" s="29" t="s">
        <v>482</v>
      </c>
      <c r="F47" s="30">
        <v>566889</v>
      </c>
      <c r="G47" s="122">
        <v>1.3</v>
      </c>
      <c r="H47" s="29">
        <v>28</v>
      </c>
      <c r="I47" s="29" t="s">
        <v>482</v>
      </c>
      <c r="J47" s="30">
        <v>264932</v>
      </c>
      <c r="K47" s="122">
        <v>1.4</v>
      </c>
      <c r="L47" s="29">
        <v>28</v>
      </c>
      <c r="M47" s="29" t="s">
        <v>482</v>
      </c>
      <c r="N47" s="30">
        <v>1110675</v>
      </c>
      <c r="O47" s="122">
        <v>1.4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483</v>
      </c>
      <c r="B50" s="30">
        <v>47599</v>
      </c>
      <c r="C50" s="122">
        <v>1.1</v>
      </c>
      <c r="D50" s="29">
        <v>29</v>
      </c>
      <c r="E50" s="29" t="s">
        <v>483</v>
      </c>
      <c r="F50" s="30">
        <v>97935</v>
      </c>
      <c r="G50" s="122">
        <v>0.5</v>
      </c>
      <c r="H50" s="29">
        <v>29</v>
      </c>
      <c r="I50" s="29" t="s">
        <v>483</v>
      </c>
      <c r="J50" s="30">
        <v>46610</v>
      </c>
      <c r="K50" s="122">
        <v>0.6</v>
      </c>
      <c r="L50" s="29">
        <v>29</v>
      </c>
      <c r="M50" s="29" t="s">
        <v>483</v>
      </c>
      <c r="N50" s="30">
        <v>192145</v>
      </c>
      <c r="O50" s="122">
        <v>0.7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49033</v>
      </c>
      <c r="C51" s="122">
        <v>1.5</v>
      </c>
      <c r="D51" s="29">
        <v>30</v>
      </c>
      <c r="E51" s="29" t="s">
        <v>484</v>
      </c>
      <c r="F51" s="30">
        <v>99560</v>
      </c>
      <c r="G51" s="122">
        <v>0.8</v>
      </c>
      <c r="H51" s="29">
        <v>30</v>
      </c>
      <c r="I51" s="29" t="s">
        <v>484</v>
      </c>
      <c r="J51" s="30">
        <v>45992</v>
      </c>
      <c r="K51" s="122">
        <v>1.3</v>
      </c>
      <c r="L51" s="29">
        <v>30</v>
      </c>
      <c r="M51" s="29" t="s">
        <v>484</v>
      </c>
      <c r="N51" s="30">
        <v>194584</v>
      </c>
      <c r="O51" s="122">
        <v>1.1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29" t="s">
        <v>485</v>
      </c>
      <c r="B52" s="30">
        <v>45955</v>
      </c>
      <c r="C52" s="122">
        <v>0.4</v>
      </c>
      <c r="D52" s="29">
        <v>31</v>
      </c>
      <c r="E52" s="29" t="s">
        <v>485</v>
      </c>
      <c r="F52" s="30">
        <v>92776</v>
      </c>
      <c r="G52" s="122">
        <v>-0.3</v>
      </c>
      <c r="H52" s="29">
        <v>31</v>
      </c>
      <c r="I52" s="29" t="s">
        <v>485</v>
      </c>
      <c r="J52" s="30">
        <v>42949</v>
      </c>
      <c r="K52" s="122">
        <v>0.1</v>
      </c>
      <c r="L52" s="29">
        <v>31</v>
      </c>
      <c r="M52" s="29" t="s">
        <v>485</v>
      </c>
      <c r="N52" s="30">
        <v>181680</v>
      </c>
      <c r="O52" s="122">
        <v>0</v>
      </c>
      <c r="P52" s="29">
        <v>31</v>
      </c>
      <c r="Q52" s="29" t="s">
        <v>485</v>
      </c>
      <c r="R52" s="30">
        <v>262525</v>
      </c>
      <c r="S52" s="122">
        <v>0.3</v>
      </c>
      <c r="T52" s="29">
        <v>31</v>
      </c>
    </row>
    <row r="53" spans="1:20" ht="12.75">
      <c r="A53" s="153" t="s">
        <v>486</v>
      </c>
      <c r="B53" s="154">
        <v>142587</v>
      </c>
      <c r="C53" s="155">
        <v>1</v>
      </c>
      <c r="D53" s="153">
        <v>32</v>
      </c>
      <c r="E53" s="153" t="s">
        <v>486</v>
      </c>
      <c r="F53" s="154">
        <v>290272</v>
      </c>
      <c r="G53" s="155">
        <v>0.4</v>
      </c>
      <c r="H53" s="153">
        <v>32</v>
      </c>
      <c r="I53" s="153" t="s">
        <v>486</v>
      </c>
      <c r="J53" s="154">
        <v>135551</v>
      </c>
      <c r="K53" s="155">
        <v>0.7</v>
      </c>
      <c r="L53" s="153">
        <v>32</v>
      </c>
      <c r="M53" s="153" t="s">
        <v>486</v>
      </c>
      <c r="N53" s="154">
        <v>568409</v>
      </c>
      <c r="O53" s="155">
        <v>0.6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487</v>
      </c>
      <c r="B56" s="30">
        <v>47686</v>
      </c>
      <c r="C56" s="122">
        <v>1.5</v>
      </c>
      <c r="D56" s="29">
        <v>33</v>
      </c>
      <c r="E56" s="29" t="s">
        <v>487</v>
      </c>
      <c r="F56" s="30">
        <v>99055</v>
      </c>
      <c r="G56" s="122">
        <v>1.1</v>
      </c>
      <c r="H56" s="29">
        <v>33</v>
      </c>
      <c r="I56" s="29" t="s">
        <v>487</v>
      </c>
      <c r="J56" s="30">
        <v>44604</v>
      </c>
      <c r="K56" s="122">
        <v>1.2</v>
      </c>
      <c r="L56" s="29">
        <v>33</v>
      </c>
      <c r="M56" s="29" t="s">
        <v>487</v>
      </c>
      <c r="N56" s="30">
        <v>191346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47107</v>
      </c>
      <c r="C57" s="122">
        <v>1.8</v>
      </c>
      <c r="D57" s="29">
        <v>34</v>
      </c>
      <c r="E57" s="29" t="s">
        <v>488</v>
      </c>
      <c r="F57" s="30">
        <v>92791</v>
      </c>
      <c r="G57" s="122">
        <v>0.4</v>
      </c>
      <c r="H57" s="29">
        <v>34</v>
      </c>
      <c r="I57" s="29" t="s">
        <v>488</v>
      </c>
      <c r="J57" s="30">
        <v>43416</v>
      </c>
      <c r="K57" s="122">
        <v>0.5</v>
      </c>
      <c r="L57" s="29">
        <v>34</v>
      </c>
      <c r="M57" s="29" t="s">
        <v>488</v>
      </c>
      <c r="N57" s="30">
        <v>183314</v>
      </c>
      <c r="O57" s="122">
        <v>0.8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29" t="s">
        <v>489</v>
      </c>
      <c r="B58" s="30">
        <v>47244</v>
      </c>
      <c r="C58" s="122">
        <v>0.8</v>
      </c>
      <c r="D58" s="29">
        <v>35</v>
      </c>
      <c r="E58" s="29" t="s">
        <v>489</v>
      </c>
      <c r="F58" s="30">
        <v>93751</v>
      </c>
      <c r="G58" s="122">
        <v>0.1</v>
      </c>
      <c r="H58" s="29">
        <v>35</v>
      </c>
      <c r="I58" s="29" t="s">
        <v>489</v>
      </c>
      <c r="J58" s="30">
        <v>44630</v>
      </c>
      <c r="K58" s="122">
        <v>0.4</v>
      </c>
      <c r="L58" s="29">
        <v>35</v>
      </c>
      <c r="M58" s="29" t="s">
        <v>489</v>
      </c>
      <c r="N58" s="30">
        <v>185626</v>
      </c>
      <c r="O58" s="122">
        <v>0.4</v>
      </c>
      <c r="P58" s="29">
        <v>35</v>
      </c>
      <c r="Q58" s="29" t="s">
        <v>489</v>
      </c>
      <c r="R58" s="30">
        <v>261785</v>
      </c>
      <c r="S58" s="122">
        <v>0.7</v>
      </c>
      <c r="T58" s="29">
        <v>35</v>
      </c>
    </row>
    <row r="59" spans="1:20" ht="12.75">
      <c r="A59" s="153" t="s">
        <v>490</v>
      </c>
      <c r="B59" s="154">
        <v>142038</v>
      </c>
      <c r="C59" s="155">
        <v>1.3</v>
      </c>
      <c r="D59" s="153">
        <v>36</v>
      </c>
      <c r="E59" s="153" t="s">
        <v>490</v>
      </c>
      <c r="F59" s="154">
        <v>285597</v>
      </c>
      <c r="G59" s="155">
        <v>0.5</v>
      </c>
      <c r="H59" s="153">
        <v>36</v>
      </c>
      <c r="I59" s="153" t="s">
        <v>490</v>
      </c>
      <c r="J59" s="154">
        <v>132651</v>
      </c>
      <c r="K59" s="155">
        <v>0.7</v>
      </c>
      <c r="L59" s="153">
        <v>36</v>
      </c>
      <c r="M59" s="153" t="s">
        <v>490</v>
      </c>
      <c r="N59" s="154">
        <v>560285</v>
      </c>
      <c r="O59" s="155">
        <v>0.8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284624</v>
      </c>
      <c r="C60" s="122">
        <v>1.2</v>
      </c>
      <c r="D60" s="29">
        <v>37</v>
      </c>
      <c r="E60" s="29" t="s">
        <v>491</v>
      </c>
      <c r="F60" s="30">
        <v>575869</v>
      </c>
      <c r="G60" s="122">
        <v>0.4</v>
      </c>
      <c r="H60" s="29">
        <v>37</v>
      </c>
      <c r="I60" s="29" t="s">
        <v>491</v>
      </c>
      <c r="J60" s="30">
        <v>268202</v>
      </c>
      <c r="K60" s="122">
        <v>0.7</v>
      </c>
      <c r="L60" s="29">
        <v>37</v>
      </c>
      <c r="M60" s="29" t="s">
        <v>491</v>
      </c>
      <c r="N60" s="30">
        <v>1128695</v>
      </c>
      <c r="O60" s="122">
        <v>0.7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563478</v>
      </c>
      <c r="C63" s="158">
        <v>1.4</v>
      </c>
      <c r="D63" s="156">
        <v>38</v>
      </c>
      <c r="E63" s="156" t="s">
        <v>31</v>
      </c>
      <c r="F63" s="157">
        <v>1142758</v>
      </c>
      <c r="G63" s="158">
        <v>0.9</v>
      </c>
      <c r="H63" s="156">
        <v>38</v>
      </c>
      <c r="I63" s="156" t="s">
        <v>31</v>
      </c>
      <c r="J63" s="157">
        <v>533134</v>
      </c>
      <c r="K63" s="158">
        <v>1</v>
      </c>
      <c r="L63" s="156">
        <v>38</v>
      </c>
      <c r="M63" s="156" t="s">
        <v>31</v>
      </c>
      <c r="N63" s="157">
        <v>2239370</v>
      </c>
      <c r="O63" s="158">
        <v>1.1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495</v>
      </c>
      <c r="N1" s="15" t="s">
        <v>496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3197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3201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3202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3205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3207</v>
      </c>
    </row>
    <row r="301" spans="12:14" ht="12.75">
      <c r="L301" s="183">
        <f>IF(Data!H341&lt;&gt;"",Data!J341,"")</f>
        <v>43070</v>
      </c>
      <c r="M301" s="179">
        <f>Data!H341</f>
        <v>43070</v>
      </c>
      <c r="N301" s="17">
        <f>Data!I341</f>
        <v>3209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2018-02-22T16:40:43Z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