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firstSheet="1"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 name="Sheet1" sheetId="17" r:id="rId17"/>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<sst xmlns="http://schemas.openxmlformats.org/spreadsheetml/2006/main" count="1952" uniqueCount="570">
  <si>
    <t>Line</t>
  </si>
  <si>
    <t>USPct</t>
  </si>
  <si>
    <t>NEPct</t>
  </si>
  <si>
    <t>NCPct</t>
  </si>
  <si>
    <t>SAPct</t>
  </si>
  <si>
    <t>SGPct</t>
  </si>
  <si>
    <t>WPct</t>
  </si>
  <si>
    <t>CurrMon</t>
  </si>
  <si>
    <t>CurrYear</t>
  </si>
  <si>
    <t>PrevYear</t>
  </si>
  <si>
    <t>MonSpan</t>
  </si>
  <si>
    <t>PubNum</t>
  </si>
  <si>
    <t>0</t>
  </si>
  <si>
    <t>-0.1</t>
  </si>
  <si>
    <t>2.9</t>
  </si>
  <si>
    <t>3.9</t>
  </si>
  <si>
    <t>3.1</t>
  </si>
  <si>
    <t>3.3</t>
  </si>
  <si>
    <t>December</t>
  </si>
  <si>
    <t>2015</t>
  </si>
  <si>
    <t>2014</t>
  </si>
  <si>
    <t>January - December</t>
  </si>
  <si>
    <t>-16-021</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</si>
  <si>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</si>
  <si>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</si>
  <si>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</si>
  <si>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</si>
  <si>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</si>
  <si>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</si>
  <si>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</si>
  <si>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</si>
  <si>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</si>
  <si>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</si>
  <si>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</si>
  <si>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</si>
  <si>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</si>
  <si>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</si>
  <si>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</si>
  <si>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</si>
  <si>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</si>
  <si>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</si>
  <si>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</si>
  <si>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</si>
  <si>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</si>
  <si>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</si>
  <si>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</si>
  <si>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</si>
  <si>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</si>
  <si>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</si>
  <si>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</si>
  <si>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</si>
  <si>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</si>
  <si>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</si>
  <si>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</si>
  <si>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</si>
  <si>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</si>
  <si>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</si>
  <si>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</si>
  <si>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</si>
  <si>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</si>
  <si>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</si>
  <si>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</si>
  <si>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</si>
  <si>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</si>
  <si>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</si>
  <si>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</si>
  <si>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40</t>
  </si>
  <si>
    <t>2.8</t>
  </si>
  <si>
    <t>0.346</t>
  </si>
  <si>
    <t>50.5</t>
  </si>
  <si>
    <t>64.2</t>
  </si>
  <si>
    <t>24.9</t>
  </si>
  <si>
    <t>04/18/2016</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</si>
  <si>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</si>
  <si>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</si>
  <si>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</si>
  <si>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</si>
  <si>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</si>
  <si>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</si>
  <si>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</si>
  <si>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</si>
  <si>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</si>
  <si>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</si>
  <si>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</si>
  <si>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</si>
  <si>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</si>
  <si>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</si>
  <si>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</si>
  <si>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</si>
  <si>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</si>
  <si>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</si>
  <si>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</si>
  <si>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</si>
  <si>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</si>
  <si>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</si>
  <si>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</si>
  <si>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</si>
  <si>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</si>
  <si>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</si>
  <si>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</si>
  <si>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</si>
  <si>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</si>
  <si>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</si>
  <si>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</si>
  <si>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</si>
  <si>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</si>
  <si>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</si>
  <si>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</si>
  <si>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</si>
  <si>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</si>
  <si>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</si>
  <si>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</si>
  <si>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</si>
  <si>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</si>
  <si>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</si>
  <si>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</si>
  <si>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</si>
  <si>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</si>
  <si>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</si>
  <si>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</si>
  <si>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</si>
  <si>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</si>
  <si>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</si>
  <si>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</si>
  <si>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</si>
  <si>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</si>
  <si>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</si>
  <si>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</si>
  <si>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</si>
  <si>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</si>
  <si>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</si>
  <si>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</si>
  <si>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</si>
  <si>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</si>
  <si>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</si>
  <si>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</si>
  <si>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</si>
  <si>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</si>
  <si>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</si>
  <si>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</si>
  <si>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</si>
  <si>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</si>
  <si>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</si>
  <si>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</si>
  <si>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</si>
  <si>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</si>
  <si>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</si>
  <si>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</si>
  <si>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</si>
  <si>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</si>
  <si>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</si>
  <si>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</si>
  <si>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</si>
  <si>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</si>
  <si>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</si>
  <si>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</si>
  <si>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</si>
  <si>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</si>
  <si>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</si>
  <si>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</si>
  <si>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</si>
  <si>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</si>
  <si>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</si>
  <si>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</si>
  <si>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</si>
  <si>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</si>
  <si>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</si>
  <si>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</si>
  <si>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</si>
  <si>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</si>
  <si>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</si>
  <si>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</si>
  <si>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</si>
  <si>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</si>
  <si>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</si>
  <si>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</si>
  <si>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</si>
  <si>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</si>
  <si>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</si>
  <si>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</si>
  <si>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48</t>
  </si>
  <si>
    <t>July</t>
  </si>
  <si>
    <t>August</t>
  </si>
  <si>
    <t>September</t>
  </si>
  <si>
    <t>JulVol</t>
  </si>
  <si>
    <t>JulCuV</t>
  </si>
  <si>
    <t>JulCuP</t>
  </si>
  <si>
    <t>AugVol</t>
  </si>
  <si>
    <t>AugCuV</t>
  </si>
  <si>
    <t>AugCuP</t>
  </si>
  <si>
    <t>SepVol</t>
  </si>
  <si>
    <t>SepCuV</t>
  </si>
  <si>
    <t>SepCuP</t>
  </si>
  <si>
    <t>5</t>
  </si>
  <si>
    <t>47</t>
  </si>
  <si>
    <t>45</t>
  </si>
  <si>
    <t>October</t>
  </si>
  <si>
    <t>November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</si>
  <si>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</si>
  <si>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</si>
  <si>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</si>
  <si>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</si>
  <si>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</si>
  <si>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</si>
  <si>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</si>
  <si>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</si>
  <si>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</si>
  <si>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</si>
  <si>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</si>
  <si>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</si>
  <si>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</si>
  <si>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</si>
  <si>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</si>
  <si>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</si>
  <si>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</si>
  <si>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</si>
  <si>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</si>
  <si>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</si>
  <si>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</si>
  <si>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</si>
  <si>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</si>
  <si>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</si>
  <si>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</si>
  <si>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</si>
  <si>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</si>
  <si>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</si>
  <si>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</si>
  <si>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</si>
  <si>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</si>
  <si>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</si>
  <si>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</si>
  <si>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</si>
  <si>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</si>
  <si>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</si>
  <si>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</si>
  <si>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</si>
  <si>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</si>
  <si>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</si>
  <si>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</si>
  <si>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</si>
  <si>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</si>
  <si>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46</t>
  </si>
  <si>
    <t>44</t>
  </si>
  <si>
    <t>39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</si>
  <si>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</si>
  <si>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</si>
  <si>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</si>
  <si>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</si>
  <si>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</si>
  <si>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</si>
  <si>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</si>
  <si>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</si>
  <si>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</si>
  <si>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</si>
  <si>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</si>
  <si>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</si>
  <si>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</si>
  <si>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</si>
  <si>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</si>
  <si>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</si>
  <si>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</si>
  <si>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</si>
  <si>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</si>
  <si>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</si>
  <si>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</si>
  <si>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</si>
  <si>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</si>
  <si>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</si>
  <si>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</si>
  <si>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</si>
  <si>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</si>
  <si>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</si>
  <si>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</si>
  <si>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</si>
  <si>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</si>
  <si>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</si>
  <si>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</si>
  <si>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</si>
  <si>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</si>
  <si>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</si>
  <si>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</si>
  <si>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</si>
  <si>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</si>
  <si>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</si>
  <si>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</si>
  <si>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</si>
  <si>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</si>
  <si>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</si>
  <si>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07/01/15</t>
  </si>
  <si>
    <t>10/01/66</t>
  </si>
  <si>
    <t>01/01/91</t>
  </si>
  <si>
    <t>01/01/92</t>
  </si>
  <si>
    <t>01/01/15</t>
  </si>
  <si>
    <t>07/01/04</t>
  </si>
  <si>
    <t>07/01/14</t>
  </si>
  <si>
    <t>01/01/05</t>
  </si>
  <si>
    <t>01/01/95</t>
  </si>
  <si>
    <t>10/01/09</t>
  </si>
  <si>
    <t>01/01/65</t>
  </si>
  <si>
    <t>07/01/07</t>
  </si>
  <si>
    <t>07/01/91</t>
  </si>
  <si>
    <t>01/01/90</t>
  </si>
  <si>
    <t>01/01/03</t>
  </si>
  <si>
    <t>01/01/97</t>
  </si>
  <si>
    <t>03/01/15</t>
  </si>
  <si>
    <t>07/01/03</t>
  </si>
  <si>
    <t>04/01/15</t>
  </si>
  <si>
    <t>07/01/93</t>
  </si>
  <si>
    <t>07/01/11</t>
  </si>
  <si>
    <t>08/01/99</t>
  </si>
  <si>
    <t>07/30/13</t>
  </si>
  <si>
    <t>08/01/97</t>
  </si>
  <si>
    <t>04/01/03</t>
  </si>
  <si>
    <t>01/01/84</t>
  </si>
  <si>
    <t>07/01/12</t>
  </si>
  <si>
    <t>08/01/00</t>
  </si>
  <si>
    <t>01/31/89</t>
  </si>
  <si>
    <t>04/01/96</t>
  </si>
  <si>
    <t>07/01/94</t>
  </si>
  <si>
    <t>01/01/98</t>
  </si>
  <si>
    <t>07/01/09</t>
  </si>
  <si>
    <t>10/02/92</t>
  </si>
  <si>
    <t>07/01/97</t>
  </si>
  <si>
    <t>12/01/00</t>
  </si>
  <si>
    <t>07/01/88</t>
  </si>
  <si>
    <t>07/01/95</t>
  </si>
  <si>
    <t>01/01/02</t>
  </si>
  <si>
    <t>07/01/05</t>
  </si>
  <si>
    <t>05/27/87</t>
  </si>
  <si>
    <t>01/01/11</t>
  </si>
  <si>
    <t>07/01/87</t>
  </si>
  <si>
    <t>04/01/99</t>
  </si>
  <si>
    <t>07/01/89</t>
  </si>
  <si>
    <t>04/01/90</t>
  </si>
  <si>
    <t>10/01/91</t>
  </si>
  <si>
    <t>09/01/97</t>
  </si>
  <si>
    <t>05/01/97</t>
  </si>
  <si>
    <t>05/01/13</t>
  </si>
  <si>
    <t>07/01/13</t>
  </si>
  <si>
    <t>08/01/15</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</si>
  <si>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</si>
  <si>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</si>
  <si>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</si>
  <si>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</si>
  <si>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</si>
  <si>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</si>
  <si>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</si>
  <si>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</si>
  <si>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</si>
  <si>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</si>
  <si>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</si>
  <si>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</si>
  <si>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</si>
  <si>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</si>
  <si>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</si>
  <si>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</si>
  <si>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</si>
  <si>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</si>
  <si>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</si>
  <si>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</si>
  <si>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</si>
  <si>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</si>
  <si>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</si>
  <si>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</si>
  <si>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</si>
  <si>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</si>
  <si>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</si>
  <si>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</si>
  <si>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</si>
  <si>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</si>
  <si>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</si>
  <si>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</si>
  <si>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</si>
  <si>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</si>
  <si>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</si>
  <si>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</si>
  <si>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</si>
  <si>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</si>
  <si>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</si>
  <si>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</si>
  <si>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</si>
  <si>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</si>
  <si>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</si>
  <si>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</si>
  <si>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</si>
  <si>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</si>
  <si>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</si>
  <si>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</si>
  <si>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</si>
  <si>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</si>
  <si>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</si>
  <si>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</si>
  <si>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</si>
  <si>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</si>
  <si>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</si>
  <si>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</si>
  <si>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</si>
  <si>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</si>
  <si>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</si>
  <si>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</si>
  <si>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</si>
  <si>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</si>
  <si>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</si>
  <si>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</si>
  <si>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</si>
  <si>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</si>
  <si>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</si>
  <si>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</si>
  <si>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</si>
  <si>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</si>
  <si>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</si>
  <si>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</si>
  <si>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</si>
  <si>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</si>
  <si>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</si>
  <si>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</si>
  <si>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</si>
  <si>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</si>
  <si>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</si>
  <si>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</si>
  <si>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</si>
  <si>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</si>
  <si>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</si>
  <si>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</si>
  <si>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</si>
  <si>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</si>
  <si>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</si>
  <si>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</si>
  <si>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</si>
  <si>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</si>
  <si>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</si>
  <si>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</si>
  <si>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</si>
  <si>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</si>
  <si>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</si>
  <si>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</si>
  <si>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</si>
  <si>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</si>
  <si>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Commercial vehicles formerly subject to the highway use tax pay an additional 3 cents per gallon.  Dealers are refunded 10 cents per gallon of</t>
  </si>
  <si>
    <t>each qualified fuel (ethanol or methanol) blended with unleaded gasoline.</t>
  </si>
  <si>
    <t>49</t>
  </si>
  <si>
    <t>Rates shown include 1 cent per gallon tax dedicated to the Petroleum Underground Tank Release Environmental Cleanup Indemnity Fund.  When the</t>
  </si>
  <si>
    <t>50</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</si>
  <si>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</si>
  <si>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</si>
  <si>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</si>
  <si>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</si>
  <si>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</si>
  <si>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</si>
  <si>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</si>
  <si>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</si>
  <si>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</si>
  <si>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</si>
  <si>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</si>
  <si>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</si>
  <si>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</si>
  <si>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</si>
  <si>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</si>
  <si>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</si>
  <si>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</si>
  <si>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</si>
  <si>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</si>
  <si>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</si>
  <si>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</si>
  <si>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</si>
  <si>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</si>
  <si>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</si>
  <si>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</si>
  <si>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</si>
  <si>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</si>
  <si>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</si>
  <si>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</si>
  <si>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</si>
  <si>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</si>
  <si>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</si>
  <si>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</si>
  <si>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</si>
  <si>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</si>
  <si>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</si>
  <si>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</si>
  <si>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</si>
  <si>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</si>
  <si>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</si>
  <si>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</si>
  <si>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</si>
  <si>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</si>
  <si>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</si>
  <si>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</si>
  <si>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</si>
  <si>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</si>
  <si>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</si>
  <si>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</si>
  <si>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</si>
  <si>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</si>
  <si>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</si>
  <si>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</si>
  <si>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</si>
  <si>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</si>
  <si>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</si>
  <si>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</si>
  <si>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</si>
  <si>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</si>
  <si>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</si>
  <si>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</si>
  <si>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</si>
  <si>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</si>
  <si>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</si>
  <si>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</si>
  <si>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</si>
  <si>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</si>
  <si>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</si>
  <si>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</si>
  <si>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</si>
  <si>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</si>
  <si>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</si>
  <si>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</si>
  <si>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</si>
  <si>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</si>
  <si>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</si>
  <si>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</si>
  <si>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</si>
  <si>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</si>
  <si>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</si>
  <si>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</si>
  <si>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</si>
  <si>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</si>
  <si>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</si>
  <si>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</si>
  <si>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</si>
  <si>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</si>
  <si>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</si>
  <si>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</si>
  <si>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</si>
  <si>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</si>
  <si>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</si>
  <si>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</si>
  <si>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</si>
  <si>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</si>
  <si>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</si>
  <si>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</si>
  <si>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</si>
  <si>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</si>
  <si>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</si>
  <si>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</si>
  <si>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</si>
  <si>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</si>
  <si>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</si>
  <si>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</si>
  <si>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</si>
  <si>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</si>
  <si>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</si>
  <si>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</si>
  <si>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</si>
  <si>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</si>
  <si>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</si>
  <si>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</si>
  <si>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</si>
  <si>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</si>
  <si>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</si>
  <si>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</si>
  <si>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</si>
  <si>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</si>
  <si>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</si>
  <si>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</si>
  <si>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</si>
  <si>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</si>
  <si>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</si>
  <si>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</si>
  <si>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 xml:space="preserve">    </t>
  </si>
  <si>
    <t xml:space="preserv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</si>
</sst>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5">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6"/>
      <color indexed="8"/>
      <name val="Arial"/>
      <family val="2"/>
    </font>
    <font>
      <sz val="7"/>
      <color indexed="8"/>
      <name val="Arial"/>
      <family val="2"/>
    </font>
    <font>
      <sz val="5"/>
      <color indexed="8"/>
      <name val="Arial"/>
      <family val="2"/>
    </font>
    <font>
      <sz val="6"/>
      <color indexed="8"/>
      <name val="Arial"/>
      <family val="2"/>
    </font>
    <font>
      <sz val="26"/>
      <color indexed="8"/>
      <name val="Arial"/>
      <family val="2"/>
    </font>
    <font>
      <sz val="26"/>
      <color indexed="56"/>
      <name val="Arial"/>
      <family val="2"/>
    </font>
    <font>
      <sz val="11"/>
      <color indexed="56"/>
      <name val="Arial"/>
      <family val="2"/>
    </font>
    <font>
      <sz val="24"/>
      <color indexed="56"/>
      <name val="Arial"/>
      <family val="2"/>
    </font>
    <font>
      <sz val="16"/>
      <color indexed="56"/>
      <name val="Arial"/>
      <family val="2"/>
    </font>
    <font>
      <b/>
      <sz val="14"/>
      <color indexed="56"/>
      <name val="Arial"/>
      <family val="2"/>
    </font>
    <font>
      <b/>
      <sz val="16"/>
      <color indexed="56"/>
      <name val="Arial"/>
      <family val="2"/>
    </font>
    <font>
      <sz val="10"/>
      <color indexed="56"/>
      <name val="Arial"/>
      <family val="2"/>
    </font>
    <font>
      <b/>
      <sz val="12"/>
      <color indexed="8"/>
      <name val="Arial"/>
      <family val="2"/>
    </font>
    <font>
      <sz val="8"/>
      <color indexed="8"/>
      <name val="Arial"/>
      <family val="2"/>
    </font>
    <font>
      <sz val="12"/>
      <color indexed="8"/>
      <name val="Arial"/>
      <family val="2"/>
    </font>
    <font>
      <sz val="18"/>
      <color indexed="56"/>
      <name val="Arial"/>
      <family val="2"/>
    </font>
    <font>
      <sz val="12"/>
      <color indexed="56"/>
      <name val="Arial"/>
      <family val="2"/>
    </font>
    <font>
      <sz val="6"/>
      <color indexed="9"/>
      <name val="Arial"/>
      <family val="2"/>
    </font>
    <font>
      <sz val="7"/>
      <color indexed="9"/>
      <name val="Arial"/>
      <family val="2"/>
    </font>
    <font>
      <sz val="7"/>
      <color indexed="56"/>
      <name val="Arial"/>
      <family val="2"/>
    </font>
    <font>
      <sz val="14"/>
      <color indexed="56"/>
      <name val="Arial"/>
      <family val="2"/>
    </font>
    <font>
      <sz val="14"/>
      <color indexed="8"/>
      <name val="Arial"/>
      <family val="2"/>
    </font>
    <font>
      <sz val="11"/>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6"/>
      <color theme="1"/>
      <name val="Arial"/>
      <family val="2"/>
    </font>
    <font>
      <sz val="7"/>
      <color theme="1"/>
      <name val="Arial"/>
      <family val="2"/>
    </font>
    <font>
      <sz val="5"/>
      <color theme="1"/>
      <name val="Arial"/>
      <family val="2"/>
    </font>
    <font>
      <sz val="6"/>
      <color theme="1"/>
      <name val="Arial"/>
      <family val="2"/>
    </font>
    <font>
      <sz val="26"/>
      <color theme="1"/>
      <name val="Arial"/>
      <family val="2"/>
    </font>
    <font>
      <sz val="26"/>
      <color rgb="FF002060"/>
      <name val="Arial"/>
      <family val="2"/>
    </font>
    <font>
      <sz val="11"/>
      <color rgb="FF002060"/>
      <name val="Arial"/>
      <family val="2"/>
    </font>
    <font>
      <sz val="24"/>
      <color rgb="FF002060"/>
      <name val="Arial"/>
      <family val="2"/>
    </font>
    <font>
      <sz val="16"/>
      <color rgb="FF002060"/>
      <name val="Arial"/>
      <family val="2"/>
    </font>
    <font>
      <b/>
      <sz val="14"/>
      <color rgb="FF002060"/>
      <name val="Arial"/>
      <family val="2"/>
    </font>
    <font>
      <b/>
      <sz val="16"/>
      <color rgb="FF002060"/>
      <name val="Arial"/>
      <family val="2"/>
    </font>
    <font>
      <sz val="10"/>
      <color rgb="FF002060"/>
      <name val="Arial"/>
      <family val="2"/>
    </font>
    <font>
      <b/>
      <sz val="12"/>
      <color theme="1"/>
      <name val="Arial"/>
      <family val="2"/>
    </font>
    <font>
      <sz val="8"/>
      <color theme="1"/>
      <name val="Arial"/>
      <family val="2"/>
    </font>
    <font>
      <sz val="12"/>
      <color theme="1"/>
      <name val="Arial"/>
      <family val="2"/>
    </font>
    <font>
      <sz val="18"/>
      <color rgb="FF002060"/>
      <name val="Arial"/>
      <family val="2"/>
    </font>
    <font>
      <sz val="12"/>
      <color rgb="FF002060"/>
      <name val="Arial"/>
      <family val="2"/>
    </font>
    <font>
      <sz val="6"/>
      <color theme="0"/>
      <name val="Arial"/>
      <family val="2"/>
    </font>
    <font>
      <sz val="7"/>
      <color theme="0"/>
      <name val="Arial"/>
      <family val="2"/>
    </font>
    <font>
      <sz val="7"/>
      <color rgb="FF002060"/>
      <name val="Arial"/>
      <family val="2"/>
    </font>
    <font>
      <sz val="14"/>
      <color rgb="FF002060"/>
      <name val="Arial"/>
      <family val="2"/>
    </font>
    <font>
      <sz val="14"/>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color theme="0" tint="-0.349979996681213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2">
    <xf numFmtId="0" fontId="0" fillId="0" borderId="0" xfId="0" applyAlignment="1">
      <alignment/>
    </xf>
    <xf numFmtId="0" fontId="0" fillId="0" borderId="0" xfId="0" applyAlignment="1">
      <alignment horizontal="centerContinuous"/>
    </xf>
    <xf numFmtId="0" fontId="62" fillId="0" borderId="0" xfId="0" applyFont="1" applyAlignment="1">
      <alignment horizontal="centerContinuous"/>
    </xf>
    <xf numFmtId="0" fontId="0" fillId="0" borderId="0" xfId="0" applyBorder="1" applyAlignment="1">
      <alignment vertical="center"/>
    </xf>
    <xf numFmtId="0" fontId="0" fillId="0" borderId="0" xfId="0" applyAlignment="1">
      <alignment vertical="center"/>
    </xf>
    <xf numFmtId="0" fontId="62" fillId="0" borderId="0" xfId="0" applyFont="1" applyAlignment="1">
      <alignment horizontal="centerContinuous" vertical="center"/>
    </xf>
    <xf numFmtId="0" fontId="60"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4"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2" xfId="0" applyFont="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1" xfId="0" applyFont="1" applyFill="1" applyBorder="1" applyAlignment="1">
      <alignment vertical="center"/>
    </xf>
    <xf numFmtId="3" fontId="65" fillId="0" borderId="12" xfId="0" applyNumberFormat="1" applyFont="1" applyBorder="1" applyAlignment="1">
      <alignment vertical="center"/>
    </xf>
    <xf numFmtId="0" fontId="2" fillId="0" borderId="11" xfId="0" applyFont="1" applyBorder="1" applyAlignment="1">
      <alignment vertical="center"/>
    </xf>
    <xf numFmtId="3" fontId="65" fillId="0" borderId="11" xfId="0" applyNumberFormat="1" applyFont="1" applyBorder="1" applyAlignment="1">
      <alignment vertical="center"/>
    </xf>
    <xf numFmtId="3" fontId="65" fillId="0" borderId="15" xfId="0" applyNumberFormat="1" applyFont="1" applyBorder="1" applyAlignment="1">
      <alignment vertical="center"/>
    </xf>
    <xf numFmtId="3" fontId="65" fillId="0" borderId="16" xfId="0" applyNumberFormat="1" applyFont="1" applyBorder="1" applyAlignment="1">
      <alignment vertical="center"/>
    </xf>
    <xf numFmtId="0" fontId="65" fillId="0" borderId="0" xfId="0" applyFont="1" applyAlignment="1">
      <alignment horizontal="right" vertical="center"/>
    </xf>
    <xf numFmtId="0" fontId="65" fillId="0" borderId="0" xfId="0" applyFont="1" applyAlignment="1">
      <alignment vertical="center"/>
    </xf>
    <xf numFmtId="0" fontId="63" fillId="0" borderId="0" xfId="0" applyFont="1" applyAlignment="1">
      <alignment horizontal="right" vertical="center"/>
    </xf>
    <xf numFmtId="0" fontId="63" fillId="0" borderId="0" xfId="0" applyFont="1" applyAlignment="1">
      <alignment vertical="center"/>
    </xf>
    <xf numFmtId="0" fontId="63" fillId="0" borderId="17" xfId="0" applyFont="1" applyBorder="1" applyAlignment="1">
      <alignment horizontal="right" vertical="center"/>
    </xf>
    <xf numFmtId="0" fontId="63" fillId="0" borderId="18"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4" fillId="0" borderId="18" xfId="0" applyFont="1" applyBorder="1" applyAlignment="1">
      <alignment vertical="center" wrapText="1"/>
    </xf>
    <xf numFmtId="0" fontId="63" fillId="0" borderId="19" xfId="0" applyFont="1" applyBorder="1" applyAlignment="1">
      <alignment horizontal="center" vertical="center"/>
    </xf>
    <xf numFmtId="0" fontId="64"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164" fontId="64" fillId="0" borderId="18" xfId="0" applyNumberFormat="1" applyFont="1" applyBorder="1" applyAlignment="1">
      <alignment horizontal="center" vertical="center" wrapText="1"/>
    </xf>
    <xf numFmtId="0" fontId="0" fillId="0" borderId="18" xfId="0" applyBorder="1" applyAlignment="1">
      <alignment/>
    </xf>
    <xf numFmtId="0" fontId="0" fillId="0" borderId="20" xfId="0" applyBorder="1" applyAlignment="1">
      <alignment horizontal="centerContinuous"/>
    </xf>
    <xf numFmtId="0" fontId="0" fillId="0" borderId="19" xfId="0" applyBorder="1" applyAlignment="1">
      <alignment horizontal="centerContinuous"/>
    </xf>
    <xf numFmtId="0" fontId="60" fillId="0" borderId="21" xfId="0" applyFont="1" applyBorder="1" applyAlignment="1">
      <alignment horizontal="centerContinuous"/>
    </xf>
    <xf numFmtId="0" fontId="60" fillId="0" borderId="22" xfId="0" applyFont="1" applyBorder="1" applyAlignment="1">
      <alignment horizontal="centerContinuous"/>
    </xf>
    <xf numFmtId="0" fontId="0" fillId="0" borderId="22" xfId="0" applyBorder="1" applyAlignment="1">
      <alignment/>
    </xf>
    <xf numFmtId="0" fontId="2" fillId="0" borderId="23" xfId="0" applyFont="1" applyBorder="1" applyAlignment="1">
      <alignment vertical="center"/>
    </xf>
    <xf numFmtId="3" fontId="65" fillId="0" borderId="23" xfId="0" applyNumberFormat="1" applyFont="1" applyBorder="1" applyAlignment="1">
      <alignment vertical="center"/>
    </xf>
    <xf numFmtId="0" fontId="0" fillId="0" borderId="24" xfId="0" applyBorder="1" applyAlignment="1">
      <alignment/>
    </xf>
    <xf numFmtId="0" fontId="0" fillId="0" borderId="25" xfId="0" applyBorder="1" applyAlignment="1">
      <alignment/>
    </xf>
    <xf numFmtId="0" fontId="0" fillId="0" borderId="17" xfId="0" applyBorder="1" applyAlignment="1">
      <alignment/>
    </xf>
    <xf numFmtId="0" fontId="0" fillId="0" borderId="26" xfId="0" applyBorder="1" applyAlignment="1">
      <alignment/>
    </xf>
    <xf numFmtId="0" fontId="2" fillId="0" borderId="12" xfId="0" applyFont="1" applyFill="1" applyBorder="1" applyAlignment="1">
      <alignment vertical="center"/>
    </xf>
    <xf numFmtId="0" fontId="2" fillId="0" borderId="10" xfId="0" applyFont="1" applyFill="1" applyBorder="1" applyAlignment="1">
      <alignment vertical="center"/>
    </xf>
    <xf numFmtId="0" fontId="64" fillId="0" borderId="24" xfId="0" applyFont="1" applyBorder="1" applyAlignment="1">
      <alignment/>
    </xf>
    <xf numFmtId="0" fontId="64" fillId="0" borderId="0" xfId="0" applyFont="1" applyBorder="1" applyAlignment="1">
      <alignment/>
    </xf>
    <xf numFmtId="0" fontId="64" fillId="0" borderId="17" xfId="0" applyFont="1" applyBorder="1" applyAlignment="1">
      <alignment/>
    </xf>
    <xf numFmtId="0" fontId="62" fillId="0" borderId="0" xfId="0" applyFont="1" applyBorder="1" applyAlignment="1">
      <alignment horizontal="centerContinuous" vertical="center"/>
    </xf>
    <xf numFmtId="0" fontId="62"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4"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6" fillId="33" borderId="0" xfId="0" applyFont="1" applyFill="1" applyAlignment="1">
      <alignment horizontal="centerContinuous"/>
    </xf>
    <xf numFmtId="0" fontId="66" fillId="33" borderId="0" xfId="0" applyFont="1" applyFill="1" applyAlignment="1">
      <alignment horizontal="centerContinuous" vertical="center"/>
    </xf>
    <xf numFmtId="0" fontId="62" fillId="33" borderId="0" xfId="0" applyFont="1" applyFill="1" applyAlignment="1">
      <alignment horizontal="centerContinuous" vertical="center"/>
    </xf>
    <xf numFmtId="0" fontId="0" fillId="33" borderId="0" xfId="0" applyFont="1" applyFill="1" applyAlignment="1">
      <alignment horizontal="centerContinuous" vertical="center"/>
    </xf>
    <xf numFmtId="0" fontId="45" fillId="33" borderId="0" xfId="0" applyFont="1" applyFill="1" applyAlignment="1">
      <alignment/>
    </xf>
    <xf numFmtId="0" fontId="60" fillId="33" borderId="0" xfId="0" applyFont="1" applyFill="1" applyAlignment="1">
      <alignment horizontal="centerContinuous" vertical="center"/>
    </xf>
    <xf numFmtId="0" fontId="48" fillId="33" borderId="0" xfId="0" applyFont="1" applyFill="1" applyAlignment="1">
      <alignment horizontal="centerContinuous" vertical="center"/>
    </xf>
    <xf numFmtId="164" fontId="60"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0"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0"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67" fillId="33" borderId="0" xfId="0" applyFont="1" applyFill="1" applyAlignment="1">
      <alignment horizontal="centerContinuous"/>
    </xf>
    <xf numFmtId="0" fontId="67" fillId="33" borderId="0" xfId="0" applyFont="1" applyFill="1" applyAlignment="1">
      <alignment horizontal="centerContinuous" vertical="center"/>
    </xf>
    <xf numFmtId="0" fontId="68" fillId="33" borderId="0" xfId="0" applyFont="1" applyFill="1" applyAlignment="1">
      <alignment horizontal="centerContinuous" vertical="center"/>
    </xf>
    <xf numFmtId="0" fontId="69" fillId="33" borderId="0" xfId="0" applyFont="1" applyFill="1" applyAlignment="1">
      <alignment horizontal="centerContinuous" vertical="center"/>
    </xf>
    <xf numFmtId="0" fontId="70" fillId="33" borderId="0" xfId="0" applyFont="1" applyFill="1" applyAlignment="1">
      <alignment horizontal="centerContinuous"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4" fillId="33" borderId="0" xfId="52" applyFill="1" applyAlignment="1">
      <alignment/>
    </xf>
    <xf numFmtId="0" fontId="71" fillId="33" borderId="0" xfId="0" applyFont="1" applyFill="1" applyAlignment="1">
      <alignment/>
    </xf>
    <xf numFmtId="0" fontId="72" fillId="33" borderId="0" xfId="0" applyFont="1" applyFill="1" applyAlignment="1">
      <alignment horizontal="centerContinuous"/>
    </xf>
    <xf numFmtId="0" fontId="73" fillId="33" borderId="0" xfId="0" applyFont="1" applyFill="1" applyAlignment="1">
      <alignment horizontal="centerContinuous"/>
    </xf>
    <xf numFmtId="0" fontId="74" fillId="33" borderId="0" xfId="0" applyFont="1" applyFill="1" applyAlignment="1">
      <alignment/>
    </xf>
    <xf numFmtId="0" fontId="60" fillId="33" borderId="0" xfId="0" applyFont="1" applyFill="1" applyAlignment="1" quotePrefix="1">
      <alignment/>
    </xf>
    <xf numFmtId="0" fontId="60" fillId="33" borderId="0" xfId="0" applyFont="1" applyFill="1" applyAlignment="1">
      <alignment/>
    </xf>
    <xf numFmtId="0" fontId="75"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2" fillId="33" borderId="0" xfId="0" applyFont="1" applyFill="1" applyAlignment="1">
      <alignment horizontal="centerContinuous"/>
    </xf>
    <xf numFmtId="0" fontId="76" fillId="33" borderId="0" xfId="0" applyFont="1" applyFill="1" applyAlignment="1">
      <alignment horizontal="centerContinuous"/>
    </xf>
    <xf numFmtId="0" fontId="77" fillId="33" borderId="0" xfId="0" applyFont="1" applyFill="1" applyAlignment="1">
      <alignment horizontal="centerContinuous"/>
    </xf>
    <xf numFmtId="0" fontId="70" fillId="33" borderId="0" xfId="0" applyFont="1" applyFill="1" applyAlignment="1">
      <alignment horizontal="centerContinuous"/>
    </xf>
    <xf numFmtId="0" fontId="78" fillId="33" borderId="0" xfId="0" applyFont="1" applyFill="1" applyAlignment="1">
      <alignment horizontal="centerContinuous"/>
    </xf>
    <xf numFmtId="0" fontId="65" fillId="33" borderId="0" xfId="0" applyFont="1" applyFill="1" applyAlignment="1">
      <alignment horizontal="right"/>
    </xf>
    <xf numFmtId="0" fontId="65" fillId="33" borderId="0" xfId="0" applyFont="1" applyFill="1" applyAlignment="1">
      <alignment/>
    </xf>
    <xf numFmtId="0" fontId="65" fillId="33" borderId="10" xfId="0" applyFont="1" applyFill="1" applyBorder="1" applyAlignment="1">
      <alignment horizontal="center" vertical="center"/>
    </xf>
    <xf numFmtId="0" fontId="65" fillId="33" borderId="10" xfId="0" applyFont="1" applyFill="1" applyBorder="1" applyAlignment="1">
      <alignment horizontal="centerContinuous" vertical="center"/>
    </xf>
    <xf numFmtId="0" fontId="65" fillId="33" borderId="12" xfId="0" applyFont="1" applyFill="1" applyBorder="1" applyAlignment="1">
      <alignment horizontal="center" vertical="center"/>
    </xf>
    <xf numFmtId="0" fontId="79" fillId="33" borderId="12" xfId="0" applyFont="1" applyFill="1" applyBorder="1" applyAlignment="1">
      <alignment horizontal="center" vertical="center"/>
    </xf>
    <xf numFmtId="0" fontId="65" fillId="33" borderId="12" xfId="0" applyFont="1" applyFill="1" applyBorder="1" applyAlignment="1">
      <alignment horizontal="centerContinuous" vertical="center"/>
    </xf>
    <xf numFmtId="0" fontId="65" fillId="33" borderId="11" xfId="0" applyFont="1" applyFill="1" applyBorder="1" applyAlignment="1">
      <alignment horizontal="center" vertical="center" wrapText="1"/>
    </xf>
    <xf numFmtId="0" fontId="65" fillId="33" borderId="18" xfId="0"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2" fillId="33" borderId="10" xfId="0" applyFont="1" applyFill="1" applyBorder="1" applyAlignment="1" quotePrefix="1">
      <alignment/>
    </xf>
    <xf numFmtId="3" fontId="65" fillId="33" borderId="10" xfId="0" applyNumberFormat="1" applyFont="1" applyFill="1" applyBorder="1" applyAlignment="1">
      <alignment/>
    </xf>
    <xf numFmtId="164" fontId="65" fillId="33" borderId="10" xfId="0" applyNumberFormat="1" applyFont="1" applyFill="1" applyBorder="1" applyAlignment="1">
      <alignment/>
    </xf>
    <xf numFmtId="0" fontId="2" fillId="33" borderId="12" xfId="0" applyFont="1" applyFill="1" applyBorder="1" applyAlignment="1">
      <alignment/>
    </xf>
    <xf numFmtId="3" fontId="65" fillId="33" borderId="12" xfId="0" applyNumberFormat="1" applyFont="1" applyFill="1" applyBorder="1" applyAlignment="1">
      <alignment wrapText="1"/>
    </xf>
    <xf numFmtId="164" fontId="65" fillId="33" borderId="12" xfId="0" applyNumberFormat="1" applyFont="1" applyFill="1" applyBorder="1" applyAlignment="1">
      <alignment wrapText="1"/>
    </xf>
    <xf numFmtId="3" fontId="65" fillId="33" borderId="12" xfId="0" applyNumberFormat="1" applyFont="1" applyFill="1" applyBorder="1" applyAlignment="1">
      <alignment/>
    </xf>
    <xf numFmtId="164" fontId="65" fillId="33" borderId="12" xfId="0" applyNumberFormat="1" applyFont="1" applyFill="1" applyBorder="1" applyAlignment="1">
      <alignment/>
    </xf>
    <xf numFmtId="0" fontId="2" fillId="33" borderId="13" xfId="0" applyFont="1" applyFill="1" applyBorder="1" applyAlignment="1">
      <alignment/>
    </xf>
    <xf numFmtId="3" fontId="65" fillId="33" borderId="13" xfId="0" applyNumberFormat="1" applyFont="1" applyFill="1" applyBorder="1" applyAlignment="1">
      <alignment/>
    </xf>
    <xf numFmtId="164" fontId="65" fillId="33" borderId="13" xfId="0" applyNumberFormat="1" applyFont="1" applyFill="1" applyBorder="1" applyAlignment="1">
      <alignment/>
    </xf>
    <xf numFmtId="0" fontId="2" fillId="33" borderId="14" xfId="0" applyFont="1" applyFill="1" applyBorder="1" applyAlignment="1">
      <alignment/>
    </xf>
    <xf numFmtId="3" fontId="65" fillId="33" borderId="14" xfId="0" applyNumberFormat="1" applyFont="1" applyFill="1" applyBorder="1" applyAlignment="1">
      <alignment/>
    </xf>
    <xf numFmtId="164" fontId="65" fillId="33" borderId="14" xfId="0" applyNumberFormat="1" applyFont="1" applyFill="1" applyBorder="1" applyAlignment="1">
      <alignment/>
    </xf>
    <xf numFmtId="0" fontId="2" fillId="33" borderId="11" xfId="0" applyFont="1" applyFill="1" applyBorder="1" applyAlignment="1">
      <alignment/>
    </xf>
    <xf numFmtId="3" fontId="65" fillId="33" borderId="11" xfId="0" applyNumberFormat="1" applyFont="1" applyFill="1" applyBorder="1" applyAlignment="1">
      <alignment/>
    </xf>
    <xf numFmtId="164" fontId="65" fillId="33" borderId="11" xfId="0" applyNumberFormat="1" applyFont="1" applyFill="1" applyBorder="1" applyAlignment="1">
      <alignment/>
    </xf>
    <xf numFmtId="0" fontId="4" fillId="33" borderId="10" xfId="0" applyFont="1" applyFill="1" applyBorder="1" applyAlignment="1" quotePrefix="1">
      <alignment/>
    </xf>
    <xf numFmtId="0" fontId="0" fillId="33" borderId="24" xfId="0" applyFill="1" applyBorder="1" applyAlignment="1">
      <alignment/>
    </xf>
    <xf numFmtId="0" fontId="0" fillId="33" borderId="25" xfId="0" applyFill="1" applyBorder="1" applyAlignment="1">
      <alignment/>
    </xf>
    <xf numFmtId="0" fontId="4" fillId="33" borderId="12" xfId="0" applyFont="1" applyFill="1" applyBorder="1" applyAlignment="1">
      <alignment/>
    </xf>
    <xf numFmtId="0" fontId="0" fillId="33" borderId="0" xfId="0" applyFill="1" applyBorder="1" applyAlignment="1">
      <alignment/>
    </xf>
    <xf numFmtId="0" fontId="0" fillId="33" borderId="22" xfId="0" applyFill="1" applyBorder="1" applyAlignment="1">
      <alignment/>
    </xf>
    <xf numFmtId="0" fontId="4" fillId="33" borderId="11" xfId="0" applyFont="1" applyFill="1" applyBorder="1" applyAlignment="1">
      <alignment/>
    </xf>
    <xf numFmtId="0" fontId="0" fillId="33" borderId="17" xfId="0" applyFill="1" applyBorder="1" applyAlignment="1">
      <alignment/>
    </xf>
    <xf numFmtId="0" fontId="0" fillId="33" borderId="26" xfId="0" applyFill="1" applyBorder="1" applyAlignment="1">
      <alignment/>
    </xf>
    <xf numFmtId="0" fontId="73" fillId="33" borderId="0" xfId="0" applyFont="1" applyFill="1" applyAlignment="1">
      <alignment/>
    </xf>
    <xf numFmtId="0" fontId="73" fillId="0" borderId="0" xfId="0" applyFont="1" applyAlignment="1">
      <alignment/>
    </xf>
    <xf numFmtId="0" fontId="63" fillId="33" borderId="10" xfId="0" applyFont="1" applyFill="1" applyBorder="1" applyAlignment="1">
      <alignment horizontal="center" vertical="center"/>
    </xf>
    <xf numFmtId="0" fontId="63" fillId="33" borderId="10" xfId="0" applyFont="1" applyFill="1" applyBorder="1" applyAlignment="1">
      <alignment horizontal="centerContinuous" vertical="center"/>
    </xf>
    <xf numFmtId="0" fontId="63" fillId="33" borderId="12" xfId="0" applyFont="1" applyFill="1" applyBorder="1" applyAlignment="1">
      <alignment horizontal="center" vertical="center"/>
    </xf>
    <xf numFmtId="0" fontId="80" fillId="33" borderId="12" xfId="0" applyFont="1" applyFill="1" applyBorder="1" applyAlignment="1">
      <alignment horizontal="center" vertical="center"/>
    </xf>
    <xf numFmtId="0" fontId="63" fillId="33" borderId="12" xfId="0" applyFont="1" applyFill="1" applyBorder="1" applyAlignment="1">
      <alignment horizontal="centerContinuous" vertical="center"/>
    </xf>
    <xf numFmtId="0" fontId="63" fillId="33" borderId="11"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2" fillId="33" borderId="10" xfId="0" applyFont="1" applyFill="1" applyBorder="1" applyAlignment="1">
      <alignment/>
    </xf>
    <xf numFmtId="0" fontId="2" fillId="33" borderId="12" xfId="0" applyFont="1" applyFill="1" applyBorder="1" applyAlignment="1">
      <alignment/>
    </xf>
    <xf numFmtId="3" fontId="2" fillId="33" borderId="12" xfId="0" applyNumberFormat="1" applyFont="1" applyFill="1" applyBorder="1" applyAlignment="1">
      <alignment/>
    </xf>
    <xf numFmtId="164"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1" xfId="0" applyFont="1" applyFill="1" applyBorder="1" applyAlignment="1">
      <alignment/>
    </xf>
    <xf numFmtId="0" fontId="63" fillId="33" borderId="11" xfId="0" applyFont="1" applyFill="1" applyBorder="1" applyAlignment="1">
      <alignment horizontal="center" vertical="center"/>
    </xf>
    <xf numFmtId="0" fontId="63" fillId="33" borderId="11" xfId="0" applyFont="1" applyFill="1" applyBorder="1" applyAlignment="1">
      <alignment horizontal="centerContinuous" vertical="center"/>
    </xf>
    <xf numFmtId="0" fontId="65" fillId="33" borderId="11" xfId="0" applyFont="1" applyFill="1" applyBorder="1" applyAlignment="1">
      <alignment/>
    </xf>
    <xf numFmtId="0" fontId="70" fillId="0" borderId="0" xfId="0" applyFont="1" applyAlignment="1">
      <alignment horizontal="centerContinuous" vertical="center"/>
    </xf>
    <xf numFmtId="0" fontId="65" fillId="33" borderId="0" xfId="0" applyFont="1" applyFill="1" applyAlignment="1">
      <alignment horizontal="right" vertical="center"/>
    </xf>
    <xf numFmtId="0" fontId="65" fillId="33" borderId="0" xfId="0" applyFont="1" applyFill="1" applyAlignment="1">
      <alignment vertical="center"/>
    </xf>
    <xf numFmtId="0" fontId="0" fillId="33" borderId="10" xfId="0" applyFill="1" applyBorder="1" applyAlignment="1">
      <alignment/>
    </xf>
    <xf numFmtId="0" fontId="65" fillId="33" borderId="11" xfId="0" applyFont="1" applyFill="1" applyBorder="1" applyAlignment="1">
      <alignment horizontal="center" vertical="center"/>
    </xf>
    <xf numFmtId="0" fontId="64" fillId="33" borderId="0" xfId="0" applyFont="1" applyFill="1" applyAlignment="1">
      <alignment/>
    </xf>
    <xf numFmtId="0" fontId="2" fillId="33" borderId="10" xfId="0" applyFont="1" applyFill="1" applyBorder="1" applyAlignment="1">
      <alignment vertical="center"/>
    </xf>
    <xf numFmtId="3" fontId="65" fillId="33" borderId="12" xfId="0" applyNumberFormat="1" applyFont="1" applyFill="1" applyBorder="1" applyAlignment="1">
      <alignment vertical="center"/>
    </xf>
    <xf numFmtId="0" fontId="2" fillId="33" borderId="12" xfId="0" applyFont="1" applyFill="1" applyBorder="1" applyAlignment="1">
      <alignment vertical="center"/>
    </xf>
    <xf numFmtId="0" fontId="2" fillId="33" borderId="11" xfId="0" applyFont="1" applyFill="1" applyBorder="1" applyAlignment="1">
      <alignment vertical="center"/>
    </xf>
    <xf numFmtId="3" fontId="65" fillId="33" borderId="11" xfId="0" applyNumberFormat="1" applyFont="1" applyFill="1" applyBorder="1" applyAlignment="1">
      <alignment vertical="center"/>
    </xf>
    <xf numFmtId="0" fontId="2" fillId="33" borderId="13" xfId="0" applyFont="1" applyFill="1" applyBorder="1" applyAlignment="1">
      <alignment vertical="center"/>
    </xf>
    <xf numFmtId="3" fontId="65" fillId="33" borderId="16" xfId="0" applyNumberFormat="1" applyFont="1" applyFill="1" applyBorder="1" applyAlignment="1">
      <alignment vertical="center"/>
    </xf>
    <xf numFmtId="0" fontId="2" fillId="33" borderId="14" xfId="0" applyFont="1" applyFill="1" applyBorder="1" applyAlignment="1">
      <alignment vertical="center"/>
    </xf>
    <xf numFmtId="3" fontId="65" fillId="33" borderId="15" xfId="0" applyNumberFormat="1" applyFont="1" applyFill="1" applyBorder="1" applyAlignment="1">
      <alignment vertical="center"/>
    </xf>
    <xf numFmtId="0" fontId="65" fillId="33" borderId="27" xfId="0" applyFont="1" applyFill="1" applyBorder="1" applyAlignment="1">
      <alignment/>
    </xf>
    <xf numFmtId="0" fontId="65" fillId="33" borderId="28" xfId="0" applyFont="1" applyFill="1" applyBorder="1" applyAlignment="1">
      <alignment/>
    </xf>
    <xf numFmtId="0" fontId="2" fillId="33" borderId="29" xfId="0" applyFont="1" applyFill="1" applyBorder="1" applyAlignment="1">
      <alignment vertical="center"/>
    </xf>
    <xf numFmtId="0" fontId="2" fillId="33" borderId="23" xfId="0" applyFont="1" applyFill="1" applyBorder="1" applyAlignment="1">
      <alignment vertical="center"/>
    </xf>
    <xf numFmtId="3" fontId="65" fillId="33" borderId="23" xfId="0" applyNumberFormat="1" applyFont="1" applyFill="1" applyBorder="1" applyAlignment="1">
      <alignment vertical="center"/>
    </xf>
    <xf numFmtId="0" fontId="64" fillId="33" borderId="24" xfId="0" applyFont="1" applyFill="1" applyBorder="1" applyAlignment="1">
      <alignment/>
    </xf>
    <xf numFmtId="0" fontId="64" fillId="33" borderId="0" xfId="0" applyFont="1" applyFill="1" applyBorder="1" applyAlignment="1">
      <alignment/>
    </xf>
    <xf numFmtId="0" fontId="64" fillId="33" borderId="17" xfId="0" applyFont="1" applyFill="1" applyBorder="1" applyAlignment="1">
      <alignment/>
    </xf>
    <xf numFmtId="0" fontId="63" fillId="33" borderId="0" xfId="0" applyFont="1" applyFill="1" applyAlignment="1">
      <alignment horizontal="right" vertical="center"/>
    </xf>
    <xf numFmtId="0" fontId="63" fillId="33" borderId="0" xfId="0" applyFont="1" applyFill="1" applyAlignment="1">
      <alignment vertical="center"/>
    </xf>
    <xf numFmtId="0" fontId="63" fillId="33" borderId="17" xfId="0" applyFont="1" applyFill="1" applyBorder="1" applyAlignment="1">
      <alignment horizontal="centerContinuous" vertical="center"/>
    </xf>
    <xf numFmtId="0" fontId="63" fillId="33" borderId="17" xfId="0" applyFont="1" applyFill="1" applyBorder="1" applyAlignment="1">
      <alignment horizontal="centerContinuous" vertical="center" wrapText="1"/>
    </xf>
    <xf numFmtId="0" fontId="63" fillId="33" borderId="17" xfId="0" applyFont="1" applyFill="1" applyBorder="1" applyAlignment="1">
      <alignment horizontal="right" vertical="center"/>
    </xf>
    <xf numFmtId="0" fontId="63" fillId="33" borderId="0" xfId="0" applyFont="1" applyFill="1" applyAlignment="1">
      <alignment/>
    </xf>
    <xf numFmtId="0" fontId="63" fillId="33" borderId="12" xfId="0" applyFont="1" applyFill="1" applyBorder="1" applyAlignment="1">
      <alignment vertical="center"/>
    </xf>
    <xf numFmtId="0" fontId="63" fillId="33" borderId="29" xfId="0" applyFont="1" applyFill="1" applyBorder="1" applyAlignment="1">
      <alignment vertical="center"/>
    </xf>
    <xf numFmtId="0" fontId="63" fillId="33" borderId="17" xfId="0" applyFont="1" applyFill="1" applyBorder="1" applyAlignment="1">
      <alignment vertical="center"/>
    </xf>
    <xf numFmtId="0" fontId="63" fillId="33" borderId="26" xfId="0" applyFont="1" applyFill="1" applyBorder="1" applyAlignment="1">
      <alignment vertical="center"/>
    </xf>
    <xf numFmtId="0" fontId="63" fillId="33" borderId="0" xfId="0" applyFont="1" applyFill="1" applyAlignment="1">
      <alignment horizontal="center" vertical="center" wrapText="1"/>
    </xf>
    <xf numFmtId="0" fontId="3" fillId="33" borderId="10" xfId="0" applyFont="1" applyFill="1" applyBorder="1" applyAlignment="1">
      <alignment vertical="center"/>
    </xf>
    <xf numFmtId="164" fontId="63" fillId="33" borderId="10" xfId="0" applyNumberFormat="1" applyFont="1" applyFill="1" applyBorder="1" applyAlignment="1">
      <alignment horizontal="center" vertical="center"/>
    </xf>
    <xf numFmtId="0" fontId="63" fillId="33" borderId="10" xfId="0" applyNumberFormat="1" applyFont="1" applyFill="1" applyBorder="1" applyAlignment="1">
      <alignment horizontal="center" vertical="center"/>
    </xf>
    <xf numFmtId="0" fontId="3" fillId="33" borderId="12" xfId="0" applyFont="1" applyFill="1" applyBorder="1" applyAlignment="1">
      <alignment vertical="center"/>
    </xf>
    <xf numFmtId="164" fontId="63" fillId="33" borderId="12" xfId="0" applyNumberFormat="1" applyFont="1" applyFill="1" applyBorder="1" applyAlignment="1">
      <alignment horizontal="center" vertical="center"/>
    </xf>
    <xf numFmtId="0" fontId="63" fillId="33" borderId="12" xfId="0" applyNumberFormat="1" applyFont="1" applyFill="1" applyBorder="1" applyAlignment="1">
      <alignment horizontal="center" vertical="center"/>
    </xf>
    <xf numFmtId="0" fontId="3" fillId="33" borderId="11" xfId="0" applyFont="1" applyFill="1" applyBorder="1" applyAlignment="1">
      <alignment vertical="center"/>
    </xf>
    <xf numFmtId="164" fontId="63" fillId="33" borderId="11" xfId="0" applyNumberFormat="1" applyFont="1" applyFill="1" applyBorder="1" applyAlignment="1">
      <alignment horizontal="center" vertical="center"/>
    </xf>
    <xf numFmtId="0" fontId="63" fillId="33" borderId="11" xfId="0" applyNumberFormat="1" applyFont="1" applyFill="1" applyBorder="1" applyAlignment="1">
      <alignment horizontal="center" vertical="center"/>
    </xf>
    <xf numFmtId="0" fontId="63" fillId="33" borderId="18" xfId="0" applyFont="1" applyFill="1" applyBorder="1" applyAlignment="1">
      <alignment vertical="center"/>
    </xf>
    <xf numFmtId="0" fontId="63" fillId="33" borderId="18" xfId="0" applyFont="1" applyFill="1" applyBorder="1" applyAlignment="1">
      <alignment/>
    </xf>
    <xf numFmtId="0" fontId="63" fillId="33" borderId="10" xfId="0" applyFont="1" applyFill="1" applyBorder="1" applyAlignment="1">
      <alignment vertical="center"/>
    </xf>
    <xf numFmtId="0" fontId="63" fillId="33" borderId="11" xfId="0" applyFont="1" applyFill="1" applyBorder="1" applyAlignment="1">
      <alignment vertical="center"/>
    </xf>
    <xf numFmtId="0" fontId="63" fillId="33" borderId="10" xfId="0" applyFont="1" applyFill="1" applyBorder="1" applyAlignment="1">
      <alignment horizontal="center"/>
    </xf>
    <xf numFmtId="0" fontId="63" fillId="33" borderId="11" xfId="0" applyFont="1" applyFill="1" applyBorder="1" applyAlignment="1">
      <alignment horizontal="center"/>
    </xf>
    <xf numFmtId="0" fontId="63" fillId="33" borderId="18" xfId="0" applyFont="1" applyFill="1" applyBorder="1" applyAlignment="1">
      <alignment horizontal="center"/>
    </xf>
    <xf numFmtId="0" fontId="63" fillId="33" borderId="0" xfId="0" applyFont="1" applyFill="1" applyAlignment="1">
      <alignment/>
    </xf>
    <xf numFmtId="0" fontId="63" fillId="33" borderId="0" xfId="0" applyFont="1" applyFill="1" applyAlignment="1" quotePrefix="1">
      <alignment/>
    </xf>
    <xf numFmtId="0" fontId="81" fillId="33" borderId="0" xfId="0" applyFont="1" applyFill="1" applyAlignment="1">
      <alignment/>
    </xf>
    <xf numFmtId="0" fontId="62" fillId="33" borderId="0" xfId="0" applyFont="1" applyFill="1" applyBorder="1" applyAlignment="1">
      <alignment horizontal="centerContinuous" vertical="center"/>
    </xf>
    <xf numFmtId="0" fontId="63" fillId="33" borderId="0" xfId="0" applyFont="1" applyFill="1" applyBorder="1" applyAlignment="1">
      <alignment vertical="center"/>
    </xf>
    <xf numFmtId="0" fontId="63" fillId="33" borderId="18" xfId="0" applyFont="1" applyFill="1" applyBorder="1" applyAlignment="1">
      <alignment horizontal="center" vertical="center"/>
    </xf>
    <xf numFmtId="0" fontId="63" fillId="33" borderId="19" xfId="0" applyFont="1" applyFill="1" applyBorder="1" applyAlignment="1">
      <alignment horizontal="center" vertical="center"/>
    </xf>
    <xf numFmtId="0" fontId="63" fillId="33" borderId="0" xfId="0" applyFont="1" applyFill="1" applyBorder="1" applyAlignment="1">
      <alignment horizontal="center" vertical="center"/>
    </xf>
    <xf numFmtId="0" fontId="64" fillId="33" borderId="18" xfId="0" applyFont="1" applyFill="1" applyBorder="1" applyAlignment="1">
      <alignment vertical="center" wrapText="1"/>
    </xf>
    <xf numFmtId="0" fontId="64" fillId="33" borderId="0" xfId="0" applyFont="1" applyFill="1" applyBorder="1" applyAlignment="1">
      <alignment vertical="center" wrapText="1"/>
    </xf>
    <xf numFmtId="0" fontId="64" fillId="33" borderId="10" xfId="0" applyFont="1" applyFill="1" applyBorder="1" applyAlignment="1">
      <alignment vertical="center" wrapText="1"/>
    </xf>
    <xf numFmtId="0" fontId="0" fillId="33" borderId="28" xfId="0" applyFill="1" applyBorder="1" applyAlignment="1">
      <alignment/>
    </xf>
    <xf numFmtId="0" fontId="63" fillId="33" borderId="0" xfId="0" applyFont="1" applyFill="1" applyBorder="1" applyAlignment="1" quotePrefix="1">
      <alignment/>
    </xf>
    <xf numFmtId="0" fontId="64" fillId="33" borderId="27" xfId="0" applyFont="1" applyFill="1" applyBorder="1" applyAlignment="1">
      <alignment horizontal="centerContinuous" vertical="center" wrapText="1"/>
    </xf>
    <xf numFmtId="0" fontId="64" fillId="33" borderId="24" xfId="0" applyFont="1" applyFill="1" applyBorder="1" applyAlignment="1">
      <alignment horizontal="centerContinuous" vertical="center" wrapText="1"/>
    </xf>
    <xf numFmtId="0" fontId="64" fillId="33" borderId="25" xfId="0" applyFont="1" applyFill="1" applyBorder="1" applyAlignment="1">
      <alignment horizontal="centerContinuous" vertical="center" wrapText="1"/>
    </xf>
    <xf numFmtId="0" fontId="64" fillId="33" borderId="28" xfId="0" applyFont="1" applyFill="1" applyBorder="1" applyAlignment="1">
      <alignment horizontal="centerContinuous" vertical="center" wrapText="1"/>
    </xf>
    <xf numFmtId="0" fontId="64" fillId="33" borderId="0" xfId="0" applyFont="1" applyFill="1" applyBorder="1" applyAlignment="1">
      <alignment horizontal="centerContinuous" vertical="center" wrapText="1"/>
    </xf>
    <xf numFmtId="0" fontId="64" fillId="33" borderId="22" xfId="0" applyFont="1" applyFill="1" applyBorder="1" applyAlignment="1">
      <alignment horizontal="centerContinuous" vertical="center" wrapText="1"/>
    </xf>
    <xf numFmtId="0" fontId="64" fillId="33" borderId="28" xfId="0" applyFont="1" applyFill="1" applyBorder="1" applyAlignment="1">
      <alignment horizontal="left" vertical="center" wrapText="1"/>
    </xf>
    <xf numFmtId="0" fontId="64" fillId="33" borderId="0" xfId="0" applyFont="1" applyFill="1" applyBorder="1" applyAlignment="1">
      <alignment horizontal="left" vertical="center" wrapText="1"/>
    </xf>
    <xf numFmtId="0" fontId="64" fillId="33" borderId="22" xfId="0" applyFont="1" applyFill="1" applyBorder="1" applyAlignment="1">
      <alignment horizontal="left" vertical="center" wrapText="1"/>
    </xf>
    <xf numFmtId="0" fontId="64" fillId="33" borderId="29" xfId="0" applyFont="1" applyFill="1" applyBorder="1" applyAlignment="1">
      <alignment horizontal="left" vertical="center" wrapText="1"/>
    </xf>
    <xf numFmtId="0" fontId="64" fillId="33" borderId="17" xfId="0" applyFont="1" applyFill="1" applyBorder="1" applyAlignment="1">
      <alignment horizontal="left" vertical="center" wrapText="1"/>
    </xf>
    <xf numFmtId="0" fontId="64" fillId="33" borderId="26" xfId="0" applyFont="1" applyFill="1" applyBorder="1" applyAlignment="1">
      <alignment horizontal="left" vertical="center" wrapText="1"/>
    </xf>
    <xf numFmtId="0" fontId="62" fillId="33" borderId="0" xfId="0" applyFont="1" applyFill="1" applyBorder="1" applyAlignment="1">
      <alignment horizontal="centerContinuous"/>
    </xf>
    <xf numFmtId="0" fontId="0" fillId="33" borderId="0" xfId="0" applyFill="1" applyBorder="1" applyAlignment="1">
      <alignment horizontal="centerContinuous"/>
    </xf>
    <xf numFmtId="0" fontId="63" fillId="33" borderId="0" xfId="0" applyFont="1" applyFill="1" applyBorder="1" applyAlignment="1">
      <alignment horizontal="right" vertical="center"/>
    </xf>
    <xf numFmtId="0" fontId="63" fillId="33" borderId="22" xfId="0" applyFont="1" applyFill="1" applyBorder="1" applyAlignment="1" quotePrefix="1">
      <alignment/>
    </xf>
    <xf numFmtId="0" fontId="64" fillId="33" borderId="24" xfId="0" applyFont="1" applyFill="1" applyBorder="1" applyAlignment="1">
      <alignment vertical="center" wrapText="1"/>
    </xf>
    <xf numFmtId="0" fontId="63" fillId="33" borderId="18" xfId="0" applyFont="1" applyFill="1" applyBorder="1" applyAlignment="1">
      <alignment vertical="center" wrapText="1"/>
    </xf>
    <xf numFmtId="164" fontId="63" fillId="33" borderId="18" xfId="0" applyNumberFormat="1" applyFont="1" applyFill="1" applyBorder="1" applyAlignment="1">
      <alignment horizontal="center" vertical="center" wrapText="1"/>
    </xf>
    <xf numFmtId="0" fontId="63" fillId="33" borderId="10" xfId="0" applyFont="1" applyFill="1" applyBorder="1" applyAlignment="1">
      <alignment vertical="center" wrapText="1"/>
    </xf>
    <xf numFmtId="164" fontId="63" fillId="33" borderId="10" xfId="0" applyNumberFormat="1" applyFont="1" applyFill="1" applyBorder="1" applyAlignment="1">
      <alignment horizontal="center" vertical="center" wrapText="1"/>
    </xf>
    <xf numFmtId="0" fontId="82" fillId="33" borderId="0" xfId="0" applyFont="1" applyFill="1" applyAlignment="1">
      <alignment horizontal="centerContinuous"/>
    </xf>
    <xf numFmtId="0" fontId="83" fillId="33" borderId="0" xfId="0" applyFont="1" applyFill="1" applyAlignment="1">
      <alignment horizontal="centerContinuous"/>
    </xf>
    <xf numFmtId="0" fontId="73" fillId="33" borderId="0" xfId="0" applyFont="1" applyFill="1" applyAlignment="1">
      <alignment horizontal="centerContinuous" vertical="center"/>
    </xf>
    <xf numFmtId="0" fontId="63" fillId="33" borderId="0" xfId="0" applyFont="1" applyFill="1" applyAlignment="1">
      <alignment horizontal="centerContinuous" vertical="center"/>
    </xf>
    <xf numFmtId="0" fontId="84" fillId="33" borderId="18" xfId="0" applyFont="1" applyFill="1" applyBorder="1" applyAlignment="1">
      <alignment horizontal="center" vertical="center"/>
    </xf>
    <xf numFmtId="0" fontId="84" fillId="33" borderId="19" xfId="0" applyFont="1" applyFill="1" applyBorder="1" applyAlignment="1">
      <alignment horizontal="center" vertical="center"/>
    </xf>
    <xf numFmtId="0" fontId="84" fillId="33" borderId="10" xfId="0" applyFont="1" applyFill="1" applyBorder="1" applyAlignment="1">
      <alignment horizontal="center" vertical="center"/>
    </xf>
    <xf numFmtId="3" fontId="84" fillId="33" borderId="10" xfId="0" applyNumberFormat="1" applyFont="1" applyFill="1" applyBorder="1" applyAlignment="1">
      <alignment vertical="center"/>
    </xf>
    <xf numFmtId="0" fontId="84" fillId="33" borderId="12" xfId="0" applyFont="1" applyFill="1" applyBorder="1" applyAlignment="1">
      <alignment vertical="center" wrapText="1"/>
    </xf>
    <xf numFmtId="3" fontId="84" fillId="33" borderId="12" xfId="0" applyNumberFormat="1" applyFont="1" applyFill="1" applyBorder="1" applyAlignment="1">
      <alignment vertical="center" wrapText="1"/>
    </xf>
    <xf numFmtId="0" fontId="84" fillId="33" borderId="11" xfId="0" applyFont="1" applyFill="1" applyBorder="1" applyAlignment="1">
      <alignment vertical="center" wrapText="1"/>
    </xf>
    <xf numFmtId="3" fontId="84" fillId="33" borderId="11" xfId="0" applyNumberFormat="1" applyFont="1" applyFill="1" applyBorder="1" applyAlignment="1">
      <alignment vertical="center" wrapText="1"/>
    </xf>
    <xf numFmtId="0" fontId="84" fillId="33" borderId="10" xfId="0" applyFont="1" applyFill="1" applyBorder="1" applyAlignment="1">
      <alignment vertical="center" wrapText="1"/>
    </xf>
    <xf numFmtId="3" fontId="84" fillId="33" borderId="10" xfId="0" applyNumberFormat="1" applyFont="1" applyFill="1" applyBorder="1" applyAlignment="1">
      <alignment vertical="center" wrapText="1"/>
    </xf>
    <xf numFmtId="0" fontId="84" fillId="33" borderId="12" xfId="0" applyFont="1" applyFill="1" applyBorder="1" applyAlignment="1">
      <alignment vertical="center"/>
    </xf>
    <xf numFmtId="3" fontId="84" fillId="33" borderId="12" xfId="0" applyNumberFormat="1" applyFont="1" applyFill="1" applyBorder="1" applyAlignment="1">
      <alignment vertical="center"/>
    </xf>
    <xf numFmtId="0" fontId="84" fillId="33" borderId="11" xfId="0" applyFont="1" applyFill="1" applyBorder="1" applyAlignment="1">
      <alignment/>
    </xf>
    <xf numFmtId="3" fontId="84" fillId="33" borderId="11" xfId="0" applyNumberFormat="1" applyFont="1" applyFill="1" applyBorder="1" applyAlignment="1">
      <alignment vertical="center"/>
    </xf>
    <xf numFmtId="0" fontId="84" fillId="33" borderId="10" xfId="0" applyFont="1" applyFill="1" applyBorder="1" applyAlignment="1">
      <alignment/>
    </xf>
    <xf numFmtId="0" fontId="84" fillId="33" borderId="11" xfId="0" applyFont="1" applyFill="1" applyBorder="1" applyAlignment="1">
      <alignment vertical="center"/>
    </xf>
    <xf numFmtId="0" fontId="84" fillId="33" borderId="10" xfId="0" applyFont="1" applyFill="1" applyBorder="1" applyAlignment="1">
      <alignment vertical="center"/>
    </xf>
    <xf numFmtId="0" fontId="63" fillId="33" borderId="27" xfId="0" applyFont="1" applyFill="1" applyBorder="1" applyAlignment="1">
      <alignment/>
    </xf>
    <xf numFmtId="0" fontId="63" fillId="33" borderId="24" xfId="0" applyFont="1" applyFill="1" applyBorder="1" applyAlignment="1">
      <alignment/>
    </xf>
    <xf numFmtId="0" fontId="63" fillId="33" borderId="25" xfId="0" applyFont="1" applyFill="1" applyBorder="1" applyAlignment="1">
      <alignment/>
    </xf>
    <xf numFmtId="0" fontId="63" fillId="33" borderId="28" xfId="0" applyFont="1" applyFill="1" applyBorder="1" applyAlignment="1">
      <alignment horizontal="centerContinuous" vertical="center" wrapText="1"/>
    </xf>
    <xf numFmtId="0" fontId="63" fillId="33" borderId="0" xfId="0" applyFont="1" applyFill="1" applyBorder="1" applyAlignment="1">
      <alignment horizontal="centerContinuous" vertical="center"/>
    </xf>
    <xf numFmtId="0" fontId="63" fillId="33" borderId="22" xfId="0" applyFont="1" applyFill="1" applyBorder="1" applyAlignment="1">
      <alignment horizontal="centerContinuous" vertical="center"/>
    </xf>
    <xf numFmtId="0" fontId="63" fillId="33" borderId="28" xfId="0" applyFont="1" applyFill="1" applyBorder="1" applyAlignment="1">
      <alignment/>
    </xf>
    <xf numFmtId="0" fontId="63" fillId="33" borderId="0" xfId="0" applyFont="1" applyFill="1" applyBorder="1" applyAlignment="1">
      <alignment/>
    </xf>
    <xf numFmtId="0" fontId="63" fillId="33" borderId="22" xfId="0" applyFont="1" applyFill="1" applyBorder="1" applyAlignment="1">
      <alignment/>
    </xf>
    <xf numFmtId="0" fontId="63" fillId="33" borderId="29" xfId="0" applyFont="1" applyFill="1" applyBorder="1" applyAlignment="1">
      <alignment/>
    </xf>
    <xf numFmtId="0" fontId="63" fillId="33" borderId="17" xfId="0" applyFont="1" applyFill="1" applyBorder="1" applyAlignment="1">
      <alignment/>
    </xf>
    <xf numFmtId="0" fontId="63" fillId="33" borderId="26" xfId="0" applyFont="1" applyFill="1" applyBorder="1" applyAlignment="1">
      <alignment/>
    </xf>
    <xf numFmtId="0" fontId="0" fillId="11" borderId="0" xfId="0" applyFill="1" applyAlignment="1">
      <alignment/>
    </xf>
    <xf numFmtId="0" fontId="0" fillId="11" borderId="0" xfId="0" applyFill="1" applyAlignment="1">
      <alignment horizontal="left" indent="5"/>
    </xf>
    <xf numFmtId="0" fontId="60" fillId="11" borderId="0" xfId="0" applyFont="1" applyFill="1" applyAlignment="1">
      <alignment/>
    </xf>
    <xf numFmtId="0" fontId="60" fillId="11" borderId="0" xfId="0" applyFont="1" applyFill="1" applyAlignment="1">
      <alignment horizontal="left" indent="5"/>
    </xf>
    <xf numFmtId="0" fontId="0" fillId="33" borderId="27" xfId="0" applyFill="1" applyBorder="1" applyAlignment="1">
      <alignment/>
    </xf>
    <xf numFmtId="0" fontId="0" fillId="33" borderId="25" xfId="0" applyFill="1" applyBorder="1" applyAlignment="1">
      <alignment vertical="center"/>
    </xf>
    <xf numFmtId="0" fontId="0" fillId="33" borderId="28" xfId="0" applyFill="1" applyBorder="1" applyAlignment="1">
      <alignment vertical="center"/>
    </xf>
    <xf numFmtId="10" fontId="0" fillId="33" borderId="22" xfId="0" applyNumberFormat="1" applyFill="1" applyBorder="1" applyAlignment="1">
      <alignment vertical="center"/>
    </xf>
    <xf numFmtId="0" fontId="0" fillId="33" borderId="29" xfId="0" applyFill="1" applyBorder="1" applyAlignment="1">
      <alignment vertical="center"/>
    </xf>
    <xf numFmtId="10" fontId="0" fillId="33" borderId="26" xfId="0" applyNumberFormat="1" applyFill="1" applyBorder="1" applyAlignment="1">
      <alignment vertical="center"/>
    </xf>
    <xf numFmtId="164" fontId="0" fillId="33" borderId="27" xfId="0" applyNumberFormat="1" applyFill="1" applyBorder="1" applyAlignment="1">
      <alignment horizontal="centerContinuous" vertical="center"/>
    </xf>
    <xf numFmtId="0" fontId="0" fillId="33" borderId="25" xfId="0" applyFill="1" applyBorder="1" applyAlignment="1">
      <alignment horizontal="centerContinuous" vertical="center"/>
    </xf>
    <xf numFmtId="164" fontId="0" fillId="33" borderId="28" xfId="0" applyNumberFormat="1" applyFill="1" applyBorder="1" applyAlignment="1">
      <alignment horizontal="centerContinuous" vertical="center"/>
    </xf>
    <xf numFmtId="0" fontId="0" fillId="33" borderId="22" xfId="0" applyFill="1" applyBorder="1" applyAlignment="1">
      <alignment horizontal="centerContinuous" vertical="center"/>
    </xf>
    <xf numFmtId="164" fontId="0" fillId="33" borderId="29" xfId="0" applyNumberFormat="1" applyFill="1" applyBorder="1" applyAlignment="1">
      <alignment horizontal="centerContinuous" vertical="center"/>
    </xf>
    <xf numFmtId="0" fontId="0" fillId="33" borderId="26" xfId="0" applyFill="1" applyBorder="1" applyAlignment="1">
      <alignment horizontal="centerContinuous" vertical="center"/>
    </xf>
    <xf numFmtId="0" fontId="60" fillId="11" borderId="21" xfId="0" applyFont="1" applyFill="1" applyBorder="1" applyAlignment="1">
      <alignment vertical="center"/>
    </xf>
    <xf numFmtId="0" fontId="60" fillId="11" borderId="19" xfId="0" applyFont="1" applyFill="1" applyBorder="1" applyAlignment="1">
      <alignment vertical="center"/>
    </xf>
    <xf numFmtId="164" fontId="60" fillId="11" borderId="21" xfId="0" applyNumberFormat="1" applyFont="1" applyFill="1" applyBorder="1" applyAlignment="1">
      <alignment vertical="center"/>
    </xf>
    <xf numFmtId="0" fontId="0" fillId="11" borderId="19" xfId="0" applyFill="1" applyBorder="1" applyAlignment="1">
      <alignment vertical="center"/>
    </xf>
    <xf numFmtId="164" fontId="64" fillId="33" borderId="0"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8008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8008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53"/>
  <sheetViews>
    <sheetView zoomScalePageLayoutView="0" workbookViewId="0" topLeftCell="A1">
      <selection activeCell="M20" sqref="M20"/>
    </sheetView>
  </sheetViews>
  <sheetFormatPr defaultColWidth="9.140625" defaultRowHeight="12.75"/>
  <cols>
    <col min="1" max="1" width="9.140625" style="0" customWidth="1"/>
    <col min="10" max="10" width="10.28125" style="0" customWidth="1"/>
  </cols>
  <sheetData>
    <row r="1" spans="1:13" ht="12.75">
      <c r="A1" s="64"/>
      <c r="B1" s="64"/>
      <c r="C1" s="64"/>
      <c r="D1" s="64"/>
      <c r="E1" s="64"/>
      <c r="F1" s="64"/>
      <c r="G1" s="64"/>
      <c r="H1" s="64"/>
      <c r="I1" s="64"/>
      <c r="J1" s="64"/>
      <c r="K1" s="64"/>
      <c r="L1" s="64"/>
      <c r="M1" s="64"/>
    </row>
    <row r="2" spans="1:13" ht="12.75" hidden="1">
      <c r="A2" s="64" t="s">
        <v>0</v>
      </c>
      <c r="B2" s="64" t="s">
        <v>1</v>
      </c>
      <c r="C2" s="64" t="s">
        <v>2</v>
      </c>
      <c r="D2" s="64" t="s">
        <v>3</v>
      </c>
      <c r="E2" s="64" t="s">
        <v>4</v>
      </c>
      <c r="F2" s="64" t="s">
        <v>5</v>
      </c>
      <c r="G2" s="64" t="s">
        <v>6</v>
      </c>
      <c r="H2" s="64" t="s">
        <v>7</v>
      </c>
      <c r="I2" s="64" t="s">
        <v>8</v>
      </c>
      <c r="J2" s="64" t="s">
        <v>9</v>
      </c>
      <c r="K2" s="64" t="s">
        <v>10</v>
      </c>
      <c r="L2" s="64" t="s">
        <v>11</v>
      </c>
      <c r="M2" s="64"/>
    </row>
    <row r="3" spans="1:13" ht="12.75" hidden="1">
      <c r="A3" s="65" t="s">
        <v>12</v>
      </c>
      <c r="B3" s="66">
        <v>2.8</v>
      </c>
      <c r="C3" s="67" t="s">
        <v>13</v>
      </c>
      <c r="D3" s="67" t="s">
        <v>14</v>
      </c>
      <c r="E3" s="67" t="s">
        <v>15</v>
      </c>
      <c r="F3" s="67" t="s">
        <v>16</v>
      </c>
      <c r="G3" s="67" t="s">
        <v>17</v>
      </c>
      <c r="H3" s="67" t="s">
        <v>18</v>
      </c>
      <c r="I3" s="67" t="s">
        <v>19</v>
      </c>
      <c r="J3" s="67" t="s">
        <v>20</v>
      </c>
      <c r="K3" s="67" t="s">
        <v>21</v>
      </c>
      <c r="L3" s="67" t="s">
        <v>22</v>
      </c>
      <c r="M3" s="64"/>
    </row>
    <row r="4" spans="1:13" ht="33">
      <c r="A4" s="85" t="s">
        <v>23</v>
      </c>
      <c r="B4" s="85"/>
      <c r="C4" s="85"/>
      <c r="D4" s="85"/>
      <c r="E4" s="85"/>
      <c r="F4" s="85"/>
      <c r="G4" s="68"/>
      <c r="H4" s="68"/>
      <c r="I4" s="68"/>
      <c r="J4" s="68"/>
      <c r="K4" s="64"/>
      <c r="L4" s="64"/>
      <c r="M4" s="64"/>
    </row>
    <row r="5" spans="1:13" ht="33" customHeight="1">
      <c r="A5" s="86" t="s">
        <v>24</v>
      </c>
      <c r="B5" s="87"/>
      <c r="C5" s="86"/>
      <c r="D5" s="86"/>
      <c r="E5" s="86"/>
      <c r="F5" s="86"/>
      <c r="G5" s="69"/>
      <c r="H5" s="69"/>
      <c r="I5" s="69"/>
      <c r="J5" s="69"/>
      <c r="K5" s="64"/>
      <c r="L5" s="64"/>
      <c r="M5" s="64"/>
    </row>
    <row r="6" spans="1:13" ht="30">
      <c r="A6" s="88" t="str">
        <f>CONCATENATE(H3," ",I3)</f>
        <v>December 2015</v>
      </c>
      <c r="B6" s="89"/>
      <c r="C6" s="89"/>
      <c r="D6" s="89"/>
      <c r="E6" s="89"/>
      <c r="F6" s="89"/>
      <c r="G6" s="70"/>
      <c r="H6" s="70"/>
      <c r="I6" s="70"/>
      <c r="J6" s="71"/>
      <c r="K6" s="64"/>
      <c r="L6" s="64"/>
      <c r="M6" s="64"/>
    </row>
    <row r="7" spans="1:13" ht="12.75">
      <c r="A7" s="72"/>
      <c r="B7" s="64"/>
      <c r="C7" s="64"/>
      <c r="D7" s="64"/>
      <c r="E7" s="64"/>
      <c r="F7" s="64"/>
      <c r="G7" s="64"/>
      <c r="H7" s="64"/>
      <c r="I7" s="64"/>
      <c r="J7" s="64"/>
      <c r="K7" s="64"/>
      <c r="L7" s="64"/>
      <c r="M7" s="64"/>
    </row>
    <row r="8" spans="1:13" ht="12.75">
      <c r="A8" s="281"/>
      <c r="B8" s="281"/>
      <c r="C8" s="281"/>
      <c r="D8" s="281"/>
      <c r="E8" s="281"/>
      <c r="F8" s="281"/>
      <c r="G8" s="281"/>
      <c r="H8" s="281"/>
      <c r="I8" s="281"/>
      <c r="J8" s="281"/>
      <c r="K8" s="64"/>
      <c r="L8" s="64"/>
      <c r="M8" s="64"/>
    </row>
    <row r="9" spans="1:13" ht="12.75">
      <c r="A9" s="281"/>
      <c r="B9" s="281"/>
      <c r="C9" s="281"/>
      <c r="D9" s="281"/>
      <c r="E9" s="281"/>
      <c r="F9" s="281"/>
      <c r="G9" s="281"/>
      <c r="H9" s="281"/>
      <c r="I9" s="281"/>
      <c r="J9" s="281"/>
      <c r="K9" s="64"/>
      <c r="L9" s="64"/>
      <c r="M9" s="64"/>
    </row>
    <row r="10" spans="1:13" ht="12.75">
      <c r="A10" s="281"/>
      <c r="B10" s="281"/>
      <c r="C10" s="281"/>
      <c r="D10" s="281"/>
      <c r="E10" s="281"/>
      <c r="F10" s="281"/>
      <c r="G10" s="281"/>
      <c r="H10" s="281"/>
      <c r="I10" s="281"/>
      <c r="J10" s="281"/>
      <c r="K10" s="64"/>
      <c r="L10" s="64"/>
      <c r="M10" s="64"/>
    </row>
    <row r="11" spans="1:13" ht="12.75">
      <c r="A11" s="281"/>
      <c r="B11" s="281"/>
      <c r="C11" s="281"/>
      <c r="D11" s="281"/>
      <c r="E11" s="281"/>
      <c r="F11" s="281"/>
      <c r="G11" s="281"/>
      <c r="H11" s="281"/>
      <c r="I11" s="281"/>
      <c r="J11" s="281"/>
      <c r="K11" s="64"/>
      <c r="L11" s="64"/>
      <c r="M11" s="64"/>
    </row>
    <row r="12" spans="1:13" ht="12.75">
      <c r="A12" s="281"/>
      <c r="B12" s="281"/>
      <c r="C12" s="281"/>
      <c r="D12" s="281"/>
      <c r="E12" s="281"/>
      <c r="F12" s="281"/>
      <c r="G12" s="281"/>
      <c r="H12" s="281"/>
      <c r="I12" s="281"/>
      <c r="J12" s="281"/>
      <c r="K12" s="64"/>
      <c r="L12" s="64"/>
      <c r="M12" s="64"/>
    </row>
    <row r="13" spans="1:13" ht="12.75">
      <c r="A13" s="281"/>
      <c r="B13" s="281"/>
      <c r="C13" s="281"/>
      <c r="D13" s="281"/>
      <c r="E13" s="281"/>
      <c r="F13" s="281"/>
      <c r="G13" s="281"/>
      <c r="H13" s="281"/>
      <c r="I13" s="281"/>
      <c r="J13" s="281"/>
      <c r="K13" s="64"/>
      <c r="L13" s="64"/>
      <c r="M13" s="64"/>
    </row>
    <row r="14" spans="1:13" ht="12.75">
      <c r="A14" s="281"/>
      <c r="B14" s="281"/>
      <c r="C14" s="281"/>
      <c r="D14" s="281"/>
      <c r="E14" s="281"/>
      <c r="F14" s="281"/>
      <c r="G14" s="281"/>
      <c r="H14" s="281"/>
      <c r="I14" s="281"/>
      <c r="J14" s="281"/>
      <c r="K14" s="64"/>
      <c r="L14" s="64"/>
      <c r="M14" s="64"/>
    </row>
    <row r="15" spans="1:13" ht="12.75">
      <c r="A15" s="281"/>
      <c r="B15" s="281"/>
      <c r="C15" s="281"/>
      <c r="D15" s="281"/>
      <c r="E15" s="281"/>
      <c r="F15" s="281"/>
      <c r="G15" s="281"/>
      <c r="H15" s="281"/>
      <c r="I15" s="281"/>
      <c r="J15" s="281"/>
      <c r="K15" s="64"/>
      <c r="L15" s="64"/>
      <c r="M15" s="64"/>
    </row>
    <row r="16" spans="1:13" ht="12.75">
      <c r="A16" s="281"/>
      <c r="B16" s="281"/>
      <c r="C16" s="281"/>
      <c r="D16" s="281"/>
      <c r="E16" s="281"/>
      <c r="F16" s="281"/>
      <c r="G16" s="281"/>
      <c r="H16" s="281"/>
      <c r="I16" s="281"/>
      <c r="J16" s="281"/>
      <c r="K16" s="64"/>
      <c r="L16" s="64"/>
      <c r="M16" s="64"/>
    </row>
    <row r="17" spans="1:13" ht="12.75">
      <c r="A17" s="281"/>
      <c r="B17" s="281"/>
      <c r="C17" s="281"/>
      <c r="D17" s="281"/>
      <c r="E17" s="281"/>
      <c r="F17" s="281"/>
      <c r="G17" s="281"/>
      <c r="H17" s="281"/>
      <c r="I17" s="281"/>
      <c r="J17" s="281"/>
      <c r="K17" s="64"/>
      <c r="L17" s="64"/>
      <c r="M17" s="64"/>
    </row>
    <row r="18" spans="1:13" ht="12.75">
      <c r="A18" s="281"/>
      <c r="B18" s="281"/>
      <c r="C18" s="281"/>
      <c r="D18" s="281"/>
      <c r="E18" s="281"/>
      <c r="F18" s="281"/>
      <c r="G18" s="281"/>
      <c r="H18" s="281"/>
      <c r="I18" s="281"/>
      <c r="J18" s="281"/>
      <c r="K18" s="64"/>
      <c r="L18" s="64"/>
      <c r="M18" s="64"/>
    </row>
    <row r="19" spans="1:13" ht="12.75">
      <c r="A19" s="281"/>
      <c r="B19" s="281"/>
      <c r="C19" s="281"/>
      <c r="D19" s="281"/>
      <c r="E19" s="281"/>
      <c r="F19" s="281"/>
      <c r="G19" s="281"/>
      <c r="H19" s="281"/>
      <c r="I19" s="281"/>
      <c r="J19" s="281"/>
      <c r="K19" s="64"/>
      <c r="L19" s="64"/>
      <c r="M19" s="64"/>
    </row>
    <row r="20" spans="1:13" ht="12.75">
      <c r="A20" s="281"/>
      <c r="B20" s="281"/>
      <c r="C20" s="281"/>
      <c r="D20" s="281"/>
      <c r="E20" s="281"/>
      <c r="F20" s="281"/>
      <c r="G20" s="281"/>
      <c r="H20" s="281"/>
      <c r="I20" s="281"/>
      <c r="J20" s="281"/>
      <c r="K20" s="64"/>
      <c r="L20" s="64"/>
      <c r="M20" s="64"/>
    </row>
    <row r="21" spans="1:13" ht="12.75">
      <c r="A21" s="281"/>
      <c r="B21" s="281"/>
      <c r="C21" s="281"/>
      <c r="D21" s="281"/>
      <c r="E21" s="281"/>
      <c r="F21" s="281"/>
      <c r="G21" s="281"/>
      <c r="H21" s="281"/>
      <c r="I21" s="281"/>
      <c r="J21" s="281"/>
      <c r="K21" s="64"/>
      <c r="L21" s="64"/>
      <c r="M21" s="64"/>
    </row>
    <row r="22" spans="1:13" ht="12.75">
      <c r="A22" s="281"/>
      <c r="B22" s="281"/>
      <c r="C22" s="281"/>
      <c r="D22" s="281"/>
      <c r="E22" s="281"/>
      <c r="F22" s="281"/>
      <c r="G22" s="281"/>
      <c r="H22" s="281"/>
      <c r="I22" s="281"/>
      <c r="J22" s="281"/>
      <c r="K22" s="64"/>
      <c r="L22" s="64"/>
      <c r="M22" s="64"/>
    </row>
    <row r="23" spans="1:13" ht="12.75">
      <c r="A23" s="281"/>
      <c r="B23" s="281"/>
      <c r="C23" s="281"/>
      <c r="D23" s="281"/>
      <c r="E23" s="281"/>
      <c r="F23" s="281"/>
      <c r="G23" s="281"/>
      <c r="H23" s="281"/>
      <c r="I23" s="281"/>
      <c r="J23" s="281"/>
      <c r="K23" s="64"/>
      <c r="L23" s="64"/>
      <c r="M23" s="64"/>
    </row>
    <row r="24" spans="1:13" ht="12.75">
      <c r="A24" s="281"/>
      <c r="B24" s="281"/>
      <c r="C24" s="281"/>
      <c r="D24" s="281"/>
      <c r="E24" s="281"/>
      <c r="F24" s="281"/>
      <c r="G24" s="281"/>
      <c r="H24" s="281"/>
      <c r="I24" s="281"/>
      <c r="J24" s="281"/>
      <c r="K24" s="64"/>
      <c r="L24" s="64"/>
      <c r="M24" s="64"/>
    </row>
    <row r="25" spans="1:13" ht="12.75">
      <c r="A25" s="281"/>
      <c r="B25" s="281"/>
      <c r="C25" s="281"/>
      <c r="D25" s="281"/>
      <c r="E25" s="281"/>
      <c r="F25" s="281"/>
      <c r="G25" s="281"/>
      <c r="H25" s="281"/>
      <c r="I25" s="281"/>
      <c r="J25" s="281"/>
      <c r="K25" s="64"/>
      <c r="L25" s="64"/>
      <c r="M25" s="64"/>
    </row>
    <row r="26" spans="1:13" ht="12.75">
      <c r="A26" s="281"/>
      <c r="B26" s="281"/>
      <c r="C26" s="281"/>
      <c r="D26" s="281"/>
      <c r="E26" s="281"/>
      <c r="F26" s="281"/>
      <c r="G26" s="281"/>
      <c r="H26" s="281"/>
      <c r="I26" s="281"/>
      <c r="J26" s="281"/>
      <c r="K26" s="64"/>
      <c r="L26" s="64"/>
      <c r="M26" s="64"/>
    </row>
    <row r="27" spans="1:13" ht="12.75">
      <c r="A27" s="281"/>
      <c r="B27" s="281"/>
      <c r="C27" s="281"/>
      <c r="D27" s="281"/>
      <c r="E27" s="281"/>
      <c r="F27" s="281"/>
      <c r="G27" s="281"/>
      <c r="H27" s="281"/>
      <c r="I27" s="281"/>
      <c r="J27" s="281"/>
      <c r="K27" s="64"/>
      <c r="L27" s="64"/>
      <c r="M27" s="64"/>
    </row>
    <row r="28" spans="1:13" ht="12.75">
      <c r="A28" s="281"/>
      <c r="B28" s="281"/>
      <c r="C28" s="281"/>
      <c r="D28" s="281"/>
      <c r="E28" s="281"/>
      <c r="F28" s="281"/>
      <c r="G28" s="281"/>
      <c r="H28" s="281"/>
      <c r="I28" s="281"/>
      <c r="J28" s="281"/>
      <c r="K28" s="64"/>
      <c r="L28" s="64"/>
      <c r="M28" s="64"/>
    </row>
    <row r="29" spans="1:13" ht="12.75">
      <c r="A29" s="281"/>
      <c r="B29" s="281"/>
      <c r="C29" s="281"/>
      <c r="D29" s="281"/>
      <c r="E29" s="281"/>
      <c r="F29" s="281"/>
      <c r="G29" s="281"/>
      <c r="H29" s="281"/>
      <c r="I29" s="281"/>
      <c r="J29" s="281"/>
      <c r="K29" s="64"/>
      <c r="L29" s="64"/>
      <c r="M29" s="64"/>
    </row>
    <row r="30" spans="1:13" ht="18" customHeight="1">
      <c r="A30" s="283" t="s">
        <v>25</v>
      </c>
      <c r="B30" s="283"/>
      <c r="C30" s="283"/>
      <c r="D30" s="283"/>
      <c r="E30" s="283"/>
      <c r="F30" s="283"/>
      <c r="G30" s="284" t="str">
        <f>CONCATENATE("Publication No. FHWA-PL",L3)</f>
        <v>Publication No. FHWA-PL-16-021</v>
      </c>
      <c r="H30" s="282"/>
      <c r="I30" s="282"/>
      <c r="J30" s="282"/>
      <c r="K30" s="64"/>
      <c r="L30" s="64"/>
      <c r="M30" s="64"/>
    </row>
    <row r="31" spans="1:13" ht="12.75">
      <c r="A31" s="64"/>
      <c r="B31" s="64"/>
      <c r="C31" s="64"/>
      <c r="D31" s="64"/>
      <c r="E31" s="64"/>
      <c r="F31" s="64"/>
      <c r="G31" s="64"/>
      <c r="H31" s="64"/>
      <c r="I31" s="64"/>
      <c r="J31" s="64"/>
      <c r="K31" s="64"/>
      <c r="L31" s="64"/>
      <c r="M31" s="64" t="s">
        <v>569</v>
      </c>
    </row>
    <row r="32" spans="1:13" ht="12.75">
      <c r="A32" s="73" t="s">
        <v>26</v>
      </c>
      <c r="B32" s="73"/>
      <c r="C32" s="73"/>
      <c r="D32" s="73"/>
      <c r="E32" s="73"/>
      <c r="F32" s="73"/>
      <c r="G32" s="73"/>
      <c r="H32" s="73"/>
      <c r="I32" s="73"/>
      <c r="J32" s="73"/>
      <c r="K32" s="64"/>
      <c r="L32" s="64"/>
      <c r="M32" s="64"/>
    </row>
    <row r="33" spans="1:13" ht="0.75" customHeight="1">
      <c r="A33" s="74" t="s">
        <v>27</v>
      </c>
      <c r="B33" s="74" t="s">
        <v>28</v>
      </c>
      <c r="C33" s="74"/>
      <c r="D33" s="74"/>
      <c r="E33" s="74"/>
      <c r="F33" s="74"/>
      <c r="G33" s="74"/>
      <c r="H33" s="74"/>
      <c r="I33" s="74"/>
      <c r="J33" s="74"/>
      <c r="K33" s="64"/>
      <c r="L33" s="64"/>
      <c r="M33" s="64"/>
    </row>
    <row r="34" spans="1:13" ht="12.75" customHeight="1">
      <c r="A34" s="73" t="str">
        <f>K3</f>
        <v>January - December</v>
      </c>
      <c r="B34" s="71"/>
      <c r="C34" s="71"/>
      <c r="D34" s="71"/>
      <c r="E34" s="71"/>
      <c r="F34" s="71"/>
      <c r="G34" s="71"/>
      <c r="H34" s="71"/>
      <c r="I34" s="71"/>
      <c r="J34" s="71"/>
      <c r="K34" s="64"/>
      <c r="L34" s="64"/>
      <c r="M34" s="64"/>
    </row>
    <row r="35" spans="1:13" ht="12.75" customHeight="1">
      <c r="A35" s="73" t="str">
        <f>CONCATENATE(J3," vs. ",I3)</f>
        <v>2014 vs. 2015</v>
      </c>
      <c r="B35" s="71"/>
      <c r="C35" s="71"/>
      <c r="D35" s="71"/>
      <c r="E35" s="71"/>
      <c r="F35" s="71"/>
      <c r="G35" s="71"/>
      <c r="H35" s="71"/>
      <c r="I35" s="71"/>
      <c r="J35" s="71"/>
      <c r="K35" s="64"/>
      <c r="L35" s="64"/>
      <c r="M35" s="64"/>
    </row>
    <row r="36" spans="1:13" ht="12.75">
      <c r="A36" s="75" t="str">
        <f>CONCATENATE("Change for US: ",B3)</f>
        <v>Change for US: 2.8</v>
      </c>
      <c r="B36" s="76"/>
      <c r="C36" s="77"/>
      <c r="D36" s="76"/>
      <c r="E36" s="76"/>
      <c r="F36" s="76"/>
      <c r="G36" s="76"/>
      <c r="H36" s="76"/>
      <c r="I36" s="76"/>
      <c r="J36" s="76"/>
      <c r="K36" s="64"/>
      <c r="L36" s="64"/>
      <c r="M36" s="64"/>
    </row>
    <row r="37" spans="1:13" ht="25.5" customHeight="1">
      <c r="A37" s="64"/>
      <c r="B37" s="64"/>
      <c r="C37" s="64"/>
      <c r="D37" s="64"/>
      <c r="E37" s="64"/>
      <c r="F37" s="64"/>
      <c r="G37" s="64"/>
      <c r="H37" s="64"/>
      <c r="I37" s="64"/>
      <c r="J37" s="64" t="s">
        <v>568</v>
      </c>
      <c r="K37" s="64"/>
      <c r="L37" s="64"/>
      <c r="M37" s="64"/>
    </row>
    <row r="38" spans="1:13" ht="12.75">
      <c r="A38" s="64"/>
      <c r="B38" s="64"/>
      <c r="C38" s="64"/>
      <c r="D38" s="64"/>
      <c r="E38" s="64"/>
      <c r="F38" s="64"/>
      <c r="G38" s="64"/>
      <c r="H38" s="64"/>
      <c r="I38" s="64"/>
      <c r="J38" s="64"/>
      <c r="K38" s="64"/>
      <c r="L38" s="64"/>
      <c r="M38" s="64"/>
    </row>
    <row r="39" spans="1:13" ht="12.75">
      <c r="A39" s="78"/>
      <c r="B39" s="79"/>
      <c r="C39" s="80"/>
      <c r="D39" s="81"/>
      <c r="E39" s="64"/>
      <c r="F39" s="64"/>
      <c r="G39" s="64"/>
      <c r="H39" s="64"/>
      <c r="I39" s="64"/>
      <c r="J39" s="64"/>
      <c r="K39" s="64"/>
      <c r="L39" s="64"/>
      <c r="M39" s="64"/>
    </row>
    <row r="40" spans="1:13" ht="12.75">
      <c r="A40" s="78"/>
      <c r="B40" s="79"/>
      <c r="C40" s="80"/>
      <c r="D40" s="81"/>
      <c r="E40" s="64"/>
      <c r="F40" s="64"/>
      <c r="G40" s="64"/>
      <c r="H40" s="64"/>
      <c r="I40" s="64"/>
      <c r="J40" s="64"/>
      <c r="K40" s="64"/>
      <c r="L40" s="64"/>
      <c r="M40" s="64"/>
    </row>
    <row r="41" spans="1:13" ht="12.75">
      <c r="A41" s="78"/>
      <c r="B41" s="78"/>
      <c r="C41" s="82"/>
      <c r="D41" s="297" t="s">
        <v>29</v>
      </c>
      <c r="E41" s="298"/>
      <c r="F41" s="299" t="s">
        <v>30</v>
      </c>
      <c r="G41" s="300"/>
      <c r="H41" s="64"/>
      <c r="I41" s="64"/>
      <c r="J41" s="64"/>
      <c r="K41" s="64"/>
      <c r="L41" s="64"/>
      <c r="M41" s="64"/>
    </row>
    <row r="42" spans="1:13" ht="0.75" customHeight="1">
      <c r="A42" s="78"/>
      <c r="B42" s="78"/>
      <c r="C42" s="82"/>
      <c r="D42" s="78" t="s">
        <v>31</v>
      </c>
      <c r="E42" s="78"/>
      <c r="F42" s="82" t="s">
        <v>32</v>
      </c>
      <c r="G42" s="81"/>
      <c r="H42" s="64"/>
      <c r="I42" s="64"/>
      <c r="J42" s="64"/>
      <c r="K42" s="64"/>
      <c r="L42" s="64"/>
      <c r="M42" s="64"/>
    </row>
    <row r="43" spans="1:13" ht="12.75">
      <c r="A43" s="64"/>
      <c r="B43" s="79"/>
      <c r="C43" s="77"/>
      <c r="D43" s="285" t="s">
        <v>33</v>
      </c>
      <c r="E43" s="286"/>
      <c r="F43" s="291">
        <f>B3</f>
        <v>2.8</v>
      </c>
      <c r="G43" s="292"/>
      <c r="H43" s="64"/>
      <c r="I43" s="64"/>
      <c r="J43" s="64"/>
      <c r="K43" s="64"/>
      <c r="L43" s="64"/>
      <c r="M43" s="64"/>
    </row>
    <row r="44" spans="1:13" ht="12.75">
      <c r="A44" s="79"/>
      <c r="B44" s="83"/>
      <c r="C44" s="84"/>
      <c r="D44" s="287" t="s">
        <v>34</v>
      </c>
      <c r="E44" s="288"/>
      <c r="F44" s="293" t="str">
        <f>C3</f>
        <v>-0.1</v>
      </c>
      <c r="G44" s="294"/>
      <c r="H44" s="64"/>
      <c r="I44" s="64"/>
      <c r="J44" s="64"/>
      <c r="K44" s="64"/>
      <c r="L44" s="64"/>
      <c r="M44" s="64"/>
    </row>
    <row r="45" spans="1:13" ht="12.75">
      <c r="A45" s="79"/>
      <c r="B45" s="83"/>
      <c r="C45" s="84"/>
      <c r="D45" s="287" t="s">
        <v>35</v>
      </c>
      <c r="E45" s="288"/>
      <c r="F45" s="293" t="str">
        <f>D3</f>
        <v>2.9</v>
      </c>
      <c r="G45" s="294"/>
      <c r="H45" s="64"/>
      <c r="I45" s="64"/>
      <c r="J45" s="64"/>
      <c r="K45" s="64"/>
      <c r="L45" s="64"/>
      <c r="M45" s="64"/>
    </row>
    <row r="46" spans="1:13" ht="12.75">
      <c r="A46" s="79"/>
      <c r="B46" s="83"/>
      <c r="C46" s="84"/>
      <c r="D46" s="287" t="s">
        <v>36</v>
      </c>
      <c r="E46" s="288"/>
      <c r="F46" s="293" t="str">
        <f>E3</f>
        <v>3.9</v>
      </c>
      <c r="G46" s="294"/>
      <c r="H46" s="64"/>
      <c r="I46" s="64"/>
      <c r="J46" s="64"/>
      <c r="K46" s="64"/>
      <c r="L46" s="64"/>
      <c r="M46" s="64"/>
    </row>
    <row r="47" spans="1:13" ht="12.75">
      <c r="A47" s="79"/>
      <c r="B47" s="83"/>
      <c r="C47" s="84"/>
      <c r="D47" s="287" t="s">
        <v>37</v>
      </c>
      <c r="E47" s="288"/>
      <c r="F47" s="293" t="str">
        <f>F3</f>
        <v>3.1</v>
      </c>
      <c r="G47" s="294"/>
      <c r="H47" s="64"/>
      <c r="I47" s="64"/>
      <c r="J47" s="64"/>
      <c r="K47" s="64"/>
      <c r="L47" s="64"/>
      <c r="M47" s="64"/>
    </row>
    <row r="48" spans="1:13" ht="12.75">
      <c r="A48" s="79"/>
      <c r="B48" s="83"/>
      <c r="C48" s="84"/>
      <c r="D48" s="289" t="s">
        <v>38</v>
      </c>
      <c r="E48" s="290"/>
      <c r="F48" s="295" t="str">
        <f>G3</f>
        <v>3.3</v>
      </c>
      <c r="G48" s="296"/>
      <c r="H48" s="64"/>
      <c r="I48" s="64"/>
      <c r="J48" s="64"/>
      <c r="K48" s="64"/>
      <c r="L48" s="64"/>
      <c r="M48" s="64"/>
    </row>
    <row r="49" spans="1:13" ht="12.75">
      <c r="A49" s="79"/>
      <c r="B49" s="64"/>
      <c r="C49" s="64"/>
      <c r="D49" s="64"/>
      <c r="E49" s="64"/>
      <c r="F49" s="64"/>
      <c r="G49" s="64"/>
      <c r="H49" s="64"/>
      <c r="I49" s="64"/>
      <c r="J49" s="64"/>
      <c r="K49" s="64"/>
      <c r="L49" s="64"/>
      <c r="M49" s="64"/>
    </row>
    <row r="50" spans="1:13" ht="12.75">
      <c r="A50" s="64"/>
      <c r="B50" s="64"/>
      <c r="C50" s="64"/>
      <c r="D50" s="64"/>
      <c r="E50" s="64"/>
      <c r="F50" s="64"/>
      <c r="G50" s="64"/>
      <c r="H50" s="64"/>
      <c r="I50" s="64"/>
      <c r="J50" s="64"/>
      <c r="K50" s="64"/>
      <c r="L50" s="64"/>
      <c r="M50" s="64"/>
    </row>
    <row r="51" spans="1:13" ht="12.75">
      <c r="A51" s="79" t="str">
        <f>CONCATENATE("Based on All Reported ",I3," Data")</f>
        <v>Based on All Reported 2015 Data</v>
      </c>
      <c r="B51" s="64"/>
      <c r="C51" s="64"/>
      <c r="D51" s="64"/>
      <c r="E51" s="64"/>
      <c r="F51" s="64"/>
      <c r="G51" s="64"/>
      <c r="H51" s="64"/>
      <c r="I51" s="64"/>
      <c r="J51" s="64"/>
      <c r="K51" s="64"/>
      <c r="L51" s="64"/>
      <c r="M51" s="64"/>
    </row>
    <row r="52" spans="1:13" ht="12.75">
      <c r="A52" s="64"/>
      <c r="B52" s="64"/>
      <c r="C52" s="64"/>
      <c r="D52" s="64"/>
      <c r="E52" s="64"/>
      <c r="F52" s="64"/>
      <c r="G52" s="64"/>
      <c r="H52" s="64"/>
      <c r="I52" s="64"/>
      <c r="J52" s="64"/>
      <c r="K52" s="64"/>
      <c r="L52" s="64"/>
      <c r="M52" s="64"/>
    </row>
    <row r="53" spans="1:13" ht="12.75">
      <c r="A53" s="64"/>
      <c r="B53" s="64"/>
      <c r="C53" s="64"/>
      <c r="D53" s="64"/>
      <c r="E53" s="64"/>
      <c r="F53" s="64"/>
      <c r="G53" s="64"/>
      <c r="H53" s="64"/>
      <c r="I53" s="64"/>
      <c r="J53" s="64"/>
      <c r="K53" s="64"/>
      <c r="L53" s="64"/>
      <c r="M53" s="6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2:P72"/>
  <sheetViews>
    <sheetView zoomScale="130" zoomScaleNormal="130" workbookViewId="0" topLeftCell="A27">
      <selection activeCell="C66" sqref="C66:N66"/>
    </sheetView>
  </sheetViews>
  <sheetFormatPr defaultColWidth="9.140625" defaultRowHeight="12.75"/>
  <cols>
    <col min="1" max="1" width="2.7109375" style="0" customWidth="1"/>
    <col min="2" max="2" width="9.7109375" style="0" customWidth="1"/>
    <col min="3" max="14" width="8.8515625" style="0" customWidth="1"/>
    <col min="15" max="15" width="9.7109375" style="0" customWidth="1"/>
    <col min="16" max="16" width="2.7109375" style="0" customWidth="1"/>
  </cols>
  <sheetData>
    <row r="1" ht="12" customHeight="1"/>
    <row r="2" spans="2:16" ht="12" customHeight="1" hidden="1">
      <c r="B2" s="8" t="s">
        <v>0</v>
      </c>
      <c r="C2" s="8" t="s">
        <v>79</v>
      </c>
      <c r="D2" s="8" t="s">
        <v>80</v>
      </c>
      <c r="E2" s="8" t="s">
        <v>81</v>
      </c>
      <c r="F2" s="8" t="s">
        <v>230</v>
      </c>
      <c r="G2" s="8" t="s">
        <v>231</v>
      </c>
      <c r="H2" s="8" t="s">
        <v>232</v>
      </c>
      <c r="I2" s="8" t="s">
        <v>233</v>
      </c>
      <c r="J2" s="8" t="s">
        <v>234</v>
      </c>
      <c r="K2" s="8" t="s">
        <v>235</v>
      </c>
      <c r="L2" s="8" t="s">
        <v>236</v>
      </c>
      <c r="M2" s="8" t="s">
        <v>237</v>
      </c>
      <c r="N2" s="8" t="s">
        <v>238</v>
      </c>
      <c r="O2" s="8" t="s">
        <v>82</v>
      </c>
      <c r="P2" s="8" t="s">
        <v>8</v>
      </c>
    </row>
    <row r="3" spans="2:16" ht="12" customHeight="1" hidden="1">
      <c r="B3" s="9" t="s">
        <v>239</v>
      </c>
      <c r="C3" s="8" t="s">
        <v>240</v>
      </c>
      <c r="D3" s="8" t="s">
        <v>240</v>
      </c>
      <c r="E3" s="8" t="s">
        <v>240</v>
      </c>
      <c r="F3" s="8" t="s">
        <v>240</v>
      </c>
      <c r="G3" s="8" t="s">
        <v>240</v>
      </c>
      <c r="H3" s="62" t="s">
        <v>240</v>
      </c>
      <c r="I3" s="62" t="s">
        <v>240</v>
      </c>
      <c r="J3" s="62" t="s">
        <v>240</v>
      </c>
      <c r="K3" s="62" t="s">
        <v>194</v>
      </c>
      <c r="L3" s="62" t="s">
        <v>241</v>
      </c>
      <c r="M3" s="62" t="s">
        <v>242</v>
      </c>
      <c r="N3" s="62" t="s">
        <v>243</v>
      </c>
      <c r="O3" s="62" t="s">
        <v>72</v>
      </c>
      <c r="P3" s="62" t="s">
        <v>19</v>
      </c>
    </row>
    <row r="4" ht="12" customHeight="1"/>
    <row r="5" spans="1:15" ht="16.5" customHeight="1">
      <c r="A5" s="146"/>
      <c r="B5" s="164" t="str">
        <f>CONCATENATE("Monthly Special Fuel Reported by States ",P3," (1)")</f>
        <v>Monthly Special Fuel Reported by States 2015 (1)</v>
      </c>
      <c r="C5" s="164"/>
      <c r="D5" s="164"/>
      <c r="E5" s="164"/>
      <c r="F5" s="5"/>
      <c r="G5" s="5"/>
      <c r="H5" s="5"/>
      <c r="I5" s="5"/>
      <c r="J5" s="5"/>
      <c r="K5" s="5"/>
      <c r="L5" s="5"/>
      <c r="M5" s="5"/>
      <c r="N5" s="5"/>
      <c r="O5" s="5"/>
    </row>
    <row r="6" ht="7.5" customHeight="1"/>
    <row r="7" ht="1.5" customHeight="1"/>
    <row r="8" ht="1.5" customHeight="1"/>
    <row r="9" ht="9" customHeight="1">
      <c r="O9" s="24" t="s">
        <v>244</v>
      </c>
    </row>
    <row r="10" spans="2:15" ht="9" customHeight="1">
      <c r="B10" s="25" t="str">
        <f>CONCATENATE("Created On: ",O3)</f>
        <v>Created On: 04/18/2016</v>
      </c>
      <c r="N10" s="24"/>
      <c r="O10" s="24" t="str">
        <f>CONCATENATE(P3," Reporting Period")</f>
        <v>2015 Reporting Period</v>
      </c>
    </row>
    <row r="11" spans="2:15" ht="7.5" customHeight="1">
      <c r="B11" s="13"/>
      <c r="C11" s="10" t="s">
        <v>211</v>
      </c>
      <c r="D11" s="10" t="s">
        <v>212</v>
      </c>
      <c r="E11" s="10" t="s">
        <v>213</v>
      </c>
      <c r="F11" s="10" t="s">
        <v>214</v>
      </c>
      <c r="G11" s="10" t="s">
        <v>215</v>
      </c>
      <c r="H11" s="10" t="s">
        <v>216</v>
      </c>
      <c r="I11" s="10" t="s">
        <v>217</v>
      </c>
      <c r="J11" s="10" t="s">
        <v>218</v>
      </c>
      <c r="K11" s="10" t="s">
        <v>219</v>
      </c>
      <c r="L11" s="10" t="s">
        <v>220</v>
      </c>
      <c r="M11" s="10" t="s">
        <v>221</v>
      </c>
      <c r="N11" s="10" t="s">
        <v>222</v>
      </c>
      <c r="O11" s="13"/>
    </row>
    <row r="12" spans="2:15" ht="7.5" customHeight="1">
      <c r="B12" s="11" t="s">
        <v>99</v>
      </c>
      <c r="C12" s="11" t="str">
        <f aca="true" t="shared" si="0" ref="C12:N12">CONCATENATE("(",C3," Entries)")</f>
        <v>(51 Entries)</v>
      </c>
      <c r="D12" s="11" t="str">
        <f t="shared" si="0"/>
        <v>(51 Entries)</v>
      </c>
      <c r="E12" s="11" t="str">
        <f t="shared" si="0"/>
        <v>(51 Entries)</v>
      </c>
      <c r="F12" s="11" t="str">
        <f t="shared" si="0"/>
        <v>(51 Entries)</v>
      </c>
      <c r="G12" s="11" t="str">
        <f t="shared" si="0"/>
        <v>(51 Entries)</v>
      </c>
      <c r="H12" s="11" t="str">
        <f t="shared" si="0"/>
        <v>(51 Entries)</v>
      </c>
      <c r="I12" s="11" t="str">
        <f t="shared" si="0"/>
        <v>(51 Entries)</v>
      </c>
      <c r="J12" s="11" t="str">
        <f t="shared" si="0"/>
        <v>(51 Entries)</v>
      </c>
      <c r="K12" s="11" t="str">
        <f t="shared" si="0"/>
        <v>(47 Entries)</v>
      </c>
      <c r="L12" s="11" t="str">
        <f t="shared" si="0"/>
        <v>(46 Entries)</v>
      </c>
      <c r="M12" s="11" t="str">
        <f t="shared" si="0"/>
        <v>(44 Entries)</v>
      </c>
      <c r="N12" s="11" t="str">
        <f t="shared" si="0"/>
        <v>(39 Entries)</v>
      </c>
      <c r="O12" s="11" t="s">
        <v>33</v>
      </c>
    </row>
    <row r="13" spans="2:15" s="12" customFormat="1" ht="8.25" hidden="1">
      <c r="B13" s="12" t="s">
        <v>99</v>
      </c>
      <c r="C13" s="12" t="s">
        <v>100</v>
      </c>
      <c r="D13" s="12" t="s">
        <v>103</v>
      </c>
      <c r="E13" s="12" t="s">
        <v>106</v>
      </c>
      <c r="F13" s="12" t="s">
        <v>170</v>
      </c>
      <c r="G13" s="12" t="s">
        <v>223</v>
      </c>
      <c r="H13" s="12" t="s">
        <v>176</v>
      </c>
      <c r="I13" s="12" t="s">
        <v>184</v>
      </c>
      <c r="J13" s="12" t="s">
        <v>187</v>
      </c>
      <c r="K13" s="12" t="s">
        <v>190</v>
      </c>
      <c r="L13" s="12" t="s">
        <v>200</v>
      </c>
      <c r="M13" s="12" t="s">
        <v>203</v>
      </c>
      <c r="N13" s="12" t="s">
        <v>206</v>
      </c>
      <c r="O13" s="12" t="s">
        <v>33</v>
      </c>
    </row>
    <row r="14" spans="2:15" ht="7.5" customHeight="1" hidden="1">
      <c r="B14" s="12"/>
      <c r="C14" s="12">
        <v>0</v>
      </c>
      <c r="D14" s="12">
        <v>0</v>
      </c>
      <c r="E14" s="12">
        <v>0</v>
      </c>
      <c r="F14" s="12">
        <v>0</v>
      </c>
      <c r="G14" s="12">
        <v>0</v>
      </c>
      <c r="H14" s="12">
        <v>0</v>
      </c>
      <c r="I14" s="12">
        <v>0</v>
      </c>
      <c r="J14" s="12">
        <v>0</v>
      </c>
      <c r="K14" s="12">
        <v>0</v>
      </c>
      <c r="L14" s="12">
        <v>0</v>
      </c>
      <c r="M14" s="12">
        <v>0</v>
      </c>
      <c r="N14" s="12">
        <v>0</v>
      </c>
      <c r="O14" s="12">
        <v>0</v>
      </c>
    </row>
    <row r="15" spans="2:15" ht="7.5" customHeight="1">
      <c r="B15" s="14" t="s">
        <v>109</v>
      </c>
      <c r="C15" s="19">
        <v>65847006</v>
      </c>
      <c r="D15" s="19">
        <v>60939171</v>
      </c>
      <c r="E15" s="19">
        <v>64729749</v>
      </c>
      <c r="F15" s="19">
        <v>71085345</v>
      </c>
      <c r="G15" s="19">
        <v>59733699</v>
      </c>
      <c r="H15" s="19">
        <v>67188043</v>
      </c>
      <c r="I15" s="19">
        <v>69061862</v>
      </c>
      <c r="J15" s="19">
        <v>68435174</v>
      </c>
      <c r="K15" s="19">
        <v>65574016</v>
      </c>
      <c r="L15" s="19">
        <v>71815154</v>
      </c>
      <c r="M15" s="19">
        <v>68768761</v>
      </c>
      <c r="N15" s="19">
        <v>95275256</v>
      </c>
      <c r="O15" s="19">
        <v>828453236</v>
      </c>
    </row>
    <row r="16" spans="2:15" ht="7.5" customHeight="1">
      <c r="B16" s="15" t="s">
        <v>110</v>
      </c>
      <c r="C16" s="19">
        <v>9963008</v>
      </c>
      <c r="D16" s="19">
        <v>13078359</v>
      </c>
      <c r="E16" s="19">
        <v>11538829</v>
      </c>
      <c r="F16" s="19">
        <v>4712002</v>
      </c>
      <c r="G16" s="19">
        <v>4712002</v>
      </c>
      <c r="H16" s="19">
        <v>8887981</v>
      </c>
      <c r="I16" s="19">
        <v>31503798</v>
      </c>
      <c r="J16" s="19">
        <v>18483831</v>
      </c>
      <c r="K16" s="19">
        <v>13012756</v>
      </c>
      <c r="L16" s="19">
        <v>7091482</v>
      </c>
      <c r="M16" s="19">
        <v>7916525</v>
      </c>
      <c r="N16" s="19">
        <v>9307281</v>
      </c>
      <c r="O16" s="19">
        <v>140207854</v>
      </c>
    </row>
    <row r="17" spans="2:15" ht="7.5" customHeight="1">
      <c r="B17" s="15" t="s">
        <v>111</v>
      </c>
      <c r="C17" s="19">
        <v>62819402</v>
      </c>
      <c r="D17" s="19">
        <v>60068848</v>
      </c>
      <c r="E17" s="19">
        <v>75638499</v>
      </c>
      <c r="F17" s="19">
        <v>67819481</v>
      </c>
      <c r="G17" s="19">
        <v>67422839</v>
      </c>
      <c r="H17" s="19">
        <v>70661031</v>
      </c>
      <c r="I17" s="19">
        <v>63381016</v>
      </c>
      <c r="J17" s="19">
        <v>70012493</v>
      </c>
      <c r="K17" s="19">
        <v>67821642</v>
      </c>
      <c r="L17" s="19">
        <v>65796740</v>
      </c>
      <c r="M17" s="19">
        <v>65106381</v>
      </c>
      <c r="N17" s="19">
        <v>71223115</v>
      </c>
      <c r="O17" s="19">
        <v>807771487</v>
      </c>
    </row>
    <row r="18" spans="2:15" ht="7.5" customHeight="1">
      <c r="B18" s="44" t="s">
        <v>112</v>
      </c>
      <c r="C18" s="45">
        <v>44866723</v>
      </c>
      <c r="D18" s="45">
        <v>49660814</v>
      </c>
      <c r="E18" s="45">
        <v>52196961</v>
      </c>
      <c r="F18" s="45">
        <v>47476876</v>
      </c>
      <c r="G18" s="45">
        <v>56890862</v>
      </c>
      <c r="H18" s="45">
        <v>51390462</v>
      </c>
      <c r="I18" s="45">
        <v>47657320</v>
      </c>
      <c r="J18" s="45">
        <v>58473987</v>
      </c>
      <c r="K18" s="45">
        <v>53962692</v>
      </c>
      <c r="L18" s="45">
        <v>50037163</v>
      </c>
      <c r="M18" s="45">
        <v>55306892</v>
      </c>
      <c r="N18" s="45">
        <v>48978955</v>
      </c>
      <c r="O18" s="45">
        <v>616899707</v>
      </c>
    </row>
    <row r="19" spans="2:15" ht="7.5" customHeight="1">
      <c r="B19" s="19" t="s">
        <v>113</v>
      </c>
      <c r="C19" s="19">
        <v>198322355</v>
      </c>
      <c r="D19" s="19">
        <v>194543357</v>
      </c>
      <c r="E19" s="19">
        <v>289910225</v>
      </c>
      <c r="F19" s="19">
        <v>221271478</v>
      </c>
      <c r="G19" s="19">
        <v>221742483</v>
      </c>
      <c r="H19" s="19">
        <v>278937715</v>
      </c>
      <c r="I19" s="19">
        <v>241104991</v>
      </c>
      <c r="J19" s="19">
        <v>247200557</v>
      </c>
      <c r="K19" s="19">
        <v>292063702</v>
      </c>
      <c r="L19" s="19">
        <v>247575721</v>
      </c>
      <c r="M19" s="19">
        <v>219600256</v>
      </c>
      <c r="N19" s="19">
        <v>359763990</v>
      </c>
      <c r="O19" s="19">
        <v>3012036830</v>
      </c>
    </row>
    <row r="20" spans="2:15" ht="7.5" customHeight="1">
      <c r="B20" s="15" t="s">
        <v>114</v>
      </c>
      <c r="C20" s="19">
        <v>50400575</v>
      </c>
      <c r="D20" s="19">
        <v>47408327</v>
      </c>
      <c r="E20" s="19">
        <v>48714037</v>
      </c>
      <c r="F20" s="19">
        <v>52493575</v>
      </c>
      <c r="G20" s="19">
        <v>54732871</v>
      </c>
      <c r="H20" s="19">
        <v>54208986</v>
      </c>
      <c r="I20" s="19">
        <v>57725446</v>
      </c>
      <c r="J20" s="19">
        <v>58561944</v>
      </c>
      <c r="K20" s="19">
        <v>53725117</v>
      </c>
      <c r="L20" s="19">
        <v>57577710</v>
      </c>
      <c r="M20" s="19">
        <v>50876780</v>
      </c>
      <c r="N20" s="19">
        <v>48581837</v>
      </c>
      <c r="O20" s="19">
        <v>635007205</v>
      </c>
    </row>
    <row r="21" spans="2:15" ht="7.5" customHeight="1">
      <c r="B21" s="15" t="s">
        <v>115</v>
      </c>
      <c r="C21" s="19">
        <v>19219861</v>
      </c>
      <c r="D21" s="19">
        <v>19107419</v>
      </c>
      <c r="E21" s="19">
        <v>25568721</v>
      </c>
      <c r="F21" s="19">
        <v>19967552</v>
      </c>
      <c r="G21" s="19">
        <v>20743257</v>
      </c>
      <c r="H21" s="19">
        <v>26464101</v>
      </c>
      <c r="I21" s="19">
        <v>22418757</v>
      </c>
      <c r="J21" s="19">
        <v>21443045</v>
      </c>
      <c r="K21" s="19">
        <v>28113212</v>
      </c>
      <c r="L21" s="19">
        <v>20620116</v>
      </c>
      <c r="M21" s="19">
        <v>19233762</v>
      </c>
      <c r="N21" s="19">
        <v>26130471</v>
      </c>
      <c r="O21" s="19">
        <v>269030274</v>
      </c>
    </row>
    <row r="22" spans="2:15" ht="7.5" customHeight="1">
      <c r="B22" s="44" t="s">
        <v>116</v>
      </c>
      <c r="C22" s="45">
        <v>4623223</v>
      </c>
      <c r="D22" s="45">
        <v>4738802</v>
      </c>
      <c r="E22" s="45">
        <v>5597574</v>
      </c>
      <c r="F22" s="45">
        <v>5093930</v>
      </c>
      <c r="G22" s="45">
        <v>5879854</v>
      </c>
      <c r="H22" s="45">
        <v>5784962</v>
      </c>
      <c r="I22" s="45">
        <v>5106549</v>
      </c>
      <c r="J22" s="45">
        <v>5939153</v>
      </c>
      <c r="K22" s="45">
        <v>6226148</v>
      </c>
      <c r="L22" s="45">
        <v>5044976</v>
      </c>
      <c r="M22" s="45">
        <v>5462170</v>
      </c>
      <c r="N22" s="45">
        <v>5860341</v>
      </c>
      <c r="O22" s="45">
        <v>65357682</v>
      </c>
    </row>
    <row r="23" spans="2:15" ht="7.5" customHeight="1">
      <c r="B23" s="19" t="s">
        <v>117</v>
      </c>
      <c r="C23" s="19">
        <v>1180808</v>
      </c>
      <c r="D23" s="19">
        <v>1216837</v>
      </c>
      <c r="E23" s="19">
        <v>1310907</v>
      </c>
      <c r="F23" s="19">
        <v>1254313</v>
      </c>
      <c r="G23" s="19">
        <v>1040675</v>
      </c>
      <c r="H23" s="19">
        <v>1413804</v>
      </c>
      <c r="I23" s="19">
        <v>1399765</v>
      </c>
      <c r="J23" s="19">
        <v>1330624</v>
      </c>
      <c r="K23" s="19">
        <v>1276904</v>
      </c>
      <c r="L23" s="19">
        <v>1268089</v>
      </c>
      <c r="M23" s="19">
        <v>1705227</v>
      </c>
      <c r="N23" s="19">
        <v>1156282</v>
      </c>
      <c r="O23" s="19">
        <v>15554235</v>
      </c>
    </row>
    <row r="24" spans="2:15" ht="7.5" customHeight="1">
      <c r="B24" s="15" t="s">
        <v>118</v>
      </c>
      <c r="C24" s="19">
        <v>122030520</v>
      </c>
      <c r="D24" s="19">
        <v>130123723</v>
      </c>
      <c r="E24" s="19">
        <v>124072605</v>
      </c>
      <c r="F24" s="19">
        <v>130570539</v>
      </c>
      <c r="G24" s="19">
        <v>135277122</v>
      </c>
      <c r="H24" s="19">
        <v>129913235</v>
      </c>
      <c r="I24" s="19">
        <v>128538452</v>
      </c>
      <c r="J24" s="19">
        <v>128102965</v>
      </c>
      <c r="K24" s="19">
        <v>129320607</v>
      </c>
      <c r="L24" s="19">
        <v>127752915</v>
      </c>
      <c r="M24" s="19">
        <v>137229956</v>
      </c>
      <c r="N24" s="19">
        <v>133228063</v>
      </c>
      <c r="O24" s="19">
        <v>1556160702</v>
      </c>
    </row>
    <row r="25" spans="2:15" ht="7.5" customHeight="1">
      <c r="B25" s="15" t="s">
        <v>119</v>
      </c>
      <c r="C25" s="19">
        <v>103827680</v>
      </c>
      <c r="D25" s="19">
        <v>101147929</v>
      </c>
      <c r="E25" s="19">
        <v>178422140</v>
      </c>
      <c r="F25" s="19">
        <v>111336715</v>
      </c>
      <c r="G25" s="19">
        <v>115911807</v>
      </c>
      <c r="H25" s="19">
        <v>118056432</v>
      </c>
      <c r="I25" s="19">
        <v>116379502</v>
      </c>
      <c r="J25" s="19">
        <v>110049101</v>
      </c>
      <c r="K25" s="19">
        <v>108520602</v>
      </c>
      <c r="L25" s="19">
        <v>117925854</v>
      </c>
      <c r="M25" s="19">
        <v>113769962</v>
      </c>
      <c r="N25" s="19">
        <v>179850869</v>
      </c>
      <c r="O25" s="19">
        <v>1475198593</v>
      </c>
    </row>
    <row r="26" spans="2:15" ht="7.5" customHeight="1">
      <c r="B26" s="44" t="s">
        <v>120</v>
      </c>
      <c r="C26" s="45">
        <v>4131661</v>
      </c>
      <c r="D26" s="45">
        <v>3900725</v>
      </c>
      <c r="E26" s="45">
        <v>4200796</v>
      </c>
      <c r="F26" s="45">
        <v>6133034</v>
      </c>
      <c r="G26" s="45">
        <v>4968887</v>
      </c>
      <c r="H26" s="45">
        <v>4359405</v>
      </c>
      <c r="I26" s="45">
        <v>4260700</v>
      </c>
      <c r="J26" s="45">
        <v>4317858</v>
      </c>
      <c r="K26" s="45">
        <v>4209369</v>
      </c>
      <c r="L26" s="45">
        <v>4411637</v>
      </c>
      <c r="M26" s="45">
        <v>4051811</v>
      </c>
      <c r="N26" s="45">
        <v>4170479</v>
      </c>
      <c r="O26" s="45">
        <v>53116362</v>
      </c>
    </row>
    <row r="27" spans="2:15" ht="7.5" customHeight="1">
      <c r="B27" s="19" t="s">
        <v>121</v>
      </c>
      <c r="C27" s="19">
        <v>23043460</v>
      </c>
      <c r="D27" s="19">
        <v>20328107</v>
      </c>
      <c r="E27" s="19">
        <v>22080447</v>
      </c>
      <c r="F27" s="19">
        <v>19864560</v>
      </c>
      <c r="G27" s="19">
        <v>20618126</v>
      </c>
      <c r="H27" s="19">
        <v>24975613</v>
      </c>
      <c r="I27" s="19">
        <v>21885461</v>
      </c>
      <c r="J27" s="19">
        <v>27184440</v>
      </c>
      <c r="K27" s="19">
        <v>30935939</v>
      </c>
      <c r="L27" s="19">
        <v>41278058</v>
      </c>
      <c r="M27" s="19">
        <v>28404939</v>
      </c>
      <c r="N27" s="19">
        <v>35444034</v>
      </c>
      <c r="O27" s="19">
        <v>316043184</v>
      </c>
    </row>
    <row r="28" spans="2:15" ht="7.5" customHeight="1">
      <c r="B28" s="15" t="s">
        <v>122</v>
      </c>
      <c r="C28" s="19">
        <v>115695120</v>
      </c>
      <c r="D28" s="19">
        <v>107035940</v>
      </c>
      <c r="E28" s="19">
        <v>163174429</v>
      </c>
      <c r="F28" s="19">
        <v>122403450</v>
      </c>
      <c r="G28" s="19">
        <v>122341377</v>
      </c>
      <c r="H28" s="19">
        <v>163707186</v>
      </c>
      <c r="I28" s="19">
        <v>130842796</v>
      </c>
      <c r="J28" s="19">
        <v>123546316</v>
      </c>
      <c r="K28" s="19">
        <v>151015248</v>
      </c>
      <c r="L28" s="19">
        <v>170384163</v>
      </c>
      <c r="M28" s="19">
        <v>153269527</v>
      </c>
      <c r="N28" s="19">
        <v>158582396</v>
      </c>
      <c r="O28" s="19">
        <v>1681997948</v>
      </c>
    </row>
    <row r="29" spans="2:15" ht="7.5" customHeight="1">
      <c r="B29" s="15" t="s">
        <v>123</v>
      </c>
      <c r="C29" s="19">
        <v>104288933</v>
      </c>
      <c r="D29" s="19">
        <v>101088055</v>
      </c>
      <c r="E29" s="19">
        <v>105740660</v>
      </c>
      <c r="F29" s="19">
        <v>113548736</v>
      </c>
      <c r="G29" s="19">
        <v>109637982</v>
      </c>
      <c r="H29" s="19">
        <v>103951078</v>
      </c>
      <c r="I29" s="19">
        <v>112612893</v>
      </c>
      <c r="J29" s="19">
        <v>107540027</v>
      </c>
      <c r="K29" s="19">
        <v>106115150</v>
      </c>
      <c r="L29" s="19">
        <v>116988864</v>
      </c>
      <c r="M29" s="19">
        <v>103511489</v>
      </c>
      <c r="N29" s="19">
        <v>97863142</v>
      </c>
      <c r="O29" s="19">
        <v>1282887009</v>
      </c>
    </row>
    <row r="30" spans="2:15" ht="7.5" customHeight="1">
      <c r="B30" s="44" t="s">
        <v>124</v>
      </c>
      <c r="C30" s="45">
        <v>54764932</v>
      </c>
      <c r="D30" s="45">
        <v>49641899</v>
      </c>
      <c r="E30" s="45">
        <v>46928456</v>
      </c>
      <c r="F30" s="45">
        <v>60644821</v>
      </c>
      <c r="G30" s="45">
        <v>56754714</v>
      </c>
      <c r="H30" s="45">
        <v>53218828</v>
      </c>
      <c r="I30" s="45">
        <v>59134172</v>
      </c>
      <c r="J30" s="45">
        <v>59699923</v>
      </c>
      <c r="K30" s="45">
        <v>53437630</v>
      </c>
      <c r="L30" s="45">
        <v>67066523</v>
      </c>
      <c r="M30" s="45">
        <v>56534945</v>
      </c>
      <c r="N30" s="45">
        <v>55277769</v>
      </c>
      <c r="O30" s="45">
        <v>673104612</v>
      </c>
    </row>
    <row r="31" spans="2:15" ht="7.5" customHeight="1">
      <c r="B31" s="19" t="s">
        <v>125</v>
      </c>
      <c r="C31" s="19">
        <v>33394289</v>
      </c>
      <c r="D31" s="19">
        <v>38824703</v>
      </c>
      <c r="E31" s="19">
        <v>51761555</v>
      </c>
      <c r="F31" s="19">
        <v>39609827</v>
      </c>
      <c r="G31" s="19">
        <v>36115665</v>
      </c>
      <c r="H31" s="19">
        <v>49560444</v>
      </c>
      <c r="I31" s="19">
        <v>44860073</v>
      </c>
      <c r="J31" s="19">
        <v>38208749</v>
      </c>
      <c r="K31" s="19">
        <v>54492463</v>
      </c>
      <c r="L31" s="19">
        <v>40435923</v>
      </c>
      <c r="M31" s="19">
        <v>33741855</v>
      </c>
      <c r="N31" s="19">
        <v>53439376</v>
      </c>
      <c r="O31" s="19">
        <v>514444922</v>
      </c>
    </row>
    <row r="32" spans="2:15" ht="7.5" customHeight="1">
      <c r="B32" s="15" t="s">
        <v>126</v>
      </c>
      <c r="C32" s="19">
        <v>65027658</v>
      </c>
      <c r="D32" s="19">
        <v>58295450</v>
      </c>
      <c r="E32" s="19">
        <v>62124564</v>
      </c>
      <c r="F32" s="19">
        <v>67137199</v>
      </c>
      <c r="G32" s="19">
        <v>67418781</v>
      </c>
      <c r="H32" s="19">
        <v>64839469</v>
      </c>
      <c r="I32" s="19">
        <v>65911271</v>
      </c>
      <c r="J32" s="19">
        <v>67753483</v>
      </c>
      <c r="K32" s="19">
        <v>64274429</v>
      </c>
      <c r="L32" s="19">
        <v>68546927</v>
      </c>
      <c r="M32" s="19">
        <v>61458385</v>
      </c>
      <c r="N32" s="19">
        <v>59695474</v>
      </c>
      <c r="O32" s="19">
        <v>772483090</v>
      </c>
    </row>
    <row r="33" spans="2:15" ht="7.5" customHeight="1">
      <c r="B33" s="15" t="s">
        <v>127</v>
      </c>
      <c r="C33" s="19">
        <v>61356610</v>
      </c>
      <c r="D33" s="19">
        <v>72733358</v>
      </c>
      <c r="E33" s="19">
        <v>60505777</v>
      </c>
      <c r="F33" s="19">
        <v>59726946</v>
      </c>
      <c r="G33" s="19">
        <v>56188715</v>
      </c>
      <c r="H33" s="19">
        <v>57630703</v>
      </c>
      <c r="I33" s="19">
        <v>59014964</v>
      </c>
      <c r="J33" s="19">
        <v>63936843</v>
      </c>
      <c r="K33" s="19">
        <v>61819402</v>
      </c>
      <c r="L33" s="19">
        <v>58680130</v>
      </c>
      <c r="M33" s="19">
        <v>56531884</v>
      </c>
      <c r="N33" s="19">
        <v>58296242</v>
      </c>
      <c r="O33" s="19">
        <v>726421574</v>
      </c>
    </row>
    <row r="34" spans="2:15" ht="7.5" customHeight="1">
      <c r="B34" s="44" t="s">
        <v>128</v>
      </c>
      <c r="C34" s="45">
        <v>12634958</v>
      </c>
      <c r="D34" s="45">
        <v>12255197</v>
      </c>
      <c r="E34" s="45">
        <v>16944436</v>
      </c>
      <c r="F34" s="45">
        <v>18182734</v>
      </c>
      <c r="G34" s="45">
        <v>14486714</v>
      </c>
      <c r="H34" s="45">
        <v>14681514</v>
      </c>
      <c r="I34" s="45">
        <v>15450782</v>
      </c>
      <c r="J34" s="45">
        <v>17792246</v>
      </c>
      <c r="K34" s="45">
        <v>17680793</v>
      </c>
      <c r="L34" s="45">
        <v>17514797</v>
      </c>
      <c r="M34" s="45">
        <v>19310845</v>
      </c>
      <c r="N34" s="45">
        <v>15334062</v>
      </c>
      <c r="O34" s="45">
        <v>192269078</v>
      </c>
    </row>
    <row r="35" spans="2:15" ht="7.5" customHeight="1">
      <c r="B35" s="19" t="s">
        <v>129</v>
      </c>
      <c r="C35" s="19">
        <v>44331709</v>
      </c>
      <c r="D35" s="19">
        <v>40549358</v>
      </c>
      <c r="E35" s="19">
        <v>44163156</v>
      </c>
      <c r="F35" s="19">
        <v>45920375</v>
      </c>
      <c r="G35" s="19">
        <v>44964854</v>
      </c>
      <c r="H35" s="19">
        <v>47825907</v>
      </c>
      <c r="I35" s="19">
        <v>46287585</v>
      </c>
      <c r="J35" s="19">
        <v>45191935</v>
      </c>
      <c r="K35" s="19">
        <v>44939278</v>
      </c>
      <c r="L35" s="19">
        <v>47327168</v>
      </c>
      <c r="M35" s="19">
        <v>41851613</v>
      </c>
      <c r="N35" s="19">
        <v>42777242</v>
      </c>
      <c r="O35" s="19">
        <v>536130180</v>
      </c>
    </row>
    <row r="36" spans="2:15" ht="7.5" customHeight="1">
      <c r="B36" s="15" t="s">
        <v>130</v>
      </c>
      <c r="C36" s="19">
        <v>35773021</v>
      </c>
      <c r="D36" s="19">
        <v>37936227</v>
      </c>
      <c r="E36" s="19">
        <v>40286900</v>
      </c>
      <c r="F36" s="19">
        <v>34275199</v>
      </c>
      <c r="G36" s="19">
        <v>37660454</v>
      </c>
      <c r="H36" s="19">
        <v>38507646</v>
      </c>
      <c r="I36" s="19">
        <v>36932462</v>
      </c>
      <c r="J36" s="19">
        <v>37209372</v>
      </c>
      <c r="K36" s="19">
        <v>35061110</v>
      </c>
      <c r="L36" s="19">
        <v>34890830</v>
      </c>
      <c r="M36" s="19">
        <v>36057543</v>
      </c>
      <c r="N36" s="19">
        <v>34091124</v>
      </c>
      <c r="O36" s="19">
        <v>438681888</v>
      </c>
    </row>
    <row r="37" spans="2:15" ht="7.5" customHeight="1">
      <c r="B37" s="15" t="s">
        <v>131</v>
      </c>
      <c r="C37" s="19">
        <v>124884516</v>
      </c>
      <c r="D37" s="19">
        <v>60028763</v>
      </c>
      <c r="E37" s="19">
        <v>62458496</v>
      </c>
      <c r="F37" s="19">
        <v>73688612</v>
      </c>
      <c r="G37" s="19">
        <v>75082325</v>
      </c>
      <c r="H37" s="19">
        <v>70290805</v>
      </c>
      <c r="I37" s="19">
        <v>91259579</v>
      </c>
      <c r="J37" s="19">
        <v>85159623</v>
      </c>
      <c r="K37" s="19">
        <v>73380046</v>
      </c>
      <c r="L37" s="19">
        <v>96025233</v>
      </c>
      <c r="M37" s="19">
        <v>74970762</v>
      </c>
      <c r="N37" s="19">
        <v>68147437</v>
      </c>
      <c r="O37" s="19">
        <v>955376197</v>
      </c>
    </row>
    <row r="38" spans="2:15" ht="7.5" customHeight="1">
      <c r="B38" s="44" t="s">
        <v>132</v>
      </c>
      <c r="C38" s="45">
        <v>46256389</v>
      </c>
      <c r="D38" s="45">
        <v>44098685</v>
      </c>
      <c r="E38" s="45">
        <v>53993675</v>
      </c>
      <c r="F38" s="45">
        <v>50205452</v>
      </c>
      <c r="G38" s="45">
        <v>52400635</v>
      </c>
      <c r="H38" s="45">
        <v>66609310</v>
      </c>
      <c r="I38" s="45">
        <v>57706685</v>
      </c>
      <c r="J38" s="45">
        <v>57287030</v>
      </c>
      <c r="K38" s="45">
        <v>66318646</v>
      </c>
      <c r="L38" s="45">
        <v>65144463</v>
      </c>
      <c r="M38" s="45">
        <v>50177551</v>
      </c>
      <c r="N38" s="45">
        <v>57456715</v>
      </c>
      <c r="O38" s="45">
        <v>667655236</v>
      </c>
    </row>
    <row r="39" spans="2:15" ht="7.5" customHeight="1">
      <c r="B39" s="19" t="s">
        <v>133</v>
      </c>
      <c r="C39" s="19">
        <v>46037755</v>
      </c>
      <c r="D39" s="19">
        <v>45286316</v>
      </c>
      <c r="E39" s="19">
        <v>51421582</v>
      </c>
      <c r="F39" s="19">
        <v>51364497</v>
      </c>
      <c r="G39" s="19">
        <v>51415730</v>
      </c>
      <c r="H39" s="19">
        <v>52474998</v>
      </c>
      <c r="I39" s="19">
        <v>66233555</v>
      </c>
      <c r="J39" s="19">
        <v>57597065</v>
      </c>
      <c r="K39" s="19">
        <v>53488057</v>
      </c>
      <c r="L39" s="19">
        <v>53088320</v>
      </c>
      <c r="M39" s="19">
        <v>56825124</v>
      </c>
      <c r="N39" s="19">
        <v>54675743</v>
      </c>
      <c r="O39" s="19">
        <v>639908741</v>
      </c>
    </row>
    <row r="40" spans="2:15" ht="7.5" customHeight="1">
      <c r="B40" s="15" t="s">
        <v>134</v>
      </c>
      <c r="C40" s="19">
        <v>64373886</v>
      </c>
      <c r="D40" s="19">
        <v>84758951</v>
      </c>
      <c r="E40" s="19">
        <v>97374903</v>
      </c>
      <c r="F40" s="19">
        <v>67944145</v>
      </c>
      <c r="G40" s="19">
        <v>79806177</v>
      </c>
      <c r="H40" s="19">
        <v>106058313</v>
      </c>
      <c r="I40" s="19">
        <v>69890297</v>
      </c>
      <c r="J40" s="19">
        <v>97826082</v>
      </c>
      <c r="K40" s="19">
        <v>94627344</v>
      </c>
      <c r="L40" s="19">
        <v>79547548</v>
      </c>
      <c r="M40" s="19">
        <v>85019026</v>
      </c>
      <c r="N40" s="19">
        <v>94799008</v>
      </c>
      <c r="O40" s="19">
        <v>1022025680</v>
      </c>
    </row>
    <row r="41" spans="2:15" ht="7.5" customHeight="1">
      <c r="B41" s="15" t="s">
        <v>135</v>
      </c>
      <c r="C41" s="19">
        <v>21266208</v>
      </c>
      <c r="D41" s="19">
        <v>18853156</v>
      </c>
      <c r="E41" s="19">
        <v>20828909</v>
      </c>
      <c r="F41" s="19">
        <v>21830867</v>
      </c>
      <c r="G41" s="19">
        <v>22613900</v>
      </c>
      <c r="H41" s="19">
        <v>23390940</v>
      </c>
      <c r="I41" s="19">
        <v>26262525</v>
      </c>
      <c r="J41" s="19">
        <v>24652815</v>
      </c>
      <c r="K41" s="19">
        <v>23951372</v>
      </c>
      <c r="L41" s="19">
        <v>25911439</v>
      </c>
      <c r="M41" s="19">
        <v>20978390</v>
      </c>
      <c r="N41" s="19">
        <v>20015115</v>
      </c>
      <c r="O41" s="19">
        <v>270555636</v>
      </c>
    </row>
    <row r="42" spans="2:15" ht="7.5" customHeight="1">
      <c r="B42" s="44" t="s">
        <v>136</v>
      </c>
      <c r="C42" s="45">
        <v>33185334</v>
      </c>
      <c r="D42" s="45">
        <v>29536241</v>
      </c>
      <c r="E42" s="45">
        <v>40080450</v>
      </c>
      <c r="F42" s="45">
        <v>34620976</v>
      </c>
      <c r="G42" s="45">
        <v>33114225</v>
      </c>
      <c r="H42" s="45">
        <v>41881239</v>
      </c>
      <c r="I42" s="45">
        <v>35481380</v>
      </c>
      <c r="J42" s="45">
        <v>35727658</v>
      </c>
      <c r="K42" s="45">
        <v>44205899</v>
      </c>
      <c r="L42" s="45">
        <v>41279193</v>
      </c>
      <c r="M42" s="45">
        <v>34734861</v>
      </c>
      <c r="N42" s="45">
        <v>40228017</v>
      </c>
      <c r="O42" s="45">
        <v>444075473</v>
      </c>
    </row>
    <row r="43" spans="2:15" ht="7.5" customHeight="1">
      <c r="B43" s="19" t="s">
        <v>137</v>
      </c>
      <c r="C43" s="19">
        <v>26678877</v>
      </c>
      <c r="D43" s="19">
        <v>24391746</v>
      </c>
      <c r="E43" s="19">
        <v>20028492</v>
      </c>
      <c r="F43" s="19">
        <v>30338195</v>
      </c>
      <c r="G43" s="19">
        <v>29770825</v>
      </c>
      <c r="H43" s="19">
        <v>14624768</v>
      </c>
      <c r="I43" s="19">
        <v>30594875</v>
      </c>
      <c r="J43" s="19">
        <v>33220574</v>
      </c>
      <c r="K43" s="19">
        <v>24064306</v>
      </c>
      <c r="L43" s="19">
        <v>32913255</v>
      </c>
      <c r="M43" s="19">
        <v>28612752</v>
      </c>
      <c r="N43" s="19">
        <v>15323316</v>
      </c>
      <c r="O43" s="19">
        <v>310561981</v>
      </c>
    </row>
    <row r="44" spans="2:15" ht="7.5" customHeight="1">
      <c r="B44" s="15" t="s">
        <v>138</v>
      </c>
      <c r="C44" s="19">
        <v>8188265</v>
      </c>
      <c r="D44" s="19">
        <v>8428187</v>
      </c>
      <c r="E44" s="19">
        <v>6611501</v>
      </c>
      <c r="F44" s="19">
        <v>8263284</v>
      </c>
      <c r="G44" s="19">
        <v>8267595</v>
      </c>
      <c r="H44" s="19">
        <v>8022236</v>
      </c>
      <c r="I44" s="19">
        <v>9946146</v>
      </c>
      <c r="J44" s="19">
        <v>8556396</v>
      </c>
      <c r="K44" s="19">
        <v>7836336</v>
      </c>
      <c r="L44" s="19">
        <v>9852956</v>
      </c>
      <c r="M44" s="19">
        <v>7474990</v>
      </c>
      <c r="N44" s="19">
        <v>7107717</v>
      </c>
      <c r="O44" s="19">
        <v>98555610</v>
      </c>
    </row>
    <row r="45" spans="2:15" ht="7.5" customHeight="1">
      <c r="B45" s="15" t="s">
        <v>139</v>
      </c>
      <c r="C45" s="19">
        <v>64833174</v>
      </c>
      <c r="D45" s="19">
        <v>61084502</v>
      </c>
      <c r="E45" s="19">
        <v>70475181</v>
      </c>
      <c r="F45" s="19">
        <v>67867866</v>
      </c>
      <c r="G45" s="19">
        <v>70126490</v>
      </c>
      <c r="H45" s="19">
        <v>7139730</v>
      </c>
      <c r="I45" s="19">
        <v>72856608</v>
      </c>
      <c r="J45" s="19">
        <v>69743091</v>
      </c>
      <c r="K45" s="19">
        <v>66797594</v>
      </c>
      <c r="L45" s="19">
        <v>73011400</v>
      </c>
      <c r="M45" s="19">
        <v>64948586</v>
      </c>
      <c r="N45" s="19">
        <v>68540315</v>
      </c>
      <c r="O45" s="19">
        <v>757424537</v>
      </c>
    </row>
    <row r="46" spans="2:15" ht="7.5" customHeight="1">
      <c r="B46" s="44" t="s">
        <v>140</v>
      </c>
      <c r="C46" s="45">
        <v>45056206</v>
      </c>
      <c r="D46" s="45">
        <v>38436950</v>
      </c>
      <c r="E46" s="45">
        <v>44850278</v>
      </c>
      <c r="F46" s="45">
        <v>49695213</v>
      </c>
      <c r="G46" s="45">
        <v>44290129</v>
      </c>
      <c r="H46" s="45">
        <v>44144920</v>
      </c>
      <c r="I46" s="45">
        <v>44166935</v>
      </c>
      <c r="J46" s="45">
        <v>46862825</v>
      </c>
      <c r="K46" s="45">
        <v>42991220</v>
      </c>
      <c r="L46" s="45">
        <v>44436621</v>
      </c>
      <c r="M46" s="45">
        <v>49387732</v>
      </c>
      <c r="N46" s="45">
        <v>42744561</v>
      </c>
      <c r="O46" s="45">
        <v>537063590</v>
      </c>
    </row>
    <row r="47" spans="2:15" ht="7.5" customHeight="1">
      <c r="B47" s="19" t="s">
        <v>141</v>
      </c>
      <c r="C47" s="19">
        <v>104884896</v>
      </c>
      <c r="D47" s="19">
        <v>106751013</v>
      </c>
      <c r="E47" s="19">
        <v>147085047</v>
      </c>
      <c r="F47" s="19">
        <v>90944700</v>
      </c>
      <c r="G47" s="19">
        <v>94620815</v>
      </c>
      <c r="H47" s="19">
        <v>139134330</v>
      </c>
      <c r="I47" s="19">
        <v>98940938</v>
      </c>
      <c r="J47" s="19">
        <v>132997393</v>
      </c>
      <c r="K47" s="19">
        <v>141017328</v>
      </c>
      <c r="L47" s="19">
        <v>105023519</v>
      </c>
      <c r="M47" s="19">
        <v>93568514</v>
      </c>
      <c r="N47" s="19">
        <v>137129577</v>
      </c>
      <c r="O47" s="19">
        <v>1392098070</v>
      </c>
    </row>
    <row r="48" spans="2:15" ht="7.5" customHeight="1">
      <c r="B48" s="15" t="s">
        <v>142</v>
      </c>
      <c r="C48" s="19">
        <v>80183651</v>
      </c>
      <c r="D48" s="19">
        <v>83891589</v>
      </c>
      <c r="E48" s="19">
        <v>86812091</v>
      </c>
      <c r="F48" s="19">
        <v>85749202</v>
      </c>
      <c r="G48" s="19">
        <v>87979787</v>
      </c>
      <c r="H48" s="19">
        <v>101313452</v>
      </c>
      <c r="I48" s="19">
        <v>84460988</v>
      </c>
      <c r="J48" s="19">
        <v>98838510</v>
      </c>
      <c r="K48" s="19">
        <v>89090731</v>
      </c>
      <c r="L48" s="19">
        <v>93537134</v>
      </c>
      <c r="M48" s="19">
        <v>92845004</v>
      </c>
      <c r="N48" s="19">
        <v>84074167</v>
      </c>
      <c r="O48" s="19">
        <v>1068776306</v>
      </c>
    </row>
    <row r="49" spans="2:15" ht="7.5" customHeight="1">
      <c r="B49" s="15" t="s">
        <v>143</v>
      </c>
      <c r="C49" s="19">
        <v>35363494</v>
      </c>
      <c r="D49" s="19">
        <v>26871397</v>
      </c>
      <c r="E49" s="19">
        <v>31246061</v>
      </c>
      <c r="F49" s="19">
        <v>30032172</v>
      </c>
      <c r="G49" s="19">
        <v>26633887</v>
      </c>
      <c r="H49" s="19">
        <v>31527534</v>
      </c>
      <c r="I49" s="19">
        <v>30706179</v>
      </c>
      <c r="J49" s="19">
        <v>30290917</v>
      </c>
      <c r="K49" s="19">
        <v>25970252</v>
      </c>
      <c r="L49" s="19">
        <v>36057064</v>
      </c>
      <c r="M49" s="19">
        <v>21931866</v>
      </c>
      <c r="N49" s="19">
        <v>27506949</v>
      </c>
      <c r="O49" s="19">
        <v>354137772</v>
      </c>
    </row>
    <row r="50" spans="2:15" ht="7.5" customHeight="1">
      <c r="B50" s="44" t="s">
        <v>144</v>
      </c>
      <c r="C50" s="45">
        <v>139052523</v>
      </c>
      <c r="D50" s="45">
        <v>114957294</v>
      </c>
      <c r="E50" s="45">
        <v>139383312</v>
      </c>
      <c r="F50" s="45">
        <v>135162215</v>
      </c>
      <c r="G50" s="45">
        <v>121083408</v>
      </c>
      <c r="H50" s="45">
        <v>136983888</v>
      </c>
      <c r="I50" s="45">
        <v>128585401</v>
      </c>
      <c r="J50" s="45">
        <v>137679934</v>
      </c>
      <c r="K50" s="45">
        <v>139922657</v>
      </c>
      <c r="L50" s="45">
        <v>148625533</v>
      </c>
      <c r="M50" s="45">
        <v>119654110</v>
      </c>
      <c r="N50" s="45">
        <v>128555486</v>
      </c>
      <c r="O50" s="45">
        <v>1589645761</v>
      </c>
    </row>
    <row r="51" spans="2:15" ht="7.5" customHeight="1">
      <c r="B51" s="19" t="s">
        <v>145</v>
      </c>
      <c r="C51" s="19">
        <v>67777470</v>
      </c>
      <c r="D51" s="19">
        <v>92125002</v>
      </c>
      <c r="E51" s="19">
        <v>76978060</v>
      </c>
      <c r="F51" s="19">
        <v>61375010</v>
      </c>
      <c r="G51" s="19">
        <v>57195242</v>
      </c>
      <c r="H51" s="19">
        <v>94350966</v>
      </c>
      <c r="I51" s="19">
        <v>73359136</v>
      </c>
      <c r="J51" s="19">
        <v>69825843</v>
      </c>
      <c r="K51" s="19">
        <v>79593865</v>
      </c>
      <c r="L51" s="19">
        <v>56170038</v>
      </c>
      <c r="M51" s="19">
        <v>65311496</v>
      </c>
      <c r="N51" s="19">
        <v>142733860</v>
      </c>
      <c r="O51" s="19">
        <v>936795988</v>
      </c>
    </row>
    <row r="52" spans="2:15" ht="7.5" customHeight="1">
      <c r="B52" s="15" t="s">
        <v>146</v>
      </c>
      <c r="C52" s="19">
        <v>38767526</v>
      </c>
      <c r="D52" s="19">
        <v>38840704</v>
      </c>
      <c r="E52" s="19">
        <v>42162448</v>
      </c>
      <c r="F52" s="19">
        <v>42587291</v>
      </c>
      <c r="G52" s="19">
        <v>42816135</v>
      </c>
      <c r="H52" s="19">
        <v>43025445</v>
      </c>
      <c r="I52" s="19">
        <v>44031860</v>
      </c>
      <c r="J52" s="19">
        <v>43771396</v>
      </c>
      <c r="K52" s="19">
        <v>43785783</v>
      </c>
      <c r="L52" s="19">
        <v>42837883</v>
      </c>
      <c r="M52" s="19">
        <v>40772640</v>
      </c>
      <c r="N52" s="19">
        <v>41079527</v>
      </c>
      <c r="O52" s="19">
        <v>504478637</v>
      </c>
    </row>
    <row r="53" spans="2:15" ht="7.5" customHeight="1">
      <c r="B53" s="15" t="s">
        <v>147</v>
      </c>
      <c r="C53" s="19">
        <v>121540893</v>
      </c>
      <c r="D53" s="19">
        <v>110927111</v>
      </c>
      <c r="E53" s="19">
        <v>147503302</v>
      </c>
      <c r="F53" s="19">
        <v>119605627</v>
      </c>
      <c r="G53" s="19">
        <v>121501402</v>
      </c>
      <c r="H53" s="19">
        <v>155839858</v>
      </c>
      <c r="I53" s="19">
        <v>122032017</v>
      </c>
      <c r="J53" s="19">
        <v>120132624</v>
      </c>
      <c r="K53" s="19">
        <v>155511152</v>
      </c>
      <c r="L53" s="19">
        <v>125168293</v>
      </c>
      <c r="M53" s="19">
        <v>111075705</v>
      </c>
      <c r="N53" s="19">
        <v>146318803</v>
      </c>
      <c r="O53" s="19">
        <v>1557156787</v>
      </c>
    </row>
    <row r="54" spans="2:15" ht="7.5" customHeight="1">
      <c r="B54" s="44" t="s">
        <v>148</v>
      </c>
      <c r="C54" s="45">
        <v>6109630</v>
      </c>
      <c r="D54" s="45">
        <v>5262356</v>
      </c>
      <c r="E54" s="45">
        <v>5097202</v>
      </c>
      <c r="F54" s="45">
        <v>5560842</v>
      </c>
      <c r="G54" s="45">
        <v>5688146</v>
      </c>
      <c r="H54" s="45">
        <v>5919497</v>
      </c>
      <c r="I54" s="45">
        <v>4527971</v>
      </c>
      <c r="J54" s="45">
        <v>5673276</v>
      </c>
      <c r="K54" s="45">
        <v>5723982</v>
      </c>
      <c r="L54" s="45">
        <v>6538413</v>
      </c>
      <c r="M54" s="45">
        <v>5972993</v>
      </c>
      <c r="N54" s="45">
        <v>5355487</v>
      </c>
      <c r="O54" s="45">
        <v>67429795</v>
      </c>
    </row>
    <row r="55" spans="2:15" ht="7.5" customHeight="1">
      <c r="B55" s="19" t="s">
        <v>149</v>
      </c>
      <c r="C55" s="19">
        <v>56705617</v>
      </c>
      <c r="D55" s="19">
        <v>41439310</v>
      </c>
      <c r="E55" s="19">
        <v>65118697</v>
      </c>
      <c r="F55" s="19">
        <v>70847161</v>
      </c>
      <c r="G55" s="19">
        <v>49971355</v>
      </c>
      <c r="H55" s="19">
        <v>64833647</v>
      </c>
      <c r="I55" s="19">
        <v>69731826</v>
      </c>
      <c r="J55" s="19">
        <v>66873043</v>
      </c>
      <c r="K55" s="19">
        <v>73868032</v>
      </c>
      <c r="L55" s="19">
        <v>69027323</v>
      </c>
      <c r="M55" s="19">
        <v>64491252</v>
      </c>
      <c r="N55" s="19">
        <v>68597867</v>
      </c>
      <c r="O55" s="19">
        <v>761505130</v>
      </c>
    </row>
    <row r="56" spans="2:15" ht="7.5" customHeight="1">
      <c r="B56" s="15" t="s">
        <v>150</v>
      </c>
      <c r="C56" s="19">
        <v>17387714</v>
      </c>
      <c r="D56" s="19">
        <v>17012541</v>
      </c>
      <c r="E56" s="19">
        <v>16704634</v>
      </c>
      <c r="F56" s="19">
        <v>18852536</v>
      </c>
      <c r="G56" s="19">
        <v>18344889</v>
      </c>
      <c r="H56" s="19">
        <v>18313436</v>
      </c>
      <c r="I56" s="19">
        <v>19305032</v>
      </c>
      <c r="J56" s="19">
        <v>20486893</v>
      </c>
      <c r="K56" s="19">
        <v>20882471</v>
      </c>
      <c r="L56" s="19">
        <v>20961499</v>
      </c>
      <c r="M56" s="19">
        <v>23589031</v>
      </c>
      <c r="N56" s="19">
        <v>19442426</v>
      </c>
      <c r="O56" s="19">
        <v>231283102</v>
      </c>
    </row>
    <row r="57" spans="2:15" ht="7.5" customHeight="1">
      <c r="B57" s="15" t="s">
        <v>151</v>
      </c>
      <c r="C57" s="19">
        <v>71200923</v>
      </c>
      <c r="D57" s="19">
        <v>69248367</v>
      </c>
      <c r="E57" s="19">
        <v>83743690</v>
      </c>
      <c r="F57" s="19">
        <v>84695933</v>
      </c>
      <c r="G57" s="19">
        <v>80435755</v>
      </c>
      <c r="H57" s="19">
        <v>84104680</v>
      </c>
      <c r="I57" s="19">
        <v>74057731</v>
      </c>
      <c r="J57" s="19">
        <v>86730873</v>
      </c>
      <c r="K57" s="19">
        <v>84312465</v>
      </c>
      <c r="L57" s="19">
        <v>82282862</v>
      </c>
      <c r="M57" s="19">
        <v>83911380</v>
      </c>
      <c r="N57" s="19">
        <v>95272682</v>
      </c>
      <c r="O57" s="19">
        <v>979997341</v>
      </c>
    </row>
    <row r="58" spans="2:15" ht="7.5" customHeight="1">
      <c r="B58" s="44" t="s">
        <v>152</v>
      </c>
      <c r="C58" s="45">
        <v>433035650</v>
      </c>
      <c r="D58" s="45">
        <v>398159403</v>
      </c>
      <c r="E58" s="45">
        <v>469727554</v>
      </c>
      <c r="F58" s="45">
        <v>434641169</v>
      </c>
      <c r="G58" s="45">
        <v>431785125</v>
      </c>
      <c r="H58" s="45">
        <v>367528944</v>
      </c>
      <c r="I58" s="45">
        <v>457075278</v>
      </c>
      <c r="J58" s="45">
        <v>465791451</v>
      </c>
      <c r="K58" s="45">
        <v>440023365</v>
      </c>
      <c r="L58" s="45">
        <v>435881941</v>
      </c>
      <c r="M58" s="45">
        <v>432722798</v>
      </c>
      <c r="N58" s="45">
        <v>448476657</v>
      </c>
      <c r="O58" s="45">
        <v>5214849335</v>
      </c>
    </row>
    <row r="59" spans="2:15" ht="7.5" customHeight="1">
      <c r="B59" s="19" t="s">
        <v>153</v>
      </c>
      <c r="C59" s="19">
        <v>36517351</v>
      </c>
      <c r="D59" s="19">
        <v>32678632</v>
      </c>
      <c r="E59" s="19">
        <v>35978086</v>
      </c>
      <c r="F59" s="19">
        <v>38511974</v>
      </c>
      <c r="G59" s="19">
        <v>38899348</v>
      </c>
      <c r="H59" s="19">
        <v>43667198</v>
      </c>
      <c r="I59" s="19">
        <v>41471600</v>
      </c>
      <c r="J59" s="19">
        <v>42779160</v>
      </c>
      <c r="K59" s="19">
        <v>43729368</v>
      </c>
      <c r="L59" s="19">
        <v>42800613</v>
      </c>
      <c r="M59" s="19">
        <v>36462911</v>
      </c>
      <c r="N59" s="19">
        <v>32802771</v>
      </c>
      <c r="O59" s="19">
        <v>466299012</v>
      </c>
    </row>
    <row r="60" spans="2:15" ht="7.5" customHeight="1">
      <c r="B60" s="15" t="s">
        <v>154</v>
      </c>
      <c r="C60" s="19">
        <v>8022219</v>
      </c>
      <c r="D60" s="19">
        <v>2615026</v>
      </c>
      <c r="E60" s="19">
        <v>7366921</v>
      </c>
      <c r="F60" s="19">
        <v>5333685</v>
      </c>
      <c r="G60" s="19">
        <v>486325</v>
      </c>
      <c r="H60" s="19">
        <v>4998850</v>
      </c>
      <c r="I60" s="19">
        <v>488900</v>
      </c>
      <c r="J60" s="19">
        <v>6268378</v>
      </c>
      <c r="K60" s="19">
        <v>8417195</v>
      </c>
      <c r="L60" s="19">
        <v>9918620</v>
      </c>
      <c r="M60" s="19">
        <v>5802259</v>
      </c>
      <c r="N60" s="19">
        <v>6391360</v>
      </c>
      <c r="O60" s="19">
        <v>66109738</v>
      </c>
    </row>
    <row r="61" spans="2:15" ht="7.5" customHeight="1">
      <c r="B61" s="15" t="s">
        <v>155</v>
      </c>
      <c r="C61" s="19">
        <v>87461878</v>
      </c>
      <c r="D61" s="19">
        <v>76973091</v>
      </c>
      <c r="E61" s="19">
        <v>74298916</v>
      </c>
      <c r="F61" s="19">
        <v>83999275</v>
      </c>
      <c r="G61" s="19">
        <v>80705188</v>
      </c>
      <c r="H61" s="19">
        <v>96864366</v>
      </c>
      <c r="I61" s="19">
        <v>102068238</v>
      </c>
      <c r="J61" s="19">
        <v>89291362</v>
      </c>
      <c r="K61" s="19">
        <v>70962759</v>
      </c>
      <c r="L61" s="19">
        <v>93891635</v>
      </c>
      <c r="M61" s="19">
        <v>81285514</v>
      </c>
      <c r="N61" s="19">
        <v>74709525</v>
      </c>
      <c r="O61" s="19">
        <v>1012511747</v>
      </c>
    </row>
    <row r="62" spans="2:15" ht="7.5" customHeight="1">
      <c r="B62" s="44" t="s">
        <v>156</v>
      </c>
      <c r="C62" s="45">
        <v>54705394</v>
      </c>
      <c r="D62" s="45">
        <v>47941570</v>
      </c>
      <c r="E62" s="45">
        <v>53221725</v>
      </c>
      <c r="F62" s="45">
        <v>61410484</v>
      </c>
      <c r="G62" s="45">
        <v>55675916</v>
      </c>
      <c r="H62" s="45">
        <v>58267559</v>
      </c>
      <c r="I62" s="45">
        <v>60115150</v>
      </c>
      <c r="J62" s="45">
        <v>61186681</v>
      </c>
      <c r="K62" s="45">
        <v>60003988</v>
      </c>
      <c r="L62" s="45">
        <v>80133685</v>
      </c>
      <c r="M62" s="45">
        <v>40020340</v>
      </c>
      <c r="N62" s="45">
        <v>50757961</v>
      </c>
      <c r="O62" s="45">
        <v>683440453</v>
      </c>
    </row>
    <row r="63" spans="2:15" ht="7.5" customHeight="1">
      <c r="B63" s="15" t="s">
        <v>157</v>
      </c>
      <c r="C63" s="19">
        <v>25147910</v>
      </c>
      <c r="D63" s="19">
        <v>27665404</v>
      </c>
      <c r="E63" s="19">
        <v>20477281</v>
      </c>
      <c r="F63" s="19">
        <v>40993087</v>
      </c>
      <c r="G63" s="19">
        <v>32622507</v>
      </c>
      <c r="H63" s="19">
        <v>21194521</v>
      </c>
      <c r="I63" s="19">
        <v>47098169</v>
      </c>
      <c r="J63" s="19">
        <v>39329670</v>
      </c>
      <c r="K63" s="19">
        <v>15998811</v>
      </c>
      <c r="L63" s="19">
        <v>10687475</v>
      </c>
      <c r="M63" s="19">
        <v>39856524</v>
      </c>
      <c r="N63" s="19">
        <v>26143546</v>
      </c>
      <c r="O63" s="19">
        <v>347214905</v>
      </c>
    </row>
    <row r="64" spans="2:15" ht="7.5" customHeight="1">
      <c r="B64" s="15" t="s">
        <v>158</v>
      </c>
      <c r="C64" s="19">
        <v>61823534</v>
      </c>
      <c r="D64" s="19">
        <v>62657386</v>
      </c>
      <c r="E64" s="19">
        <v>60667835</v>
      </c>
      <c r="F64" s="19">
        <v>57389367</v>
      </c>
      <c r="G64" s="19">
        <v>76861127</v>
      </c>
      <c r="H64" s="19">
        <v>68610667</v>
      </c>
      <c r="I64" s="19">
        <v>76414305</v>
      </c>
      <c r="J64" s="19">
        <v>63483203</v>
      </c>
      <c r="K64" s="19">
        <v>74654339</v>
      </c>
      <c r="L64" s="19">
        <v>85283941</v>
      </c>
      <c r="M64" s="19">
        <v>51792466</v>
      </c>
      <c r="N64" s="19">
        <v>63777148</v>
      </c>
      <c r="O64" s="19">
        <v>803415318</v>
      </c>
    </row>
    <row r="65" spans="2:15" ht="7.5" customHeight="1" thickBot="1">
      <c r="B65" s="20" t="s">
        <v>159</v>
      </c>
      <c r="C65" s="19">
        <v>19961759</v>
      </c>
      <c r="D65" s="19">
        <v>27060975</v>
      </c>
      <c r="E65" s="19">
        <v>32483278</v>
      </c>
      <c r="F65" s="19">
        <v>28310797</v>
      </c>
      <c r="G65" s="19">
        <v>26366404</v>
      </c>
      <c r="H65" s="19">
        <v>38593557</v>
      </c>
      <c r="I65" s="19">
        <v>20569650</v>
      </c>
      <c r="J65" s="19">
        <v>44889479</v>
      </c>
      <c r="K65" s="19">
        <v>20146970</v>
      </c>
      <c r="L65" s="19">
        <v>24147329</v>
      </c>
      <c r="M65" s="19">
        <v>38813804</v>
      </c>
      <c r="N65" s="19">
        <v>38579234</v>
      </c>
      <c r="O65" s="19">
        <v>359923236</v>
      </c>
    </row>
    <row r="66" spans="2:15" ht="7.5" customHeight="1" thickTop="1">
      <c r="B66" s="16" t="s">
        <v>224</v>
      </c>
      <c r="C66" s="23">
        <v>3183954154</v>
      </c>
      <c r="D66" s="23">
        <v>3022604273</v>
      </c>
      <c r="E66" s="23">
        <v>3559791030</v>
      </c>
      <c r="F66" s="23">
        <v>3272350321</v>
      </c>
      <c r="G66" s="23">
        <v>3231804532</v>
      </c>
      <c r="H66" s="23">
        <v>3445874199</v>
      </c>
      <c r="I66" s="23">
        <v>3440909571</v>
      </c>
      <c r="J66" s="23">
        <v>3523367311</v>
      </c>
      <c r="K66" s="23">
        <v>3534874540</v>
      </c>
      <c r="L66" s="23">
        <v>3530216168</v>
      </c>
      <c r="M66" s="23">
        <v>3262711890</v>
      </c>
      <c r="N66" s="23">
        <v>3701070776</v>
      </c>
      <c r="O66" s="23">
        <v>40709528765</v>
      </c>
    </row>
    <row r="67" spans="2:15" ht="7.5" customHeight="1" thickBot="1">
      <c r="B67" s="17" t="s">
        <v>161</v>
      </c>
      <c r="C67" s="22">
        <v>811499</v>
      </c>
      <c r="D67" s="22">
        <v>643762</v>
      </c>
      <c r="E67" s="22">
        <v>565245</v>
      </c>
      <c r="F67" s="22">
        <v>732663</v>
      </c>
      <c r="G67" s="22">
        <v>1055953</v>
      </c>
      <c r="H67" s="22">
        <v>1142517</v>
      </c>
      <c r="I67" s="22">
        <v>824939</v>
      </c>
      <c r="J67" s="22">
        <v>798779</v>
      </c>
      <c r="K67" s="22">
        <v>1496245</v>
      </c>
      <c r="L67" s="22">
        <v>1288538</v>
      </c>
      <c r="M67" s="22">
        <v>1322140</v>
      </c>
      <c r="N67" s="22">
        <v>734404</v>
      </c>
      <c r="O67" s="22">
        <v>11416684</v>
      </c>
    </row>
    <row r="68" spans="2:15" ht="9" customHeight="1" thickTop="1">
      <c r="B68" s="18" t="s">
        <v>225</v>
      </c>
      <c r="C68" s="21">
        <v>3184765653</v>
      </c>
      <c r="D68" s="21">
        <v>3023248035</v>
      </c>
      <c r="E68" s="21">
        <v>3560356275</v>
      </c>
      <c r="F68" s="21">
        <v>3273082984</v>
      </c>
      <c r="G68" s="21">
        <v>3232860485</v>
      </c>
      <c r="H68" s="21">
        <v>3447016716</v>
      </c>
      <c r="I68" s="21">
        <v>3441734510</v>
      </c>
      <c r="J68" s="21">
        <v>3524166090</v>
      </c>
      <c r="K68" s="21">
        <v>3536370785</v>
      </c>
      <c r="L68" s="21">
        <v>3531504707</v>
      </c>
      <c r="M68" s="21">
        <v>3264034030</v>
      </c>
      <c r="N68" s="21">
        <v>3701805180</v>
      </c>
      <c r="O68" s="21">
        <v>40720945449</v>
      </c>
    </row>
    <row r="69" spans="2:15" ht="12.75">
      <c r="B69" s="51" t="s">
        <v>245</v>
      </c>
      <c r="C69" s="46"/>
      <c r="D69" s="46"/>
      <c r="E69" s="46"/>
      <c r="F69" s="46"/>
      <c r="G69" s="46"/>
      <c r="H69" s="46"/>
      <c r="I69" s="46"/>
      <c r="J69" s="52" t="s">
        <v>246</v>
      </c>
      <c r="K69" s="46"/>
      <c r="L69" s="46"/>
      <c r="M69" s="46"/>
      <c r="N69" s="46"/>
      <c r="O69" s="47"/>
    </row>
    <row r="70" spans="2:15" ht="12.75">
      <c r="B70" s="50" t="s">
        <v>247</v>
      </c>
      <c r="C70" s="35"/>
      <c r="D70" s="35"/>
      <c r="E70" s="35"/>
      <c r="F70" s="35"/>
      <c r="G70" s="35"/>
      <c r="H70" s="35"/>
      <c r="I70" s="35"/>
      <c r="J70" s="53" t="s">
        <v>248</v>
      </c>
      <c r="K70" s="35"/>
      <c r="L70" s="35"/>
      <c r="M70" s="35"/>
      <c r="N70" s="35"/>
      <c r="O70" s="43"/>
    </row>
    <row r="71" spans="2:15" ht="12.75">
      <c r="B71" s="50" t="s">
        <v>249</v>
      </c>
      <c r="C71" s="35"/>
      <c r="D71" s="35"/>
      <c r="E71" s="35"/>
      <c r="F71" s="35"/>
      <c r="G71" s="35"/>
      <c r="H71" s="35"/>
      <c r="I71" s="35"/>
      <c r="J71" s="35"/>
      <c r="K71" s="35"/>
      <c r="L71" s="35"/>
      <c r="M71" s="35"/>
      <c r="N71" s="35"/>
      <c r="O71" s="43"/>
    </row>
    <row r="72" spans="2:15" ht="12.75">
      <c r="B72" s="18" t="s">
        <v>250</v>
      </c>
      <c r="C72" s="48"/>
      <c r="D72" s="48"/>
      <c r="E72" s="48"/>
      <c r="F72" s="48"/>
      <c r="G72" s="48"/>
      <c r="H72" s="48"/>
      <c r="I72" s="48"/>
      <c r="J72" s="54"/>
      <c r="K72" s="48"/>
      <c r="L72" s="48"/>
      <c r="M72" s="48"/>
      <c r="N72" s="48"/>
      <c r="O72" s="49"/>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80"/>
  <sheetViews>
    <sheetView zoomScale="130" zoomScaleNormal="130" workbookViewId="0" topLeftCell="A18">
      <selection activeCell="Q55" sqref="Q55"/>
    </sheetView>
  </sheetViews>
  <sheetFormatPr defaultColWidth="9.140625" defaultRowHeight="12.75"/>
  <cols>
    <col min="1" max="1" width="2.7109375" style="0" customWidth="1"/>
    <col min="2" max="2" width="9.7109375" style="0" customWidth="1"/>
    <col min="3" max="14" width="8.8515625" style="0" customWidth="1"/>
    <col min="15" max="15" width="9.7109375" style="0" customWidth="1"/>
    <col min="16" max="16" width="2.7109375" style="0" customWidth="1"/>
  </cols>
  <sheetData>
    <row r="1" spans="1:17" ht="12" customHeight="1">
      <c r="A1" s="64"/>
      <c r="B1" s="64"/>
      <c r="C1" s="64"/>
      <c r="D1" s="64"/>
      <c r="E1" s="64"/>
      <c r="F1" s="64"/>
      <c r="G1" s="64"/>
      <c r="H1" s="64"/>
      <c r="I1" s="64"/>
      <c r="J1" s="64"/>
      <c r="K1" s="64"/>
      <c r="L1" s="64"/>
      <c r="M1" s="64"/>
      <c r="N1" s="64"/>
      <c r="O1" s="64"/>
      <c r="P1" s="64"/>
      <c r="Q1" s="64"/>
    </row>
    <row r="2" spans="1:17" ht="12" customHeight="1" hidden="1">
      <c r="A2" s="64"/>
      <c r="B2" s="101" t="s">
        <v>0</v>
      </c>
      <c r="C2" s="101" t="s">
        <v>79</v>
      </c>
      <c r="D2" s="101" t="s">
        <v>80</v>
      </c>
      <c r="E2" s="101" t="s">
        <v>81</v>
      </c>
      <c r="F2" s="101" t="s">
        <v>230</v>
      </c>
      <c r="G2" s="101" t="s">
        <v>231</v>
      </c>
      <c r="H2" s="101" t="s">
        <v>232</v>
      </c>
      <c r="I2" s="101" t="s">
        <v>233</v>
      </c>
      <c r="J2" s="101" t="s">
        <v>234</v>
      </c>
      <c r="K2" s="101" t="s">
        <v>235</v>
      </c>
      <c r="L2" s="101" t="s">
        <v>236</v>
      </c>
      <c r="M2" s="101" t="s">
        <v>237</v>
      </c>
      <c r="N2" s="101" t="s">
        <v>238</v>
      </c>
      <c r="O2" s="101" t="s">
        <v>82</v>
      </c>
      <c r="P2" s="101" t="s">
        <v>8</v>
      </c>
      <c r="Q2" s="64"/>
    </row>
    <row r="3" spans="1:17" ht="12" customHeight="1" hidden="1">
      <c r="A3" s="64"/>
      <c r="B3" s="102" t="s">
        <v>239</v>
      </c>
      <c r="C3" s="101" t="s">
        <v>84</v>
      </c>
      <c r="D3" s="101" t="s">
        <v>84</v>
      </c>
      <c r="E3" s="101" t="s">
        <v>84</v>
      </c>
      <c r="F3" s="101" t="s">
        <v>84</v>
      </c>
      <c r="G3" s="101" t="s">
        <v>84</v>
      </c>
      <c r="H3" s="67" t="s">
        <v>84</v>
      </c>
      <c r="I3" s="67" t="s">
        <v>84</v>
      </c>
      <c r="J3" s="67" t="s">
        <v>84</v>
      </c>
      <c r="K3" s="67" t="s">
        <v>84</v>
      </c>
      <c r="L3" s="67" t="s">
        <v>84</v>
      </c>
      <c r="M3" s="67" t="s">
        <v>84</v>
      </c>
      <c r="N3" s="67" t="s">
        <v>84</v>
      </c>
      <c r="O3" s="67" t="s">
        <v>72</v>
      </c>
      <c r="P3" s="67" t="s">
        <v>20</v>
      </c>
      <c r="Q3" s="64"/>
    </row>
    <row r="4" spans="1:17" ht="12" customHeight="1">
      <c r="A4" s="64"/>
      <c r="B4" s="64"/>
      <c r="C4" s="64"/>
      <c r="D4" s="64"/>
      <c r="E4" s="64"/>
      <c r="F4" s="64"/>
      <c r="G4" s="64"/>
      <c r="H4" s="64"/>
      <c r="I4" s="64"/>
      <c r="J4" s="64"/>
      <c r="K4" s="64"/>
      <c r="L4" s="64"/>
      <c r="M4" s="64"/>
      <c r="N4" s="64"/>
      <c r="O4" s="64"/>
      <c r="P4" s="64"/>
      <c r="Q4" s="64"/>
    </row>
    <row r="5" spans="1:17" ht="16.5" customHeight="1">
      <c r="A5" s="145"/>
      <c r="B5" s="89" t="str">
        <f>CONCATENATE("Monthly Special Fuel Reported by States ",P3," 1/")</f>
        <v>Monthly Special Fuel Reported by States 2014 1/</v>
      </c>
      <c r="C5" s="89"/>
      <c r="D5" s="89"/>
      <c r="E5" s="89"/>
      <c r="F5" s="89"/>
      <c r="G5" s="70"/>
      <c r="H5" s="70"/>
      <c r="I5" s="70"/>
      <c r="J5" s="70"/>
      <c r="K5" s="70"/>
      <c r="L5" s="70"/>
      <c r="M5" s="70"/>
      <c r="N5" s="70"/>
      <c r="O5" s="70"/>
      <c r="P5" s="64"/>
      <c r="Q5" s="64"/>
    </row>
    <row r="6" spans="1:17" ht="7.5" customHeight="1">
      <c r="A6" s="64"/>
      <c r="B6" s="64"/>
      <c r="C6" s="64"/>
      <c r="D6" s="64"/>
      <c r="E6" s="64"/>
      <c r="F6" s="64"/>
      <c r="G6" s="64"/>
      <c r="H6" s="64"/>
      <c r="I6" s="64"/>
      <c r="J6" s="64"/>
      <c r="K6" s="64"/>
      <c r="L6" s="64"/>
      <c r="M6" s="64"/>
      <c r="N6" s="64"/>
      <c r="O6" s="64"/>
      <c r="P6" s="64"/>
      <c r="Q6" s="64"/>
    </row>
    <row r="7" spans="1:17" ht="1.5" customHeight="1">
      <c r="A7" s="64"/>
      <c r="B7" s="64"/>
      <c r="C7" s="64"/>
      <c r="D7" s="64"/>
      <c r="E7" s="64"/>
      <c r="F7" s="64"/>
      <c r="G7" s="64"/>
      <c r="H7" s="64"/>
      <c r="I7" s="64"/>
      <c r="J7" s="64"/>
      <c r="K7" s="64"/>
      <c r="L7" s="64"/>
      <c r="M7" s="64"/>
      <c r="N7" s="64"/>
      <c r="O7" s="64"/>
      <c r="P7" s="64"/>
      <c r="Q7" s="64"/>
    </row>
    <row r="8" spans="1:17" ht="1.5" customHeight="1">
      <c r="A8" s="64"/>
      <c r="B8" s="64"/>
      <c r="C8" s="64"/>
      <c r="D8" s="64"/>
      <c r="E8" s="64"/>
      <c r="F8" s="64"/>
      <c r="G8" s="64"/>
      <c r="H8" s="64"/>
      <c r="I8" s="64"/>
      <c r="J8" s="64"/>
      <c r="K8" s="64"/>
      <c r="L8" s="64"/>
      <c r="M8" s="64"/>
      <c r="N8" s="64"/>
      <c r="O8" s="64"/>
      <c r="P8" s="64"/>
      <c r="Q8" s="64"/>
    </row>
    <row r="9" spans="1:17" ht="9" customHeight="1">
      <c r="A9" s="64"/>
      <c r="B9" s="64"/>
      <c r="C9" s="64"/>
      <c r="D9" s="64"/>
      <c r="E9" s="64"/>
      <c r="F9" s="64"/>
      <c r="G9" s="64"/>
      <c r="H9" s="64"/>
      <c r="I9" s="64"/>
      <c r="J9" s="64"/>
      <c r="K9" s="64"/>
      <c r="L9" s="64"/>
      <c r="M9" s="64"/>
      <c r="N9" s="64"/>
      <c r="O9" s="165" t="s">
        <v>244</v>
      </c>
      <c r="P9" s="64"/>
      <c r="Q9" s="64"/>
    </row>
    <row r="10" spans="1:17" ht="9" customHeight="1">
      <c r="A10" s="64"/>
      <c r="B10" s="166" t="str">
        <f>CONCATENATE("Created On: ",O3)</f>
        <v>Created On: 04/18/2016</v>
      </c>
      <c r="C10" s="64"/>
      <c r="D10" s="64"/>
      <c r="E10" s="64"/>
      <c r="F10" s="64"/>
      <c r="G10" s="64"/>
      <c r="H10" s="64"/>
      <c r="I10" s="64"/>
      <c r="J10" s="64"/>
      <c r="K10" s="64"/>
      <c r="L10" s="64"/>
      <c r="M10" s="64"/>
      <c r="N10" s="165"/>
      <c r="O10" s="165" t="str">
        <f>CONCATENATE(P3," Reporting Period")</f>
        <v>2014 Reporting Period</v>
      </c>
      <c r="P10" s="64"/>
      <c r="Q10" s="64"/>
    </row>
    <row r="11" spans="1:17" ht="7.5" customHeight="1">
      <c r="A11" s="64"/>
      <c r="B11" s="167"/>
      <c r="C11" s="147" t="s">
        <v>251</v>
      </c>
      <c r="D11" s="147" t="s">
        <v>252</v>
      </c>
      <c r="E11" s="147" t="s">
        <v>253</v>
      </c>
      <c r="F11" s="147" t="s">
        <v>254</v>
      </c>
      <c r="G11" s="147" t="s">
        <v>255</v>
      </c>
      <c r="H11" s="147" t="s">
        <v>256</v>
      </c>
      <c r="I11" s="147" t="s">
        <v>257</v>
      </c>
      <c r="J11" s="147" t="s">
        <v>258</v>
      </c>
      <c r="K11" s="147" t="s">
        <v>259</v>
      </c>
      <c r="L11" s="147" t="s">
        <v>260</v>
      </c>
      <c r="M11" s="147" t="s">
        <v>261</v>
      </c>
      <c r="N11" s="147" t="s">
        <v>262</v>
      </c>
      <c r="O11" s="167"/>
      <c r="P11" s="64"/>
      <c r="Q11" s="64"/>
    </row>
    <row r="12" spans="1:17" ht="7.5" customHeight="1">
      <c r="A12" s="64"/>
      <c r="B12" s="161" t="s">
        <v>99</v>
      </c>
      <c r="C12" s="161" t="str">
        <f aca="true" t="shared" si="0" ref="C12:N12">CONCATENATE("(",C3," Entries)")</f>
        <v>(52 Entries)</v>
      </c>
      <c r="D12" s="161" t="str">
        <f t="shared" si="0"/>
        <v>(52 Entries)</v>
      </c>
      <c r="E12" s="161" t="str">
        <f t="shared" si="0"/>
        <v>(52 Entries)</v>
      </c>
      <c r="F12" s="161" t="str">
        <f t="shared" si="0"/>
        <v>(52 Entries)</v>
      </c>
      <c r="G12" s="161" t="str">
        <f t="shared" si="0"/>
        <v>(52 Entries)</v>
      </c>
      <c r="H12" s="161" t="str">
        <f t="shared" si="0"/>
        <v>(52 Entries)</v>
      </c>
      <c r="I12" s="161" t="str">
        <f t="shared" si="0"/>
        <v>(52 Entries)</v>
      </c>
      <c r="J12" s="161" t="str">
        <f t="shared" si="0"/>
        <v>(52 Entries)</v>
      </c>
      <c r="K12" s="161" t="str">
        <f t="shared" si="0"/>
        <v>(52 Entries)</v>
      </c>
      <c r="L12" s="161" t="str">
        <f t="shared" si="0"/>
        <v>(52 Entries)</v>
      </c>
      <c r="M12" s="161" t="str">
        <f t="shared" si="0"/>
        <v>(52 Entries)</v>
      </c>
      <c r="N12" s="161" t="str">
        <f t="shared" si="0"/>
        <v>(52 Entries)</v>
      </c>
      <c r="O12" s="161" t="s">
        <v>33</v>
      </c>
      <c r="P12" s="64"/>
      <c r="Q12" s="64"/>
    </row>
    <row r="13" spans="1:17" s="12" customFormat="1" ht="8.25" hidden="1">
      <c r="A13" s="169"/>
      <c r="B13" s="169" t="s">
        <v>99</v>
      </c>
      <c r="C13" s="169" t="s">
        <v>100</v>
      </c>
      <c r="D13" s="169" t="s">
        <v>103</v>
      </c>
      <c r="E13" s="169" t="s">
        <v>106</v>
      </c>
      <c r="F13" s="169" t="s">
        <v>170</v>
      </c>
      <c r="G13" s="169" t="s">
        <v>223</v>
      </c>
      <c r="H13" s="169" t="s">
        <v>176</v>
      </c>
      <c r="I13" s="169" t="s">
        <v>184</v>
      </c>
      <c r="J13" s="169" t="s">
        <v>187</v>
      </c>
      <c r="K13" s="169" t="s">
        <v>190</v>
      </c>
      <c r="L13" s="169" t="s">
        <v>200</v>
      </c>
      <c r="M13" s="169" t="s">
        <v>203</v>
      </c>
      <c r="N13" s="169" t="s">
        <v>206</v>
      </c>
      <c r="O13" s="169" t="s">
        <v>33</v>
      </c>
      <c r="P13" s="169"/>
      <c r="Q13" s="169"/>
    </row>
    <row r="14" spans="1:17" ht="7.5" customHeight="1" hidden="1">
      <c r="A14" s="64"/>
      <c r="B14" s="169"/>
      <c r="C14" s="169">
        <v>0</v>
      </c>
      <c r="D14" s="169">
        <v>0</v>
      </c>
      <c r="E14" s="169">
        <v>0</v>
      </c>
      <c r="F14" s="169">
        <v>0</v>
      </c>
      <c r="G14" s="169">
        <v>0</v>
      </c>
      <c r="H14" s="169">
        <v>0</v>
      </c>
      <c r="I14" s="169">
        <v>0</v>
      </c>
      <c r="J14" s="169">
        <v>0</v>
      </c>
      <c r="K14" s="169">
        <v>0</v>
      </c>
      <c r="L14" s="169">
        <v>0</v>
      </c>
      <c r="M14" s="169">
        <v>0</v>
      </c>
      <c r="N14" s="169">
        <v>0</v>
      </c>
      <c r="O14" s="169">
        <v>0</v>
      </c>
      <c r="P14" s="64"/>
      <c r="Q14" s="64"/>
    </row>
    <row r="15" spans="1:17" ht="7.5" customHeight="1">
      <c r="A15" s="64"/>
      <c r="B15" s="170" t="s">
        <v>109</v>
      </c>
      <c r="C15" s="171">
        <v>60799421</v>
      </c>
      <c r="D15" s="171">
        <v>63114219</v>
      </c>
      <c r="E15" s="171">
        <v>59027214</v>
      </c>
      <c r="F15" s="171">
        <v>67538878</v>
      </c>
      <c r="G15" s="171">
        <v>67670960</v>
      </c>
      <c r="H15" s="171">
        <v>66308961</v>
      </c>
      <c r="I15" s="171">
        <v>65199320</v>
      </c>
      <c r="J15" s="171">
        <v>66706719</v>
      </c>
      <c r="K15" s="171">
        <v>65992833</v>
      </c>
      <c r="L15" s="171">
        <v>66343397</v>
      </c>
      <c r="M15" s="171">
        <v>67009453</v>
      </c>
      <c r="N15" s="171">
        <v>63568920</v>
      </c>
      <c r="O15" s="171">
        <v>779280295</v>
      </c>
      <c r="P15" s="64"/>
      <c r="Q15" s="64"/>
    </row>
    <row r="16" spans="1:17" ht="7.5" customHeight="1">
      <c r="A16" s="64"/>
      <c r="B16" s="172" t="s">
        <v>110</v>
      </c>
      <c r="C16" s="171">
        <v>12592827</v>
      </c>
      <c r="D16" s="171">
        <v>14521684</v>
      </c>
      <c r="E16" s="171">
        <v>18436373</v>
      </c>
      <c r="F16" s="171">
        <v>17001057</v>
      </c>
      <c r="G16" s="171">
        <v>17179183</v>
      </c>
      <c r="H16" s="171">
        <v>6419222</v>
      </c>
      <c r="I16" s="171">
        <v>36063190</v>
      </c>
      <c r="J16" s="171">
        <v>18853987</v>
      </c>
      <c r="K16" s="171">
        <v>19215965</v>
      </c>
      <c r="L16" s="171">
        <v>19377059</v>
      </c>
      <c r="M16" s="171">
        <v>6547034</v>
      </c>
      <c r="N16" s="171">
        <v>9674928</v>
      </c>
      <c r="O16" s="171">
        <v>195882509</v>
      </c>
      <c r="P16" s="64"/>
      <c r="Q16" s="64"/>
    </row>
    <row r="17" spans="1:17" ht="7.5" customHeight="1">
      <c r="A17" s="64"/>
      <c r="B17" s="172" t="s">
        <v>111</v>
      </c>
      <c r="C17" s="171">
        <v>59072989</v>
      </c>
      <c r="D17" s="171">
        <v>58393908</v>
      </c>
      <c r="E17" s="171">
        <v>68884634</v>
      </c>
      <c r="F17" s="171">
        <v>59676433</v>
      </c>
      <c r="G17" s="171">
        <v>67054557</v>
      </c>
      <c r="H17" s="171">
        <v>69881078</v>
      </c>
      <c r="I17" s="171">
        <v>57855652</v>
      </c>
      <c r="J17" s="171">
        <v>67606207</v>
      </c>
      <c r="K17" s="171">
        <v>66496635</v>
      </c>
      <c r="L17" s="171">
        <v>63373667</v>
      </c>
      <c r="M17" s="171">
        <v>63485621</v>
      </c>
      <c r="N17" s="171">
        <v>68294649</v>
      </c>
      <c r="O17" s="171">
        <v>770076030</v>
      </c>
      <c r="P17" s="64"/>
      <c r="Q17" s="64"/>
    </row>
    <row r="18" spans="1:17" ht="7.5" customHeight="1">
      <c r="A18" s="64"/>
      <c r="B18" s="182" t="s">
        <v>112</v>
      </c>
      <c r="C18" s="183">
        <v>48106251</v>
      </c>
      <c r="D18" s="183">
        <v>53442865</v>
      </c>
      <c r="E18" s="183">
        <v>51802171</v>
      </c>
      <c r="F18" s="183">
        <v>41638348</v>
      </c>
      <c r="G18" s="183">
        <v>58722121</v>
      </c>
      <c r="H18" s="183">
        <v>51398960</v>
      </c>
      <c r="I18" s="183">
        <v>46568908</v>
      </c>
      <c r="J18" s="183">
        <v>59524516</v>
      </c>
      <c r="K18" s="183">
        <v>52509579</v>
      </c>
      <c r="L18" s="183">
        <v>48814648</v>
      </c>
      <c r="M18" s="183">
        <v>51643664</v>
      </c>
      <c r="N18" s="183">
        <v>48613768</v>
      </c>
      <c r="O18" s="183">
        <v>612785799</v>
      </c>
      <c r="P18" s="64"/>
      <c r="Q18" s="64"/>
    </row>
    <row r="19" spans="1:17" ht="7.5" customHeight="1">
      <c r="A19" s="64"/>
      <c r="B19" s="170" t="s">
        <v>113</v>
      </c>
      <c r="C19" s="171">
        <v>202785253</v>
      </c>
      <c r="D19" s="171">
        <v>188518732</v>
      </c>
      <c r="E19" s="171">
        <v>240900194</v>
      </c>
      <c r="F19" s="171">
        <v>215075521</v>
      </c>
      <c r="G19" s="171">
        <v>232075871</v>
      </c>
      <c r="H19" s="171">
        <v>270777410</v>
      </c>
      <c r="I19" s="171">
        <v>243763550</v>
      </c>
      <c r="J19" s="171">
        <v>240716365</v>
      </c>
      <c r="K19" s="171">
        <v>283598825</v>
      </c>
      <c r="L19" s="171">
        <v>247411007</v>
      </c>
      <c r="M19" s="171">
        <v>210313470</v>
      </c>
      <c r="N19" s="171">
        <v>342796643</v>
      </c>
      <c r="O19" s="171">
        <v>2918732841</v>
      </c>
      <c r="P19" s="64"/>
      <c r="Q19" s="64"/>
    </row>
    <row r="20" spans="1:17" ht="7.5" customHeight="1">
      <c r="A20" s="64"/>
      <c r="B20" s="172" t="s">
        <v>114</v>
      </c>
      <c r="C20" s="171">
        <v>49827858</v>
      </c>
      <c r="D20" s="171">
        <v>46406368</v>
      </c>
      <c r="E20" s="171">
        <v>44255778</v>
      </c>
      <c r="F20" s="171">
        <v>51495121</v>
      </c>
      <c r="G20" s="171">
        <v>56503020</v>
      </c>
      <c r="H20" s="171">
        <v>38764728</v>
      </c>
      <c r="I20" s="171">
        <v>57847768</v>
      </c>
      <c r="J20" s="171">
        <v>60082771</v>
      </c>
      <c r="K20" s="171">
        <v>51151525</v>
      </c>
      <c r="L20" s="171">
        <v>59513632</v>
      </c>
      <c r="M20" s="171">
        <v>54350630</v>
      </c>
      <c r="N20" s="171">
        <v>45531064</v>
      </c>
      <c r="O20" s="171">
        <v>615730263</v>
      </c>
      <c r="P20" s="64"/>
      <c r="Q20" s="64"/>
    </row>
    <row r="21" spans="1:17" ht="7.5" customHeight="1">
      <c r="A21" s="64"/>
      <c r="B21" s="172" t="s">
        <v>115</v>
      </c>
      <c r="C21" s="171">
        <v>19821222</v>
      </c>
      <c r="D21" s="171">
        <v>17106814</v>
      </c>
      <c r="E21" s="171">
        <v>28057516</v>
      </c>
      <c r="F21" s="171">
        <v>20054652</v>
      </c>
      <c r="G21" s="171">
        <v>21208811</v>
      </c>
      <c r="H21" s="171">
        <v>26281210</v>
      </c>
      <c r="I21" s="171">
        <v>21473982</v>
      </c>
      <c r="J21" s="171">
        <v>20505113</v>
      </c>
      <c r="K21" s="171">
        <v>28657708</v>
      </c>
      <c r="L21" s="171">
        <v>20912897</v>
      </c>
      <c r="M21" s="171">
        <v>19546506</v>
      </c>
      <c r="N21" s="171">
        <v>27361750</v>
      </c>
      <c r="O21" s="171">
        <v>270988181</v>
      </c>
      <c r="P21" s="64"/>
      <c r="Q21" s="64"/>
    </row>
    <row r="22" spans="1:17" ht="7.5" customHeight="1">
      <c r="A22" s="64"/>
      <c r="B22" s="182" t="s">
        <v>116</v>
      </c>
      <c r="C22" s="183">
        <v>5246009</v>
      </c>
      <c r="D22" s="183">
        <v>4375286</v>
      </c>
      <c r="E22" s="183">
        <v>5576083</v>
      </c>
      <c r="F22" s="183">
        <v>5070326</v>
      </c>
      <c r="G22" s="183">
        <v>5803289</v>
      </c>
      <c r="H22" s="183">
        <v>5578056</v>
      </c>
      <c r="I22" s="183">
        <v>5088437</v>
      </c>
      <c r="J22" s="183">
        <v>4848330</v>
      </c>
      <c r="K22" s="183">
        <v>6445764</v>
      </c>
      <c r="L22" s="183">
        <v>4835675</v>
      </c>
      <c r="M22" s="183">
        <v>5492082</v>
      </c>
      <c r="N22" s="183">
        <v>5532667</v>
      </c>
      <c r="O22" s="183">
        <v>63892004</v>
      </c>
      <c r="P22" s="64"/>
      <c r="Q22" s="64"/>
    </row>
    <row r="23" spans="1:17" ht="7.5" customHeight="1">
      <c r="A23" s="64"/>
      <c r="B23" s="170" t="s">
        <v>117</v>
      </c>
      <c r="C23" s="171">
        <v>1386902</v>
      </c>
      <c r="D23" s="171">
        <v>1166142</v>
      </c>
      <c r="E23" s="171">
        <v>1234268</v>
      </c>
      <c r="F23" s="171">
        <v>1257974</v>
      </c>
      <c r="G23" s="171">
        <v>1246420</v>
      </c>
      <c r="H23" s="171">
        <v>1902283</v>
      </c>
      <c r="I23" s="171">
        <v>1819618</v>
      </c>
      <c r="J23" s="171">
        <v>1779453</v>
      </c>
      <c r="K23" s="171">
        <v>1239170</v>
      </c>
      <c r="L23" s="171">
        <v>1774653</v>
      </c>
      <c r="M23" s="171">
        <v>1706827</v>
      </c>
      <c r="N23" s="171">
        <v>1166616</v>
      </c>
      <c r="O23" s="171">
        <v>17680326</v>
      </c>
      <c r="P23" s="64"/>
      <c r="Q23" s="64"/>
    </row>
    <row r="24" spans="1:17" ht="7.5" customHeight="1">
      <c r="A24" s="64"/>
      <c r="B24" s="172" t="s">
        <v>118</v>
      </c>
      <c r="C24" s="171">
        <v>113559038</v>
      </c>
      <c r="D24" s="171">
        <v>118058910</v>
      </c>
      <c r="E24" s="171">
        <v>112388946</v>
      </c>
      <c r="F24" s="171">
        <v>126519704</v>
      </c>
      <c r="G24" s="171">
        <v>130110034</v>
      </c>
      <c r="H24" s="171">
        <v>127815854</v>
      </c>
      <c r="I24" s="171">
        <v>116518048</v>
      </c>
      <c r="J24" s="171">
        <v>116561967</v>
      </c>
      <c r="K24" s="171">
        <v>121845588</v>
      </c>
      <c r="L24" s="171">
        <v>114112481</v>
      </c>
      <c r="M24" s="171">
        <v>128808218</v>
      </c>
      <c r="N24" s="171">
        <v>115792216</v>
      </c>
      <c r="O24" s="171">
        <v>1442091004</v>
      </c>
      <c r="P24" s="64"/>
      <c r="Q24" s="64"/>
    </row>
    <row r="25" spans="1:17" ht="7.5" customHeight="1">
      <c r="A25" s="64"/>
      <c r="B25" s="172" t="s">
        <v>119</v>
      </c>
      <c r="C25" s="171">
        <v>95677997</v>
      </c>
      <c r="D25" s="171">
        <v>93571023</v>
      </c>
      <c r="E25" s="171">
        <v>110092165</v>
      </c>
      <c r="F25" s="171">
        <v>102150958</v>
      </c>
      <c r="G25" s="171">
        <v>111420522</v>
      </c>
      <c r="H25" s="171">
        <v>112077842</v>
      </c>
      <c r="I25" s="171">
        <v>104793893</v>
      </c>
      <c r="J25" s="171">
        <v>107504591</v>
      </c>
      <c r="K25" s="171">
        <v>101670745</v>
      </c>
      <c r="L25" s="171">
        <v>113982586</v>
      </c>
      <c r="M25" s="171">
        <v>97153989</v>
      </c>
      <c r="N25" s="171">
        <v>103231703</v>
      </c>
      <c r="O25" s="171">
        <v>1253328014</v>
      </c>
      <c r="P25" s="64"/>
      <c r="Q25" s="64"/>
    </row>
    <row r="26" spans="1:17" ht="7.5" customHeight="1">
      <c r="A26" s="64"/>
      <c r="B26" s="182" t="s">
        <v>120</v>
      </c>
      <c r="C26" s="183">
        <v>4695004</v>
      </c>
      <c r="D26" s="183">
        <v>730112</v>
      </c>
      <c r="E26" s="183">
        <v>4759886</v>
      </c>
      <c r="F26" s="183">
        <v>4280619</v>
      </c>
      <c r="G26" s="183">
        <v>4243529</v>
      </c>
      <c r="H26" s="183">
        <v>4041721</v>
      </c>
      <c r="I26" s="183">
        <v>4207329</v>
      </c>
      <c r="J26" s="183">
        <v>4290442</v>
      </c>
      <c r="K26" s="183">
        <v>4287155</v>
      </c>
      <c r="L26" s="183">
        <v>4484461</v>
      </c>
      <c r="M26" s="183">
        <v>5874438</v>
      </c>
      <c r="N26" s="183">
        <v>2101249</v>
      </c>
      <c r="O26" s="183">
        <v>47995945</v>
      </c>
      <c r="P26" s="64"/>
      <c r="Q26" s="64"/>
    </row>
    <row r="27" spans="1:17" ht="7.5" customHeight="1">
      <c r="A27" s="64"/>
      <c r="B27" s="170" t="s">
        <v>121</v>
      </c>
      <c r="C27" s="171">
        <v>17357726</v>
      </c>
      <c r="D27" s="171">
        <v>21284011</v>
      </c>
      <c r="E27" s="171">
        <v>20565516</v>
      </c>
      <c r="F27" s="171">
        <v>18212811</v>
      </c>
      <c r="G27" s="171">
        <v>17889342</v>
      </c>
      <c r="H27" s="171">
        <v>22670000</v>
      </c>
      <c r="I27" s="171">
        <v>22744736</v>
      </c>
      <c r="J27" s="171">
        <v>24005471</v>
      </c>
      <c r="K27" s="171">
        <v>25249539</v>
      </c>
      <c r="L27" s="171">
        <v>25013108</v>
      </c>
      <c r="M27" s="171">
        <v>24833394</v>
      </c>
      <c r="N27" s="171">
        <v>26013744</v>
      </c>
      <c r="O27" s="171">
        <v>265839398</v>
      </c>
      <c r="P27" s="64"/>
      <c r="Q27" s="64"/>
    </row>
    <row r="28" spans="1:17" ht="7.5" customHeight="1">
      <c r="A28" s="64"/>
      <c r="B28" s="172" t="s">
        <v>122</v>
      </c>
      <c r="C28" s="171">
        <v>124280255</v>
      </c>
      <c r="D28" s="171">
        <v>93975058</v>
      </c>
      <c r="E28" s="171">
        <v>140902710</v>
      </c>
      <c r="F28" s="171">
        <v>130345621</v>
      </c>
      <c r="G28" s="171">
        <v>120283534</v>
      </c>
      <c r="H28" s="171">
        <v>140575717</v>
      </c>
      <c r="I28" s="171">
        <v>117260517</v>
      </c>
      <c r="J28" s="171">
        <v>98652823</v>
      </c>
      <c r="K28" s="171">
        <v>157983225</v>
      </c>
      <c r="L28" s="171">
        <v>128996768</v>
      </c>
      <c r="M28" s="171">
        <v>113888730</v>
      </c>
      <c r="N28" s="171">
        <v>144229436</v>
      </c>
      <c r="O28" s="171">
        <v>1511374394</v>
      </c>
      <c r="P28" s="64"/>
      <c r="Q28" s="64"/>
    </row>
    <row r="29" spans="1:17" ht="7.5" customHeight="1">
      <c r="A29" s="64"/>
      <c r="B29" s="172" t="s">
        <v>123</v>
      </c>
      <c r="C29" s="171">
        <v>96850180</v>
      </c>
      <c r="D29" s="171">
        <v>105718905</v>
      </c>
      <c r="E29" s="171">
        <v>116021412</v>
      </c>
      <c r="F29" s="171">
        <v>110918788</v>
      </c>
      <c r="G29" s="171">
        <v>114310821</v>
      </c>
      <c r="H29" s="171">
        <v>100206672</v>
      </c>
      <c r="I29" s="171">
        <v>106655344</v>
      </c>
      <c r="J29" s="171">
        <v>111879866</v>
      </c>
      <c r="K29" s="171">
        <v>101188249</v>
      </c>
      <c r="L29" s="171">
        <v>120891608</v>
      </c>
      <c r="M29" s="171">
        <v>108733751</v>
      </c>
      <c r="N29" s="171">
        <v>96268451</v>
      </c>
      <c r="O29" s="171">
        <v>1289644047</v>
      </c>
      <c r="P29" s="64"/>
      <c r="Q29" s="64"/>
    </row>
    <row r="30" spans="1:17" ht="7.5" customHeight="1">
      <c r="A30" s="64"/>
      <c r="B30" s="182" t="s">
        <v>124</v>
      </c>
      <c r="C30" s="183">
        <v>54064197</v>
      </c>
      <c r="D30" s="183">
        <v>46032261</v>
      </c>
      <c r="E30" s="183">
        <v>51457460</v>
      </c>
      <c r="F30" s="183">
        <v>60971543</v>
      </c>
      <c r="G30" s="183">
        <v>59784335</v>
      </c>
      <c r="H30" s="183">
        <v>51771932</v>
      </c>
      <c r="I30" s="183">
        <v>61326334</v>
      </c>
      <c r="J30" s="183">
        <v>57219545</v>
      </c>
      <c r="K30" s="183">
        <v>56593439</v>
      </c>
      <c r="L30" s="183">
        <v>67632249</v>
      </c>
      <c r="M30" s="183">
        <v>62518522</v>
      </c>
      <c r="N30" s="183">
        <v>55667717</v>
      </c>
      <c r="O30" s="183">
        <v>685039534</v>
      </c>
      <c r="P30" s="64"/>
      <c r="Q30" s="64"/>
    </row>
    <row r="31" spans="1:17" ht="7.5" customHeight="1">
      <c r="A31" s="64"/>
      <c r="B31" s="170" t="s">
        <v>125</v>
      </c>
      <c r="C31" s="171">
        <v>32167918</v>
      </c>
      <c r="D31" s="171">
        <v>42649193</v>
      </c>
      <c r="E31" s="171">
        <v>51816951</v>
      </c>
      <c r="F31" s="171">
        <v>33211169</v>
      </c>
      <c r="G31" s="171">
        <v>44866772</v>
      </c>
      <c r="H31" s="171">
        <v>47938709</v>
      </c>
      <c r="I31" s="171">
        <v>37933865</v>
      </c>
      <c r="J31" s="171">
        <v>34277786</v>
      </c>
      <c r="K31" s="171">
        <v>36374740</v>
      </c>
      <c r="L31" s="171">
        <v>45668647</v>
      </c>
      <c r="M31" s="171">
        <v>27136338</v>
      </c>
      <c r="N31" s="171">
        <v>65346240</v>
      </c>
      <c r="O31" s="171">
        <v>499388328</v>
      </c>
      <c r="P31" s="64"/>
      <c r="Q31" s="64"/>
    </row>
    <row r="32" spans="1:17" ht="7.5" customHeight="1">
      <c r="A32" s="64"/>
      <c r="B32" s="172" t="s">
        <v>126</v>
      </c>
      <c r="C32" s="171">
        <v>66750398</v>
      </c>
      <c r="D32" s="171">
        <v>60147886</v>
      </c>
      <c r="E32" s="171">
        <v>61832699</v>
      </c>
      <c r="F32" s="171">
        <v>71532266</v>
      </c>
      <c r="G32" s="171">
        <v>70142683</v>
      </c>
      <c r="H32" s="171">
        <v>58971293</v>
      </c>
      <c r="I32" s="171">
        <v>74678024</v>
      </c>
      <c r="J32" s="171">
        <v>68807070</v>
      </c>
      <c r="K32" s="171">
        <v>66406964</v>
      </c>
      <c r="L32" s="171">
        <v>78134712</v>
      </c>
      <c r="M32" s="171">
        <v>62976305</v>
      </c>
      <c r="N32" s="171">
        <v>61480591</v>
      </c>
      <c r="O32" s="171">
        <v>801860891</v>
      </c>
      <c r="P32" s="64"/>
      <c r="Q32" s="64"/>
    </row>
    <row r="33" spans="1:17" ht="7.5" customHeight="1">
      <c r="A33" s="64"/>
      <c r="B33" s="172" t="s">
        <v>127</v>
      </c>
      <c r="C33" s="171">
        <v>57948102</v>
      </c>
      <c r="D33" s="171">
        <v>55027310</v>
      </c>
      <c r="E33" s="171">
        <v>53062708</v>
      </c>
      <c r="F33" s="171">
        <v>59282692</v>
      </c>
      <c r="G33" s="171">
        <v>61648444</v>
      </c>
      <c r="H33" s="171">
        <v>48621306</v>
      </c>
      <c r="I33" s="171">
        <v>56554588</v>
      </c>
      <c r="J33" s="171">
        <v>60198599</v>
      </c>
      <c r="K33" s="171">
        <v>54777828</v>
      </c>
      <c r="L33" s="171">
        <v>51094538</v>
      </c>
      <c r="M33" s="171">
        <v>58885586</v>
      </c>
      <c r="N33" s="171">
        <v>57714325</v>
      </c>
      <c r="O33" s="171">
        <v>674816026</v>
      </c>
      <c r="P33" s="64"/>
      <c r="Q33" s="64"/>
    </row>
    <row r="34" spans="1:17" ht="7.5" customHeight="1">
      <c r="A34" s="64"/>
      <c r="B34" s="182" t="s">
        <v>128</v>
      </c>
      <c r="C34" s="183">
        <v>10288821</v>
      </c>
      <c r="D34" s="183">
        <v>16150129</v>
      </c>
      <c r="E34" s="183">
        <v>22386300</v>
      </c>
      <c r="F34" s="183">
        <v>11712799</v>
      </c>
      <c r="G34" s="183">
        <v>13251690</v>
      </c>
      <c r="H34" s="183">
        <v>15297456</v>
      </c>
      <c r="I34" s="183">
        <v>14330001</v>
      </c>
      <c r="J34" s="183">
        <v>12785673</v>
      </c>
      <c r="K34" s="183">
        <v>17454691</v>
      </c>
      <c r="L34" s="183">
        <v>13702041</v>
      </c>
      <c r="M34" s="183">
        <v>15932120</v>
      </c>
      <c r="N34" s="183">
        <v>17651768</v>
      </c>
      <c r="O34" s="183">
        <v>180943489</v>
      </c>
      <c r="P34" s="64"/>
      <c r="Q34" s="64"/>
    </row>
    <row r="35" spans="1:17" ht="7.5" customHeight="1">
      <c r="A35" s="64"/>
      <c r="B35" s="170" t="s">
        <v>129</v>
      </c>
      <c r="C35" s="171">
        <v>41551975</v>
      </c>
      <c r="D35" s="171">
        <v>37014339</v>
      </c>
      <c r="E35" s="171">
        <v>43626865</v>
      </c>
      <c r="F35" s="171">
        <v>46790206</v>
      </c>
      <c r="G35" s="171">
        <v>44921347</v>
      </c>
      <c r="H35" s="171">
        <v>43128092</v>
      </c>
      <c r="I35" s="171">
        <v>47476892</v>
      </c>
      <c r="J35" s="171">
        <v>41377540</v>
      </c>
      <c r="K35" s="171">
        <v>43075590</v>
      </c>
      <c r="L35" s="171">
        <v>46289615</v>
      </c>
      <c r="M35" s="171">
        <v>41712587</v>
      </c>
      <c r="N35" s="171">
        <v>43151320</v>
      </c>
      <c r="O35" s="171">
        <v>520116368</v>
      </c>
      <c r="P35" s="64"/>
      <c r="Q35" s="64"/>
    </row>
    <row r="36" spans="1:17" ht="7.5" customHeight="1">
      <c r="A36" s="64"/>
      <c r="B36" s="172" t="s">
        <v>130</v>
      </c>
      <c r="C36" s="171">
        <v>34329658</v>
      </c>
      <c r="D36" s="171">
        <v>31779879</v>
      </c>
      <c r="E36" s="171">
        <v>33559787</v>
      </c>
      <c r="F36" s="171">
        <v>31270900</v>
      </c>
      <c r="G36" s="171">
        <v>37368430</v>
      </c>
      <c r="H36" s="171">
        <v>34984011</v>
      </c>
      <c r="I36" s="171">
        <v>34423003</v>
      </c>
      <c r="J36" s="171">
        <v>35816651</v>
      </c>
      <c r="K36" s="171">
        <v>35740173</v>
      </c>
      <c r="L36" s="171">
        <v>35386237</v>
      </c>
      <c r="M36" s="171">
        <v>36643845</v>
      </c>
      <c r="N36" s="171">
        <v>35697512</v>
      </c>
      <c r="O36" s="171">
        <v>417000086</v>
      </c>
      <c r="P36" s="64"/>
      <c r="Q36" s="64"/>
    </row>
    <row r="37" spans="1:17" ht="7.5" customHeight="1">
      <c r="A37" s="64"/>
      <c r="B37" s="172" t="s">
        <v>131</v>
      </c>
      <c r="C37" s="171">
        <v>86918110</v>
      </c>
      <c r="D37" s="171">
        <v>72776371</v>
      </c>
      <c r="E37" s="171">
        <v>62305275</v>
      </c>
      <c r="F37" s="171">
        <v>80094910</v>
      </c>
      <c r="G37" s="171">
        <v>78720639</v>
      </c>
      <c r="H37" s="171">
        <v>70811091</v>
      </c>
      <c r="I37" s="171">
        <v>86736403</v>
      </c>
      <c r="J37" s="171">
        <v>81679306</v>
      </c>
      <c r="K37" s="171">
        <v>70272972</v>
      </c>
      <c r="L37" s="171">
        <v>96289879</v>
      </c>
      <c r="M37" s="171">
        <v>72025736</v>
      </c>
      <c r="N37" s="171">
        <v>67681763</v>
      </c>
      <c r="O37" s="171">
        <v>926312455</v>
      </c>
      <c r="P37" s="64"/>
      <c r="Q37" s="64"/>
    </row>
    <row r="38" spans="1:17" ht="7.5" customHeight="1">
      <c r="A38" s="64"/>
      <c r="B38" s="182" t="s">
        <v>132</v>
      </c>
      <c r="C38" s="183">
        <v>48445742</v>
      </c>
      <c r="D38" s="183">
        <v>47131924</v>
      </c>
      <c r="E38" s="183">
        <v>55604021</v>
      </c>
      <c r="F38" s="183">
        <v>47203860</v>
      </c>
      <c r="G38" s="183">
        <v>53111639</v>
      </c>
      <c r="H38" s="183">
        <v>63102016</v>
      </c>
      <c r="I38" s="183">
        <v>58734315</v>
      </c>
      <c r="J38" s="183">
        <v>58387988</v>
      </c>
      <c r="K38" s="183">
        <v>65794186</v>
      </c>
      <c r="L38" s="183">
        <v>58384621</v>
      </c>
      <c r="M38" s="183">
        <v>60168732</v>
      </c>
      <c r="N38" s="183">
        <v>57490562</v>
      </c>
      <c r="O38" s="183">
        <v>673559606</v>
      </c>
      <c r="P38" s="64"/>
      <c r="Q38" s="64"/>
    </row>
    <row r="39" spans="1:17" ht="7.5" customHeight="1">
      <c r="A39" s="64"/>
      <c r="B39" s="170" t="s">
        <v>133</v>
      </c>
      <c r="C39" s="171">
        <v>46238614</v>
      </c>
      <c r="D39" s="171">
        <v>37357815</v>
      </c>
      <c r="E39" s="171">
        <v>41297019</v>
      </c>
      <c r="F39" s="171">
        <v>49943275</v>
      </c>
      <c r="G39" s="171">
        <v>49581842</v>
      </c>
      <c r="H39" s="171">
        <v>48893747</v>
      </c>
      <c r="I39" s="171">
        <v>48859266</v>
      </c>
      <c r="J39" s="171">
        <v>40569250</v>
      </c>
      <c r="K39" s="171">
        <v>46655740</v>
      </c>
      <c r="L39" s="171">
        <v>53450120</v>
      </c>
      <c r="M39" s="171">
        <v>56151308</v>
      </c>
      <c r="N39" s="171">
        <v>54403724</v>
      </c>
      <c r="O39" s="171">
        <v>573401720</v>
      </c>
      <c r="P39" s="64"/>
      <c r="Q39" s="64"/>
    </row>
    <row r="40" spans="1:17" ht="7.5" customHeight="1">
      <c r="A40" s="64"/>
      <c r="B40" s="172" t="s">
        <v>134</v>
      </c>
      <c r="C40" s="171">
        <v>66922972</v>
      </c>
      <c r="D40" s="171">
        <v>87317402</v>
      </c>
      <c r="E40" s="171">
        <v>96208306</v>
      </c>
      <c r="F40" s="171">
        <v>65017411</v>
      </c>
      <c r="G40" s="171">
        <v>96533361</v>
      </c>
      <c r="H40" s="171">
        <v>90238669</v>
      </c>
      <c r="I40" s="171">
        <v>69788588</v>
      </c>
      <c r="J40" s="171">
        <v>92152277</v>
      </c>
      <c r="K40" s="171">
        <v>89426536</v>
      </c>
      <c r="L40" s="171">
        <v>64320320</v>
      </c>
      <c r="M40" s="171">
        <v>87916130</v>
      </c>
      <c r="N40" s="171">
        <v>97348197</v>
      </c>
      <c r="O40" s="171">
        <v>1003190169</v>
      </c>
      <c r="P40" s="64"/>
      <c r="Q40" s="64"/>
    </row>
    <row r="41" spans="1:17" ht="7.5" customHeight="1">
      <c r="A41" s="64"/>
      <c r="B41" s="172" t="s">
        <v>135</v>
      </c>
      <c r="C41" s="171">
        <v>18690913</v>
      </c>
      <c r="D41" s="171">
        <v>17536046</v>
      </c>
      <c r="E41" s="171">
        <v>20276234</v>
      </c>
      <c r="F41" s="171">
        <v>21222940</v>
      </c>
      <c r="G41" s="171">
        <v>23194865</v>
      </c>
      <c r="H41" s="171">
        <v>22804620</v>
      </c>
      <c r="I41" s="171">
        <v>27112537</v>
      </c>
      <c r="J41" s="171">
        <v>25405871</v>
      </c>
      <c r="K41" s="171">
        <v>25467614</v>
      </c>
      <c r="L41" s="171">
        <v>27021293</v>
      </c>
      <c r="M41" s="171">
        <v>21375615</v>
      </c>
      <c r="N41" s="171">
        <v>20808948</v>
      </c>
      <c r="O41" s="171">
        <v>270917496</v>
      </c>
      <c r="P41" s="64"/>
      <c r="Q41" s="64"/>
    </row>
    <row r="42" spans="1:17" ht="7.5" customHeight="1">
      <c r="A42" s="64"/>
      <c r="B42" s="182" t="s">
        <v>136</v>
      </c>
      <c r="C42" s="183">
        <v>32140448</v>
      </c>
      <c r="D42" s="183">
        <v>28680531</v>
      </c>
      <c r="E42" s="183">
        <v>41237488</v>
      </c>
      <c r="F42" s="183">
        <v>34447386</v>
      </c>
      <c r="G42" s="183">
        <v>35123781</v>
      </c>
      <c r="H42" s="183">
        <v>40698908</v>
      </c>
      <c r="I42" s="183">
        <v>36030975</v>
      </c>
      <c r="J42" s="183">
        <v>34950753</v>
      </c>
      <c r="K42" s="183">
        <v>42402762</v>
      </c>
      <c r="L42" s="183">
        <v>41136880</v>
      </c>
      <c r="M42" s="183">
        <v>35046966</v>
      </c>
      <c r="N42" s="183">
        <v>40550350</v>
      </c>
      <c r="O42" s="183">
        <v>442447228</v>
      </c>
      <c r="P42" s="64"/>
      <c r="Q42" s="64"/>
    </row>
    <row r="43" spans="1:17" ht="7.5" customHeight="1">
      <c r="A43" s="64"/>
      <c r="B43" s="170" t="s">
        <v>137</v>
      </c>
      <c r="C43" s="171">
        <v>26623544</v>
      </c>
      <c r="D43" s="171">
        <v>25250068</v>
      </c>
      <c r="E43" s="171">
        <v>16453552</v>
      </c>
      <c r="F43" s="171">
        <v>30029406</v>
      </c>
      <c r="G43" s="171">
        <v>30845939</v>
      </c>
      <c r="H43" s="171">
        <v>17410505</v>
      </c>
      <c r="I43" s="171">
        <v>31352384</v>
      </c>
      <c r="J43" s="171">
        <v>31259985</v>
      </c>
      <c r="K43" s="171">
        <v>18474430</v>
      </c>
      <c r="L43" s="171">
        <v>32745396</v>
      </c>
      <c r="M43" s="171">
        <v>27761460</v>
      </c>
      <c r="N43" s="171">
        <v>13075833</v>
      </c>
      <c r="O43" s="171">
        <v>301282502</v>
      </c>
      <c r="P43" s="64"/>
      <c r="Q43" s="64"/>
    </row>
    <row r="44" spans="1:17" ht="7.5" customHeight="1">
      <c r="A44" s="64"/>
      <c r="B44" s="172" t="s">
        <v>138</v>
      </c>
      <c r="C44" s="171">
        <v>9983530</v>
      </c>
      <c r="D44" s="171">
        <v>5592946</v>
      </c>
      <c r="E44" s="171">
        <v>7665193</v>
      </c>
      <c r="F44" s="171">
        <v>8741051</v>
      </c>
      <c r="G44" s="171">
        <v>8268686</v>
      </c>
      <c r="H44" s="171">
        <v>8096022</v>
      </c>
      <c r="I44" s="171">
        <v>9419968</v>
      </c>
      <c r="J44" s="171">
        <v>7436464</v>
      </c>
      <c r="K44" s="171">
        <v>7748215</v>
      </c>
      <c r="L44" s="171">
        <v>9525151</v>
      </c>
      <c r="M44" s="171">
        <v>7596535</v>
      </c>
      <c r="N44" s="171">
        <v>7442636</v>
      </c>
      <c r="O44" s="171">
        <v>97516397</v>
      </c>
      <c r="P44" s="64"/>
      <c r="Q44" s="64"/>
    </row>
    <row r="45" spans="1:17" ht="7.5" customHeight="1">
      <c r="A45" s="64"/>
      <c r="B45" s="172" t="s">
        <v>139</v>
      </c>
      <c r="C45" s="171">
        <v>64080328</v>
      </c>
      <c r="D45" s="171">
        <v>58173165</v>
      </c>
      <c r="E45" s="171">
        <v>68035170</v>
      </c>
      <c r="F45" s="171">
        <v>70024066</v>
      </c>
      <c r="G45" s="171">
        <v>72562988</v>
      </c>
      <c r="H45" s="171">
        <v>69302027</v>
      </c>
      <c r="I45" s="171">
        <v>72132799</v>
      </c>
      <c r="J45" s="171">
        <v>69008374</v>
      </c>
      <c r="K45" s="171">
        <v>67500080</v>
      </c>
      <c r="L45" s="171">
        <v>73345322</v>
      </c>
      <c r="M45" s="171">
        <v>67864197</v>
      </c>
      <c r="N45" s="171">
        <v>69026586</v>
      </c>
      <c r="O45" s="171">
        <v>821055102</v>
      </c>
      <c r="P45" s="64"/>
      <c r="Q45" s="64"/>
    </row>
    <row r="46" spans="1:17" ht="7.5" customHeight="1">
      <c r="A46" s="64"/>
      <c r="B46" s="182" t="s">
        <v>140</v>
      </c>
      <c r="C46" s="183">
        <v>45472860</v>
      </c>
      <c r="D46" s="183">
        <v>43526243</v>
      </c>
      <c r="E46" s="183">
        <v>49468114</v>
      </c>
      <c r="F46" s="183">
        <v>35547849</v>
      </c>
      <c r="G46" s="183">
        <v>43452514</v>
      </c>
      <c r="H46" s="183">
        <v>46172361</v>
      </c>
      <c r="I46" s="183">
        <v>39207456</v>
      </c>
      <c r="J46" s="183">
        <v>48627168</v>
      </c>
      <c r="K46" s="183">
        <v>42674229</v>
      </c>
      <c r="L46" s="183">
        <v>47554418</v>
      </c>
      <c r="M46" s="183">
        <v>43754922</v>
      </c>
      <c r="N46" s="183">
        <v>44909028</v>
      </c>
      <c r="O46" s="183">
        <v>530367162</v>
      </c>
      <c r="P46" s="64"/>
      <c r="Q46" s="64"/>
    </row>
    <row r="47" spans="1:17" ht="7.5" customHeight="1">
      <c r="A47" s="64"/>
      <c r="B47" s="170" t="s">
        <v>141</v>
      </c>
      <c r="C47" s="171">
        <v>111737155</v>
      </c>
      <c r="D47" s="171">
        <v>91924422</v>
      </c>
      <c r="E47" s="171">
        <v>145476545</v>
      </c>
      <c r="F47" s="171">
        <v>90671606</v>
      </c>
      <c r="G47" s="171">
        <v>125513256</v>
      </c>
      <c r="H47" s="171">
        <v>153060839</v>
      </c>
      <c r="I47" s="171">
        <v>99086937</v>
      </c>
      <c r="J47" s="171">
        <v>90387593</v>
      </c>
      <c r="K47" s="171">
        <v>147106810</v>
      </c>
      <c r="L47" s="171">
        <v>91690924</v>
      </c>
      <c r="M47" s="171">
        <v>93161870</v>
      </c>
      <c r="N47" s="171">
        <v>143591180</v>
      </c>
      <c r="O47" s="171">
        <v>1383409137</v>
      </c>
      <c r="P47" s="64"/>
      <c r="Q47" s="64"/>
    </row>
    <row r="48" spans="1:17" ht="7.5" customHeight="1">
      <c r="A48" s="64"/>
      <c r="B48" s="172" t="s">
        <v>142</v>
      </c>
      <c r="C48" s="171">
        <v>76320911</v>
      </c>
      <c r="D48" s="171">
        <v>79742488</v>
      </c>
      <c r="E48" s="171">
        <v>85904848</v>
      </c>
      <c r="F48" s="171">
        <v>79026890</v>
      </c>
      <c r="G48" s="171">
        <v>95601269</v>
      </c>
      <c r="H48" s="171">
        <v>85353800</v>
      </c>
      <c r="I48" s="171">
        <v>85711472</v>
      </c>
      <c r="J48" s="171">
        <v>88025083</v>
      </c>
      <c r="K48" s="171">
        <v>86757127</v>
      </c>
      <c r="L48" s="171">
        <v>90737575</v>
      </c>
      <c r="M48" s="171">
        <v>86496607</v>
      </c>
      <c r="N48" s="171">
        <v>90132403</v>
      </c>
      <c r="O48" s="171">
        <v>1029810473</v>
      </c>
      <c r="P48" s="64"/>
      <c r="Q48" s="64"/>
    </row>
    <row r="49" spans="1:17" ht="7.5" customHeight="1">
      <c r="A49" s="64"/>
      <c r="B49" s="172" t="s">
        <v>143</v>
      </c>
      <c r="C49" s="171">
        <v>34405186</v>
      </c>
      <c r="D49" s="171">
        <v>31376515</v>
      </c>
      <c r="E49" s="171">
        <v>34294009</v>
      </c>
      <c r="F49" s="171">
        <v>33267868</v>
      </c>
      <c r="G49" s="171">
        <v>32507088</v>
      </c>
      <c r="H49" s="171">
        <v>37147133</v>
      </c>
      <c r="I49" s="171">
        <v>37257703</v>
      </c>
      <c r="J49" s="171">
        <v>29656165</v>
      </c>
      <c r="K49" s="171">
        <v>41953665</v>
      </c>
      <c r="L49" s="171">
        <v>38583387</v>
      </c>
      <c r="M49" s="171">
        <v>29414815</v>
      </c>
      <c r="N49" s="171">
        <v>39590838</v>
      </c>
      <c r="O49" s="171">
        <v>419454372</v>
      </c>
      <c r="P49" s="64"/>
      <c r="Q49" s="64"/>
    </row>
    <row r="50" spans="1:17" ht="7.5" customHeight="1">
      <c r="A50" s="64"/>
      <c r="B50" s="182" t="s">
        <v>144</v>
      </c>
      <c r="C50" s="183">
        <v>132777329</v>
      </c>
      <c r="D50" s="183">
        <v>111216184</v>
      </c>
      <c r="E50" s="183">
        <v>130953077</v>
      </c>
      <c r="F50" s="183">
        <v>137414362</v>
      </c>
      <c r="G50" s="183">
        <v>122586015</v>
      </c>
      <c r="H50" s="183">
        <v>134182407</v>
      </c>
      <c r="I50" s="183">
        <v>140508412</v>
      </c>
      <c r="J50" s="183">
        <v>122520060</v>
      </c>
      <c r="K50" s="183">
        <v>137854834</v>
      </c>
      <c r="L50" s="183">
        <v>145284001</v>
      </c>
      <c r="M50" s="183">
        <v>117078386</v>
      </c>
      <c r="N50" s="183">
        <v>126406574</v>
      </c>
      <c r="O50" s="183">
        <v>1558781641</v>
      </c>
      <c r="P50" s="64"/>
      <c r="Q50" s="64"/>
    </row>
    <row r="51" spans="1:17" ht="7.5" customHeight="1">
      <c r="A51" s="64"/>
      <c r="B51" s="170" t="s">
        <v>145</v>
      </c>
      <c r="C51" s="171">
        <v>46129234</v>
      </c>
      <c r="D51" s="171">
        <v>96186485</v>
      </c>
      <c r="E51" s="171">
        <v>72080842</v>
      </c>
      <c r="F51" s="171">
        <v>76472272</v>
      </c>
      <c r="G51" s="171">
        <v>55946976</v>
      </c>
      <c r="H51" s="171">
        <v>89302782</v>
      </c>
      <c r="I51" s="171">
        <v>73117046</v>
      </c>
      <c r="J51" s="171">
        <v>53873107</v>
      </c>
      <c r="K51" s="171">
        <v>78414381</v>
      </c>
      <c r="L51" s="171">
        <v>22635079</v>
      </c>
      <c r="M51" s="171">
        <v>71545391</v>
      </c>
      <c r="N51" s="171">
        <v>142023741</v>
      </c>
      <c r="O51" s="171">
        <v>877727336</v>
      </c>
      <c r="P51" s="64"/>
      <c r="Q51" s="64"/>
    </row>
    <row r="52" spans="1:17" ht="7.5" customHeight="1">
      <c r="A52" s="64"/>
      <c r="B52" s="172" t="s">
        <v>146</v>
      </c>
      <c r="C52" s="171">
        <v>42138615</v>
      </c>
      <c r="D52" s="171">
        <v>41275987</v>
      </c>
      <c r="E52" s="171">
        <v>43332423</v>
      </c>
      <c r="F52" s="171">
        <v>43769055</v>
      </c>
      <c r="G52" s="171">
        <v>44786752</v>
      </c>
      <c r="H52" s="171">
        <v>44771535</v>
      </c>
      <c r="I52" s="171">
        <v>46010303</v>
      </c>
      <c r="J52" s="171">
        <v>45690393</v>
      </c>
      <c r="K52" s="171">
        <v>45848987</v>
      </c>
      <c r="L52" s="171">
        <v>44809501</v>
      </c>
      <c r="M52" s="171">
        <v>42693864</v>
      </c>
      <c r="N52" s="171">
        <v>42702211</v>
      </c>
      <c r="O52" s="171">
        <v>527829626</v>
      </c>
      <c r="P52" s="64"/>
      <c r="Q52" s="64"/>
    </row>
    <row r="53" spans="1:17" ht="7.5" customHeight="1">
      <c r="A53" s="64"/>
      <c r="B53" s="172" t="s">
        <v>147</v>
      </c>
      <c r="C53" s="171">
        <v>121648313</v>
      </c>
      <c r="D53" s="171">
        <v>108804461</v>
      </c>
      <c r="E53" s="171">
        <v>151965855</v>
      </c>
      <c r="F53" s="171">
        <v>119379661</v>
      </c>
      <c r="G53" s="171">
        <v>120520890</v>
      </c>
      <c r="H53" s="171">
        <v>154205482</v>
      </c>
      <c r="I53" s="171">
        <v>129072955</v>
      </c>
      <c r="J53" s="171">
        <v>122668890</v>
      </c>
      <c r="K53" s="171">
        <v>153978873</v>
      </c>
      <c r="L53" s="171">
        <v>133314160</v>
      </c>
      <c r="M53" s="171">
        <v>123117601</v>
      </c>
      <c r="N53" s="171">
        <v>153213406</v>
      </c>
      <c r="O53" s="171">
        <v>1591890547</v>
      </c>
      <c r="P53" s="64"/>
      <c r="Q53" s="64"/>
    </row>
    <row r="54" spans="1:17" ht="7.5" customHeight="1">
      <c r="A54" s="64"/>
      <c r="B54" s="182" t="s">
        <v>148</v>
      </c>
      <c r="C54" s="183">
        <v>6095787</v>
      </c>
      <c r="D54" s="183">
        <v>4594644</v>
      </c>
      <c r="E54" s="183">
        <v>5667909</v>
      </c>
      <c r="F54" s="183">
        <v>5811809</v>
      </c>
      <c r="G54" s="183">
        <v>6005636</v>
      </c>
      <c r="H54" s="183">
        <v>7661993</v>
      </c>
      <c r="I54" s="183">
        <v>5686016</v>
      </c>
      <c r="J54" s="183">
        <v>4911193</v>
      </c>
      <c r="K54" s="183">
        <v>5971510</v>
      </c>
      <c r="L54" s="183">
        <v>10510728</v>
      </c>
      <c r="M54" s="183">
        <v>5227899</v>
      </c>
      <c r="N54" s="183">
        <v>5328383</v>
      </c>
      <c r="O54" s="183">
        <v>73473507</v>
      </c>
      <c r="P54" s="64"/>
      <c r="Q54" s="64"/>
    </row>
    <row r="55" spans="1:17" ht="7.5" customHeight="1">
      <c r="A55" s="64"/>
      <c r="B55" s="170" t="s">
        <v>149</v>
      </c>
      <c r="C55" s="171">
        <v>53943128</v>
      </c>
      <c r="D55" s="171">
        <v>32040576</v>
      </c>
      <c r="E55" s="171">
        <v>69243539</v>
      </c>
      <c r="F55" s="171">
        <v>61532265</v>
      </c>
      <c r="G55" s="171">
        <v>51711374</v>
      </c>
      <c r="H55" s="171">
        <v>63827742</v>
      </c>
      <c r="I55" s="171">
        <v>65233353</v>
      </c>
      <c r="J55" s="171">
        <v>46193791</v>
      </c>
      <c r="K55" s="171">
        <v>66116656</v>
      </c>
      <c r="L55" s="171">
        <v>62778212</v>
      </c>
      <c r="M55" s="171">
        <v>39323028</v>
      </c>
      <c r="N55" s="171">
        <v>71377699</v>
      </c>
      <c r="O55" s="171">
        <v>683321363</v>
      </c>
      <c r="P55" s="64"/>
      <c r="Q55" s="64"/>
    </row>
    <row r="56" spans="1:17" ht="7.5" customHeight="1">
      <c r="A56" s="64"/>
      <c r="B56" s="172" t="s">
        <v>150</v>
      </c>
      <c r="C56" s="171">
        <v>16697279</v>
      </c>
      <c r="D56" s="171">
        <v>16542373</v>
      </c>
      <c r="E56" s="171">
        <v>15393002</v>
      </c>
      <c r="F56" s="171">
        <v>16480092</v>
      </c>
      <c r="G56" s="171">
        <v>18543262</v>
      </c>
      <c r="H56" s="171">
        <v>19916772</v>
      </c>
      <c r="I56" s="171">
        <v>19156940</v>
      </c>
      <c r="J56" s="171">
        <v>21108495</v>
      </c>
      <c r="K56" s="171">
        <v>20580227</v>
      </c>
      <c r="L56" s="171">
        <v>20510502</v>
      </c>
      <c r="M56" s="171">
        <v>24677905</v>
      </c>
      <c r="N56" s="171">
        <v>20956560</v>
      </c>
      <c r="O56" s="171">
        <v>230563409</v>
      </c>
      <c r="P56" s="64"/>
      <c r="Q56" s="64"/>
    </row>
    <row r="57" spans="1:17" ht="7.5" customHeight="1">
      <c r="A57" s="64"/>
      <c r="B57" s="172" t="s">
        <v>151</v>
      </c>
      <c r="C57" s="171">
        <v>65672288</v>
      </c>
      <c r="D57" s="171">
        <v>79074450</v>
      </c>
      <c r="E57" s="171">
        <v>78440200</v>
      </c>
      <c r="F57" s="171">
        <v>75082513</v>
      </c>
      <c r="G57" s="171">
        <v>84807969</v>
      </c>
      <c r="H57" s="171">
        <v>78803310</v>
      </c>
      <c r="I57" s="171">
        <v>69073251</v>
      </c>
      <c r="J57" s="171">
        <v>84575111</v>
      </c>
      <c r="K57" s="171">
        <v>82504554</v>
      </c>
      <c r="L57" s="171">
        <v>74594341</v>
      </c>
      <c r="M57" s="171">
        <v>79714673</v>
      </c>
      <c r="N57" s="171">
        <v>76898011</v>
      </c>
      <c r="O57" s="171">
        <v>929240671</v>
      </c>
      <c r="P57" s="64"/>
      <c r="Q57" s="64"/>
    </row>
    <row r="58" spans="1:17" ht="7.5" customHeight="1">
      <c r="A58" s="64"/>
      <c r="B58" s="182" t="s">
        <v>152</v>
      </c>
      <c r="C58" s="183">
        <v>404060034</v>
      </c>
      <c r="D58" s="183">
        <v>382322397</v>
      </c>
      <c r="E58" s="183">
        <v>433858296</v>
      </c>
      <c r="F58" s="183">
        <v>435387166</v>
      </c>
      <c r="G58" s="183">
        <v>434161149</v>
      </c>
      <c r="H58" s="183">
        <v>426205797</v>
      </c>
      <c r="I58" s="183">
        <v>436511859</v>
      </c>
      <c r="J58" s="183">
        <v>447859162</v>
      </c>
      <c r="K58" s="183">
        <v>472060757</v>
      </c>
      <c r="L58" s="183">
        <v>480948925</v>
      </c>
      <c r="M58" s="183">
        <v>439783976</v>
      </c>
      <c r="N58" s="183">
        <v>502388451</v>
      </c>
      <c r="O58" s="183">
        <v>5295547969</v>
      </c>
      <c r="P58" s="64"/>
      <c r="Q58" s="64"/>
    </row>
    <row r="59" spans="1:17" ht="7.5" customHeight="1">
      <c r="A59" s="64"/>
      <c r="B59" s="170" t="s">
        <v>153</v>
      </c>
      <c r="C59" s="171">
        <v>36297736</v>
      </c>
      <c r="D59" s="171">
        <v>32111374</v>
      </c>
      <c r="E59" s="171">
        <v>33842719</v>
      </c>
      <c r="F59" s="171">
        <v>36224900</v>
      </c>
      <c r="G59" s="171">
        <v>40123204</v>
      </c>
      <c r="H59" s="171">
        <v>42746149</v>
      </c>
      <c r="I59" s="171">
        <v>38534192</v>
      </c>
      <c r="J59" s="171">
        <v>42177582</v>
      </c>
      <c r="K59" s="171">
        <v>41927016</v>
      </c>
      <c r="L59" s="171">
        <v>37442648</v>
      </c>
      <c r="M59" s="171">
        <v>36169984</v>
      </c>
      <c r="N59" s="171">
        <v>37408197</v>
      </c>
      <c r="O59" s="171">
        <v>455005701</v>
      </c>
      <c r="P59" s="64"/>
      <c r="Q59" s="64"/>
    </row>
    <row r="60" spans="1:17" ht="7.5" customHeight="1">
      <c r="A60" s="64"/>
      <c r="B60" s="172" t="s">
        <v>154</v>
      </c>
      <c r="C60" s="171">
        <v>3674012</v>
      </c>
      <c r="D60" s="171">
        <v>5688106</v>
      </c>
      <c r="E60" s="171">
        <v>4827452</v>
      </c>
      <c r="F60" s="171">
        <v>5871433</v>
      </c>
      <c r="G60" s="171">
        <v>5272952</v>
      </c>
      <c r="H60" s="171">
        <v>4355032</v>
      </c>
      <c r="I60" s="171">
        <v>4355032</v>
      </c>
      <c r="J60" s="171">
        <v>5310173</v>
      </c>
      <c r="K60" s="171">
        <v>3713423</v>
      </c>
      <c r="L60" s="171">
        <v>3713423</v>
      </c>
      <c r="M60" s="171">
        <v>5786425</v>
      </c>
      <c r="N60" s="171">
        <v>5786425</v>
      </c>
      <c r="O60" s="171">
        <v>58353888</v>
      </c>
      <c r="P60" s="64"/>
      <c r="Q60" s="64"/>
    </row>
    <row r="61" spans="1:17" ht="7.5" customHeight="1">
      <c r="A61" s="64"/>
      <c r="B61" s="172" t="s">
        <v>155</v>
      </c>
      <c r="C61" s="171">
        <v>107687367</v>
      </c>
      <c r="D61" s="171">
        <v>61546326</v>
      </c>
      <c r="E61" s="171">
        <v>111955606</v>
      </c>
      <c r="F61" s="171">
        <v>70493594</v>
      </c>
      <c r="G61" s="171">
        <v>67729141</v>
      </c>
      <c r="H61" s="171">
        <v>92240218</v>
      </c>
      <c r="I61" s="171">
        <v>98691941</v>
      </c>
      <c r="J61" s="171">
        <v>78260493</v>
      </c>
      <c r="K61" s="171">
        <v>76394092</v>
      </c>
      <c r="L61" s="171">
        <v>104149162</v>
      </c>
      <c r="M61" s="171">
        <v>81048057</v>
      </c>
      <c r="N61" s="171">
        <v>65206937</v>
      </c>
      <c r="O61" s="171">
        <v>1015402934</v>
      </c>
      <c r="P61" s="64"/>
      <c r="Q61" s="64"/>
    </row>
    <row r="62" spans="1:17" ht="7.5" customHeight="1">
      <c r="A62" s="64"/>
      <c r="B62" s="182" t="s">
        <v>156</v>
      </c>
      <c r="C62" s="183">
        <v>57722678</v>
      </c>
      <c r="D62" s="183">
        <v>37761340</v>
      </c>
      <c r="E62" s="183">
        <v>51332035</v>
      </c>
      <c r="F62" s="183">
        <v>59594087</v>
      </c>
      <c r="G62" s="183">
        <v>54425618</v>
      </c>
      <c r="H62" s="183">
        <v>54769237</v>
      </c>
      <c r="I62" s="183">
        <v>62859966</v>
      </c>
      <c r="J62" s="183">
        <v>59405445</v>
      </c>
      <c r="K62" s="183">
        <v>58372207</v>
      </c>
      <c r="L62" s="183">
        <v>68591145</v>
      </c>
      <c r="M62" s="183">
        <v>50087971</v>
      </c>
      <c r="N62" s="183">
        <v>49959789</v>
      </c>
      <c r="O62" s="183">
        <v>664881518</v>
      </c>
      <c r="P62" s="64"/>
      <c r="Q62" s="64"/>
    </row>
    <row r="63" spans="1:17" ht="7.5" customHeight="1">
      <c r="A63" s="64"/>
      <c r="B63" s="172" t="s">
        <v>157</v>
      </c>
      <c r="C63" s="171">
        <v>17239774</v>
      </c>
      <c r="D63" s="171">
        <v>30343883</v>
      </c>
      <c r="E63" s="171">
        <v>23672771</v>
      </c>
      <c r="F63" s="171">
        <v>10027504</v>
      </c>
      <c r="G63" s="171">
        <v>39259455</v>
      </c>
      <c r="H63" s="171">
        <v>25658146</v>
      </c>
      <c r="I63" s="171">
        <v>6068038</v>
      </c>
      <c r="J63" s="171">
        <v>30253012</v>
      </c>
      <c r="K63" s="171">
        <v>19295098</v>
      </c>
      <c r="L63" s="171">
        <v>10063536</v>
      </c>
      <c r="M63" s="171">
        <v>37353818</v>
      </c>
      <c r="N63" s="171">
        <v>24274416</v>
      </c>
      <c r="O63" s="171">
        <v>273509451</v>
      </c>
      <c r="P63" s="64"/>
      <c r="Q63" s="64"/>
    </row>
    <row r="64" spans="1:17" ht="7.5" customHeight="1">
      <c r="A64" s="64"/>
      <c r="B64" s="172" t="s">
        <v>158</v>
      </c>
      <c r="C64" s="171">
        <v>62118572</v>
      </c>
      <c r="D64" s="171">
        <v>53580994</v>
      </c>
      <c r="E64" s="171">
        <v>51419067</v>
      </c>
      <c r="F64" s="171">
        <v>47862764</v>
      </c>
      <c r="G64" s="171">
        <v>57221311</v>
      </c>
      <c r="H64" s="171">
        <v>127118223</v>
      </c>
      <c r="I64" s="171">
        <v>66415987</v>
      </c>
      <c r="J64" s="171">
        <v>67215868</v>
      </c>
      <c r="K64" s="171">
        <v>65840962</v>
      </c>
      <c r="L64" s="171">
        <v>71327803</v>
      </c>
      <c r="M64" s="171">
        <v>60313120</v>
      </c>
      <c r="N64" s="171">
        <v>71575457</v>
      </c>
      <c r="O64" s="171">
        <v>802010128</v>
      </c>
      <c r="P64" s="64"/>
      <c r="Q64" s="64"/>
    </row>
    <row r="65" spans="1:17" ht="7.5" customHeight="1" thickBot="1">
      <c r="A65" s="64"/>
      <c r="B65" s="173" t="s">
        <v>159</v>
      </c>
      <c r="C65" s="171">
        <v>27573840</v>
      </c>
      <c r="D65" s="171">
        <v>21172934</v>
      </c>
      <c r="E65" s="171">
        <v>28287765</v>
      </c>
      <c r="F65" s="171">
        <v>26550540</v>
      </c>
      <c r="G65" s="171">
        <v>29087990</v>
      </c>
      <c r="H65" s="171">
        <v>34531411</v>
      </c>
      <c r="I65" s="171">
        <v>22382705</v>
      </c>
      <c r="J65" s="171">
        <v>32046541</v>
      </c>
      <c r="K65" s="171">
        <v>45066537</v>
      </c>
      <c r="L65" s="171">
        <v>23665955</v>
      </c>
      <c r="M65" s="171">
        <v>35462322</v>
      </c>
      <c r="N65" s="171">
        <v>40103154</v>
      </c>
      <c r="O65" s="171">
        <v>365931694</v>
      </c>
      <c r="P65" s="64"/>
      <c r="Q65" s="64"/>
    </row>
    <row r="66" spans="1:17" ht="7.5" customHeight="1" thickTop="1">
      <c r="A66" s="64"/>
      <c r="B66" s="175" t="s">
        <v>224</v>
      </c>
      <c r="C66" s="176">
        <v>3078616300</v>
      </c>
      <c r="D66" s="176">
        <v>2909833484</v>
      </c>
      <c r="E66" s="176">
        <v>3371145968</v>
      </c>
      <c r="F66" s="176">
        <v>3159200921</v>
      </c>
      <c r="G66" s="176">
        <v>3334913276</v>
      </c>
      <c r="H66" s="176">
        <v>3498800487</v>
      </c>
      <c r="I66" s="176">
        <v>3319691798</v>
      </c>
      <c r="J66" s="176">
        <v>3275617078</v>
      </c>
      <c r="K66" s="176">
        <v>3524130410</v>
      </c>
      <c r="L66" s="176">
        <v>3416870093</v>
      </c>
      <c r="M66" s="176">
        <v>3203312423</v>
      </c>
      <c r="N66" s="176">
        <v>3618548736</v>
      </c>
      <c r="O66" s="176">
        <v>39710680974</v>
      </c>
      <c r="P66" s="64"/>
      <c r="Q66" s="64"/>
    </row>
    <row r="67" spans="1:17" ht="7.5" customHeight="1" thickBot="1">
      <c r="A67" s="64"/>
      <c r="B67" s="177" t="s">
        <v>161</v>
      </c>
      <c r="C67" s="178">
        <v>1165310</v>
      </c>
      <c r="D67" s="178">
        <v>480965</v>
      </c>
      <c r="E67" s="178">
        <v>695583</v>
      </c>
      <c r="F67" s="178">
        <v>762795</v>
      </c>
      <c r="G67" s="178">
        <v>957219</v>
      </c>
      <c r="H67" s="178">
        <v>773952</v>
      </c>
      <c r="I67" s="178">
        <v>420786</v>
      </c>
      <c r="J67" s="178">
        <v>764703</v>
      </c>
      <c r="K67" s="178">
        <v>1387982</v>
      </c>
      <c r="L67" s="178">
        <v>1213313</v>
      </c>
      <c r="M67" s="178">
        <v>1239119</v>
      </c>
      <c r="N67" s="178">
        <v>681898</v>
      </c>
      <c r="O67" s="178">
        <v>10543625</v>
      </c>
      <c r="P67" s="64"/>
      <c r="Q67" s="64"/>
    </row>
    <row r="68" spans="1:17" ht="9" customHeight="1" thickTop="1">
      <c r="A68" s="64"/>
      <c r="B68" s="173" t="s">
        <v>225</v>
      </c>
      <c r="C68" s="174">
        <v>3079781610</v>
      </c>
      <c r="D68" s="174">
        <v>2910314449</v>
      </c>
      <c r="E68" s="174">
        <v>3371841551</v>
      </c>
      <c r="F68" s="174">
        <v>3159963716</v>
      </c>
      <c r="G68" s="174">
        <v>3335870495</v>
      </c>
      <c r="H68" s="174">
        <v>3499574439</v>
      </c>
      <c r="I68" s="174">
        <v>3320112584</v>
      </c>
      <c r="J68" s="174">
        <v>3276381781</v>
      </c>
      <c r="K68" s="174">
        <v>3525518392</v>
      </c>
      <c r="L68" s="174">
        <v>3418083406</v>
      </c>
      <c r="M68" s="174">
        <v>3204551542</v>
      </c>
      <c r="N68" s="174">
        <v>3619230634</v>
      </c>
      <c r="O68" s="174">
        <v>39721224599</v>
      </c>
      <c r="P68" s="64"/>
      <c r="Q68" s="64"/>
    </row>
    <row r="69" spans="1:17" ht="12.75">
      <c r="A69" s="64"/>
      <c r="B69" s="170" t="s">
        <v>245</v>
      </c>
      <c r="C69" s="137"/>
      <c r="D69" s="137"/>
      <c r="E69" s="137"/>
      <c r="F69" s="137"/>
      <c r="G69" s="137"/>
      <c r="H69" s="137"/>
      <c r="I69" s="137"/>
      <c r="J69" s="184" t="s">
        <v>246</v>
      </c>
      <c r="K69" s="137"/>
      <c r="L69" s="137"/>
      <c r="M69" s="137"/>
      <c r="N69" s="137"/>
      <c r="O69" s="138"/>
      <c r="P69" s="64"/>
      <c r="Q69" s="64"/>
    </row>
    <row r="70" spans="1:17" ht="12.75">
      <c r="A70" s="64"/>
      <c r="B70" s="172" t="s">
        <v>247</v>
      </c>
      <c r="C70" s="140"/>
      <c r="D70" s="140"/>
      <c r="E70" s="140"/>
      <c r="F70" s="140"/>
      <c r="G70" s="140"/>
      <c r="H70" s="140"/>
      <c r="I70" s="140"/>
      <c r="J70" s="185" t="s">
        <v>248</v>
      </c>
      <c r="K70" s="140"/>
      <c r="L70" s="140"/>
      <c r="M70" s="140"/>
      <c r="N70" s="140"/>
      <c r="O70" s="141"/>
      <c r="P70" s="64"/>
      <c r="Q70" s="64"/>
    </row>
    <row r="71" spans="1:17" ht="12.75">
      <c r="A71" s="64"/>
      <c r="B71" s="172" t="s">
        <v>249</v>
      </c>
      <c r="C71" s="140"/>
      <c r="D71" s="140"/>
      <c r="E71" s="140"/>
      <c r="F71" s="140"/>
      <c r="G71" s="140"/>
      <c r="H71" s="140"/>
      <c r="I71" s="140"/>
      <c r="J71" s="140"/>
      <c r="K71" s="140"/>
      <c r="L71" s="140"/>
      <c r="M71" s="140"/>
      <c r="N71" s="140"/>
      <c r="O71" s="141"/>
      <c r="P71" s="64"/>
      <c r="Q71" s="64"/>
    </row>
    <row r="72" spans="1:17" ht="12.75">
      <c r="A72" s="64"/>
      <c r="B72" s="173" t="s">
        <v>250</v>
      </c>
      <c r="C72" s="143"/>
      <c r="D72" s="143"/>
      <c r="E72" s="143"/>
      <c r="F72" s="143"/>
      <c r="G72" s="143"/>
      <c r="H72" s="143"/>
      <c r="I72" s="143"/>
      <c r="J72" s="186"/>
      <c r="K72" s="143"/>
      <c r="L72" s="143"/>
      <c r="M72" s="143"/>
      <c r="N72" s="143"/>
      <c r="O72" s="144"/>
      <c r="P72" s="64"/>
      <c r="Q72" s="64"/>
    </row>
    <row r="73" spans="1:17" ht="12.75">
      <c r="A73" s="64"/>
      <c r="B73" s="64"/>
      <c r="C73" s="64"/>
      <c r="D73" s="64"/>
      <c r="E73" s="64"/>
      <c r="F73" s="64"/>
      <c r="G73" s="64"/>
      <c r="H73" s="64"/>
      <c r="I73" s="64"/>
      <c r="J73" s="64"/>
      <c r="K73" s="64"/>
      <c r="L73" s="64"/>
      <c r="M73" s="64"/>
      <c r="N73" s="64"/>
      <c r="O73" s="64"/>
      <c r="P73" s="64"/>
      <c r="Q73" s="64"/>
    </row>
    <row r="74" spans="1:17" ht="12.75">
      <c r="A74" s="64"/>
      <c r="B74" s="64"/>
      <c r="C74" s="64"/>
      <c r="D74" s="64"/>
      <c r="E74" s="64"/>
      <c r="F74" s="64"/>
      <c r="G74" s="64"/>
      <c r="H74" s="64"/>
      <c r="I74" s="64"/>
      <c r="J74" s="64"/>
      <c r="K74" s="64"/>
      <c r="L74" s="64"/>
      <c r="M74" s="64"/>
      <c r="N74" s="64"/>
      <c r="O74" s="64"/>
      <c r="P74" s="64"/>
      <c r="Q74" s="64"/>
    </row>
    <row r="75" spans="1:17" ht="12.75">
      <c r="A75" s="64"/>
      <c r="B75" s="64"/>
      <c r="C75" s="64"/>
      <c r="D75" s="64"/>
      <c r="E75" s="64"/>
      <c r="F75" s="64"/>
      <c r="G75" s="64"/>
      <c r="H75" s="64"/>
      <c r="I75" s="64"/>
      <c r="J75" s="64"/>
      <c r="K75" s="64"/>
      <c r="L75" s="64"/>
      <c r="M75" s="64"/>
      <c r="N75" s="64"/>
      <c r="O75" s="64"/>
      <c r="P75" s="64"/>
      <c r="Q75" s="64"/>
    </row>
    <row r="76" spans="1:17" ht="12.75">
      <c r="A76" s="64"/>
      <c r="B76" s="64"/>
      <c r="C76" s="64"/>
      <c r="D76" s="64"/>
      <c r="E76" s="64"/>
      <c r="F76" s="64"/>
      <c r="G76" s="64"/>
      <c r="H76" s="64"/>
      <c r="I76" s="64"/>
      <c r="J76" s="64"/>
      <c r="K76" s="64"/>
      <c r="L76" s="64"/>
      <c r="M76" s="64"/>
      <c r="N76" s="64"/>
      <c r="O76" s="64"/>
      <c r="P76" s="64"/>
      <c r="Q76" s="64"/>
    </row>
    <row r="77" spans="1:17" ht="12.75">
      <c r="A77" s="64"/>
      <c r="B77" s="64"/>
      <c r="C77" s="64"/>
      <c r="D77" s="64"/>
      <c r="E77" s="64"/>
      <c r="F77" s="64"/>
      <c r="G77" s="64"/>
      <c r="H77" s="64"/>
      <c r="I77" s="64"/>
      <c r="J77" s="64"/>
      <c r="K77" s="64"/>
      <c r="L77" s="64"/>
      <c r="M77" s="64"/>
      <c r="N77" s="64"/>
      <c r="O77" s="64"/>
      <c r="P77" s="64"/>
      <c r="Q77" s="64"/>
    </row>
    <row r="78" spans="1:17" ht="12.75">
      <c r="A78" s="64"/>
      <c r="B78" s="64"/>
      <c r="C78" s="64"/>
      <c r="D78" s="64"/>
      <c r="E78" s="64"/>
      <c r="F78" s="64"/>
      <c r="G78" s="64"/>
      <c r="H78" s="64"/>
      <c r="I78" s="64"/>
      <c r="J78" s="64"/>
      <c r="K78" s="64"/>
      <c r="L78" s="64"/>
      <c r="M78" s="64"/>
      <c r="N78" s="64"/>
      <c r="O78" s="64"/>
      <c r="P78" s="64"/>
      <c r="Q78" s="64"/>
    </row>
    <row r="79" spans="1:17" ht="12.75">
      <c r="A79" s="64"/>
      <c r="B79" s="64"/>
      <c r="C79" s="64"/>
      <c r="D79" s="64"/>
      <c r="E79" s="64"/>
      <c r="F79" s="64"/>
      <c r="G79" s="64"/>
      <c r="H79" s="64"/>
      <c r="I79" s="64"/>
      <c r="J79" s="64"/>
      <c r="K79" s="64"/>
      <c r="L79" s="64"/>
      <c r="M79" s="64"/>
      <c r="N79" s="64"/>
      <c r="O79" s="64"/>
      <c r="P79" s="64"/>
      <c r="Q79" s="64"/>
    </row>
    <row r="80" spans="1:17" ht="12.75">
      <c r="A80" s="64"/>
      <c r="B80" s="64"/>
      <c r="C80" s="64"/>
      <c r="D80" s="64"/>
      <c r="E80" s="64"/>
      <c r="F80" s="64"/>
      <c r="G80" s="64"/>
      <c r="H80" s="64"/>
      <c r="I80" s="64"/>
      <c r="J80" s="64"/>
      <c r="K80" s="64"/>
      <c r="L80" s="64"/>
      <c r="M80" s="64"/>
      <c r="N80" s="64"/>
      <c r="O80" s="64"/>
      <c r="P80" s="64"/>
      <c r="Q80" s="64"/>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L194"/>
  <sheetViews>
    <sheetView zoomScale="130" zoomScaleNormal="130" workbookViewId="0" topLeftCell="A1">
      <selection activeCell="M24" sqref="M24"/>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2" ht="12" customHeight="1">
      <c r="A1" s="64"/>
      <c r="B1" s="64"/>
      <c r="C1" s="64"/>
      <c r="D1" s="64"/>
      <c r="E1" s="64"/>
      <c r="F1" s="64"/>
      <c r="G1" s="64"/>
      <c r="H1" s="64"/>
      <c r="I1" s="64"/>
      <c r="J1" s="64"/>
      <c r="K1" s="64"/>
      <c r="L1" s="64"/>
    </row>
    <row r="2" spans="1:12" ht="12" customHeight="1" hidden="1">
      <c r="A2" s="64"/>
      <c r="B2" s="64" t="s">
        <v>0</v>
      </c>
      <c r="C2" s="64" t="s">
        <v>82</v>
      </c>
      <c r="D2" s="64" t="s">
        <v>8</v>
      </c>
      <c r="E2" s="64"/>
      <c r="F2" s="64"/>
      <c r="G2" s="64"/>
      <c r="H2" s="64"/>
      <c r="I2" s="64"/>
      <c r="J2" s="64"/>
      <c r="K2" s="64"/>
      <c r="L2" s="64"/>
    </row>
    <row r="3" spans="1:12" ht="12" customHeight="1" hidden="1">
      <c r="A3" s="64"/>
      <c r="B3" s="65" t="s">
        <v>263</v>
      </c>
      <c r="C3" s="67" t="s">
        <v>72</v>
      </c>
      <c r="D3" s="67" t="s">
        <v>19</v>
      </c>
      <c r="E3" s="64"/>
      <c r="F3" s="64"/>
      <c r="G3" s="64"/>
      <c r="H3" s="64"/>
      <c r="I3" s="64"/>
      <c r="J3" s="64"/>
      <c r="K3" s="64"/>
      <c r="L3" s="64"/>
    </row>
    <row r="4" spans="1:12" ht="12" customHeight="1">
      <c r="A4" s="64"/>
      <c r="B4" s="64"/>
      <c r="C4" s="64"/>
      <c r="D4" s="64"/>
      <c r="E4" s="64"/>
      <c r="F4" s="64"/>
      <c r="G4" s="64"/>
      <c r="H4" s="64"/>
      <c r="I4" s="64"/>
      <c r="J4" s="64"/>
      <c r="K4" s="64"/>
      <c r="L4" s="64"/>
    </row>
    <row r="5" spans="1:12" ht="16.5" customHeight="1">
      <c r="A5" s="145"/>
      <c r="B5" s="106" t="s">
        <v>264</v>
      </c>
      <c r="C5" s="96"/>
      <c r="D5" s="96"/>
      <c r="E5" s="92"/>
      <c r="F5" s="92"/>
      <c r="G5" s="92"/>
      <c r="H5" s="92"/>
      <c r="I5" s="92"/>
      <c r="J5" s="92"/>
      <c r="K5" s="92"/>
      <c r="L5" s="64"/>
    </row>
    <row r="6" spans="1:12" ht="7.5" customHeight="1">
      <c r="A6" s="64"/>
      <c r="B6" s="64"/>
      <c r="C6" s="64"/>
      <c r="D6" s="64"/>
      <c r="E6" s="64"/>
      <c r="F6" s="64"/>
      <c r="G6" s="64"/>
      <c r="H6" s="64"/>
      <c r="I6" s="64"/>
      <c r="J6" s="64"/>
      <c r="K6" s="64"/>
      <c r="L6" s="64"/>
    </row>
    <row r="7" spans="1:12" ht="9" customHeight="1">
      <c r="A7" s="64"/>
      <c r="B7" s="81"/>
      <c r="C7" s="81"/>
      <c r="D7" s="81"/>
      <c r="E7" s="81"/>
      <c r="F7" s="81"/>
      <c r="G7" s="81"/>
      <c r="H7" s="81"/>
      <c r="I7" s="81"/>
      <c r="J7" s="187" t="s">
        <v>265</v>
      </c>
      <c r="K7" s="64"/>
      <c r="L7" s="64"/>
    </row>
    <row r="8" spans="1:12" ht="9" customHeight="1">
      <c r="A8" s="64"/>
      <c r="B8" s="188"/>
      <c r="C8" s="81"/>
      <c r="D8" s="81"/>
      <c r="E8" s="81"/>
      <c r="F8" s="81"/>
      <c r="G8" s="81"/>
      <c r="H8" s="81"/>
      <c r="I8" s="81"/>
      <c r="J8" s="187" t="s">
        <v>266</v>
      </c>
      <c r="K8" s="64"/>
      <c r="L8" s="64"/>
    </row>
    <row r="9" spans="1:12" ht="12" customHeight="1">
      <c r="A9" s="64"/>
      <c r="B9" s="188" t="str">
        <f>CONCATENATE("Created On: ",C3)</f>
        <v>Created On: 04/18/2016</v>
      </c>
      <c r="C9" s="189"/>
      <c r="D9" s="189"/>
      <c r="E9" s="189"/>
      <c r="F9" s="189"/>
      <c r="G9" s="189"/>
      <c r="H9" s="190"/>
      <c r="I9" s="189"/>
      <c r="J9" s="191" t="str">
        <f>CONCATENATE(D3," Reporting Period")</f>
        <v>2015 Reporting Period</v>
      </c>
      <c r="K9" s="192"/>
      <c r="L9" s="64"/>
    </row>
    <row r="10" spans="1:12" ht="12" customHeight="1">
      <c r="A10" s="64"/>
      <c r="B10" s="147" t="s">
        <v>99</v>
      </c>
      <c r="C10" s="148" t="s">
        <v>267</v>
      </c>
      <c r="D10" s="148"/>
      <c r="E10" s="148" t="s">
        <v>268</v>
      </c>
      <c r="F10" s="148"/>
      <c r="G10" s="151" t="s">
        <v>269</v>
      </c>
      <c r="H10" s="151"/>
      <c r="I10" s="151" t="s">
        <v>270</v>
      </c>
      <c r="J10" s="151"/>
      <c r="K10" s="192"/>
      <c r="L10" s="64"/>
    </row>
    <row r="11" spans="1:12" ht="12" customHeight="1">
      <c r="A11" s="64"/>
      <c r="B11" s="193"/>
      <c r="C11" s="194"/>
      <c r="D11" s="195"/>
      <c r="E11" s="194"/>
      <c r="F11" s="196"/>
      <c r="G11" s="194"/>
      <c r="H11" s="196"/>
      <c r="I11" s="195"/>
      <c r="J11" s="196"/>
      <c r="K11" s="192"/>
      <c r="L11" s="64"/>
    </row>
    <row r="12" spans="1:12" ht="18" customHeight="1">
      <c r="A12" s="64"/>
      <c r="B12" s="152"/>
      <c r="C12" s="152" t="s">
        <v>271</v>
      </c>
      <c r="D12" s="152" t="s">
        <v>272</v>
      </c>
      <c r="E12" s="152" t="s">
        <v>271</v>
      </c>
      <c r="F12" s="152" t="s">
        <v>272</v>
      </c>
      <c r="G12" s="152" t="s">
        <v>271</v>
      </c>
      <c r="H12" s="152" t="s">
        <v>272</v>
      </c>
      <c r="I12" s="152" t="s">
        <v>271</v>
      </c>
      <c r="J12" s="152" t="s">
        <v>272</v>
      </c>
      <c r="K12" s="197"/>
      <c r="L12" s="64"/>
    </row>
    <row r="13" spans="1:12" ht="7.5" customHeight="1" hidden="1">
      <c r="A13" s="64"/>
      <c r="B13" s="192" t="s">
        <v>99</v>
      </c>
      <c r="C13" s="192" t="s">
        <v>273</v>
      </c>
      <c r="D13" s="192" t="s">
        <v>274</v>
      </c>
      <c r="E13" s="192" t="s">
        <v>275</v>
      </c>
      <c r="F13" s="192" t="s">
        <v>276</v>
      </c>
      <c r="G13" s="192" t="s">
        <v>277</v>
      </c>
      <c r="H13" s="192" t="s">
        <v>278</v>
      </c>
      <c r="I13" s="192" t="s">
        <v>279</v>
      </c>
      <c r="J13" s="192" t="s">
        <v>280</v>
      </c>
      <c r="K13" s="192"/>
      <c r="L13" s="64"/>
    </row>
    <row r="14" spans="1:12" ht="7.5" customHeight="1" hidden="1">
      <c r="A14" s="64"/>
      <c r="B14" s="192"/>
      <c r="C14" s="192">
        <v>0</v>
      </c>
      <c r="D14" s="192"/>
      <c r="E14" s="192">
        <v>0</v>
      </c>
      <c r="F14" s="192"/>
      <c r="G14" s="192">
        <v>0</v>
      </c>
      <c r="H14" s="192"/>
      <c r="I14" s="192">
        <v>0</v>
      </c>
      <c r="J14" s="192"/>
      <c r="K14" s="192"/>
      <c r="L14" s="64"/>
    </row>
    <row r="15" spans="1:12" ht="9" customHeight="1">
      <c r="A15" s="64"/>
      <c r="B15" s="198" t="s">
        <v>109</v>
      </c>
      <c r="C15" s="199">
        <v>18</v>
      </c>
      <c r="D15" s="200" t="s">
        <v>281</v>
      </c>
      <c r="E15" s="199">
        <v>19</v>
      </c>
      <c r="F15" s="200" t="s">
        <v>282</v>
      </c>
      <c r="G15" s="199">
        <v>0</v>
      </c>
      <c r="H15" s="200" t="s">
        <v>283</v>
      </c>
      <c r="I15" s="199">
        <v>18</v>
      </c>
      <c r="J15" s="200" t="s">
        <v>281</v>
      </c>
      <c r="K15" s="192"/>
      <c r="L15" s="64"/>
    </row>
    <row r="16" spans="1:12" ht="9" customHeight="1">
      <c r="A16" s="64"/>
      <c r="B16" s="201" t="s">
        <v>110</v>
      </c>
      <c r="C16" s="202">
        <v>8</v>
      </c>
      <c r="D16" s="203" t="s">
        <v>284</v>
      </c>
      <c r="E16" s="202">
        <v>8</v>
      </c>
      <c r="F16" s="203" t="s">
        <v>284</v>
      </c>
      <c r="G16" s="202">
        <v>0</v>
      </c>
      <c r="H16" s="203" t="s">
        <v>283</v>
      </c>
      <c r="I16" s="202">
        <v>8</v>
      </c>
      <c r="J16" s="203" t="s">
        <v>284</v>
      </c>
      <c r="K16" s="192"/>
      <c r="L16" s="64"/>
    </row>
    <row r="17" spans="1:12" ht="9" customHeight="1">
      <c r="A17" s="64"/>
      <c r="B17" s="204" t="s">
        <v>111</v>
      </c>
      <c r="C17" s="205">
        <v>18</v>
      </c>
      <c r="D17" s="206" t="s">
        <v>285</v>
      </c>
      <c r="E17" s="205">
        <v>26</v>
      </c>
      <c r="F17" s="206" t="s">
        <v>285</v>
      </c>
      <c r="G17" s="205">
        <v>0</v>
      </c>
      <c r="H17" s="206" t="s">
        <v>283</v>
      </c>
      <c r="I17" s="205">
        <v>18</v>
      </c>
      <c r="J17" s="206" t="s">
        <v>285</v>
      </c>
      <c r="K17" s="192"/>
      <c r="L17" s="64"/>
    </row>
    <row r="18" spans="1:12" ht="9" customHeight="1">
      <c r="A18" s="64"/>
      <c r="B18" s="198" t="s">
        <v>112</v>
      </c>
      <c r="C18" s="199">
        <v>21.5</v>
      </c>
      <c r="D18" s="200" t="s">
        <v>286</v>
      </c>
      <c r="E18" s="199">
        <v>22.5</v>
      </c>
      <c r="F18" s="200" t="s">
        <v>286</v>
      </c>
      <c r="G18" s="199">
        <v>16.5</v>
      </c>
      <c r="H18" s="200" t="s">
        <v>287</v>
      </c>
      <c r="I18" s="199">
        <v>21.5</v>
      </c>
      <c r="J18" s="200" t="s">
        <v>286</v>
      </c>
      <c r="K18" s="192"/>
      <c r="L18" s="64"/>
    </row>
    <row r="19" spans="1:12" ht="9" customHeight="1">
      <c r="A19" s="64"/>
      <c r="B19" s="201" t="s">
        <v>113</v>
      </c>
      <c r="C19" s="202">
        <v>30</v>
      </c>
      <c r="D19" s="203" t="s">
        <v>288</v>
      </c>
      <c r="E19" s="202">
        <v>13</v>
      </c>
      <c r="F19" s="203" t="s">
        <v>288</v>
      </c>
      <c r="G19" s="202">
        <v>6</v>
      </c>
      <c r="H19" s="203" t="s">
        <v>289</v>
      </c>
      <c r="I19" s="202">
        <v>30</v>
      </c>
      <c r="J19" s="203" t="s">
        <v>288</v>
      </c>
      <c r="K19" s="192"/>
      <c r="L19" s="64"/>
    </row>
    <row r="20" spans="1:12" ht="9" customHeight="1">
      <c r="A20" s="64"/>
      <c r="B20" s="204" t="s">
        <v>114</v>
      </c>
      <c r="C20" s="205">
        <v>22</v>
      </c>
      <c r="D20" s="206" t="s">
        <v>290</v>
      </c>
      <c r="E20" s="205">
        <v>20.5</v>
      </c>
      <c r="F20" s="206" t="s">
        <v>291</v>
      </c>
      <c r="G20" s="205">
        <v>5</v>
      </c>
      <c r="H20" s="206" t="s">
        <v>292</v>
      </c>
      <c r="I20" s="205">
        <v>22</v>
      </c>
      <c r="J20" s="206" t="s">
        <v>290</v>
      </c>
      <c r="K20" s="192"/>
      <c r="L20" s="64"/>
    </row>
    <row r="21" spans="1:12" ht="9" customHeight="1">
      <c r="A21" s="64"/>
      <c r="B21" s="198" t="s">
        <v>115</v>
      </c>
      <c r="C21" s="199">
        <v>25</v>
      </c>
      <c r="D21" s="200" t="s">
        <v>293</v>
      </c>
      <c r="E21" s="199">
        <v>54.5</v>
      </c>
      <c r="F21" s="200" t="s">
        <v>294</v>
      </c>
      <c r="G21" s="199">
        <v>0</v>
      </c>
      <c r="H21" s="200" t="s">
        <v>283</v>
      </c>
      <c r="I21" s="199">
        <v>25</v>
      </c>
      <c r="J21" s="200" t="s">
        <v>295</v>
      </c>
      <c r="K21" s="192"/>
      <c r="L21" s="64"/>
    </row>
    <row r="22" spans="1:12" ht="9" customHeight="1">
      <c r="A22" s="64"/>
      <c r="B22" s="201" t="s">
        <v>116</v>
      </c>
      <c r="C22" s="202">
        <v>23</v>
      </c>
      <c r="D22" s="203" t="s">
        <v>296</v>
      </c>
      <c r="E22" s="202">
        <v>22</v>
      </c>
      <c r="F22" s="203" t="s">
        <v>296</v>
      </c>
      <c r="G22" s="202">
        <v>22</v>
      </c>
      <c r="H22" s="203" t="s">
        <v>296</v>
      </c>
      <c r="I22" s="202">
        <v>23</v>
      </c>
      <c r="J22" s="203" t="s">
        <v>296</v>
      </c>
      <c r="K22" s="192"/>
      <c r="L22" s="64"/>
    </row>
    <row r="23" spans="1:12" ht="9" customHeight="1">
      <c r="A23" s="64"/>
      <c r="B23" s="204" t="s">
        <v>117</v>
      </c>
      <c r="C23" s="205">
        <v>23.5</v>
      </c>
      <c r="D23" s="206" t="s">
        <v>297</v>
      </c>
      <c r="E23" s="205">
        <v>23.5</v>
      </c>
      <c r="F23" s="206" t="s">
        <v>297</v>
      </c>
      <c r="G23" s="205">
        <v>0</v>
      </c>
      <c r="H23" s="206" t="s">
        <v>283</v>
      </c>
      <c r="I23" s="205">
        <v>23.5</v>
      </c>
      <c r="J23" s="206" t="s">
        <v>297</v>
      </c>
      <c r="K23" s="192"/>
      <c r="L23" s="64"/>
    </row>
    <row r="24" spans="1:12" ht="9" customHeight="1">
      <c r="A24" s="64"/>
      <c r="B24" s="198" t="s">
        <v>118</v>
      </c>
      <c r="C24" s="199">
        <v>17.3</v>
      </c>
      <c r="D24" s="200" t="s">
        <v>292</v>
      </c>
      <c r="E24" s="199">
        <v>17.3</v>
      </c>
      <c r="F24" s="200" t="s">
        <v>292</v>
      </c>
      <c r="G24" s="199">
        <v>0</v>
      </c>
      <c r="H24" s="200" t="s">
        <v>298</v>
      </c>
      <c r="I24" s="199">
        <v>17.3</v>
      </c>
      <c r="J24" s="200" t="s">
        <v>292</v>
      </c>
      <c r="K24" s="192"/>
      <c r="L24" s="64"/>
    </row>
    <row r="25" spans="1:12" ht="9" customHeight="1">
      <c r="A25" s="64"/>
      <c r="B25" s="201" t="s">
        <v>119</v>
      </c>
      <c r="C25" s="202">
        <v>26</v>
      </c>
      <c r="D25" s="203" t="s">
        <v>288</v>
      </c>
      <c r="E25" s="202">
        <v>29</v>
      </c>
      <c r="F25" s="203" t="s">
        <v>288</v>
      </c>
      <c r="G25" s="202">
        <v>26</v>
      </c>
      <c r="H25" s="203" t="s">
        <v>288</v>
      </c>
      <c r="I25" s="202">
        <v>26</v>
      </c>
      <c r="J25" s="203" t="s">
        <v>288</v>
      </c>
      <c r="K25" s="192"/>
      <c r="L25" s="64"/>
    </row>
    <row r="26" spans="1:12" ht="9" customHeight="1">
      <c r="A26" s="64"/>
      <c r="B26" s="204" t="s">
        <v>120</v>
      </c>
      <c r="C26" s="205">
        <v>17</v>
      </c>
      <c r="D26" s="206" t="s">
        <v>299</v>
      </c>
      <c r="E26" s="205">
        <v>17</v>
      </c>
      <c r="F26" s="206" t="s">
        <v>299</v>
      </c>
      <c r="G26" s="205">
        <v>5.2</v>
      </c>
      <c r="H26" s="206" t="s">
        <v>293</v>
      </c>
      <c r="I26" s="205">
        <v>16</v>
      </c>
      <c r="J26" s="206" t="s">
        <v>300</v>
      </c>
      <c r="K26" s="192"/>
      <c r="L26" s="64"/>
    </row>
    <row r="27" spans="1:12" ht="9" customHeight="1">
      <c r="A27" s="64"/>
      <c r="B27" s="198" t="s">
        <v>121</v>
      </c>
      <c r="C27" s="199">
        <v>32</v>
      </c>
      <c r="D27" s="200" t="s">
        <v>288</v>
      </c>
      <c r="E27" s="199">
        <v>32</v>
      </c>
      <c r="F27" s="200" t="s">
        <v>288</v>
      </c>
      <c r="G27" s="199">
        <v>23.2</v>
      </c>
      <c r="H27" s="200" t="s">
        <v>288</v>
      </c>
      <c r="I27" s="199">
        <v>32</v>
      </c>
      <c r="J27" s="200" t="s">
        <v>288</v>
      </c>
      <c r="K27" s="192"/>
      <c r="L27" s="64"/>
    </row>
    <row r="28" spans="1:12" ht="9" customHeight="1">
      <c r="A28" s="64"/>
      <c r="B28" s="201" t="s">
        <v>122</v>
      </c>
      <c r="C28" s="202">
        <v>19</v>
      </c>
      <c r="D28" s="203" t="s">
        <v>301</v>
      </c>
      <c r="E28" s="202">
        <v>21.5</v>
      </c>
      <c r="F28" s="203" t="s">
        <v>301</v>
      </c>
      <c r="G28" s="202">
        <v>19</v>
      </c>
      <c r="H28" s="203" t="s">
        <v>301</v>
      </c>
      <c r="I28" s="202">
        <v>19</v>
      </c>
      <c r="J28" s="203" t="s">
        <v>301</v>
      </c>
      <c r="K28" s="192"/>
      <c r="L28" s="64"/>
    </row>
    <row r="29" spans="1:12" ht="9" customHeight="1">
      <c r="A29" s="64"/>
      <c r="B29" s="204" t="s">
        <v>123</v>
      </c>
      <c r="C29" s="205">
        <v>18</v>
      </c>
      <c r="D29" s="206" t="s">
        <v>302</v>
      </c>
      <c r="E29" s="205">
        <v>16</v>
      </c>
      <c r="F29" s="206" t="s">
        <v>303</v>
      </c>
      <c r="G29" s="205">
        <v>0</v>
      </c>
      <c r="H29" s="206" t="s">
        <v>283</v>
      </c>
      <c r="I29" s="205">
        <v>18</v>
      </c>
      <c r="J29" s="206" t="s">
        <v>302</v>
      </c>
      <c r="K29" s="192"/>
      <c r="L29" s="64"/>
    </row>
    <row r="30" spans="1:12" ht="9" customHeight="1">
      <c r="A30" s="64"/>
      <c r="B30" s="198" t="s">
        <v>124</v>
      </c>
      <c r="C30" s="199">
        <v>30.8</v>
      </c>
      <c r="D30" s="200" t="s">
        <v>288</v>
      </c>
      <c r="E30" s="199">
        <v>32.5</v>
      </c>
      <c r="F30" s="200" t="s">
        <v>304</v>
      </c>
      <c r="G30" s="199">
        <v>30</v>
      </c>
      <c r="H30" s="200" t="s">
        <v>304</v>
      </c>
      <c r="I30" s="199">
        <v>29.3</v>
      </c>
      <c r="J30" s="200" t="s">
        <v>288</v>
      </c>
      <c r="K30" s="192"/>
      <c r="L30" s="64"/>
    </row>
    <row r="31" spans="1:12" ht="9" customHeight="1">
      <c r="A31" s="64"/>
      <c r="B31" s="201" t="s">
        <v>125</v>
      </c>
      <c r="C31" s="202">
        <v>24</v>
      </c>
      <c r="D31" s="203" t="s">
        <v>305</v>
      </c>
      <c r="E31" s="202">
        <v>26</v>
      </c>
      <c r="F31" s="203" t="s">
        <v>305</v>
      </c>
      <c r="G31" s="202">
        <v>23</v>
      </c>
      <c r="H31" s="203" t="s">
        <v>305</v>
      </c>
      <c r="I31" s="202">
        <v>24</v>
      </c>
      <c r="J31" s="203" t="s">
        <v>305</v>
      </c>
      <c r="K31" s="192"/>
      <c r="L31" s="64"/>
    </row>
    <row r="32" spans="1:12" ht="9" customHeight="1">
      <c r="A32" s="64"/>
      <c r="B32" s="204" t="s">
        <v>126</v>
      </c>
      <c r="C32" s="205">
        <v>24.6</v>
      </c>
      <c r="D32" s="206" t="s">
        <v>306</v>
      </c>
      <c r="E32" s="205">
        <v>21.6</v>
      </c>
      <c r="F32" s="206" t="s">
        <v>306</v>
      </c>
      <c r="G32" s="205">
        <v>24.6</v>
      </c>
      <c r="H32" s="206" t="s">
        <v>306</v>
      </c>
      <c r="I32" s="205">
        <v>24.6</v>
      </c>
      <c r="J32" s="206" t="s">
        <v>306</v>
      </c>
      <c r="K32" s="192"/>
      <c r="L32" s="64"/>
    </row>
    <row r="33" spans="1:12" ht="9" customHeight="1">
      <c r="A33" s="64"/>
      <c r="B33" s="198" t="s">
        <v>127</v>
      </c>
      <c r="C33" s="199">
        <v>20</v>
      </c>
      <c r="D33" s="200" t="s">
        <v>301</v>
      </c>
      <c r="E33" s="199">
        <v>20</v>
      </c>
      <c r="F33" s="200" t="s">
        <v>301</v>
      </c>
      <c r="G33" s="199">
        <v>16</v>
      </c>
      <c r="H33" s="200" t="s">
        <v>307</v>
      </c>
      <c r="I33" s="199">
        <v>20</v>
      </c>
      <c r="J33" s="200" t="s">
        <v>301</v>
      </c>
      <c r="K33" s="192"/>
      <c r="L33" s="64"/>
    </row>
    <row r="34" spans="1:12" ht="9" customHeight="1">
      <c r="A34" s="64"/>
      <c r="B34" s="201" t="s">
        <v>128</v>
      </c>
      <c r="C34" s="202">
        <v>30</v>
      </c>
      <c r="D34" s="203" t="s">
        <v>308</v>
      </c>
      <c r="E34" s="202">
        <v>31.2</v>
      </c>
      <c r="F34" s="203" t="s">
        <v>308</v>
      </c>
      <c r="G34" s="202">
        <v>0</v>
      </c>
      <c r="H34" s="203" t="s">
        <v>283</v>
      </c>
      <c r="I34" s="202">
        <v>23</v>
      </c>
      <c r="J34" s="203" t="s">
        <v>309</v>
      </c>
      <c r="K34" s="192"/>
      <c r="L34" s="64"/>
    </row>
    <row r="35" spans="1:12" ht="9" customHeight="1">
      <c r="A35" s="64"/>
      <c r="B35" s="204" t="s">
        <v>129</v>
      </c>
      <c r="C35" s="205">
        <v>32.1</v>
      </c>
      <c r="D35" s="206" t="s">
        <v>288</v>
      </c>
      <c r="E35" s="205">
        <v>32.85</v>
      </c>
      <c r="F35" s="206" t="s">
        <v>288</v>
      </c>
      <c r="G35" s="205">
        <v>0</v>
      </c>
      <c r="H35" s="206" t="s">
        <v>283</v>
      </c>
      <c r="I35" s="205">
        <v>0</v>
      </c>
      <c r="J35" s="206" t="s">
        <v>283</v>
      </c>
      <c r="K35" s="192"/>
      <c r="L35" s="64"/>
    </row>
    <row r="36" spans="1:12" ht="9" customHeight="1">
      <c r="A36" s="64"/>
      <c r="B36" s="198" t="s">
        <v>130</v>
      </c>
      <c r="C36" s="199">
        <v>24</v>
      </c>
      <c r="D36" s="200" t="s">
        <v>310</v>
      </c>
      <c r="E36" s="199">
        <v>24</v>
      </c>
      <c r="F36" s="200" t="s">
        <v>310</v>
      </c>
      <c r="G36" s="199">
        <v>24</v>
      </c>
      <c r="H36" s="200" t="s">
        <v>288</v>
      </c>
      <c r="I36" s="199">
        <v>24</v>
      </c>
      <c r="J36" s="200" t="s">
        <v>310</v>
      </c>
      <c r="K36" s="192"/>
      <c r="L36" s="64"/>
    </row>
    <row r="37" spans="1:12" ht="9" customHeight="1">
      <c r="A37" s="64"/>
      <c r="B37" s="201" t="s">
        <v>131</v>
      </c>
      <c r="C37" s="202">
        <v>19</v>
      </c>
      <c r="D37" s="203" t="s">
        <v>311</v>
      </c>
      <c r="E37" s="202">
        <v>15</v>
      </c>
      <c r="F37" s="203" t="s">
        <v>312</v>
      </c>
      <c r="G37" s="202">
        <v>15</v>
      </c>
      <c r="H37" s="203" t="s">
        <v>313</v>
      </c>
      <c r="I37" s="202">
        <v>0</v>
      </c>
      <c r="J37" s="203" t="s">
        <v>283</v>
      </c>
      <c r="K37" s="192"/>
      <c r="L37" s="64"/>
    </row>
    <row r="38" spans="1:12" ht="9" customHeight="1">
      <c r="A38" s="64"/>
      <c r="B38" s="204" t="s">
        <v>132</v>
      </c>
      <c r="C38" s="205">
        <v>28.5</v>
      </c>
      <c r="D38" s="206" t="s">
        <v>314</v>
      </c>
      <c r="E38" s="205">
        <v>28.5</v>
      </c>
      <c r="F38" s="206" t="s">
        <v>314</v>
      </c>
      <c r="G38" s="205">
        <v>21.35</v>
      </c>
      <c r="H38" s="206" t="s">
        <v>314</v>
      </c>
      <c r="I38" s="205">
        <v>28.5</v>
      </c>
      <c r="J38" s="206" t="s">
        <v>314</v>
      </c>
      <c r="K38" s="192"/>
      <c r="L38" s="64"/>
    </row>
    <row r="39" spans="1:12" ht="9" customHeight="1">
      <c r="A39" s="64"/>
      <c r="B39" s="198" t="s">
        <v>133</v>
      </c>
      <c r="C39" s="199">
        <v>18.4</v>
      </c>
      <c r="D39" s="200" t="s">
        <v>315</v>
      </c>
      <c r="E39" s="199">
        <v>18.4</v>
      </c>
      <c r="F39" s="200" t="s">
        <v>315</v>
      </c>
      <c r="G39" s="199">
        <v>17</v>
      </c>
      <c r="H39" s="200" t="s">
        <v>316</v>
      </c>
      <c r="I39" s="199">
        <v>18.4</v>
      </c>
      <c r="J39" s="200" t="s">
        <v>315</v>
      </c>
      <c r="K39" s="192"/>
      <c r="L39" s="64"/>
    </row>
    <row r="40" spans="1:12" ht="9" customHeight="1">
      <c r="A40" s="64"/>
      <c r="B40" s="201" t="s">
        <v>134</v>
      </c>
      <c r="C40" s="202">
        <v>17</v>
      </c>
      <c r="D40" s="203" t="s">
        <v>317</v>
      </c>
      <c r="E40" s="202">
        <v>17</v>
      </c>
      <c r="F40" s="203" t="s">
        <v>317</v>
      </c>
      <c r="G40" s="202">
        <v>17</v>
      </c>
      <c r="H40" s="203" t="s">
        <v>317</v>
      </c>
      <c r="I40" s="202">
        <v>17</v>
      </c>
      <c r="J40" s="203" t="s">
        <v>317</v>
      </c>
      <c r="K40" s="192"/>
      <c r="L40" s="64"/>
    </row>
    <row r="41" spans="1:12" ht="9" customHeight="1">
      <c r="A41" s="64"/>
      <c r="B41" s="204" t="s">
        <v>135</v>
      </c>
      <c r="C41" s="205">
        <v>27.75</v>
      </c>
      <c r="D41" s="206" t="s">
        <v>318</v>
      </c>
      <c r="E41" s="205">
        <v>28.5</v>
      </c>
      <c r="F41" s="206" t="s">
        <v>318</v>
      </c>
      <c r="G41" s="205">
        <v>5.18</v>
      </c>
      <c r="H41" s="206" t="s">
        <v>319</v>
      </c>
      <c r="I41" s="205">
        <v>27.75</v>
      </c>
      <c r="J41" s="206" t="s">
        <v>320</v>
      </c>
      <c r="K41" s="192"/>
      <c r="L41" s="64"/>
    </row>
    <row r="42" spans="1:12" ht="9" customHeight="1">
      <c r="A42" s="64"/>
      <c r="B42" s="198" t="s">
        <v>136</v>
      </c>
      <c r="C42" s="199">
        <v>26.1</v>
      </c>
      <c r="D42" s="200" t="s">
        <v>288</v>
      </c>
      <c r="E42" s="199">
        <v>26.1</v>
      </c>
      <c r="F42" s="200" t="s">
        <v>288</v>
      </c>
      <c r="G42" s="199">
        <v>26.1</v>
      </c>
      <c r="H42" s="200" t="s">
        <v>288</v>
      </c>
      <c r="I42" s="199">
        <v>26.1</v>
      </c>
      <c r="J42" s="200" t="s">
        <v>288</v>
      </c>
      <c r="K42" s="192"/>
      <c r="L42" s="64"/>
    </row>
    <row r="43" spans="1:12" ht="9" customHeight="1">
      <c r="A43" s="64"/>
      <c r="B43" s="201" t="s">
        <v>137</v>
      </c>
      <c r="C43" s="202">
        <v>24</v>
      </c>
      <c r="D43" s="203" t="s">
        <v>321</v>
      </c>
      <c r="E43" s="202">
        <v>27</v>
      </c>
      <c r="F43" s="203" t="s">
        <v>321</v>
      </c>
      <c r="G43" s="202">
        <v>22</v>
      </c>
      <c r="H43" s="203" t="s">
        <v>322</v>
      </c>
      <c r="I43" s="202">
        <v>24</v>
      </c>
      <c r="J43" s="203" t="s">
        <v>321</v>
      </c>
      <c r="K43" s="192"/>
      <c r="L43" s="64"/>
    </row>
    <row r="44" spans="1:12" ht="9" customHeight="1">
      <c r="A44" s="64"/>
      <c r="B44" s="204" t="s">
        <v>138</v>
      </c>
      <c r="C44" s="205">
        <v>23.825</v>
      </c>
      <c r="D44" s="206" t="s">
        <v>294</v>
      </c>
      <c r="E44" s="205">
        <v>23.825</v>
      </c>
      <c r="F44" s="206" t="s">
        <v>294</v>
      </c>
      <c r="G44" s="205">
        <v>22.2</v>
      </c>
      <c r="H44" s="206" t="s">
        <v>292</v>
      </c>
      <c r="I44" s="205">
        <v>18</v>
      </c>
      <c r="J44" s="206" t="s">
        <v>323</v>
      </c>
      <c r="K44" s="192"/>
      <c r="L44" s="64"/>
    </row>
    <row r="45" spans="1:12" ht="9" customHeight="1">
      <c r="A45" s="64"/>
      <c r="B45" s="198" t="s">
        <v>139</v>
      </c>
      <c r="C45" s="199">
        <v>10.5</v>
      </c>
      <c r="D45" s="200" t="s">
        <v>324</v>
      </c>
      <c r="E45" s="199">
        <v>13.5</v>
      </c>
      <c r="F45" s="200" t="s">
        <v>324</v>
      </c>
      <c r="G45" s="199">
        <v>5.25</v>
      </c>
      <c r="H45" s="200" t="s">
        <v>324</v>
      </c>
      <c r="I45" s="199">
        <v>10.5</v>
      </c>
      <c r="J45" s="200" t="s">
        <v>291</v>
      </c>
      <c r="K45" s="192"/>
      <c r="L45" s="64"/>
    </row>
    <row r="46" spans="1:12" ht="9" customHeight="1">
      <c r="A46" s="64"/>
      <c r="B46" s="201" t="s">
        <v>140</v>
      </c>
      <c r="C46" s="202">
        <v>17</v>
      </c>
      <c r="D46" s="203" t="s">
        <v>325</v>
      </c>
      <c r="E46" s="202">
        <v>21</v>
      </c>
      <c r="F46" s="203" t="s">
        <v>293</v>
      </c>
      <c r="G46" s="202">
        <v>12</v>
      </c>
      <c r="H46" s="203" t="s">
        <v>326</v>
      </c>
      <c r="I46" s="202">
        <v>17</v>
      </c>
      <c r="J46" s="203" t="s">
        <v>325</v>
      </c>
      <c r="K46" s="192"/>
      <c r="L46" s="64"/>
    </row>
    <row r="47" spans="1:12" ht="9" customHeight="1">
      <c r="A47" s="64"/>
      <c r="B47" s="204" t="s">
        <v>141</v>
      </c>
      <c r="C47" s="205">
        <v>25.85</v>
      </c>
      <c r="D47" s="206" t="s">
        <v>292</v>
      </c>
      <c r="E47" s="205">
        <v>24.05</v>
      </c>
      <c r="F47" s="206" t="s">
        <v>292</v>
      </c>
      <c r="G47" s="205">
        <v>8.05</v>
      </c>
      <c r="H47" s="206" t="s">
        <v>326</v>
      </c>
      <c r="I47" s="205">
        <v>25.85</v>
      </c>
      <c r="J47" s="206" t="s">
        <v>292</v>
      </c>
      <c r="K47" s="192"/>
      <c r="L47" s="64"/>
    </row>
    <row r="48" spans="1:12" ht="9" customHeight="1">
      <c r="A48" s="64"/>
      <c r="B48" s="198" t="s">
        <v>142</v>
      </c>
      <c r="C48" s="199">
        <v>36.25</v>
      </c>
      <c r="D48" s="200" t="s">
        <v>306</v>
      </c>
      <c r="E48" s="199">
        <v>36.25</v>
      </c>
      <c r="F48" s="200" t="s">
        <v>306</v>
      </c>
      <c r="G48" s="199">
        <v>27.1</v>
      </c>
      <c r="H48" s="200" t="s">
        <v>327</v>
      </c>
      <c r="I48" s="199">
        <v>35.25</v>
      </c>
      <c r="J48" s="200" t="s">
        <v>308</v>
      </c>
      <c r="K48" s="192"/>
      <c r="L48" s="64"/>
    </row>
    <row r="49" spans="1:12" ht="9" customHeight="1">
      <c r="A49" s="64"/>
      <c r="B49" s="201" t="s">
        <v>143</v>
      </c>
      <c r="C49" s="202">
        <v>23</v>
      </c>
      <c r="D49" s="203" t="s">
        <v>327</v>
      </c>
      <c r="E49" s="202">
        <v>23</v>
      </c>
      <c r="F49" s="203" t="s">
        <v>327</v>
      </c>
      <c r="G49" s="202">
        <v>23</v>
      </c>
      <c r="H49" s="203" t="s">
        <v>327</v>
      </c>
      <c r="I49" s="202">
        <v>23</v>
      </c>
      <c r="J49" s="203" t="s">
        <v>327</v>
      </c>
      <c r="K49" s="192"/>
      <c r="L49" s="64"/>
    </row>
    <row r="50" spans="1:12" ht="9" customHeight="1">
      <c r="A50" s="64"/>
      <c r="B50" s="204" t="s">
        <v>144</v>
      </c>
      <c r="C50" s="205">
        <v>28</v>
      </c>
      <c r="D50" s="206" t="s">
        <v>327</v>
      </c>
      <c r="E50" s="205">
        <v>28</v>
      </c>
      <c r="F50" s="206" t="s">
        <v>327</v>
      </c>
      <c r="G50" s="205">
        <v>28</v>
      </c>
      <c r="H50" s="206" t="s">
        <v>327</v>
      </c>
      <c r="I50" s="205">
        <v>28</v>
      </c>
      <c r="J50" s="206" t="s">
        <v>327</v>
      </c>
      <c r="K50" s="192"/>
      <c r="L50" s="64"/>
    </row>
    <row r="51" spans="1:12" ht="9" customHeight="1">
      <c r="A51" s="64"/>
      <c r="B51" s="198" t="s">
        <v>145</v>
      </c>
      <c r="C51" s="199">
        <v>17</v>
      </c>
      <c r="D51" s="200" t="s">
        <v>328</v>
      </c>
      <c r="E51" s="199">
        <v>14</v>
      </c>
      <c r="F51" s="200" t="s">
        <v>328</v>
      </c>
      <c r="G51" s="199">
        <v>17</v>
      </c>
      <c r="H51" s="200" t="s">
        <v>328</v>
      </c>
      <c r="I51" s="199">
        <v>17</v>
      </c>
      <c r="J51" s="200" t="s">
        <v>328</v>
      </c>
      <c r="K51" s="192"/>
      <c r="L51" s="64"/>
    </row>
    <row r="52" spans="1:12" ht="9" customHeight="1">
      <c r="A52" s="64"/>
      <c r="B52" s="201" t="s">
        <v>146</v>
      </c>
      <c r="C52" s="202">
        <v>30</v>
      </c>
      <c r="D52" s="203" t="s">
        <v>329</v>
      </c>
      <c r="E52" s="202">
        <v>30</v>
      </c>
      <c r="F52" s="203" t="s">
        <v>329</v>
      </c>
      <c r="G52" s="202">
        <v>23.1</v>
      </c>
      <c r="H52" s="203" t="s">
        <v>329</v>
      </c>
      <c r="I52" s="202">
        <v>30</v>
      </c>
      <c r="J52" s="203" t="s">
        <v>329</v>
      </c>
      <c r="K52" s="192"/>
      <c r="L52" s="64"/>
    </row>
    <row r="53" spans="1:12" ht="9" customHeight="1">
      <c r="A53" s="64"/>
      <c r="B53" s="204" t="s">
        <v>147</v>
      </c>
      <c r="C53" s="205">
        <v>50.5</v>
      </c>
      <c r="D53" s="206" t="s">
        <v>292</v>
      </c>
      <c r="E53" s="205">
        <v>64.2</v>
      </c>
      <c r="F53" s="206" t="s">
        <v>292</v>
      </c>
      <c r="G53" s="205">
        <v>37.2</v>
      </c>
      <c r="H53" s="206" t="s">
        <v>292</v>
      </c>
      <c r="I53" s="205">
        <v>50.5</v>
      </c>
      <c r="J53" s="206" t="s">
        <v>292</v>
      </c>
      <c r="K53" s="192"/>
      <c r="L53" s="64"/>
    </row>
    <row r="54" spans="1:12" ht="9" customHeight="1">
      <c r="A54" s="64"/>
      <c r="B54" s="198" t="s">
        <v>148</v>
      </c>
      <c r="C54" s="199">
        <v>33</v>
      </c>
      <c r="D54" s="200" t="s">
        <v>288</v>
      </c>
      <c r="E54" s="199">
        <v>33</v>
      </c>
      <c r="F54" s="200" t="s">
        <v>288</v>
      </c>
      <c r="G54" s="199">
        <v>33</v>
      </c>
      <c r="H54" s="200" t="s">
        <v>288</v>
      </c>
      <c r="I54" s="199">
        <v>33</v>
      </c>
      <c r="J54" s="200" t="s">
        <v>288</v>
      </c>
      <c r="K54" s="192"/>
      <c r="L54" s="64"/>
    </row>
    <row r="55" spans="1:12" ht="9" customHeight="1">
      <c r="A55" s="64"/>
      <c r="B55" s="201" t="s">
        <v>149</v>
      </c>
      <c r="C55" s="202">
        <v>16</v>
      </c>
      <c r="D55" s="203" t="s">
        <v>330</v>
      </c>
      <c r="E55" s="202">
        <v>16</v>
      </c>
      <c r="F55" s="203" t="s">
        <v>330</v>
      </c>
      <c r="G55" s="202">
        <v>16</v>
      </c>
      <c r="H55" s="203" t="s">
        <v>330</v>
      </c>
      <c r="I55" s="202">
        <v>16</v>
      </c>
      <c r="J55" s="203" t="s">
        <v>330</v>
      </c>
      <c r="K55" s="192"/>
      <c r="L55" s="64"/>
    </row>
    <row r="56" spans="1:12" ht="9" customHeight="1">
      <c r="A56" s="64"/>
      <c r="B56" s="204" t="s">
        <v>150</v>
      </c>
      <c r="C56" s="205">
        <v>30</v>
      </c>
      <c r="D56" s="206" t="s">
        <v>306</v>
      </c>
      <c r="E56" s="205">
        <v>30</v>
      </c>
      <c r="F56" s="206" t="s">
        <v>306</v>
      </c>
      <c r="G56" s="205">
        <v>20</v>
      </c>
      <c r="H56" s="206" t="s">
        <v>331</v>
      </c>
      <c r="I56" s="205">
        <v>16</v>
      </c>
      <c r="J56" s="206" t="s">
        <v>306</v>
      </c>
      <c r="K56" s="192"/>
      <c r="L56" s="64"/>
    </row>
    <row r="57" spans="1:12" ht="9" customHeight="1">
      <c r="A57" s="64"/>
      <c r="B57" s="198" t="s">
        <v>151</v>
      </c>
      <c r="C57" s="199">
        <v>20</v>
      </c>
      <c r="D57" s="200" t="s">
        <v>332</v>
      </c>
      <c r="E57" s="199">
        <v>17</v>
      </c>
      <c r="F57" s="200" t="s">
        <v>333</v>
      </c>
      <c r="G57" s="199">
        <v>14</v>
      </c>
      <c r="H57" s="200" t="s">
        <v>332</v>
      </c>
      <c r="I57" s="199">
        <v>20</v>
      </c>
      <c r="J57" s="200" t="s">
        <v>332</v>
      </c>
      <c r="K57" s="192"/>
      <c r="L57" s="64"/>
    </row>
    <row r="58" spans="1:12" ht="9" customHeight="1">
      <c r="A58" s="64"/>
      <c r="B58" s="201" t="s">
        <v>152</v>
      </c>
      <c r="C58" s="202">
        <v>20</v>
      </c>
      <c r="D58" s="203" t="s">
        <v>334</v>
      </c>
      <c r="E58" s="202">
        <v>20</v>
      </c>
      <c r="F58" s="203" t="s">
        <v>334</v>
      </c>
      <c r="G58" s="202">
        <v>15</v>
      </c>
      <c r="H58" s="203" t="s">
        <v>335</v>
      </c>
      <c r="I58" s="202">
        <v>20</v>
      </c>
      <c r="J58" s="203" t="s">
        <v>334</v>
      </c>
      <c r="K58" s="192"/>
      <c r="L58" s="64"/>
    </row>
    <row r="59" spans="1:12" ht="9" customHeight="1">
      <c r="A59" s="64"/>
      <c r="B59" s="204" t="s">
        <v>153</v>
      </c>
      <c r="C59" s="205">
        <v>24.5</v>
      </c>
      <c r="D59" s="206" t="s">
        <v>336</v>
      </c>
      <c r="E59" s="205">
        <v>24.5</v>
      </c>
      <c r="F59" s="206" t="s">
        <v>336</v>
      </c>
      <c r="G59" s="205">
        <v>24.5</v>
      </c>
      <c r="H59" s="206" t="s">
        <v>336</v>
      </c>
      <c r="I59" s="205">
        <v>24.5</v>
      </c>
      <c r="J59" s="206" t="s">
        <v>336</v>
      </c>
      <c r="K59" s="192"/>
      <c r="L59" s="64"/>
    </row>
    <row r="60" spans="1:12" ht="9" customHeight="1">
      <c r="A60" s="64"/>
      <c r="B60" s="198" t="s">
        <v>154</v>
      </c>
      <c r="C60" s="199">
        <v>19.2</v>
      </c>
      <c r="D60" s="200" t="s">
        <v>337</v>
      </c>
      <c r="E60" s="199">
        <v>31</v>
      </c>
      <c r="F60" s="200" t="s">
        <v>338</v>
      </c>
      <c r="G60" s="199">
        <v>0</v>
      </c>
      <c r="H60" s="200" t="s">
        <v>283</v>
      </c>
      <c r="I60" s="199">
        <v>0</v>
      </c>
      <c r="J60" s="200" t="s">
        <v>283</v>
      </c>
      <c r="K60" s="192"/>
      <c r="L60" s="64"/>
    </row>
    <row r="61" spans="1:12" ht="9" customHeight="1">
      <c r="A61" s="64"/>
      <c r="B61" s="201" t="s">
        <v>155</v>
      </c>
      <c r="C61" s="202">
        <v>16.2</v>
      </c>
      <c r="D61" s="203" t="s">
        <v>292</v>
      </c>
      <c r="E61" s="202">
        <v>20.2</v>
      </c>
      <c r="F61" s="203" t="s">
        <v>338</v>
      </c>
      <c r="G61" s="202">
        <v>16.2</v>
      </c>
      <c r="H61" s="203" t="s">
        <v>292</v>
      </c>
      <c r="I61" s="202">
        <v>16.2</v>
      </c>
      <c r="J61" s="203" t="s">
        <v>292</v>
      </c>
      <c r="K61" s="192"/>
      <c r="L61" s="64"/>
    </row>
    <row r="62" spans="1:12" ht="9" customHeight="1">
      <c r="A62" s="64"/>
      <c r="B62" s="204" t="s">
        <v>156</v>
      </c>
      <c r="C62" s="205">
        <v>44.5</v>
      </c>
      <c r="D62" s="206" t="s">
        <v>339</v>
      </c>
      <c r="E62" s="205">
        <v>44.5</v>
      </c>
      <c r="F62" s="206" t="s">
        <v>339</v>
      </c>
      <c r="G62" s="205">
        <v>44.5</v>
      </c>
      <c r="H62" s="206" t="s">
        <v>339</v>
      </c>
      <c r="I62" s="205">
        <v>44.5</v>
      </c>
      <c r="J62" s="206" t="s">
        <v>339</v>
      </c>
      <c r="K62" s="192"/>
      <c r="L62" s="64"/>
    </row>
    <row r="63" spans="1:12" ht="9" customHeight="1">
      <c r="A63" s="64"/>
      <c r="B63" s="198" t="s">
        <v>157</v>
      </c>
      <c r="C63" s="202">
        <v>0.346</v>
      </c>
      <c r="D63" s="203" t="s">
        <v>292</v>
      </c>
      <c r="E63" s="202">
        <v>0.346</v>
      </c>
      <c r="F63" s="203" t="s">
        <v>292</v>
      </c>
      <c r="G63" s="202">
        <v>0.211</v>
      </c>
      <c r="H63" s="203" t="s">
        <v>292</v>
      </c>
      <c r="I63" s="202">
        <v>0.346</v>
      </c>
      <c r="J63" s="203" t="s">
        <v>292</v>
      </c>
      <c r="K63" s="192"/>
      <c r="L63" s="64"/>
    </row>
    <row r="64" spans="1:12" ht="9" customHeight="1">
      <c r="A64" s="64"/>
      <c r="B64" s="201" t="s">
        <v>158</v>
      </c>
      <c r="C64" s="202">
        <v>30.9</v>
      </c>
      <c r="D64" s="203" t="s">
        <v>340</v>
      </c>
      <c r="E64" s="202">
        <v>30.9</v>
      </c>
      <c r="F64" s="203" t="s">
        <v>340</v>
      </c>
      <c r="G64" s="202">
        <v>22.6</v>
      </c>
      <c r="H64" s="203" t="s">
        <v>340</v>
      </c>
      <c r="I64" s="202">
        <v>30.9</v>
      </c>
      <c r="J64" s="203" t="s">
        <v>340</v>
      </c>
      <c r="K64" s="192"/>
      <c r="L64" s="64"/>
    </row>
    <row r="65" spans="1:12" ht="9" customHeight="1">
      <c r="A65" s="64"/>
      <c r="B65" s="204" t="s">
        <v>159</v>
      </c>
      <c r="C65" s="205">
        <v>24</v>
      </c>
      <c r="D65" s="206" t="s">
        <v>338</v>
      </c>
      <c r="E65" s="205">
        <v>24</v>
      </c>
      <c r="F65" s="206" t="s">
        <v>338</v>
      </c>
      <c r="G65" s="205">
        <v>24</v>
      </c>
      <c r="H65" s="206" t="s">
        <v>338</v>
      </c>
      <c r="I65" s="205">
        <v>24</v>
      </c>
      <c r="J65" s="206" t="s">
        <v>338</v>
      </c>
      <c r="K65" s="192"/>
      <c r="L65" s="64"/>
    </row>
    <row r="66" spans="1:12" ht="9" customHeight="1">
      <c r="A66" s="64"/>
      <c r="B66" s="207" t="s">
        <v>161</v>
      </c>
      <c r="C66" s="208">
        <v>16</v>
      </c>
      <c r="D66" s="208" t="s">
        <v>341</v>
      </c>
      <c r="E66" s="208">
        <v>8</v>
      </c>
      <c r="F66" s="208" t="s">
        <v>318</v>
      </c>
      <c r="G66" s="208">
        <v>0</v>
      </c>
      <c r="H66" s="208" t="s">
        <v>283</v>
      </c>
      <c r="I66" s="208">
        <v>0</v>
      </c>
      <c r="J66" s="208" t="s">
        <v>283</v>
      </c>
      <c r="K66" s="192"/>
      <c r="L66" s="64"/>
    </row>
    <row r="67" spans="1:12" ht="9" customHeight="1">
      <c r="A67" s="64"/>
      <c r="B67" s="209" t="s">
        <v>342</v>
      </c>
      <c r="C67" s="211">
        <v>23.483</v>
      </c>
      <c r="D67" s="211" t="s">
        <v>283</v>
      </c>
      <c r="E67" s="211">
        <v>24.379</v>
      </c>
      <c r="F67" s="211" t="s">
        <v>283</v>
      </c>
      <c r="G67" s="211">
        <v>19.44</v>
      </c>
      <c r="H67" s="211" t="s">
        <v>283</v>
      </c>
      <c r="I67" s="211">
        <v>23.01</v>
      </c>
      <c r="J67" s="211" t="s">
        <v>283</v>
      </c>
      <c r="K67" s="192"/>
      <c r="L67" s="64"/>
    </row>
    <row r="68" spans="1:12" ht="9" customHeight="1">
      <c r="A68" s="64"/>
      <c r="B68" s="210" t="s">
        <v>343</v>
      </c>
      <c r="C68" s="212"/>
      <c r="D68" s="212"/>
      <c r="E68" s="212"/>
      <c r="F68" s="212"/>
      <c r="G68" s="212"/>
      <c r="H68" s="212"/>
      <c r="I68" s="212"/>
      <c r="J68" s="212"/>
      <c r="K68" s="192"/>
      <c r="L68" s="64"/>
    </row>
    <row r="69" spans="1:12" ht="9" customHeight="1">
      <c r="A69" s="64"/>
      <c r="B69" s="207" t="s">
        <v>344</v>
      </c>
      <c r="C69" s="213">
        <v>18.4</v>
      </c>
      <c r="D69" s="213" t="s">
        <v>345</v>
      </c>
      <c r="E69" s="213">
        <v>24.4</v>
      </c>
      <c r="F69" s="213" t="s">
        <v>345</v>
      </c>
      <c r="G69" s="213">
        <v>13.6</v>
      </c>
      <c r="H69" s="213" t="s">
        <v>345</v>
      </c>
      <c r="I69" s="213">
        <v>18.4</v>
      </c>
      <c r="J69" s="213" t="s">
        <v>295</v>
      </c>
      <c r="K69" s="64"/>
      <c r="L69" s="64"/>
    </row>
    <row r="70" spans="1:12" ht="12.75">
      <c r="A70" s="64"/>
      <c r="B70" s="64"/>
      <c r="C70" s="64"/>
      <c r="D70" s="64"/>
      <c r="E70" s="64"/>
      <c r="F70" s="64"/>
      <c r="G70" s="64"/>
      <c r="H70" s="64"/>
      <c r="I70" s="64"/>
      <c r="J70" s="64"/>
      <c r="K70" s="64"/>
      <c r="L70" s="64"/>
    </row>
    <row r="71" spans="1:12" ht="12.75">
      <c r="A71" s="64"/>
      <c r="B71" s="64"/>
      <c r="C71" s="64"/>
      <c r="D71" s="64"/>
      <c r="E71" s="64"/>
      <c r="F71" s="64"/>
      <c r="G71" s="64"/>
      <c r="H71" s="64"/>
      <c r="I71" s="64"/>
      <c r="J71" s="64"/>
      <c r="K71" s="64"/>
      <c r="L71" s="64"/>
    </row>
    <row r="72" spans="1:12" ht="12.75">
      <c r="A72" s="64"/>
      <c r="B72" s="64"/>
      <c r="C72" s="64"/>
      <c r="D72" s="64"/>
      <c r="E72" s="64"/>
      <c r="F72" s="64"/>
      <c r="G72" s="64"/>
      <c r="H72" s="64"/>
      <c r="I72" s="64"/>
      <c r="J72" s="64"/>
      <c r="K72" s="64"/>
      <c r="L72" s="64"/>
    </row>
    <row r="73" spans="1:12" ht="12.75">
      <c r="A73" s="64"/>
      <c r="B73" s="64"/>
      <c r="C73" s="64"/>
      <c r="D73" s="64"/>
      <c r="E73" s="64"/>
      <c r="F73" s="64"/>
      <c r="G73" s="64"/>
      <c r="H73" s="64"/>
      <c r="I73" s="64"/>
      <c r="J73" s="64"/>
      <c r="K73" s="64"/>
      <c r="L73" s="64"/>
    </row>
    <row r="74" spans="1:12" ht="12.75">
      <c r="A74" s="64"/>
      <c r="B74" s="64"/>
      <c r="C74" s="64"/>
      <c r="D74" s="64"/>
      <c r="E74" s="64"/>
      <c r="F74" s="64"/>
      <c r="G74" s="64"/>
      <c r="H74" s="64"/>
      <c r="I74" s="64"/>
      <c r="J74" s="64"/>
      <c r="K74" s="64"/>
      <c r="L74" s="64"/>
    </row>
    <row r="75" spans="1:12" ht="12.75">
      <c r="A75" s="64"/>
      <c r="B75" s="64"/>
      <c r="C75" s="64"/>
      <c r="D75" s="64"/>
      <c r="E75" s="64"/>
      <c r="F75" s="64"/>
      <c r="G75" s="64"/>
      <c r="H75" s="64"/>
      <c r="I75" s="64"/>
      <c r="J75" s="64"/>
      <c r="K75" s="64"/>
      <c r="L75" s="64"/>
    </row>
    <row r="76" spans="1:12" ht="12.75">
      <c r="A76" s="64"/>
      <c r="B76" s="64"/>
      <c r="C76" s="64"/>
      <c r="D76" s="64"/>
      <c r="E76" s="64"/>
      <c r="F76" s="64"/>
      <c r="G76" s="64"/>
      <c r="H76" s="64"/>
      <c r="I76" s="64"/>
      <c r="J76" s="64"/>
      <c r="K76" s="64"/>
      <c r="L76" s="64"/>
    </row>
    <row r="77" spans="1:12" ht="12.75">
      <c r="A77" s="64"/>
      <c r="B77" s="64"/>
      <c r="C77" s="64"/>
      <c r="D77" s="64"/>
      <c r="E77" s="64"/>
      <c r="F77" s="64"/>
      <c r="G77" s="64"/>
      <c r="H77" s="64"/>
      <c r="I77" s="64"/>
      <c r="J77" s="64"/>
      <c r="K77" s="64"/>
      <c r="L77" s="64"/>
    </row>
    <row r="78" spans="1:12" ht="12.75">
      <c r="A78" s="64"/>
      <c r="B78" s="64"/>
      <c r="C78" s="64"/>
      <c r="D78" s="64"/>
      <c r="E78" s="64"/>
      <c r="F78" s="64"/>
      <c r="G78" s="64"/>
      <c r="H78" s="64"/>
      <c r="I78" s="64"/>
      <c r="J78" s="64"/>
      <c r="K78" s="64"/>
      <c r="L78" s="64"/>
    </row>
    <row r="79" spans="1:12" ht="12.75">
      <c r="A79" s="64"/>
      <c r="B79" s="64"/>
      <c r="C79" s="64"/>
      <c r="D79" s="64"/>
      <c r="E79" s="64"/>
      <c r="F79" s="64"/>
      <c r="G79" s="64"/>
      <c r="H79" s="64"/>
      <c r="I79" s="64"/>
      <c r="J79" s="64"/>
      <c r="K79" s="64"/>
      <c r="L79" s="64"/>
    </row>
    <row r="80" spans="1:12" ht="12.75">
      <c r="A80" s="64"/>
      <c r="B80" s="64"/>
      <c r="C80" s="64"/>
      <c r="D80" s="64"/>
      <c r="E80" s="64"/>
      <c r="F80" s="64"/>
      <c r="G80" s="64"/>
      <c r="H80" s="64"/>
      <c r="I80" s="64"/>
      <c r="J80" s="64"/>
      <c r="K80" s="64"/>
      <c r="L80" s="64"/>
    </row>
    <row r="81" spans="1:12" ht="12.75">
      <c r="A81" s="64"/>
      <c r="B81" s="64"/>
      <c r="C81" s="64"/>
      <c r="D81" s="64"/>
      <c r="E81" s="64"/>
      <c r="F81" s="64"/>
      <c r="G81" s="64"/>
      <c r="H81" s="64"/>
      <c r="I81" s="64"/>
      <c r="J81" s="64"/>
      <c r="K81" s="64"/>
      <c r="L81" s="64"/>
    </row>
    <row r="82" spans="1:12" ht="12.75">
      <c r="A82" s="64"/>
      <c r="B82" s="64"/>
      <c r="C82" s="64"/>
      <c r="D82" s="64"/>
      <c r="E82" s="64"/>
      <c r="F82" s="64"/>
      <c r="G82" s="64"/>
      <c r="H82" s="64"/>
      <c r="I82" s="64"/>
      <c r="J82" s="64"/>
      <c r="K82" s="64"/>
      <c r="L82" s="64"/>
    </row>
    <row r="83" spans="1:12" ht="12.75">
      <c r="A83" s="64"/>
      <c r="B83" s="64"/>
      <c r="C83" s="64"/>
      <c r="D83" s="64"/>
      <c r="E83" s="64"/>
      <c r="F83" s="64"/>
      <c r="G83" s="64"/>
      <c r="H83" s="64"/>
      <c r="I83" s="64"/>
      <c r="J83" s="64"/>
      <c r="K83" s="64"/>
      <c r="L83" s="64"/>
    </row>
    <row r="84" spans="1:12" ht="12.75">
      <c r="A84" s="64"/>
      <c r="B84" s="64"/>
      <c r="C84" s="64"/>
      <c r="D84" s="64"/>
      <c r="E84" s="64"/>
      <c r="F84" s="64"/>
      <c r="G84" s="64"/>
      <c r="H84" s="64"/>
      <c r="I84" s="64"/>
      <c r="J84" s="64"/>
      <c r="K84" s="64"/>
      <c r="L84" s="64"/>
    </row>
    <row r="85" spans="1:12" ht="12.75">
      <c r="A85" s="64"/>
      <c r="B85" s="64"/>
      <c r="C85" s="64"/>
      <c r="D85" s="64"/>
      <c r="E85" s="64"/>
      <c r="F85" s="64"/>
      <c r="G85" s="64"/>
      <c r="H85" s="64"/>
      <c r="I85" s="64"/>
      <c r="J85" s="64"/>
      <c r="K85" s="64"/>
      <c r="L85" s="64"/>
    </row>
    <row r="86" spans="1:12" ht="12.75">
      <c r="A86" s="64"/>
      <c r="B86" s="64"/>
      <c r="C86" s="64"/>
      <c r="D86" s="64"/>
      <c r="E86" s="64"/>
      <c r="F86" s="64"/>
      <c r="G86" s="64"/>
      <c r="H86" s="64"/>
      <c r="I86" s="64"/>
      <c r="J86" s="64"/>
      <c r="K86" s="64"/>
      <c r="L86" s="64"/>
    </row>
    <row r="87" spans="1:12" ht="12.75">
      <c r="A87" s="64"/>
      <c r="B87" s="64"/>
      <c r="C87" s="64"/>
      <c r="D87" s="64"/>
      <c r="E87" s="64"/>
      <c r="F87" s="64"/>
      <c r="G87" s="64"/>
      <c r="H87" s="64"/>
      <c r="I87" s="64"/>
      <c r="J87" s="64"/>
      <c r="K87" s="64"/>
      <c r="L87" s="64"/>
    </row>
    <row r="88" spans="1:12" ht="12.75">
      <c r="A88" s="64"/>
      <c r="B88" s="64"/>
      <c r="C88" s="64"/>
      <c r="D88" s="64"/>
      <c r="E88" s="64"/>
      <c r="F88" s="64"/>
      <c r="G88" s="64"/>
      <c r="H88" s="64"/>
      <c r="I88" s="64"/>
      <c r="J88" s="64"/>
      <c r="K88" s="64"/>
      <c r="L88" s="64"/>
    </row>
    <row r="89" spans="1:12" ht="12.75">
      <c r="A89" s="64"/>
      <c r="B89" s="64"/>
      <c r="C89" s="64"/>
      <c r="D89" s="64"/>
      <c r="E89" s="64"/>
      <c r="F89" s="64"/>
      <c r="G89" s="64"/>
      <c r="H89" s="64"/>
      <c r="I89" s="64"/>
      <c r="J89" s="64"/>
      <c r="K89" s="64"/>
      <c r="L89" s="64"/>
    </row>
    <row r="90" spans="1:12" ht="12.75">
      <c r="A90" s="64"/>
      <c r="B90" s="64"/>
      <c r="C90" s="64"/>
      <c r="D90" s="64"/>
      <c r="E90" s="64"/>
      <c r="F90" s="64"/>
      <c r="G90" s="64"/>
      <c r="H90" s="64"/>
      <c r="I90" s="64"/>
      <c r="J90" s="64"/>
      <c r="K90" s="64"/>
      <c r="L90" s="64"/>
    </row>
    <row r="91" spans="1:12" ht="12.75">
      <c r="A91" s="64"/>
      <c r="B91" s="64"/>
      <c r="C91" s="64"/>
      <c r="D91" s="64"/>
      <c r="E91" s="64"/>
      <c r="F91" s="64"/>
      <c r="G91" s="64"/>
      <c r="H91" s="64"/>
      <c r="I91" s="64"/>
      <c r="J91" s="64"/>
      <c r="K91" s="64"/>
      <c r="L91" s="64"/>
    </row>
    <row r="92" spans="1:12" ht="12.75">
      <c r="A92" s="64"/>
      <c r="B92" s="64"/>
      <c r="C92" s="64"/>
      <c r="D92" s="64"/>
      <c r="E92" s="64"/>
      <c r="F92" s="64"/>
      <c r="G92" s="64"/>
      <c r="H92" s="64"/>
      <c r="I92" s="64"/>
      <c r="J92" s="64"/>
      <c r="K92" s="64"/>
      <c r="L92" s="64"/>
    </row>
    <row r="93" spans="1:12" ht="12.75">
      <c r="A93" s="64"/>
      <c r="B93" s="64"/>
      <c r="C93" s="64"/>
      <c r="D93" s="64"/>
      <c r="E93" s="64"/>
      <c r="F93" s="64"/>
      <c r="G93" s="64"/>
      <c r="H93" s="64"/>
      <c r="I93" s="64"/>
      <c r="J93" s="64"/>
      <c r="K93" s="64"/>
      <c r="L93" s="64"/>
    </row>
    <row r="94" spans="1:12" ht="12.75">
      <c r="A94" s="64"/>
      <c r="B94" s="64"/>
      <c r="C94" s="64"/>
      <c r="D94" s="64"/>
      <c r="E94" s="64"/>
      <c r="F94" s="64"/>
      <c r="G94" s="64"/>
      <c r="H94" s="64"/>
      <c r="I94" s="64"/>
      <c r="J94" s="64"/>
      <c r="K94" s="64"/>
      <c r="L94" s="64"/>
    </row>
    <row r="95" spans="1:12" ht="12.75">
      <c r="A95" s="64"/>
      <c r="B95" s="64"/>
      <c r="C95" s="64"/>
      <c r="D95" s="64"/>
      <c r="E95" s="64"/>
      <c r="F95" s="64"/>
      <c r="G95" s="64"/>
      <c r="H95" s="64"/>
      <c r="I95" s="64"/>
      <c r="J95" s="64"/>
      <c r="K95" s="64"/>
      <c r="L95" s="64"/>
    </row>
    <row r="96" spans="1:12" ht="12.75">
      <c r="A96" s="64"/>
      <c r="B96" s="64"/>
      <c r="C96" s="64"/>
      <c r="D96" s="64"/>
      <c r="E96" s="64"/>
      <c r="F96" s="64"/>
      <c r="G96" s="64"/>
      <c r="H96" s="64"/>
      <c r="I96" s="64"/>
      <c r="J96" s="64"/>
      <c r="K96" s="64"/>
      <c r="L96" s="64"/>
    </row>
    <row r="97" spans="1:12" ht="12.75">
      <c r="A97" s="64"/>
      <c r="B97" s="64"/>
      <c r="C97" s="64"/>
      <c r="D97" s="64"/>
      <c r="E97" s="64"/>
      <c r="F97" s="64"/>
      <c r="G97" s="64"/>
      <c r="H97" s="64"/>
      <c r="I97" s="64"/>
      <c r="J97" s="64"/>
      <c r="K97" s="64"/>
      <c r="L97" s="64"/>
    </row>
    <row r="98" spans="1:12" ht="12.75">
      <c r="A98" s="64"/>
      <c r="B98" s="64"/>
      <c r="C98" s="64"/>
      <c r="D98" s="64"/>
      <c r="E98" s="64"/>
      <c r="F98" s="64"/>
      <c r="G98" s="64"/>
      <c r="H98" s="64"/>
      <c r="I98" s="64"/>
      <c r="J98" s="64"/>
      <c r="K98" s="64"/>
      <c r="L98" s="64"/>
    </row>
    <row r="99" spans="1:12" ht="12.75">
      <c r="A99" s="64"/>
      <c r="B99" s="64"/>
      <c r="C99" s="64"/>
      <c r="D99" s="64"/>
      <c r="E99" s="64"/>
      <c r="F99" s="64"/>
      <c r="G99" s="64"/>
      <c r="H99" s="64"/>
      <c r="I99" s="64"/>
      <c r="J99" s="64"/>
      <c r="K99" s="64"/>
      <c r="L99" s="64"/>
    </row>
    <row r="100" spans="1:12" ht="12.75">
      <c r="A100" s="64"/>
      <c r="B100" s="64"/>
      <c r="C100" s="64"/>
      <c r="D100" s="64"/>
      <c r="E100" s="64"/>
      <c r="F100" s="64"/>
      <c r="G100" s="64"/>
      <c r="H100" s="64"/>
      <c r="I100" s="64"/>
      <c r="J100" s="64"/>
      <c r="K100" s="64"/>
      <c r="L100" s="64"/>
    </row>
    <row r="101" spans="1:12" ht="12.75">
      <c r="A101" s="64"/>
      <c r="B101" s="64"/>
      <c r="C101" s="64"/>
      <c r="D101" s="64"/>
      <c r="E101" s="64"/>
      <c r="F101" s="64"/>
      <c r="G101" s="64"/>
      <c r="H101" s="64"/>
      <c r="I101" s="64"/>
      <c r="J101" s="64"/>
      <c r="K101" s="64"/>
      <c r="L101" s="64"/>
    </row>
    <row r="102" spans="1:12" ht="12.75">
      <c r="A102" s="64"/>
      <c r="B102" s="64"/>
      <c r="C102" s="64"/>
      <c r="D102" s="64"/>
      <c r="E102" s="64"/>
      <c r="F102" s="64"/>
      <c r="G102" s="64"/>
      <c r="H102" s="64"/>
      <c r="I102" s="64"/>
      <c r="J102" s="64"/>
      <c r="K102" s="64"/>
      <c r="L102" s="64"/>
    </row>
    <row r="103" spans="1:12" ht="12.75">
      <c r="A103" s="64"/>
      <c r="B103" s="64"/>
      <c r="C103" s="64"/>
      <c r="D103" s="64"/>
      <c r="E103" s="64"/>
      <c r="F103" s="64"/>
      <c r="G103" s="64"/>
      <c r="H103" s="64"/>
      <c r="I103" s="64"/>
      <c r="J103" s="64"/>
      <c r="K103" s="64"/>
      <c r="L103" s="64"/>
    </row>
    <row r="104" spans="1:12" ht="12.75">
      <c r="A104" s="64"/>
      <c r="B104" s="64"/>
      <c r="C104" s="64"/>
      <c r="D104" s="64"/>
      <c r="E104" s="64"/>
      <c r="F104" s="64"/>
      <c r="G104" s="64"/>
      <c r="H104" s="64"/>
      <c r="I104" s="64"/>
      <c r="J104" s="64"/>
      <c r="K104" s="64"/>
      <c r="L104" s="64"/>
    </row>
    <row r="105" spans="1:12" ht="12.75">
      <c r="A105" s="64"/>
      <c r="B105" s="64"/>
      <c r="C105" s="64"/>
      <c r="D105" s="64"/>
      <c r="E105" s="64"/>
      <c r="F105" s="64"/>
      <c r="G105" s="64"/>
      <c r="H105" s="64"/>
      <c r="I105" s="64"/>
      <c r="J105" s="64"/>
      <c r="K105" s="64"/>
      <c r="L105" s="64"/>
    </row>
    <row r="106" spans="1:12" ht="12.75">
      <c r="A106" s="64"/>
      <c r="B106" s="64"/>
      <c r="C106" s="64"/>
      <c r="D106" s="64"/>
      <c r="E106" s="64"/>
      <c r="F106" s="64"/>
      <c r="G106" s="64"/>
      <c r="H106" s="64"/>
      <c r="I106" s="64"/>
      <c r="J106" s="64"/>
      <c r="K106" s="64"/>
      <c r="L106" s="64"/>
    </row>
    <row r="107" spans="1:12" ht="12.75">
      <c r="A107" s="64"/>
      <c r="B107" s="64"/>
      <c r="C107" s="64"/>
      <c r="D107" s="64"/>
      <c r="E107" s="64"/>
      <c r="F107" s="64"/>
      <c r="G107" s="64"/>
      <c r="H107" s="64"/>
      <c r="I107" s="64"/>
      <c r="J107" s="64"/>
      <c r="K107" s="64"/>
      <c r="L107" s="64"/>
    </row>
    <row r="108" spans="1:12" ht="12.75">
      <c r="A108" s="64"/>
      <c r="B108" s="64"/>
      <c r="C108" s="64"/>
      <c r="D108" s="64"/>
      <c r="E108" s="64"/>
      <c r="F108" s="64"/>
      <c r="G108" s="64"/>
      <c r="H108" s="64"/>
      <c r="I108" s="64"/>
      <c r="J108" s="64"/>
      <c r="K108" s="64"/>
      <c r="L108" s="64"/>
    </row>
    <row r="109" spans="1:12" ht="12.75">
      <c r="A109" s="64"/>
      <c r="B109" s="64"/>
      <c r="C109" s="64"/>
      <c r="D109" s="64"/>
      <c r="E109" s="64"/>
      <c r="F109" s="64"/>
      <c r="G109" s="64"/>
      <c r="H109" s="64"/>
      <c r="I109" s="64"/>
      <c r="J109" s="64"/>
      <c r="K109" s="64"/>
      <c r="L109" s="64"/>
    </row>
    <row r="110" spans="1:12" ht="12.75">
      <c r="A110" s="64"/>
      <c r="B110" s="64"/>
      <c r="C110" s="64"/>
      <c r="D110" s="64"/>
      <c r="E110" s="64"/>
      <c r="F110" s="64"/>
      <c r="G110" s="64"/>
      <c r="H110" s="64"/>
      <c r="I110" s="64"/>
      <c r="J110" s="64"/>
      <c r="K110" s="64"/>
      <c r="L110" s="64"/>
    </row>
    <row r="111" spans="1:12" ht="12.75">
      <c r="A111" s="64"/>
      <c r="B111" s="64"/>
      <c r="C111" s="64"/>
      <c r="D111" s="64"/>
      <c r="E111" s="64"/>
      <c r="F111" s="64"/>
      <c r="G111" s="64"/>
      <c r="H111" s="64"/>
      <c r="I111" s="64"/>
      <c r="J111" s="64"/>
      <c r="K111" s="64"/>
      <c r="L111" s="64"/>
    </row>
    <row r="112" spans="1:12" ht="12.75">
      <c r="A112" s="64"/>
      <c r="B112" s="64"/>
      <c r="C112" s="64"/>
      <c r="D112" s="64"/>
      <c r="E112" s="64"/>
      <c r="F112" s="64"/>
      <c r="G112" s="64"/>
      <c r="H112" s="64"/>
      <c r="I112" s="64"/>
      <c r="J112" s="64"/>
      <c r="K112" s="64"/>
      <c r="L112" s="64"/>
    </row>
    <row r="113" spans="1:12" ht="12.75">
      <c r="A113" s="64"/>
      <c r="B113" s="64"/>
      <c r="C113" s="64"/>
      <c r="D113" s="64"/>
      <c r="E113" s="64"/>
      <c r="F113" s="64"/>
      <c r="G113" s="64"/>
      <c r="H113" s="64"/>
      <c r="I113" s="64"/>
      <c r="J113" s="64"/>
      <c r="K113" s="64"/>
      <c r="L113" s="64"/>
    </row>
    <row r="114" spans="1:12" ht="12.75">
      <c r="A114" s="64"/>
      <c r="B114" s="64"/>
      <c r="C114" s="64"/>
      <c r="D114" s="64"/>
      <c r="E114" s="64"/>
      <c r="F114" s="64"/>
      <c r="G114" s="64"/>
      <c r="H114" s="64"/>
      <c r="I114" s="64"/>
      <c r="J114" s="64"/>
      <c r="K114" s="64"/>
      <c r="L114" s="64"/>
    </row>
    <row r="115" spans="1:12" ht="12.75">
      <c r="A115" s="64"/>
      <c r="B115" s="64"/>
      <c r="C115" s="64"/>
      <c r="D115" s="64"/>
      <c r="E115" s="64"/>
      <c r="F115" s="64"/>
      <c r="G115" s="64"/>
      <c r="H115" s="64"/>
      <c r="I115" s="64"/>
      <c r="J115" s="64"/>
      <c r="K115" s="64"/>
      <c r="L115" s="64"/>
    </row>
    <row r="116" spans="1:12" ht="12.75">
      <c r="A116" s="64"/>
      <c r="B116" s="64"/>
      <c r="C116" s="64"/>
      <c r="D116" s="64"/>
      <c r="E116" s="64"/>
      <c r="F116" s="64"/>
      <c r="G116" s="64"/>
      <c r="H116" s="64"/>
      <c r="I116" s="64"/>
      <c r="J116" s="64"/>
      <c r="K116" s="64"/>
      <c r="L116" s="64"/>
    </row>
    <row r="117" spans="1:12" ht="12.75">
      <c r="A117" s="64"/>
      <c r="B117" s="64"/>
      <c r="C117" s="64"/>
      <c r="D117" s="64"/>
      <c r="E117" s="64"/>
      <c r="F117" s="64"/>
      <c r="G117" s="64"/>
      <c r="H117" s="64"/>
      <c r="I117" s="64"/>
      <c r="J117" s="64"/>
      <c r="K117" s="64"/>
      <c r="L117" s="64"/>
    </row>
    <row r="118" spans="1:12" ht="12.75">
      <c r="A118" s="64"/>
      <c r="B118" s="64"/>
      <c r="C118" s="64"/>
      <c r="D118" s="64"/>
      <c r="E118" s="64"/>
      <c r="F118" s="64"/>
      <c r="G118" s="64"/>
      <c r="H118" s="64"/>
      <c r="I118" s="64"/>
      <c r="J118" s="64"/>
      <c r="K118" s="64"/>
      <c r="L118" s="64"/>
    </row>
    <row r="119" spans="1:12" ht="12.75">
      <c r="A119" s="64"/>
      <c r="B119" s="64"/>
      <c r="C119" s="64"/>
      <c r="D119" s="64"/>
      <c r="E119" s="64"/>
      <c r="F119" s="64"/>
      <c r="G119" s="64"/>
      <c r="H119" s="64"/>
      <c r="I119" s="64"/>
      <c r="J119" s="64"/>
      <c r="K119" s="64"/>
      <c r="L119" s="64"/>
    </row>
    <row r="120" spans="1:12" ht="12.75">
      <c r="A120" s="64"/>
      <c r="B120" s="64"/>
      <c r="C120" s="64"/>
      <c r="D120" s="64"/>
      <c r="E120" s="64"/>
      <c r="F120" s="64"/>
      <c r="G120" s="64"/>
      <c r="H120" s="64"/>
      <c r="I120" s="64"/>
      <c r="J120" s="64"/>
      <c r="K120" s="64"/>
      <c r="L120" s="64"/>
    </row>
    <row r="121" spans="1:12" ht="12.75">
      <c r="A121" s="64"/>
      <c r="B121" s="64"/>
      <c r="C121" s="64"/>
      <c r="D121" s="64"/>
      <c r="E121" s="64"/>
      <c r="F121" s="64"/>
      <c r="G121" s="64"/>
      <c r="H121" s="64"/>
      <c r="I121" s="64"/>
      <c r="J121" s="64"/>
      <c r="K121" s="64"/>
      <c r="L121" s="64"/>
    </row>
    <row r="122" spans="1:12" ht="12.75">
      <c r="A122" s="64"/>
      <c r="B122" s="64"/>
      <c r="C122" s="64"/>
      <c r="D122" s="64"/>
      <c r="E122" s="64"/>
      <c r="F122" s="64"/>
      <c r="G122" s="64"/>
      <c r="H122" s="64"/>
      <c r="I122" s="64"/>
      <c r="J122" s="64"/>
      <c r="K122" s="64"/>
      <c r="L122" s="64"/>
    </row>
    <row r="123" spans="1:12" ht="12.75">
      <c r="A123" s="64"/>
      <c r="B123" s="64"/>
      <c r="C123" s="64"/>
      <c r="D123" s="64"/>
      <c r="E123" s="64"/>
      <c r="F123" s="64"/>
      <c r="G123" s="64"/>
      <c r="H123" s="64"/>
      <c r="I123" s="64"/>
      <c r="J123" s="64"/>
      <c r="K123" s="64"/>
      <c r="L123" s="64"/>
    </row>
    <row r="124" spans="1:12" ht="12.75">
      <c r="A124" s="64"/>
      <c r="B124" s="64"/>
      <c r="C124" s="64"/>
      <c r="D124" s="64"/>
      <c r="E124" s="64"/>
      <c r="F124" s="64"/>
      <c r="G124" s="64"/>
      <c r="H124" s="64"/>
      <c r="I124" s="64"/>
      <c r="J124" s="64"/>
      <c r="K124" s="64"/>
      <c r="L124" s="64"/>
    </row>
    <row r="125" spans="1:12" ht="12.75">
      <c r="A125" s="64"/>
      <c r="B125" s="64"/>
      <c r="C125" s="64"/>
      <c r="D125" s="64"/>
      <c r="E125" s="64"/>
      <c r="F125" s="64"/>
      <c r="G125" s="64"/>
      <c r="H125" s="64"/>
      <c r="I125" s="64"/>
      <c r="J125" s="64"/>
      <c r="K125" s="64"/>
      <c r="L125" s="64"/>
    </row>
    <row r="126" spans="1:12" ht="12.75">
      <c r="A126" s="64"/>
      <c r="B126" s="64"/>
      <c r="C126" s="64"/>
      <c r="D126" s="64"/>
      <c r="E126" s="64"/>
      <c r="F126" s="64"/>
      <c r="G126" s="64"/>
      <c r="H126" s="64"/>
      <c r="I126" s="64"/>
      <c r="J126" s="64"/>
      <c r="K126" s="64"/>
      <c r="L126" s="64"/>
    </row>
    <row r="127" spans="1:12" ht="12.75">
      <c r="A127" s="64"/>
      <c r="B127" s="64"/>
      <c r="C127" s="64"/>
      <c r="D127" s="64"/>
      <c r="E127" s="64"/>
      <c r="F127" s="64"/>
      <c r="G127" s="64"/>
      <c r="H127" s="64"/>
      <c r="I127" s="64"/>
      <c r="J127" s="64"/>
      <c r="K127" s="64"/>
      <c r="L127" s="64"/>
    </row>
    <row r="128" spans="1:12" ht="12.75">
      <c r="A128" s="64"/>
      <c r="B128" s="64"/>
      <c r="C128" s="64"/>
      <c r="D128" s="64"/>
      <c r="E128" s="64"/>
      <c r="F128" s="64"/>
      <c r="G128" s="64"/>
      <c r="H128" s="64"/>
      <c r="I128" s="64"/>
      <c r="J128" s="64"/>
      <c r="K128" s="64"/>
      <c r="L128" s="64"/>
    </row>
    <row r="129" spans="1:12" ht="12.75">
      <c r="A129" s="64"/>
      <c r="B129" s="64"/>
      <c r="C129" s="64"/>
      <c r="D129" s="64"/>
      <c r="E129" s="64"/>
      <c r="F129" s="64"/>
      <c r="G129" s="64"/>
      <c r="H129" s="64"/>
      <c r="I129" s="64"/>
      <c r="J129" s="64"/>
      <c r="K129" s="64"/>
      <c r="L129" s="64"/>
    </row>
    <row r="130" spans="1:12" ht="12.75">
      <c r="A130" s="64"/>
      <c r="B130" s="64"/>
      <c r="C130" s="64"/>
      <c r="D130" s="64"/>
      <c r="E130" s="64"/>
      <c r="F130" s="64"/>
      <c r="G130" s="64"/>
      <c r="H130" s="64"/>
      <c r="I130" s="64"/>
      <c r="J130" s="64"/>
      <c r="K130" s="64"/>
      <c r="L130" s="64"/>
    </row>
    <row r="131" spans="1:12" ht="12.75">
      <c r="A131" s="64"/>
      <c r="B131" s="64"/>
      <c r="C131" s="64"/>
      <c r="D131" s="64"/>
      <c r="E131" s="64"/>
      <c r="F131" s="64"/>
      <c r="G131" s="64"/>
      <c r="H131" s="64"/>
      <c r="I131" s="64"/>
      <c r="J131" s="64"/>
      <c r="K131" s="64"/>
      <c r="L131" s="64"/>
    </row>
    <row r="132" spans="1:12" ht="12.75">
      <c r="A132" s="64"/>
      <c r="B132" s="64"/>
      <c r="C132" s="64"/>
      <c r="D132" s="64"/>
      <c r="E132" s="64"/>
      <c r="F132" s="64"/>
      <c r="G132" s="64"/>
      <c r="H132" s="64"/>
      <c r="I132" s="64"/>
      <c r="J132" s="64"/>
      <c r="K132" s="64"/>
      <c r="L132" s="64"/>
    </row>
    <row r="133" spans="1:12" ht="12.75">
      <c r="A133" s="64"/>
      <c r="B133" s="64"/>
      <c r="C133" s="64"/>
      <c r="D133" s="64"/>
      <c r="E133" s="64"/>
      <c r="F133" s="64"/>
      <c r="G133" s="64"/>
      <c r="H133" s="64"/>
      <c r="I133" s="64"/>
      <c r="J133" s="64"/>
      <c r="K133" s="64"/>
      <c r="L133" s="64"/>
    </row>
    <row r="134" spans="1:12" ht="12.75">
      <c r="A134" s="64"/>
      <c r="B134" s="64"/>
      <c r="C134" s="64"/>
      <c r="D134" s="64"/>
      <c r="E134" s="64"/>
      <c r="F134" s="64"/>
      <c r="G134" s="64"/>
      <c r="H134" s="64"/>
      <c r="I134" s="64"/>
      <c r="J134" s="64"/>
      <c r="K134" s="64"/>
      <c r="L134" s="64"/>
    </row>
    <row r="135" spans="1:12" ht="12.75">
      <c r="A135" s="64"/>
      <c r="B135" s="64"/>
      <c r="C135" s="64"/>
      <c r="D135" s="64"/>
      <c r="E135" s="64"/>
      <c r="F135" s="64"/>
      <c r="G135" s="64"/>
      <c r="H135" s="64"/>
      <c r="I135" s="64"/>
      <c r="J135" s="64"/>
      <c r="K135" s="64"/>
      <c r="L135" s="64"/>
    </row>
    <row r="136" spans="1:12" ht="12.75">
      <c r="A136" s="64"/>
      <c r="B136" s="64"/>
      <c r="C136" s="64"/>
      <c r="D136" s="64"/>
      <c r="E136" s="64"/>
      <c r="F136" s="64"/>
      <c r="G136" s="64"/>
      <c r="H136" s="64"/>
      <c r="I136" s="64"/>
      <c r="J136" s="64"/>
      <c r="K136" s="64"/>
      <c r="L136" s="64"/>
    </row>
    <row r="137" spans="1:12" ht="12.75">
      <c r="A137" s="64"/>
      <c r="B137" s="64"/>
      <c r="C137" s="64"/>
      <c r="D137" s="64"/>
      <c r="E137" s="64"/>
      <c r="F137" s="64"/>
      <c r="G137" s="64"/>
      <c r="H137" s="64"/>
      <c r="I137" s="64"/>
      <c r="J137" s="64"/>
      <c r="K137" s="64"/>
      <c r="L137" s="64"/>
    </row>
    <row r="138" spans="1:12" ht="12.75">
      <c r="A138" s="64"/>
      <c r="B138" s="64"/>
      <c r="C138" s="64"/>
      <c r="D138" s="64"/>
      <c r="E138" s="64"/>
      <c r="F138" s="64"/>
      <c r="G138" s="64"/>
      <c r="H138" s="64"/>
      <c r="I138" s="64"/>
      <c r="J138" s="64"/>
      <c r="K138" s="64"/>
      <c r="L138" s="64"/>
    </row>
    <row r="139" spans="1:12" ht="12.75">
      <c r="A139" s="64"/>
      <c r="B139" s="64"/>
      <c r="C139" s="64"/>
      <c r="D139" s="64"/>
      <c r="E139" s="64"/>
      <c r="F139" s="64"/>
      <c r="G139" s="64"/>
      <c r="H139" s="64"/>
      <c r="I139" s="64"/>
      <c r="J139" s="64"/>
      <c r="K139" s="64"/>
      <c r="L139" s="64"/>
    </row>
    <row r="140" spans="1:12" ht="12.75">
      <c r="A140" s="64"/>
      <c r="B140" s="64"/>
      <c r="C140" s="64"/>
      <c r="D140" s="64"/>
      <c r="E140" s="64"/>
      <c r="F140" s="64"/>
      <c r="G140" s="64"/>
      <c r="H140" s="64"/>
      <c r="I140" s="64"/>
      <c r="J140" s="64"/>
      <c r="K140" s="64"/>
      <c r="L140" s="64"/>
    </row>
    <row r="141" spans="1:12" ht="12.75">
      <c r="A141" s="64"/>
      <c r="B141" s="64"/>
      <c r="C141" s="64"/>
      <c r="D141" s="64"/>
      <c r="E141" s="64"/>
      <c r="F141" s="64"/>
      <c r="G141" s="64"/>
      <c r="H141" s="64"/>
      <c r="I141" s="64"/>
      <c r="J141" s="64"/>
      <c r="K141" s="64"/>
      <c r="L141" s="64"/>
    </row>
    <row r="142" spans="1:12" ht="12.75">
      <c r="A142" s="64"/>
      <c r="B142" s="64"/>
      <c r="C142" s="64"/>
      <c r="D142" s="64"/>
      <c r="E142" s="64"/>
      <c r="F142" s="64"/>
      <c r="G142" s="64"/>
      <c r="H142" s="64"/>
      <c r="I142" s="64"/>
      <c r="J142" s="64"/>
      <c r="K142" s="64"/>
      <c r="L142" s="64"/>
    </row>
    <row r="143" spans="1:12" ht="12.75">
      <c r="A143" s="64"/>
      <c r="B143" s="64"/>
      <c r="C143" s="64"/>
      <c r="D143" s="64"/>
      <c r="E143" s="64"/>
      <c r="F143" s="64"/>
      <c r="G143" s="64"/>
      <c r="H143" s="64"/>
      <c r="I143" s="64"/>
      <c r="J143" s="64"/>
      <c r="K143" s="64"/>
      <c r="L143" s="64"/>
    </row>
    <row r="144" spans="1:12" ht="12.75">
      <c r="A144" s="64"/>
      <c r="B144" s="64"/>
      <c r="C144" s="64"/>
      <c r="D144" s="64"/>
      <c r="E144" s="64"/>
      <c r="F144" s="64"/>
      <c r="G144" s="64"/>
      <c r="H144" s="64"/>
      <c r="I144" s="64"/>
      <c r="J144" s="64"/>
      <c r="K144" s="64"/>
      <c r="L144" s="64"/>
    </row>
    <row r="145" spans="1:12" ht="12.75">
      <c r="A145" s="64"/>
      <c r="B145" s="64"/>
      <c r="C145" s="64"/>
      <c r="D145" s="64"/>
      <c r="E145" s="64"/>
      <c r="F145" s="64"/>
      <c r="G145" s="64"/>
      <c r="H145" s="64"/>
      <c r="I145" s="64"/>
      <c r="J145" s="64"/>
      <c r="K145" s="64"/>
      <c r="L145" s="64"/>
    </row>
    <row r="146" spans="1:12" ht="12.75">
      <c r="A146" s="64"/>
      <c r="B146" s="64"/>
      <c r="C146" s="64"/>
      <c r="D146" s="64"/>
      <c r="E146" s="64"/>
      <c r="F146" s="64"/>
      <c r="G146" s="64"/>
      <c r="H146" s="64"/>
      <c r="I146" s="64"/>
      <c r="J146" s="64"/>
      <c r="K146" s="64"/>
      <c r="L146" s="64"/>
    </row>
    <row r="147" spans="1:12" ht="12.75">
      <c r="A147" s="64"/>
      <c r="B147" s="64"/>
      <c r="C147" s="64"/>
      <c r="D147" s="64"/>
      <c r="E147" s="64"/>
      <c r="F147" s="64"/>
      <c r="G147" s="64"/>
      <c r="H147" s="64"/>
      <c r="I147" s="64"/>
      <c r="J147" s="64"/>
      <c r="K147" s="64"/>
      <c r="L147" s="64"/>
    </row>
    <row r="148" spans="1:12" ht="12.75">
      <c r="A148" s="64"/>
      <c r="B148" s="64"/>
      <c r="C148" s="64"/>
      <c r="D148" s="64"/>
      <c r="E148" s="64"/>
      <c r="F148" s="64"/>
      <c r="G148" s="64"/>
      <c r="H148" s="64"/>
      <c r="I148" s="64"/>
      <c r="J148" s="64"/>
      <c r="K148" s="64"/>
      <c r="L148" s="64"/>
    </row>
    <row r="149" spans="1:12" ht="12.75">
      <c r="A149" s="64"/>
      <c r="B149" s="64"/>
      <c r="C149" s="64"/>
      <c r="D149" s="64"/>
      <c r="E149" s="64"/>
      <c r="F149" s="64"/>
      <c r="G149" s="64"/>
      <c r="H149" s="64"/>
      <c r="I149" s="64"/>
      <c r="J149" s="64"/>
      <c r="K149" s="64"/>
      <c r="L149" s="64"/>
    </row>
    <row r="150" spans="1:12" ht="12.75">
      <c r="A150" s="64"/>
      <c r="B150" s="64"/>
      <c r="C150" s="64"/>
      <c r="D150" s="64"/>
      <c r="E150" s="64"/>
      <c r="F150" s="64"/>
      <c r="G150" s="64"/>
      <c r="H150" s="64"/>
      <c r="I150" s="64"/>
      <c r="J150" s="64"/>
      <c r="K150" s="64"/>
      <c r="L150" s="64"/>
    </row>
    <row r="151" spans="1:12" ht="12.75">
      <c r="A151" s="64"/>
      <c r="B151" s="64"/>
      <c r="C151" s="64"/>
      <c r="D151" s="64"/>
      <c r="E151" s="64"/>
      <c r="F151" s="64"/>
      <c r="G151" s="64"/>
      <c r="H151" s="64"/>
      <c r="I151" s="64"/>
      <c r="J151" s="64"/>
      <c r="K151" s="64"/>
      <c r="L151" s="64"/>
    </row>
    <row r="152" spans="1:12" ht="12.75">
      <c r="A152" s="64"/>
      <c r="B152" s="64"/>
      <c r="C152" s="64"/>
      <c r="D152" s="64"/>
      <c r="E152" s="64"/>
      <c r="F152" s="64"/>
      <c r="G152" s="64"/>
      <c r="H152" s="64"/>
      <c r="I152" s="64"/>
      <c r="J152" s="64"/>
      <c r="K152" s="64"/>
      <c r="L152" s="64"/>
    </row>
    <row r="153" spans="1:12" ht="12.75">
      <c r="A153" s="64"/>
      <c r="B153" s="64"/>
      <c r="C153" s="64"/>
      <c r="D153" s="64"/>
      <c r="E153" s="64"/>
      <c r="F153" s="64"/>
      <c r="G153" s="64"/>
      <c r="H153" s="64"/>
      <c r="I153" s="64"/>
      <c r="J153" s="64"/>
      <c r="K153" s="64"/>
      <c r="L153" s="64"/>
    </row>
    <row r="154" spans="1:12" ht="12.75">
      <c r="A154" s="64"/>
      <c r="B154" s="64"/>
      <c r="C154" s="64"/>
      <c r="D154" s="64"/>
      <c r="E154" s="64"/>
      <c r="F154" s="64"/>
      <c r="G154" s="64"/>
      <c r="H154" s="64"/>
      <c r="I154" s="64"/>
      <c r="J154" s="64"/>
      <c r="K154" s="64"/>
      <c r="L154" s="64"/>
    </row>
    <row r="155" spans="1:12" ht="12.75">
      <c r="A155" s="64"/>
      <c r="B155" s="64"/>
      <c r="C155" s="64"/>
      <c r="D155" s="64"/>
      <c r="E155" s="64"/>
      <c r="F155" s="64"/>
      <c r="G155" s="64"/>
      <c r="H155" s="64"/>
      <c r="I155" s="64"/>
      <c r="J155" s="64"/>
      <c r="K155" s="64"/>
      <c r="L155" s="64"/>
    </row>
    <row r="156" spans="1:12" ht="12.75">
      <c r="A156" s="64"/>
      <c r="B156" s="64"/>
      <c r="C156" s="64"/>
      <c r="D156" s="64"/>
      <c r="E156" s="64"/>
      <c r="F156" s="64"/>
      <c r="G156" s="64"/>
      <c r="H156" s="64"/>
      <c r="I156" s="64"/>
      <c r="J156" s="64"/>
      <c r="K156" s="64"/>
      <c r="L156" s="64"/>
    </row>
    <row r="157" spans="1:12" ht="12.75">
      <c r="A157" s="64"/>
      <c r="B157" s="64"/>
      <c r="C157" s="64"/>
      <c r="D157" s="64"/>
      <c r="E157" s="64"/>
      <c r="F157" s="64"/>
      <c r="G157" s="64"/>
      <c r="H157" s="64"/>
      <c r="I157" s="64"/>
      <c r="J157" s="64"/>
      <c r="K157" s="64"/>
      <c r="L157" s="64"/>
    </row>
    <row r="158" spans="1:12" ht="12.75">
      <c r="A158" s="64"/>
      <c r="B158" s="64"/>
      <c r="C158" s="64"/>
      <c r="D158" s="64"/>
      <c r="E158" s="64"/>
      <c r="F158" s="64"/>
      <c r="G158" s="64"/>
      <c r="H158" s="64"/>
      <c r="I158" s="64"/>
      <c r="J158" s="64"/>
      <c r="K158" s="64"/>
      <c r="L158" s="64"/>
    </row>
    <row r="159" spans="1:12" ht="12.75">
      <c r="A159" s="64"/>
      <c r="B159" s="64"/>
      <c r="C159" s="64"/>
      <c r="D159" s="64"/>
      <c r="E159" s="64"/>
      <c r="F159" s="64"/>
      <c r="G159" s="64"/>
      <c r="H159" s="64"/>
      <c r="I159" s="64"/>
      <c r="J159" s="64"/>
      <c r="K159" s="64"/>
      <c r="L159" s="64"/>
    </row>
    <row r="160" spans="1:12" ht="12.75">
      <c r="A160" s="64"/>
      <c r="B160" s="64"/>
      <c r="C160" s="64"/>
      <c r="D160" s="64"/>
      <c r="E160" s="64"/>
      <c r="F160" s="64"/>
      <c r="G160" s="64"/>
      <c r="H160" s="64"/>
      <c r="I160" s="64"/>
      <c r="J160" s="64"/>
      <c r="K160" s="64"/>
      <c r="L160" s="64"/>
    </row>
    <row r="161" spans="1:12" ht="12.75">
      <c r="A161" s="64"/>
      <c r="B161" s="64"/>
      <c r="C161" s="64"/>
      <c r="D161" s="64"/>
      <c r="E161" s="64"/>
      <c r="F161" s="64"/>
      <c r="G161" s="64"/>
      <c r="H161" s="64"/>
      <c r="I161" s="64"/>
      <c r="J161" s="64"/>
      <c r="K161" s="64"/>
      <c r="L161" s="64"/>
    </row>
    <row r="162" spans="1:12" ht="12.75">
      <c r="A162" s="64"/>
      <c r="B162" s="64"/>
      <c r="C162" s="64"/>
      <c r="D162" s="64"/>
      <c r="E162" s="64"/>
      <c r="F162" s="64"/>
      <c r="G162" s="64"/>
      <c r="H162" s="64"/>
      <c r="I162" s="64"/>
      <c r="J162" s="64"/>
      <c r="K162" s="64"/>
      <c r="L162" s="64"/>
    </row>
    <row r="163" spans="1:12" ht="12.75">
      <c r="A163" s="64"/>
      <c r="B163" s="64"/>
      <c r="C163" s="64"/>
      <c r="D163" s="64"/>
      <c r="E163" s="64"/>
      <c r="F163" s="64"/>
      <c r="G163" s="64"/>
      <c r="H163" s="64"/>
      <c r="I163" s="64"/>
      <c r="J163" s="64"/>
      <c r="K163" s="64"/>
      <c r="L163" s="64"/>
    </row>
    <row r="164" spans="1:12" ht="12.75">
      <c r="A164" s="64"/>
      <c r="B164" s="64"/>
      <c r="C164" s="64"/>
      <c r="D164" s="64"/>
      <c r="E164" s="64"/>
      <c r="F164" s="64"/>
      <c r="G164" s="64"/>
      <c r="H164" s="64"/>
      <c r="I164" s="64"/>
      <c r="J164" s="64"/>
      <c r="K164" s="64"/>
      <c r="L164" s="64"/>
    </row>
    <row r="165" spans="1:12" ht="12.75">
      <c r="A165" s="64"/>
      <c r="B165" s="64"/>
      <c r="C165" s="64"/>
      <c r="D165" s="64"/>
      <c r="E165" s="64"/>
      <c r="F165" s="64"/>
      <c r="G165" s="64"/>
      <c r="H165" s="64"/>
      <c r="I165" s="64"/>
      <c r="J165" s="64"/>
      <c r="K165" s="64"/>
      <c r="L165" s="64"/>
    </row>
    <row r="166" spans="1:12" ht="12.75">
      <c r="A166" s="64"/>
      <c r="B166" s="64"/>
      <c r="C166" s="64"/>
      <c r="D166" s="64"/>
      <c r="E166" s="64"/>
      <c r="F166" s="64"/>
      <c r="G166" s="64"/>
      <c r="H166" s="64"/>
      <c r="I166" s="64"/>
      <c r="J166" s="64"/>
      <c r="K166" s="64"/>
      <c r="L166" s="64"/>
    </row>
    <row r="167" spans="1:12" ht="12.75">
      <c r="A167" s="64"/>
      <c r="B167" s="64"/>
      <c r="C167" s="64"/>
      <c r="D167" s="64"/>
      <c r="E167" s="64"/>
      <c r="F167" s="64"/>
      <c r="G167" s="64"/>
      <c r="H167" s="64"/>
      <c r="I167" s="64"/>
      <c r="J167" s="64"/>
      <c r="K167" s="64"/>
      <c r="L167" s="64"/>
    </row>
    <row r="168" spans="1:12" ht="12.75">
      <c r="A168" s="64"/>
      <c r="B168" s="64"/>
      <c r="C168" s="64"/>
      <c r="D168" s="64"/>
      <c r="E168" s="64"/>
      <c r="F168" s="64"/>
      <c r="G168" s="64"/>
      <c r="H168" s="64"/>
      <c r="I168" s="64"/>
      <c r="J168" s="64"/>
      <c r="K168" s="64"/>
      <c r="L168" s="64"/>
    </row>
    <row r="169" spans="1:12" ht="12.75">
      <c r="A169" s="64"/>
      <c r="B169" s="64"/>
      <c r="C169" s="64"/>
      <c r="D169" s="64"/>
      <c r="E169" s="64"/>
      <c r="F169" s="64"/>
      <c r="G169" s="64"/>
      <c r="H169" s="64"/>
      <c r="I169" s="64"/>
      <c r="J169" s="64"/>
      <c r="K169" s="64"/>
      <c r="L169" s="64"/>
    </row>
    <row r="170" spans="1:12" ht="12.75">
      <c r="A170" s="64"/>
      <c r="B170" s="64"/>
      <c r="C170" s="64"/>
      <c r="D170" s="64"/>
      <c r="E170" s="64"/>
      <c r="F170" s="64"/>
      <c r="G170" s="64"/>
      <c r="H170" s="64"/>
      <c r="I170" s="64"/>
      <c r="J170" s="64"/>
      <c r="K170" s="64"/>
      <c r="L170" s="64"/>
    </row>
    <row r="171" spans="1:12" ht="12.75">
      <c r="A171" s="64"/>
      <c r="B171" s="64"/>
      <c r="C171" s="64"/>
      <c r="D171" s="64"/>
      <c r="E171" s="64"/>
      <c r="F171" s="64"/>
      <c r="G171" s="64"/>
      <c r="H171" s="64"/>
      <c r="I171" s="64"/>
      <c r="J171" s="64"/>
      <c r="K171" s="64"/>
      <c r="L171" s="64"/>
    </row>
    <row r="172" spans="1:12" ht="12.75">
      <c r="A172" s="64"/>
      <c r="B172" s="64"/>
      <c r="C172" s="64"/>
      <c r="D172" s="64"/>
      <c r="E172" s="64"/>
      <c r="F172" s="64"/>
      <c r="G172" s="64"/>
      <c r="H172" s="64"/>
      <c r="I172" s="64"/>
      <c r="J172" s="64"/>
      <c r="K172" s="64"/>
      <c r="L172" s="64"/>
    </row>
    <row r="173" spans="1:12" ht="12.75">
      <c r="A173" s="64"/>
      <c r="B173" s="64"/>
      <c r="C173" s="64"/>
      <c r="D173" s="64"/>
      <c r="E173" s="64"/>
      <c r="F173" s="64"/>
      <c r="G173" s="64"/>
      <c r="H173" s="64"/>
      <c r="I173" s="64"/>
      <c r="J173" s="64"/>
      <c r="K173" s="64"/>
      <c r="L173" s="64"/>
    </row>
    <row r="174" spans="1:12" ht="12.75">
      <c r="A174" s="64"/>
      <c r="B174" s="64"/>
      <c r="C174" s="64"/>
      <c r="D174" s="64"/>
      <c r="E174" s="64"/>
      <c r="F174" s="64"/>
      <c r="G174" s="64"/>
      <c r="H174" s="64"/>
      <c r="I174" s="64"/>
      <c r="J174" s="64"/>
      <c r="K174" s="64"/>
      <c r="L174" s="64"/>
    </row>
    <row r="175" spans="1:12" ht="12.75">
      <c r="A175" s="64"/>
      <c r="B175" s="64"/>
      <c r="C175" s="64"/>
      <c r="D175" s="64"/>
      <c r="E175" s="64"/>
      <c r="F175" s="64"/>
      <c r="G175" s="64"/>
      <c r="H175" s="64"/>
      <c r="I175" s="64"/>
      <c r="J175" s="64"/>
      <c r="K175" s="64"/>
      <c r="L175" s="64"/>
    </row>
    <row r="176" spans="1:12" ht="12.75">
      <c r="A176" s="64"/>
      <c r="B176" s="64"/>
      <c r="C176" s="64"/>
      <c r="D176" s="64"/>
      <c r="E176" s="64"/>
      <c r="F176" s="64"/>
      <c r="G176" s="64"/>
      <c r="H176" s="64"/>
      <c r="I176" s="64"/>
      <c r="J176" s="64"/>
      <c r="K176" s="64"/>
      <c r="L176" s="64"/>
    </row>
    <row r="177" spans="1:12" ht="12.75">
      <c r="A177" s="64"/>
      <c r="B177" s="64"/>
      <c r="C177" s="64"/>
      <c r="D177" s="64"/>
      <c r="E177" s="64"/>
      <c r="F177" s="64"/>
      <c r="G177" s="64"/>
      <c r="H177" s="64"/>
      <c r="I177" s="64"/>
      <c r="J177" s="64"/>
      <c r="K177" s="64"/>
      <c r="L177" s="64"/>
    </row>
    <row r="178" spans="1:12" ht="12.75">
      <c r="A178" s="64"/>
      <c r="B178" s="64"/>
      <c r="C178" s="64"/>
      <c r="D178" s="64"/>
      <c r="E178" s="64"/>
      <c r="F178" s="64"/>
      <c r="G178" s="64"/>
      <c r="H178" s="64"/>
      <c r="I178" s="64"/>
      <c r="J178" s="64"/>
      <c r="K178" s="64"/>
      <c r="L178" s="64"/>
    </row>
    <row r="179" spans="1:12" ht="12.75">
      <c r="A179" s="64"/>
      <c r="B179" s="64"/>
      <c r="C179" s="64"/>
      <c r="D179" s="64"/>
      <c r="E179" s="64"/>
      <c r="F179" s="64"/>
      <c r="G179" s="64"/>
      <c r="H179" s="64"/>
      <c r="I179" s="64"/>
      <c r="J179" s="64"/>
      <c r="K179" s="64"/>
      <c r="L179" s="64"/>
    </row>
    <row r="180" spans="1:12" ht="12.75">
      <c r="A180" s="64"/>
      <c r="B180" s="64"/>
      <c r="C180" s="64"/>
      <c r="D180" s="64"/>
      <c r="E180" s="64"/>
      <c r="F180" s="64"/>
      <c r="G180" s="64"/>
      <c r="H180" s="64"/>
      <c r="I180" s="64"/>
      <c r="J180" s="64"/>
      <c r="K180" s="64"/>
      <c r="L180" s="64"/>
    </row>
    <row r="181" spans="1:12" ht="12.75">
      <c r="A181" s="64"/>
      <c r="B181" s="64"/>
      <c r="C181" s="64"/>
      <c r="D181" s="64"/>
      <c r="E181" s="64"/>
      <c r="F181" s="64"/>
      <c r="G181" s="64"/>
      <c r="H181" s="64"/>
      <c r="I181" s="64"/>
      <c r="J181" s="64"/>
      <c r="K181" s="64"/>
      <c r="L181" s="64"/>
    </row>
    <row r="182" spans="1:12" ht="12.75">
      <c r="A182" s="64"/>
      <c r="B182" s="64"/>
      <c r="C182" s="64"/>
      <c r="D182" s="64"/>
      <c r="E182" s="64"/>
      <c r="F182" s="64"/>
      <c r="G182" s="64"/>
      <c r="H182" s="64"/>
      <c r="I182" s="64"/>
      <c r="J182" s="64"/>
      <c r="K182" s="64"/>
      <c r="L182" s="64"/>
    </row>
    <row r="183" spans="1:12" ht="12.75">
      <c r="A183" s="64"/>
      <c r="B183" s="64"/>
      <c r="C183" s="64"/>
      <c r="D183" s="64"/>
      <c r="E183" s="64"/>
      <c r="F183" s="64"/>
      <c r="G183" s="64"/>
      <c r="H183" s="64"/>
      <c r="I183" s="64"/>
      <c r="J183" s="64"/>
      <c r="K183" s="64"/>
      <c r="L183" s="64"/>
    </row>
    <row r="184" spans="1:12" ht="12.75">
      <c r="A184" s="64"/>
      <c r="B184" s="64"/>
      <c r="C184" s="64"/>
      <c r="D184" s="64"/>
      <c r="E184" s="64"/>
      <c r="F184" s="64"/>
      <c r="G184" s="64"/>
      <c r="H184" s="64"/>
      <c r="I184" s="64"/>
      <c r="J184" s="64"/>
      <c r="K184" s="64"/>
      <c r="L184" s="64"/>
    </row>
    <row r="185" spans="1:12" ht="12.75">
      <c r="A185" s="64"/>
      <c r="B185" s="64"/>
      <c r="C185" s="64"/>
      <c r="D185" s="64"/>
      <c r="E185" s="64"/>
      <c r="F185" s="64"/>
      <c r="G185" s="64"/>
      <c r="H185" s="64"/>
      <c r="I185" s="64"/>
      <c r="J185" s="64"/>
      <c r="K185" s="64"/>
      <c r="L185" s="64"/>
    </row>
    <row r="186" spans="1:12" ht="12.75">
      <c r="A186" s="64"/>
      <c r="B186" s="64"/>
      <c r="C186" s="64"/>
      <c r="D186" s="64"/>
      <c r="E186" s="64"/>
      <c r="F186" s="64"/>
      <c r="G186" s="64"/>
      <c r="H186" s="64"/>
      <c r="I186" s="64"/>
      <c r="J186" s="64"/>
      <c r="K186" s="64"/>
      <c r="L186" s="64"/>
    </row>
    <row r="187" spans="1:12" ht="12.75">
      <c r="A187" s="64"/>
      <c r="B187" s="64"/>
      <c r="C187" s="64"/>
      <c r="D187" s="64"/>
      <c r="E187" s="64"/>
      <c r="F187" s="64"/>
      <c r="G187" s="64"/>
      <c r="H187" s="64"/>
      <c r="I187" s="64"/>
      <c r="J187" s="64"/>
      <c r="K187" s="64"/>
      <c r="L187" s="64"/>
    </row>
    <row r="188" spans="1:12" ht="12.75">
      <c r="A188" s="64"/>
      <c r="B188" s="64"/>
      <c r="C188" s="64"/>
      <c r="D188" s="64"/>
      <c r="E188" s="64"/>
      <c r="F188" s="64"/>
      <c r="G188" s="64"/>
      <c r="H188" s="64"/>
      <c r="I188" s="64"/>
      <c r="J188" s="64"/>
      <c r="K188" s="64"/>
      <c r="L188" s="64"/>
    </row>
    <row r="189" spans="1:12" ht="12.75">
      <c r="A189" s="64"/>
      <c r="B189" s="64"/>
      <c r="C189" s="64"/>
      <c r="D189" s="64"/>
      <c r="E189" s="64"/>
      <c r="F189" s="64"/>
      <c r="G189" s="64"/>
      <c r="H189" s="64"/>
      <c r="I189" s="64"/>
      <c r="J189" s="64"/>
      <c r="K189" s="64"/>
      <c r="L189" s="64"/>
    </row>
    <row r="190" spans="1:12" ht="12.75">
      <c r="A190" s="64"/>
      <c r="B190" s="64"/>
      <c r="C190" s="64"/>
      <c r="D190" s="64"/>
      <c r="E190" s="64"/>
      <c r="F190" s="64"/>
      <c r="G190" s="64"/>
      <c r="H190" s="64"/>
      <c r="I190" s="64"/>
      <c r="J190" s="64"/>
      <c r="K190" s="64"/>
      <c r="L190" s="64"/>
    </row>
    <row r="191" spans="1:12" ht="12.75">
      <c r="A191" s="64"/>
      <c r="B191" s="64"/>
      <c r="C191" s="64"/>
      <c r="D191" s="64"/>
      <c r="E191" s="64"/>
      <c r="F191" s="64"/>
      <c r="G191" s="64"/>
      <c r="H191" s="64"/>
      <c r="I191" s="64"/>
      <c r="J191" s="64"/>
      <c r="K191" s="64"/>
      <c r="L191" s="64"/>
    </row>
    <row r="192" spans="1:12" ht="12.75">
      <c r="A192" s="64"/>
      <c r="B192" s="64"/>
      <c r="C192" s="64"/>
      <c r="D192" s="64"/>
      <c r="E192" s="64"/>
      <c r="F192" s="64"/>
      <c r="G192" s="64"/>
      <c r="H192" s="64"/>
      <c r="I192" s="64"/>
      <c r="J192" s="64"/>
      <c r="K192" s="64"/>
      <c r="L192" s="64"/>
    </row>
    <row r="193" spans="1:12" ht="12.75">
      <c r="A193" s="64"/>
      <c r="B193" s="64"/>
      <c r="C193" s="64"/>
      <c r="D193" s="64"/>
      <c r="E193" s="64"/>
      <c r="F193" s="64"/>
      <c r="G193" s="64"/>
      <c r="H193" s="64"/>
      <c r="I193" s="64"/>
      <c r="J193" s="64"/>
      <c r="K193" s="64"/>
      <c r="L193" s="64"/>
    </row>
    <row r="194" spans="1:12" ht="12.75">
      <c r="A194" s="64"/>
      <c r="B194" s="64"/>
      <c r="C194" s="64"/>
      <c r="D194" s="64"/>
      <c r="E194" s="64"/>
      <c r="F194" s="64"/>
      <c r="G194" s="64"/>
      <c r="H194" s="64"/>
      <c r="I194" s="64"/>
      <c r="J194" s="64"/>
      <c r="K194" s="64"/>
      <c r="L194" s="64"/>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46"/>
  <sheetViews>
    <sheetView zoomScale="130" zoomScaleNormal="130" workbookViewId="0" topLeftCell="A1">
      <selection activeCell="E18" sqref="E18"/>
    </sheetView>
  </sheetViews>
  <sheetFormatPr defaultColWidth="9.140625" defaultRowHeight="12.75"/>
  <cols>
    <col min="1" max="1" width="4.7109375" style="0" customWidth="1"/>
    <col min="2" max="2" width="9.140625" style="3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9" ht="12.75">
      <c r="A1" s="64"/>
      <c r="B1" s="214"/>
      <c r="C1" s="64"/>
      <c r="D1" s="64"/>
      <c r="E1" s="64"/>
      <c r="F1" s="64"/>
      <c r="G1" s="64"/>
      <c r="H1" s="64"/>
      <c r="I1" s="64"/>
    </row>
    <row r="2" spans="1:16" ht="12.75" hidden="1">
      <c r="A2" s="64"/>
      <c r="B2" s="214" t="s">
        <v>0</v>
      </c>
      <c r="C2" s="64" t="s">
        <v>82</v>
      </c>
      <c r="D2" s="64" t="s">
        <v>8</v>
      </c>
      <c r="E2" s="64"/>
      <c r="F2" s="64"/>
      <c r="G2" s="64"/>
      <c r="H2" s="64"/>
      <c r="I2" s="64"/>
      <c r="N2" t="s">
        <v>0</v>
      </c>
      <c r="O2" t="s">
        <v>82</v>
      </c>
      <c r="P2" t="s">
        <v>8</v>
      </c>
    </row>
    <row r="3" spans="1:27" ht="12.75" hidden="1">
      <c r="A3" s="64"/>
      <c r="B3" s="215" t="s">
        <v>346</v>
      </c>
      <c r="C3" s="65"/>
      <c r="D3" s="64"/>
      <c r="E3" s="64"/>
      <c r="F3" s="64"/>
      <c r="G3" s="64"/>
      <c r="H3" s="65"/>
      <c r="I3" s="65"/>
      <c r="N3" s="7" t="s">
        <v>346</v>
      </c>
      <c r="O3" s="7"/>
      <c r="T3" s="7"/>
      <c r="U3" s="7"/>
      <c r="Z3" s="7"/>
      <c r="AA3" s="7"/>
    </row>
    <row r="4" spans="1:30" ht="12.75">
      <c r="A4" s="64"/>
      <c r="B4" s="214"/>
      <c r="C4" s="64"/>
      <c r="D4" s="64"/>
      <c r="E4" s="64"/>
      <c r="F4" s="64"/>
      <c r="G4" s="64"/>
      <c r="H4" s="64"/>
      <c r="I4" s="140"/>
      <c r="J4" s="35"/>
      <c r="K4" s="35"/>
      <c r="L4" s="35"/>
      <c r="M4" s="35"/>
      <c r="N4" s="35"/>
      <c r="O4" s="35"/>
      <c r="P4" s="35"/>
      <c r="Q4" s="35"/>
      <c r="R4" s="35"/>
      <c r="S4" s="35"/>
      <c r="T4" s="35"/>
      <c r="U4" s="35"/>
      <c r="V4" s="35"/>
      <c r="W4" s="35"/>
      <c r="X4" s="35"/>
      <c r="Y4" s="35"/>
      <c r="Z4" s="35"/>
      <c r="AA4" s="35"/>
      <c r="AB4" s="35"/>
      <c r="AC4" s="35"/>
      <c r="AD4" s="35"/>
    </row>
    <row r="5" spans="1:30" ht="15.75" customHeight="1">
      <c r="A5" s="145"/>
      <c r="B5" s="216"/>
      <c r="C5" s="89" t="s">
        <v>347</v>
      </c>
      <c r="D5" s="106"/>
      <c r="E5" s="96"/>
      <c r="F5" s="64"/>
      <c r="G5" s="64"/>
      <c r="H5" s="64"/>
      <c r="I5" s="217"/>
      <c r="J5" s="56"/>
      <c r="K5" s="57"/>
      <c r="L5" s="35"/>
      <c r="M5" s="35"/>
      <c r="N5" s="35"/>
      <c r="O5" s="55"/>
      <c r="P5" s="56"/>
      <c r="Q5" s="57"/>
      <c r="R5" s="35"/>
      <c r="S5" s="35"/>
      <c r="T5" s="35"/>
      <c r="U5" s="55"/>
      <c r="V5" s="56"/>
      <c r="W5" s="57"/>
      <c r="X5" s="35"/>
      <c r="Y5" s="35"/>
      <c r="Z5" s="35"/>
      <c r="AA5" s="55"/>
      <c r="AB5" s="56"/>
      <c r="AC5" s="57"/>
      <c r="AD5" s="35"/>
    </row>
    <row r="6" spans="1:30" ht="12.75">
      <c r="A6" s="64"/>
      <c r="B6" s="214"/>
      <c r="C6" s="64"/>
      <c r="D6" s="64"/>
      <c r="E6" s="64"/>
      <c r="F6" s="64"/>
      <c r="G6" s="64"/>
      <c r="H6" s="64"/>
      <c r="I6" s="140"/>
      <c r="J6" s="35"/>
      <c r="K6" s="35"/>
      <c r="L6" s="35"/>
      <c r="M6" s="35"/>
      <c r="N6" s="35"/>
      <c r="O6" s="35"/>
      <c r="P6" s="35"/>
      <c r="Q6" s="35"/>
      <c r="R6" s="35"/>
      <c r="S6" s="35"/>
      <c r="T6" s="35"/>
      <c r="U6" s="35"/>
      <c r="V6" s="35"/>
      <c r="W6" s="35"/>
      <c r="X6" s="35"/>
      <c r="Y6" s="35"/>
      <c r="Z6" s="35"/>
      <c r="AA6" s="35"/>
      <c r="AB6" s="35"/>
      <c r="AC6" s="35"/>
      <c r="AD6" s="35"/>
    </row>
    <row r="7" spans="1:30" ht="12.75">
      <c r="A7" s="64"/>
      <c r="B7" s="214"/>
      <c r="C7" s="81"/>
      <c r="D7" s="81"/>
      <c r="E7" s="187" t="s">
        <v>265</v>
      </c>
      <c r="F7" s="64"/>
      <c r="G7" s="64"/>
      <c r="H7" s="64"/>
      <c r="I7" s="79"/>
      <c r="J7" s="3"/>
      <c r="K7" s="58"/>
      <c r="L7" s="35"/>
      <c r="M7" s="35"/>
      <c r="N7" s="35"/>
      <c r="O7" s="3"/>
      <c r="P7" s="3"/>
      <c r="Q7" s="58"/>
      <c r="R7" s="35"/>
      <c r="S7" s="35"/>
      <c r="T7" s="35"/>
      <c r="U7" s="3"/>
      <c r="V7" s="3"/>
      <c r="W7" s="58"/>
      <c r="X7" s="35"/>
      <c r="Y7" s="35"/>
      <c r="Z7" s="35"/>
      <c r="AA7" s="3"/>
      <c r="AB7" s="3"/>
      <c r="AC7" s="58"/>
      <c r="AD7" s="35"/>
    </row>
    <row r="8" spans="1:30" ht="12.75">
      <c r="A8" s="64"/>
      <c r="B8" s="214"/>
      <c r="C8" s="188" t="s">
        <v>348</v>
      </c>
      <c r="D8" s="188"/>
      <c r="E8" s="187" t="s">
        <v>349</v>
      </c>
      <c r="F8" s="64"/>
      <c r="G8" s="64"/>
      <c r="H8" s="64"/>
      <c r="I8" s="218"/>
      <c r="J8" s="59"/>
      <c r="K8" s="58"/>
      <c r="L8" s="35"/>
      <c r="M8" s="35"/>
      <c r="N8" s="35"/>
      <c r="O8" s="59"/>
      <c r="P8" s="59"/>
      <c r="Q8" s="58"/>
      <c r="R8" s="35"/>
      <c r="S8" s="35"/>
      <c r="T8" s="35"/>
      <c r="U8" s="59"/>
      <c r="V8" s="59"/>
      <c r="W8" s="58"/>
      <c r="X8" s="35"/>
      <c r="Y8" s="35"/>
      <c r="Z8" s="35"/>
      <c r="AA8" s="59"/>
      <c r="AB8" s="59"/>
      <c r="AC8" s="58"/>
      <c r="AD8" s="35"/>
    </row>
    <row r="9" spans="1:30" ht="12.75">
      <c r="A9" s="64"/>
      <c r="B9" s="214"/>
      <c r="C9" s="188" t="str">
        <f>CONCATENATE(MF121TP1!C3)</f>
        <v>04/18/2016</v>
      </c>
      <c r="D9" s="188"/>
      <c r="E9" s="191" t="str">
        <f>CONCATENATE(MF121TP1!D3," Reporting Period")</f>
        <v>2015 Reporting Period</v>
      </c>
      <c r="F9" s="64"/>
      <c r="G9" s="64"/>
      <c r="H9" s="64"/>
      <c r="I9" s="218"/>
      <c r="J9" s="59"/>
      <c r="K9" s="58"/>
      <c r="L9" s="35"/>
      <c r="M9" s="35"/>
      <c r="N9" s="35"/>
      <c r="O9" s="59"/>
      <c r="P9" s="59"/>
      <c r="Q9" s="58"/>
      <c r="R9" s="35"/>
      <c r="S9" s="35"/>
      <c r="T9" s="35"/>
      <c r="U9" s="59"/>
      <c r="V9" s="59"/>
      <c r="W9" s="58"/>
      <c r="X9" s="35"/>
      <c r="Y9" s="35"/>
      <c r="Z9" s="35"/>
      <c r="AA9" s="59"/>
      <c r="AB9" s="59"/>
      <c r="AC9" s="58"/>
      <c r="AD9" s="35"/>
    </row>
    <row r="10" spans="1:30" ht="12.75">
      <c r="A10" s="64"/>
      <c r="B10" s="214" t="s">
        <v>350</v>
      </c>
      <c r="C10" s="219" t="s">
        <v>99</v>
      </c>
      <c r="D10" s="220" t="s">
        <v>351</v>
      </c>
      <c r="E10" s="220" t="s">
        <v>352</v>
      </c>
      <c r="F10" s="64"/>
      <c r="G10" s="64"/>
      <c r="H10" s="214" t="s">
        <v>350</v>
      </c>
      <c r="I10" s="221"/>
      <c r="J10" s="60"/>
      <c r="K10" s="60"/>
      <c r="L10" s="35"/>
      <c r="M10" s="35"/>
      <c r="N10" s="61"/>
      <c r="O10" s="60"/>
      <c r="P10" s="60"/>
      <c r="Q10" s="60"/>
      <c r="R10" s="35"/>
      <c r="S10" s="35"/>
      <c r="T10" s="61"/>
      <c r="U10" s="60"/>
      <c r="V10" s="60"/>
      <c r="W10" s="60"/>
      <c r="X10" s="35"/>
      <c r="Y10" s="35"/>
      <c r="Z10" s="61"/>
      <c r="AA10" s="60"/>
      <c r="AB10" s="60"/>
      <c r="AC10" s="60"/>
      <c r="AD10" s="35"/>
    </row>
    <row r="11" spans="1:30" ht="15" customHeight="1">
      <c r="A11" s="65"/>
      <c r="B11" s="215" t="s">
        <v>65</v>
      </c>
      <c r="C11" s="222" t="s">
        <v>109</v>
      </c>
      <c r="D11" s="222" t="s">
        <v>353</v>
      </c>
      <c r="E11" s="222" t="s">
        <v>354</v>
      </c>
      <c r="F11" s="64"/>
      <c r="G11" s="65"/>
      <c r="H11" s="215" t="s">
        <v>65</v>
      </c>
      <c r="I11" s="223"/>
      <c r="J11" s="34"/>
      <c r="K11" s="34"/>
      <c r="L11" s="35"/>
      <c r="M11" s="62"/>
      <c r="N11" s="36"/>
      <c r="O11" s="34"/>
      <c r="P11" s="34"/>
      <c r="Q11" s="34"/>
      <c r="R11" s="35"/>
      <c r="S11" s="62"/>
      <c r="T11" s="36"/>
      <c r="U11" s="34"/>
      <c r="V11" s="34"/>
      <c r="W11" s="34"/>
      <c r="X11" s="35"/>
      <c r="Y11" s="62"/>
      <c r="Z11" s="36"/>
      <c r="AA11" s="34"/>
      <c r="AB11" s="34"/>
      <c r="AC11" s="34"/>
      <c r="AD11" s="35"/>
    </row>
    <row r="12" spans="1:30" ht="15" customHeight="1">
      <c r="A12" s="64"/>
      <c r="B12" s="215" t="s">
        <v>83</v>
      </c>
      <c r="C12" s="222"/>
      <c r="D12" s="222" t="s">
        <v>353</v>
      </c>
      <c r="E12" s="222" t="s">
        <v>355</v>
      </c>
      <c r="F12" s="64"/>
      <c r="G12" s="64"/>
      <c r="H12" s="215" t="s">
        <v>83</v>
      </c>
      <c r="I12" s="223"/>
      <c r="J12" s="34"/>
      <c r="K12" s="34"/>
      <c r="L12" s="35"/>
      <c r="M12" s="35"/>
      <c r="N12" s="36"/>
      <c r="O12" s="34"/>
      <c r="P12" s="34"/>
      <c r="Q12" s="34"/>
      <c r="R12" s="35"/>
      <c r="S12" s="35"/>
      <c r="T12" s="36"/>
      <c r="U12" s="34"/>
      <c r="V12" s="34"/>
      <c r="W12" s="34"/>
      <c r="X12" s="35"/>
      <c r="Y12" s="35"/>
      <c r="Z12" s="36"/>
      <c r="AA12" s="34"/>
      <c r="AB12" s="34"/>
      <c r="AC12" s="34"/>
      <c r="AD12" s="35"/>
    </row>
    <row r="13" spans="1:30" ht="15" customHeight="1">
      <c r="A13" s="64"/>
      <c r="B13" s="215" t="s">
        <v>166</v>
      </c>
      <c r="C13" s="222" t="s">
        <v>111</v>
      </c>
      <c r="D13" s="222" t="s">
        <v>356</v>
      </c>
      <c r="E13" s="222" t="s">
        <v>357</v>
      </c>
      <c r="F13" s="64"/>
      <c r="G13" s="64"/>
      <c r="H13" s="215" t="s">
        <v>166</v>
      </c>
      <c r="I13" s="223"/>
      <c r="J13" s="34"/>
      <c r="K13" s="34"/>
      <c r="L13" s="35"/>
      <c r="M13" s="35"/>
      <c r="N13" s="36"/>
      <c r="O13" s="34"/>
      <c r="P13" s="34"/>
      <c r="Q13" s="34"/>
      <c r="R13" s="35"/>
      <c r="S13" s="35"/>
      <c r="T13" s="36"/>
      <c r="U13" s="34"/>
      <c r="V13" s="34"/>
      <c r="W13" s="34"/>
      <c r="X13" s="35"/>
      <c r="Y13" s="35"/>
      <c r="Z13" s="36"/>
      <c r="AA13" s="34"/>
      <c r="AB13" s="34"/>
      <c r="AC13" s="34"/>
      <c r="AD13" s="35"/>
    </row>
    <row r="14" spans="1:30" ht="15" customHeight="1">
      <c r="A14" s="65" t="s">
        <v>358</v>
      </c>
      <c r="B14" s="215" t="s">
        <v>179</v>
      </c>
      <c r="C14" s="222"/>
      <c r="D14" s="222" t="s">
        <v>356</v>
      </c>
      <c r="E14" s="222" t="s">
        <v>359</v>
      </c>
      <c r="F14" s="64"/>
      <c r="G14" s="65" t="s">
        <v>358</v>
      </c>
      <c r="H14" s="215" t="s">
        <v>179</v>
      </c>
      <c r="I14" s="223"/>
      <c r="J14" s="34"/>
      <c r="K14" s="34"/>
      <c r="L14" s="35"/>
      <c r="M14" s="62"/>
      <c r="N14" s="36"/>
      <c r="O14" s="34"/>
      <c r="P14" s="34"/>
      <c r="Q14" s="34"/>
      <c r="R14" s="35"/>
      <c r="S14" s="62"/>
      <c r="T14" s="36"/>
      <c r="U14" s="34"/>
      <c r="V14" s="34"/>
      <c r="W14" s="34"/>
      <c r="X14" s="35"/>
      <c r="Y14" s="62"/>
      <c r="Z14" s="36"/>
      <c r="AA14" s="34"/>
      <c r="AB14" s="34"/>
      <c r="AC14" s="34"/>
      <c r="AD14" s="35"/>
    </row>
    <row r="15" spans="1:30" ht="15" customHeight="1">
      <c r="A15" s="64"/>
      <c r="B15" s="215" t="s">
        <v>193</v>
      </c>
      <c r="C15" s="222" t="s">
        <v>112</v>
      </c>
      <c r="D15" s="222" t="s">
        <v>353</v>
      </c>
      <c r="E15" s="222" t="s">
        <v>360</v>
      </c>
      <c r="F15" s="64"/>
      <c r="G15" s="64"/>
      <c r="H15" s="215" t="s">
        <v>193</v>
      </c>
      <c r="I15" s="223"/>
      <c r="J15" s="34"/>
      <c r="K15" s="34"/>
      <c r="L15" s="35"/>
      <c r="M15" s="35"/>
      <c r="N15" s="36"/>
      <c r="O15" s="34"/>
      <c r="P15" s="34"/>
      <c r="Q15" s="34"/>
      <c r="R15" s="35"/>
      <c r="S15" s="35"/>
      <c r="T15" s="36"/>
      <c r="U15" s="34"/>
      <c r="V15" s="34"/>
      <c r="W15" s="34"/>
      <c r="X15" s="35"/>
      <c r="Y15" s="35"/>
      <c r="Z15" s="36"/>
      <c r="AA15" s="34"/>
      <c r="AB15" s="34"/>
      <c r="AC15" s="34"/>
      <c r="AD15" s="35"/>
    </row>
    <row r="16" spans="1:30" ht="15" customHeight="1">
      <c r="A16" s="64"/>
      <c r="B16" s="215" t="s">
        <v>209</v>
      </c>
      <c r="C16" s="222"/>
      <c r="D16" s="222" t="s">
        <v>353</v>
      </c>
      <c r="E16" s="222" t="s">
        <v>361</v>
      </c>
      <c r="F16" s="64"/>
      <c r="G16" s="64"/>
      <c r="H16" s="215" t="s">
        <v>209</v>
      </c>
      <c r="I16" s="223"/>
      <c r="J16" s="34"/>
      <c r="K16" s="34"/>
      <c r="L16" s="35"/>
      <c r="M16" s="35"/>
      <c r="N16" s="36"/>
      <c r="O16" s="34"/>
      <c r="P16" s="34"/>
      <c r="Q16" s="34"/>
      <c r="R16" s="35"/>
      <c r="S16" s="35"/>
      <c r="T16" s="36"/>
      <c r="U16" s="34"/>
      <c r="V16" s="34"/>
      <c r="W16" s="34"/>
      <c r="X16" s="35"/>
      <c r="Y16" s="35"/>
      <c r="Z16" s="36"/>
      <c r="AA16" s="34"/>
      <c r="AB16" s="34"/>
      <c r="AC16" s="34"/>
      <c r="AD16" s="35"/>
    </row>
    <row r="17" spans="1:30" ht="15" customHeight="1">
      <c r="A17" s="64"/>
      <c r="B17" s="215" t="s">
        <v>239</v>
      </c>
      <c r="C17" s="222" t="s">
        <v>113</v>
      </c>
      <c r="D17" s="222" t="s">
        <v>353</v>
      </c>
      <c r="E17" s="222" t="s">
        <v>362</v>
      </c>
      <c r="F17" s="64"/>
      <c r="G17" s="64"/>
      <c r="H17" s="215" t="s">
        <v>239</v>
      </c>
      <c r="I17" s="223"/>
      <c r="J17" s="34"/>
      <c r="K17" s="34"/>
      <c r="L17" s="35"/>
      <c r="M17" s="35"/>
      <c r="N17" s="36"/>
      <c r="O17" s="34"/>
      <c r="P17" s="34"/>
      <c r="Q17" s="34"/>
      <c r="R17" s="35"/>
      <c r="S17" s="35"/>
      <c r="T17" s="36"/>
      <c r="U17" s="34"/>
      <c r="V17" s="34"/>
      <c r="W17" s="34"/>
      <c r="X17" s="35"/>
      <c r="Y17" s="35"/>
      <c r="Z17" s="36"/>
      <c r="AA17" s="34"/>
      <c r="AB17" s="34"/>
      <c r="AC17" s="34"/>
      <c r="AD17" s="35"/>
    </row>
    <row r="18" spans="1:30" ht="15" customHeight="1">
      <c r="A18" s="64"/>
      <c r="B18" s="215" t="s">
        <v>263</v>
      </c>
      <c r="C18" s="222" t="s">
        <v>114</v>
      </c>
      <c r="D18" s="222" t="s">
        <v>353</v>
      </c>
      <c r="E18" s="222" t="s">
        <v>363</v>
      </c>
      <c r="F18" s="64"/>
      <c r="G18" s="64"/>
      <c r="H18" s="215" t="s">
        <v>263</v>
      </c>
      <c r="I18" s="223"/>
      <c r="J18" s="34"/>
      <c r="K18" s="34"/>
      <c r="L18" s="35"/>
      <c r="M18" s="35"/>
      <c r="N18" s="36"/>
      <c r="O18" s="34"/>
      <c r="P18" s="34"/>
      <c r="Q18" s="34"/>
      <c r="R18" s="35"/>
      <c r="S18" s="35"/>
      <c r="T18" s="36"/>
      <c r="U18" s="34"/>
      <c r="V18" s="34"/>
      <c r="W18" s="34"/>
      <c r="X18" s="35"/>
      <c r="Y18" s="35"/>
      <c r="Z18" s="36"/>
      <c r="AA18" s="34"/>
      <c r="AB18" s="34"/>
      <c r="AC18" s="34"/>
      <c r="AD18" s="35"/>
    </row>
    <row r="19" spans="1:30" ht="15" customHeight="1">
      <c r="A19" s="64"/>
      <c r="B19" s="215" t="s">
        <v>346</v>
      </c>
      <c r="C19" s="222" t="s">
        <v>115</v>
      </c>
      <c r="D19" s="222" t="s">
        <v>353</v>
      </c>
      <c r="E19" s="222" t="s">
        <v>364</v>
      </c>
      <c r="F19" s="64"/>
      <c r="G19" s="64"/>
      <c r="H19" s="215" t="s">
        <v>346</v>
      </c>
      <c r="I19" s="223"/>
      <c r="J19" s="34"/>
      <c r="K19" s="34"/>
      <c r="L19" s="35"/>
      <c r="M19" s="35"/>
      <c r="N19" s="36"/>
      <c r="O19" s="34"/>
      <c r="P19" s="34"/>
      <c r="Q19" s="34"/>
      <c r="R19" s="35"/>
      <c r="S19" s="35"/>
      <c r="T19" s="36"/>
      <c r="U19" s="34"/>
      <c r="V19" s="34"/>
      <c r="W19" s="34"/>
      <c r="X19" s="35"/>
      <c r="Y19" s="35"/>
      <c r="Z19" s="36"/>
      <c r="AA19" s="34"/>
      <c r="AB19" s="34"/>
      <c r="AC19" s="34"/>
      <c r="AD19" s="35"/>
    </row>
    <row r="20" spans="1:30" ht="15" customHeight="1">
      <c r="A20" s="64"/>
      <c r="B20" s="215" t="s">
        <v>365</v>
      </c>
      <c r="C20" s="222" t="s">
        <v>116</v>
      </c>
      <c r="D20" s="222" t="s">
        <v>366</v>
      </c>
      <c r="E20" s="222" t="s">
        <v>367</v>
      </c>
      <c r="F20" s="64"/>
      <c r="G20" s="64"/>
      <c r="H20" s="215" t="s">
        <v>365</v>
      </c>
      <c r="I20" s="223"/>
      <c r="J20" s="34"/>
      <c r="K20" s="34"/>
      <c r="L20" s="35"/>
      <c r="M20" s="35"/>
      <c r="N20" s="36"/>
      <c r="O20" s="34"/>
      <c r="P20" s="34"/>
      <c r="Q20" s="34"/>
      <c r="R20" s="35"/>
      <c r="S20" s="35"/>
      <c r="T20" s="36"/>
      <c r="U20" s="34"/>
      <c r="V20" s="34"/>
      <c r="W20" s="34"/>
      <c r="X20" s="35"/>
      <c r="Y20" s="35"/>
      <c r="Z20" s="36"/>
      <c r="AA20" s="34"/>
      <c r="AB20" s="34"/>
      <c r="AC20" s="34"/>
      <c r="AD20" s="35"/>
    </row>
    <row r="21" spans="1:30" ht="15" customHeight="1">
      <c r="A21" s="64"/>
      <c r="B21" s="215" t="s">
        <v>368</v>
      </c>
      <c r="C21" s="222"/>
      <c r="D21" s="222" t="s">
        <v>366</v>
      </c>
      <c r="E21" s="222" t="s">
        <v>369</v>
      </c>
      <c r="F21" s="64"/>
      <c r="G21" s="64"/>
      <c r="H21" s="215" t="s">
        <v>368</v>
      </c>
      <c r="I21" s="223"/>
      <c r="J21" s="34"/>
      <c r="K21" s="34"/>
      <c r="L21" s="35"/>
      <c r="M21" s="35"/>
      <c r="N21" s="36"/>
      <c r="O21" s="34"/>
      <c r="P21" s="34"/>
      <c r="Q21" s="34"/>
      <c r="R21" s="35"/>
      <c r="S21" s="35"/>
      <c r="T21" s="36"/>
      <c r="U21" s="34"/>
      <c r="V21" s="34"/>
      <c r="W21" s="34"/>
      <c r="X21" s="35"/>
      <c r="Y21" s="35"/>
      <c r="Z21" s="36"/>
      <c r="AA21" s="34"/>
      <c r="AB21" s="34"/>
      <c r="AC21" s="34"/>
      <c r="AD21" s="35"/>
    </row>
    <row r="22" spans="1:30" ht="15" customHeight="1">
      <c r="A22" s="64"/>
      <c r="B22" s="215" t="s">
        <v>370</v>
      </c>
      <c r="C22" s="222" t="s">
        <v>118</v>
      </c>
      <c r="D22" s="222" t="s">
        <v>353</v>
      </c>
      <c r="E22" s="222" t="s">
        <v>371</v>
      </c>
      <c r="F22" s="64"/>
      <c r="G22" s="64"/>
      <c r="H22" s="215" t="s">
        <v>370</v>
      </c>
      <c r="I22" s="223"/>
      <c r="J22" s="34"/>
      <c r="K22" s="34"/>
      <c r="L22" s="35"/>
      <c r="M22" s="35"/>
      <c r="N22" s="36"/>
      <c r="O22" s="34"/>
      <c r="P22" s="34"/>
      <c r="Q22" s="34"/>
      <c r="R22" s="35"/>
      <c r="S22" s="35"/>
      <c r="T22" s="36"/>
      <c r="U22" s="34"/>
      <c r="V22" s="34"/>
      <c r="W22" s="34"/>
      <c r="X22" s="35"/>
      <c r="Y22" s="35"/>
      <c r="Z22" s="36"/>
      <c r="AA22" s="34"/>
      <c r="AB22" s="34"/>
      <c r="AC22" s="34"/>
      <c r="AD22" s="35"/>
    </row>
    <row r="23" spans="1:30" ht="15" customHeight="1">
      <c r="A23" s="64"/>
      <c r="B23" s="215" t="s">
        <v>372</v>
      </c>
      <c r="C23" s="222"/>
      <c r="D23" s="222" t="s">
        <v>353</v>
      </c>
      <c r="E23" s="222" t="s">
        <v>373</v>
      </c>
      <c r="F23" s="64"/>
      <c r="G23" s="64"/>
      <c r="H23" s="215" t="s">
        <v>372</v>
      </c>
      <c r="I23" s="223"/>
      <c r="J23" s="34"/>
      <c r="K23" s="34"/>
      <c r="L23" s="35"/>
      <c r="M23" s="35"/>
      <c r="N23" s="36"/>
      <c r="O23" s="34"/>
      <c r="P23" s="34"/>
      <c r="Q23" s="34"/>
      <c r="R23" s="35"/>
      <c r="S23" s="35"/>
      <c r="T23" s="36"/>
      <c r="U23" s="34"/>
      <c r="V23" s="34"/>
      <c r="W23" s="34"/>
      <c r="X23" s="35"/>
      <c r="Y23" s="35"/>
      <c r="Z23" s="36"/>
      <c r="AA23" s="34"/>
      <c r="AB23" s="34"/>
      <c r="AC23" s="34"/>
      <c r="AD23" s="35"/>
    </row>
    <row r="24" spans="1:30" ht="15" customHeight="1">
      <c r="A24" s="64"/>
      <c r="B24" s="215" t="s">
        <v>374</v>
      </c>
      <c r="C24" s="222"/>
      <c r="D24" s="222" t="s">
        <v>353</v>
      </c>
      <c r="E24" s="222" t="s">
        <v>375</v>
      </c>
      <c r="F24" s="64"/>
      <c r="G24" s="64"/>
      <c r="H24" s="215" t="s">
        <v>374</v>
      </c>
      <c r="I24" s="223"/>
      <c r="J24" s="34"/>
      <c r="K24" s="34"/>
      <c r="L24" s="35"/>
      <c r="M24" s="35"/>
      <c r="N24" s="36"/>
      <c r="O24" s="34"/>
      <c r="P24" s="34"/>
      <c r="Q24" s="34"/>
      <c r="R24" s="35"/>
      <c r="S24" s="35"/>
      <c r="T24" s="36"/>
      <c r="U24" s="34"/>
      <c r="V24" s="34"/>
      <c r="W24" s="34"/>
      <c r="X24" s="35"/>
      <c r="Y24" s="35"/>
      <c r="Z24" s="36"/>
      <c r="AA24" s="34"/>
      <c r="AB24" s="34"/>
      <c r="AC24" s="34"/>
      <c r="AD24" s="35"/>
    </row>
    <row r="25" spans="1:30" ht="15" customHeight="1">
      <c r="A25" s="64"/>
      <c r="B25" s="215" t="s">
        <v>376</v>
      </c>
      <c r="C25" s="222"/>
      <c r="D25" s="222" t="s">
        <v>353</v>
      </c>
      <c r="E25" s="222" t="s">
        <v>377</v>
      </c>
      <c r="F25" s="64"/>
      <c r="G25" s="64"/>
      <c r="H25" s="215" t="s">
        <v>376</v>
      </c>
      <c r="I25" s="223"/>
      <c r="J25" s="34"/>
      <c r="K25" s="34"/>
      <c r="L25" s="35"/>
      <c r="M25" s="35"/>
      <c r="N25" s="36"/>
      <c r="O25" s="34"/>
      <c r="P25" s="34"/>
      <c r="Q25" s="34"/>
      <c r="R25" s="35"/>
      <c r="S25" s="35"/>
      <c r="T25" s="36"/>
      <c r="U25" s="34"/>
      <c r="V25" s="34"/>
      <c r="W25" s="34"/>
      <c r="X25" s="35"/>
      <c r="Y25" s="35"/>
      <c r="Z25" s="36"/>
      <c r="AA25" s="34"/>
      <c r="AB25" s="34"/>
      <c r="AC25" s="34"/>
      <c r="AD25" s="35"/>
    </row>
    <row r="26" spans="1:30" ht="15" customHeight="1">
      <c r="A26" s="64"/>
      <c r="B26" s="215" t="s">
        <v>378</v>
      </c>
      <c r="C26" s="222" t="s">
        <v>120</v>
      </c>
      <c r="D26" s="222" t="s">
        <v>353</v>
      </c>
      <c r="E26" s="222" t="s">
        <v>379</v>
      </c>
      <c r="F26" s="64"/>
      <c r="G26" s="64"/>
      <c r="H26" s="215" t="s">
        <v>378</v>
      </c>
      <c r="I26" s="223"/>
      <c r="J26" s="34"/>
      <c r="K26" s="34"/>
      <c r="L26" s="35"/>
      <c r="M26" s="35"/>
      <c r="N26" s="36"/>
      <c r="O26" s="34"/>
      <c r="P26" s="34"/>
      <c r="Q26" s="34"/>
      <c r="R26" s="35"/>
      <c r="S26" s="35"/>
      <c r="T26" s="36"/>
      <c r="U26" s="34"/>
      <c r="V26" s="34"/>
      <c r="W26" s="34"/>
      <c r="X26" s="35"/>
      <c r="Y26" s="35"/>
      <c r="Z26" s="36"/>
      <c r="AA26" s="34"/>
      <c r="AB26" s="34"/>
      <c r="AC26" s="34"/>
      <c r="AD26" s="35"/>
    </row>
    <row r="27" spans="1:30" ht="15" customHeight="1">
      <c r="A27" s="64"/>
      <c r="B27" s="215" t="s">
        <v>380</v>
      </c>
      <c r="C27" s="222"/>
      <c r="D27" s="222" t="s">
        <v>353</v>
      </c>
      <c r="E27" s="222" t="s">
        <v>381</v>
      </c>
      <c r="F27" s="64"/>
      <c r="G27" s="64"/>
      <c r="H27" s="215" t="s">
        <v>380</v>
      </c>
      <c r="I27" s="223"/>
      <c r="J27" s="34"/>
      <c r="K27" s="34"/>
      <c r="L27" s="35"/>
      <c r="M27" s="35"/>
      <c r="N27" s="36"/>
      <c r="O27" s="34"/>
      <c r="P27" s="34"/>
      <c r="Q27" s="34"/>
      <c r="R27" s="35"/>
      <c r="S27" s="35"/>
      <c r="T27" s="36"/>
      <c r="U27" s="34"/>
      <c r="V27" s="34"/>
      <c r="W27" s="34"/>
      <c r="X27" s="35"/>
      <c r="Y27" s="35"/>
      <c r="Z27" s="36"/>
      <c r="AA27" s="34"/>
      <c r="AB27" s="34"/>
      <c r="AC27" s="34"/>
      <c r="AD27" s="35"/>
    </row>
    <row r="28" spans="1:30" ht="15" customHeight="1">
      <c r="A28" s="64"/>
      <c r="B28" s="215" t="s">
        <v>382</v>
      </c>
      <c r="C28" s="222" t="s">
        <v>121</v>
      </c>
      <c r="D28" s="222" t="s">
        <v>353</v>
      </c>
      <c r="E28" s="222" t="s">
        <v>383</v>
      </c>
      <c r="F28" s="64"/>
      <c r="G28" s="64"/>
      <c r="H28" s="215" t="s">
        <v>382</v>
      </c>
      <c r="I28" s="223"/>
      <c r="J28" s="34"/>
      <c r="K28" s="34"/>
      <c r="L28" s="35"/>
      <c r="M28" s="35"/>
      <c r="N28" s="36"/>
      <c r="O28" s="34"/>
      <c r="P28" s="34"/>
      <c r="Q28" s="34"/>
      <c r="R28" s="35"/>
      <c r="S28" s="35"/>
      <c r="T28" s="36"/>
      <c r="U28" s="34"/>
      <c r="V28" s="34"/>
      <c r="W28" s="34"/>
      <c r="X28" s="35"/>
      <c r="Y28" s="35"/>
      <c r="Z28" s="36"/>
      <c r="AA28" s="34"/>
      <c r="AB28" s="34"/>
      <c r="AC28" s="34"/>
      <c r="AD28" s="35"/>
    </row>
    <row r="29" spans="1:30" ht="15" customHeight="1">
      <c r="A29" s="64"/>
      <c r="B29" s="215" t="s">
        <v>384</v>
      </c>
      <c r="C29" s="222" t="s">
        <v>122</v>
      </c>
      <c r="D29" s="222" t="s">
        <v>353</v>
      </c>
      <c r="E29" s="222" t="s">
        <v>385</v>
      </c>
      <c r="F29" s="64"/>
      <c r="G29" s="64"/>
      <c r="H29" s="215" t="s">
        <v>384</v>
      </c>
      <c r="I29" s="223"/>
      <c r="J29" s="34"/>
      <c r="K29" s="34"/>
      <c r="L29" s="35"/>
      <c r="M29" s="35"/>
      <c r="N29" s="36"/>
      <c r="O29" s="34"/>
      <c r="P29" s="34"/>
      <c r="Q29" s="34"/>
      <c r="R29" s="35"/>
      <c r="S29" s="35"/>
      <c r="T29" s="36"/>
      <c r="U29" s="34"/>
      <c r="V29" s="34"/>
      <c r="W29" s="34"/>
      <c r="X29" s="35"/>
      <c r="Y29" s="35"/>
      <c r="Z29" s="36"/>
      <c r="AA29" s="34"/>
      <c r="AB29" s="34"/>
      <c r="AC29" s="34"/>
      <c r="AD29" s="35"/>
    </row>
    <row r="30" spans="1:30" ht="15" customHeight="1">
      <c r="A30" s="64"/>
      <c r="B30" s="215" t="s">
        <v>386</v>
      </c>
      <c r="C30" s="222" t="s">
        <v>123</v>
      </c>
      <c r="D30" s="222" t="s">
        <v>353</v>
      </c>
      <c r="E30" s="222" t="s">
        <v>387</v>
      </c>
      <c r="F30" s="64"/>
      <c r="G30" s="64"/>
      <c r="H30" s="215" t="s">
        <v>386</v>
      </c>
      <c r="I30" s="223"/>
      <c r="J30" s="34"/>
      <c r="K30" s="34"/>
      <c r="L30" s="35"/>
      <c r="M30" s="35"/>
      <c r="N30" s="36"/>
      <c r="O30" s="34"/>
      <c r="P30" s="34"/>
      <c r="Q30" s="34"/>
      <c r="R30" s="35"/>
      <c r="S30" s="35"/>
      <c r="T30" s="36"/>
      <c r="U30" s="34"/>
      <c r="V30" s="34"/>
      <c r="W30" s="34"/>
      <c r="X30" s="35"/>
      <c r="Y30" s="35"/>
      <c r="Z30" s="36"/>
      <c r="AA30" s="34"/>
      <c r="AB30" s="34"/>
      <c r="AC30" s="34"/>
      <c r="AD30" s="35"/>
    </row>
    <row r="31" spans="1:30" ht="15" customHeight="1">
      <c r="A31" s="64"/>
      <c r="B31" s="215" t="s">
        <v>388</v>
      </c>
      <c r="C31" s="222" t="s">
        <v>124</v>
      </c>
      <c r="D31" s="222" t="s">
        <v>353</v>
      </c>
      <c r="E31" s="222" t="s">
        <v>389</v>
      </c>
      <c r="F31" s="64"/>
      <c r="G31" s="64"/>
      <c r="H31" s="215" t="s">
        <v>388</v>
      </c>
      <c r="I31" s="223"/>
      <c r="J31" s="34"/>
      <c r="K31" s="34"/>
      <c r="L31" s="35"/>
      <c r="M31" s="35"/>
      <c r="N31" s="36"/>
      <c r="O31" s="34"/>
      <c r="P31" s="34"/>
      <c r="Q31" s="34"/>
      <c r="R31" s="35"/>
      <c r="S31" s="35"/>
      <c r="T31" s="36"/>
      <c r="U31" s="34"/>
      <c r="V31" s="34"/>
      <c r="W31" s="34"/>
      <c r="X31" s="35"/>
      <c r="Y31" s="35"/>
      <c r="Z31" s="36"/>
      <c r="AA31" s="34"/>
      <c r="AB31" s="34"/>
      <c r="AC31" s="34"/>
      <c r="AD31" s="35"/>
    </row>
    <row r="32" spans="1:30" ht="15" customHeight="1">
      <c r="A32" s="64"/>
      <c r="B32" s="215" t="s">
        <v>390</v>
      </c>
      <c r="C32" s="222"/>
      <c r="D32" s="222" t="s">
        <v>353</v>
      </c>
      <c r="E32" s="222" t="s">
        <v>391</v>
      </c>
      <c r="F32" s="64"/>
      <c r="G32" s="64"/>
      <c r="H32" s="215" t="s">
        <v>390</v>
      </c>
      <c r="I32" s="223"/>
      <c r="J32" s="34"/>
      <c r="K32" s="34"/>
      <c r="L32" s="35"/>
      <c r="M32" s="35"/>
      <c r="N32" s="36"/>
      <c r="O32" s="34"/>
      <c r="P32" s="34"/>
      <c r="Q32" s="34"/>
      <c r="R32" s="35"/>
      <c r="S32" s="35"/>
      <c r="T32" s="36"/>
      <c r="U32" s="34"/>
      <c r="V32" s="34"/>
      <c r="W32" s="34"/>
      <c r="X32" s="35"/>
      <c r="Y32" s="35"/>
      <c r="Z32" s="36"/>
      <c r="AA32" s="34"/>
      <c r="AB32" s="34"/>
      <c r="AC32" s="34"/>
      <c r="AD32" s="35"/>
    </row>
    <row r="33" spans="1:30" ht="15" customHeight="1">
      <c r="A33" s="64"/>
      <c r="B33" s="215" t="s">
        <v>392</v>
      </c>
      <c r="C33" s="222" t="s">
        <v>125</v>
      </c>
      <c r="D33" s="222" t="s">
        <v>353</v>
      </c>
      <c r="E33" s="222" t="s">
        <v>393</v>
      </c>
      <c r="F33" s="64"/>
      <c r="G33" s="64"/>
      <c r="H33" s="215" t="s">
        <v>392</v>
      </c>
      <c r="I33" s="223"/>
      <c r="J33" s="34"/>
      <c r="K33" s="34"/>
      <c r="L33" s="35"/>
      <c r="M33" s="35"/>
      <c r="N33" s="36"/>
      <c r="O33" s="34"/>
      <c r="P33" s="34"/>
      <c r="Q33" s="34"/>
      <c r="R33" s="35"/>
      <c r="S33" s="35"/>
      <c r="T33" s="36"/>
      <c r="U33" s="34"/>
      <c r="V33" s="34"/>
      <c r="W33" s="34"/>
      <c r="X33" s="35"/>
      <c r="Y33" s="35"/>
      <c r="Z33" s="36"/>
      <c r="AA33" s="34"/>
      <c r="AB33" s="34"/>
      <c r="AC33" s="34"/>
      <c r="AD33" s="35"/>
    </row>
    <row r="34" spans="1:30" ht="15" customHeight="1">
      <c r="A34" s="64"/>
      <c r="B34" s="215" t="s">
        <v>394</v>
      </c>
      <c r="C34" s="222" t="s">
        <v>126</v>
      </c>
      <c r="D34" s="222" t="s">
        <v>353</v>
      </c>
      <c r="E34" s="222" t="s">
        <v>395</v>
      </c>
      <c r="F34" s="64"/>
      <c r="G34" s="64"/>
      <c r="H34" s="215" t="s">
        <v>394</v>
      </c>
      <c r="I34" s="223"/>
      <c r="J34" s="34"/>
      <c r="K34" s="34"/>
      <c r="L34" s="35"/>
      <c r="M34" s="35"/>
      <c r="N34" s="36"/>
      <c r="O34" s="34"/>
      <c r="P34" s="34"/>
      <c r="Q34" s="34"/>
      <c r="R34" s="35"/>
      <c r="S34" s="35"/>
      <c r="T34" s="36"/>
      <c r="U34" s="34"/>
      <c r="V34" s="34"/>
      <c r="W34" s="34"/>
      <c r="X34" s="35"/>
      <c r="Y34" s="35"/>
      <c r="Z34" s="36"/>
      <c r="AA34" s="34"/>
      <c r="AB34" s="34"/>
      <c r="AC34" s="34"/>
      <c r="AD34" s="35"/>
    </row>
    <row r="35" spans="1:30" ht="15" customHeight="1">
      <c r="A35" s="64"/>
      <c r="B35" s="215" t="s">
        <v>396</v>
      </c>
      <c r="C35" s="222"/>
      <c r="D35" s="222" t="s">
        <v>353</v>
      </c>
      <c r="E35" s="222" t="s">
        <v>397</v>
      </c>
      <c r="F35" s="64"/>
      <c r="G35" s="64"/>
      <c r="H35" s="215" t="s">
        <v>396</v>
      </c>
      <c r="I35" s="223"/>
      <c r="J35" s="34"/>
      <c r="K35" s="34"/>
      <c r="L35" s="35"/>
      <c r="M35" s="35"/>
      <c r="N35" s="36"/>
      <c r="O35" s="34"/>
      <c r="P35" s="34"/>
      <c r="Q35" s="34"/>
      <c r="R35" s="35"/>
      <c r="S35" s="35"/>
      <c r="T35" s="36"/>
      <c r="U35" s="34"/>
      <c r="V35" s="34"/>
      <c r="W35" s="34"/>
      <c r="X35" s="35"/>
      <c r="Y35" s="35"/>
      <c r="Z35" s="36"/>
      <c r="AA35" s="34"/>
      <c r="AB35" s="34"/>
      <c r="AC35" s="34"/>
      <c r="AD35" s="35"/>
    </row>
    <row r="36" spans="1:30" ht="15" customHeight="1">
      <c r="A36" s="64"/>
      <c r="B36" s="215" t="s">
        <v>398</v>
      </c>
      <c r="C36" s="222" t="s">
        <v>128</v>
      </c>
      <c r="D36" s="222" t="s">
        <v>353</v>
      </c>
      <c r="E36" s="222" t="s">
        <v>399</v>
      </c>
      <c r="F36" s="64"/>
      <c r="G36" s="64"/>
      <c r="H36" s="215" t="s">
        <v>398</v>
      </c>
      <c r="I36" s="223"/>
      <c r="J36" s="34"/>
      <c r="K36" s="34"/>
      <c r="L36" s="35"/>
      <c r="M36" s="35"/>
      <c r="N36" s="36"/>
      <c r="O36" s="34"/>
      <c r="P36" s="34"/>
      <c r="Q36" s="34"/>
      <c r="R36" s="35"/>
      <c r="S36" s="35"/>
      <c r="T36" s="36"/>
      <c r="U36" s="34"/>
      <c r="V36" s="34"/>
      <c r="W36" s="34"/>
      <c r="X36" s="35"/>
      <c r="Y36" s="35"/>
      <c r="Z36" s="36"/>
      <c r="AA36" s="34"/>
      <c r="AB36" s="34"/>
      <c r="AC36" s="34"/>
      <c r="AD36" s="35"/>
    </row>
    <row r="37" spans="1:30" ht="15" customHeight="1">
      <c r="A37" s="64"/>
      <c r="B37" s="215" t="s">
        <v>400</v>
      </c>
      <c r="C37" s="222" t="s">
        <v>132</v>
      </c>
      <c r="D37" s="222" t="s">
        <v>353</v>
      </c>
      <c r="E37" s="222" t="s">
        <v>401</v>
      </c>
      <c r="F37" s="64"/>
      <c r="G37" s="64"/>
      <c r="H37" s="215" t="s">
        <v>400</v>
      </c>
      <c r="I37" s="223"/>
      <c r="J37" s="34"/>
      <c r="K37" s="34"/>
      <c r="L37" s="35"/>
      <c r="M37" s="35"/>
      <c r="N37" s="36"/>
      <c r="O37" s="34"/>
      <c r="P37" s="34"/>
      <c r="Q37" s="34"/>
      <c r="R37" s="35"/>
      <c r="S37" s="35"/>
      <c r="T37" s="36"/>
      <c r="U37" s="34"/>
      <c r="V37" s="34"/>
      <c r="W37" s="34"/>
      <c r="X37" s="35"/>
      <c r="Y37" s="35"/>
      <c r="Z37" s="36"/>
      <c r="AA37" s="34"/>
      <c r="AB37" s="34"/>
      <c r="AC37" s="34"/>
      <c r="AD37" s="35"/>
    </row>
    <row r="38" spans="1:30" ht="15" customHeight="1">
      <c r="A38" s="64"/>
      <c r="B38" s="215" t="s">
        <v>402</v>
      </c>
      <c r="C38" s="222" t="s">
        <v>133</v>
      </c>
      <c r="D38" s="222" t="s">
        <v>353</v>
      </c>
      <c r="E38" s="222" t="s">
        <v>403</v>
      </c>
      <c r="F38" s="64"/>
      <c r="G38" s="64"/>
      <c r="H38" s="215" t="s">
        <v>402</v>
      </c>
      <c r="I38" s="223"/>
      <c r="J38" s="34"/>
      <c r="K38" s="34"/>
      <c r="L38" s="35"/>
      <c r="M38" s="35"/>
      <c r="N38" s="36"/>
      <c r="O38" s="34"/>
      <c r="P38" s="34"/>
      <c r="Q38" s="34"/>
      <c r="R38" s="35"/>
      <c r="S38" s="35"/>
      <c r="T38" s="36"/>
      <c r="U38" s="34"/>
      <c r="V38" s="34"/>
      <c r="W38" s="34"/>
      <c r="X38" s="35"/>
      <c r="Y38" s="35"/>
      <c r="Z38" s="36"/>
      <c r="AA38" s="34"/>
      <c r="AB38" s="34"/>
      <c r="AC38" s="34"/>
      <c r="AD38" s="35"/>
    </row>
    <row r="39" spans="1:30" ht="15" customHeight="1">
      <c r="A39" s="65"/>
      <c r="B39" s="215" t="s">
        <v>404</v>
      </c>
      <c r="C39" s="222" t="s">
        <v>134</v>
      </c>
      <c r="D39" s="222" t="s">
        <v>353</v>
      </c>
      <c r="E39" s="222" t="s">
        <v>405</v>
      </c>
      <c r="F39" s="64"/>
      <c r="G39" s="65"/>
      <c r="H39" s="215" t="s">
        <v>404</v>
      </c>
      <c r="I39" s="223"/>
      <c r="J39" s="34"/>
      <c r="K39" s="34"/>
      <c r="L39" s="35"/>
      <c r="M39" s="62"/>
      <c r="N39" s="36"/>
      <c r="O39" s="34"/>
      <c r="P39" s="34"/>
      <c r="Q39" s="34"/>
      <c r="R39" s="35"/>
      <c r="S39" s="62"/>
      <c r="T39" s="36"/>
      <c r="U39" s="34"/>
      <c r="V39" s="34"/>
      <c r="W39" s="34"/>
      <c r="X39" s="35"/>
      <c r="Y39" s="62"/>
      <c r="Z39" s="36"/>
      <c r="AA39" s="34"/>
      <c r="AB39" s="34"/>
      <c r="AC39" s="34"/>
      <c r="AD39" s="35"/>
    </row>
    <row r="40" spans="1:30" ht="15" customHeight="1">
      <c r="A40" s="64"/>
      <c r="B40" s="215" t="s">
        <v>406</v>
      </c>
      <c r="C40" s="222" t="s">
        <v>135</v>
      </c>
      <c r="D40" s="222" t="s">
        <v>353</v>
      </c>
      <c r="E40" s="222" t="s">
        <v>407</v>
      </c>
      <c r="F40" s="64"/>
      <c r="G40" s="64"/>
      <c r="H40" s="215" t="s">
        <v>406</v>
      </c>
      <c r="I40" s="223"/>
      <c r="J40" s="34"/>
      <c r="K40" s="34"/>
      <c r="L40" s="35"/>
      <c r="M40" s="35"/>
      <c r="N40" s="36"/>
      <c r="O40" s="34"/>
      <c r="P40" s="34"/>
      <c r="Q40" s="34"/>
      <c r="R40" s="35"/>
      <c r="S40" s="35"/>
      <c r="T40" s="36"/>
      <c r="U40" s="34"/>
      <c r="V40" s="34"/>
      <c r="W40" s="34"/>
      <c r="X40" s="35"/>
      <c r="Y40" s="35"/>
      <c r="Z40" s="36"/>
      <c r="AA40" s="34"/>
      <c r="AB40" s="34"/>
      <c r="AC40" s="34"/>
      <c r="AD40" s="35"/>
    </row>
    <row r="41" spans="1:30" ht="15" customHeight="1">
      <c r="A41" s="64"/>
      <c r="B41" s="215" t="s">
        <v>408</v>
      </c>
      <c r="C41" s="222"/>
      <c r="D41" s="222" t="s">
        <v>353</v>
      </c>
      <c r="E41" s="222" t="s">
        <v>409</v>
      </c>
      <c r="F41" s="64"/>
      <c r="G41" s="64"/>
      <c r="H41" s="215" t="s">
        <v>408</v>
      </c>
      <c r="I41" s="223"/>
      <c r="J41" s="34"/>
      <c r="K41" s="34"/>
      <c r="L41" s="35"/>
      <c r="M41" s="35"/>
      <c r="N41" s="36"/>
      <c r="O41" s="34"/>
      <c r="P41" s="34"/>
      <c r="Q41" s="34"/>
      <c r="R41" s="35"/>
      <c r="S41" s="35"/>
      <c r="T41" s="36"/>
      <c r="U41" s="34"/>
      <c r="V41" s="34"/>
      <c r="W41" s="34"/>
      <c r="X41" s="35"/>
      <c r="Y41" s="35"/>
      <c r="Z41" s="36"/>
      <c r="AA41" s="34"/>
      <c r="AB41" s="34"/>
      <c r="AC41" s="34"/>
      <c r="AD41" s="35"/>
    </row>
    <row r="42" spans="1:30" ht="15" customHeight="1">
      <c r="A42" s="64"/>
      <c r="B42" s="215" t="s">
        <v>410</v>
      </c>
      <c r="C42" s="222" t="s">
        <v>136</v>
      </c>
      <c r="D42" s="222" t="s">
        <v>353</v>
      </c>
      <c r="E42" s="222" t="s">
        <v>411</v>
      </c>
      <c r="F42" s="64"/>
      <c r="G42" s="64"/>
      <c r="H42" s="215" t="s">
        <v>410</v>
      </c>
      <c r="I42" s="223"/>
      <c r="J42" s="34"/>
      <c r="K42" s="34"/>
      <c r="L42" s="35"/>
      <c r="M42" s="35"/>
      <c r="N42" s="36"/>
      <c r="O42" s="34"/>
      <c r="P42" s="34"/>
      <c r="Q42" s="34"/>
      <c r="R42" s="35"/>
      <c r="S42" s="35"/>
      <c r="T42" s="36"/>
      <c r="U42" s="34"/>
      <c r="V42" s="34"/>
      <c r="W42" s="34"/>
      <c r="X42" s="35"/>
      <c r="Y42" s="35"/>
      <c r="Z42" s="36"/>
      <c r="AA42" s="34"/>
      <c r="AB42" s="34"/>
      <c r="AC42" s="34"/>
      <c r="AD42" s="35"/>
    </row>
    <row r="43" spans="1:30" ht="15" customHeight="1">
      <c r="A43" s="64"/>
      <c r="B43" s="215" t="s">
        <v>412</v>
      </c>
      <c r="C43" s="222"/>
      <c r="D43" s="222" t="s">
        <v>353</v>
      </c>
      <c r="E43" s="222" t="s">
        <v>413</v>
      </c>
      <c r="F43" s="64"/>
      <c r="G43" s="64"/>
      <c r="H43" s="215" t="s">
        <v>412</v>
      </c>
      <c r="I43" s="223"/>
      <c r="J43" s="34"/>
      <c r="K43" s="34"/>
      <c r="L43" s="35"/>
      <c r="M43" s="35"/>
      <c r="N43" s="36"/>
      <c r="O43" s="34"/>
      <c r="P43" s="34"/>
      <c r="Q43" s="34"/>
      <c r="R43" s="35"/>
      <c r="S43" s="35"/>
      <c r="T43" s="36"/>
      <c r="U43" s="34"/>
      <c r="V43" s="34"/>
      <c r="W43" s="34"/>
      <c r="X43" s="35"/>
      <c r="Y43" s="35"/>
      <c r="Z43" s="36"/>
      <c r="AA43" s="34"/>
      <c r="AB43" s="34"/>
      <c r="AC43" s="34"/>
      <c r="AD43" s="35"/>
    </row>
    <row r="44" spans="1:30" ht="15" customHeight="1">
      <c r="A44" s="64"/>
      <c r="B44" s="215" t="s">
        <v>414</v>
      </c>
      <c r="C44" s="222"/>
      <c r="D44" s="222" t="s">
        <v>353</v>
      </c>
      <c r="E44" s="222" t="s">
        <v>415</v>
      </c>
      <c r="F44" s="64"/>
      <c r="G44" s="64"/>
      <c r="H44" s="215" t="s">
        <v>414</v>
      </c>
      <c r="I44" s="223"/>
      <c r="J44" s="34"/>
      <c r="K44" s="34"/>
      <c r="L44" s="35"/>
      <c r="M44" s="35"/>
      <c r="N44" s="36"/>
      <c r="O44" s="34"/>
      <c r="P44" s="34"/>
      <c r="Q44" s="34"/>
      <c r="R44" s="35"/>
      <c r="S44" s="35"/>
      <c r="T44" s="36"/>
      <c r="U44" s="34"/>
      <c r="V44" s="34"/>
      <c r="W44" s="34"/>
      <c r="X44" s="35"/>
      <c r="Y44" s="35"/>
      <c r="Z44" s="36"/>
      <c r="AA44" s="34"/>
      <c r="AB44" s="34"/>
      <c r="AC44" s="34"/>
      <c r="AD44" s="35"/>
    </row>
    <row r="45" spans="1:30" ht="15" customHeight="1">
      <c r="A45" s="64"/>
      <c r="B45" s="215" t="s">
        <v>416</v>
      </c>
      <c r="C45" s="224" t="s">
        <v>138</v>
      </c>
      <c r="D45" s="224" t="s">
        <v>353</v>
      </c>
      <c r="E45" s="224" t="s">
        <v>417</v>
      </c>
      <c r="F45" s="225"/>
      <c r="G45" s="140"/>
      <c r="H45" s="226" t="s">
        <v>416</v>
      </c>
      <c r="I45" s="223"/>
      <c r="J45" s="34"/>
      <c r="K45" s="34"/>
      <c r="L45" s="35"/>
      <c r="M45" s="35"/>
      <c r="N45" s="36"/>
      <c r="O45" s="34"/>
      <c r="P45" s="34"/>
      <c r="Q45" s="34"/>
      <c r="R45" s="35"/>
      <c r="S45" s="35"/>
      <c r="T45" s="36"/>
      <c r="U45" s="34"/>
      <c r="V45" s="34"/>
      <c r="W45" s="34"/>
      <c r="X45" s="35"/>
      <c r="Y45" s="35"/>
      <c r="Z45" s="36"/>
      <c r="AA45" s="34"/>
      <c r="AB45" s="34"/>
      <c r="AC45" s="34"/>
      <c r="AD45" s="35"/>
    </row>
    <row r="46" spans="1:30" ht="15" customHeight="1">
      <c r="A46" s="64"/>
      <c r="B46" s="215"/>
      <c r="C46" s="227" t="s">
        <v>418</v>
      </c>
      <c r="D46" s="228"/>
      <c r="E46" s="229"/>
      <c r="F46" s="140"/>
      <c r="G46" s="140"/>
      <c r="H46" s="226"/>
      <c r="I46" s="223"/>
      <c r="J46" s="34"/>
      <c r="K46" s="34"/>
      <c r="L46" s="35"/>
      <c r="M46" s="35"/>
      <c r="N46" s="36"/>
      <c r="O46" s="34"/>
      <c r="P46" s="34"/>
      <c r="Q46" s="34"/>
      <c r="R46" s="35"/>
      <c r="S46" s="35"/>
      <c r="T46" s="36"/>
      <c r="U46" s="34"/>
      <c r="V46" s="34"/>
      <c r="W46" s="34"/>
      <c r="X46" s="35"/>
      <c r="Y46" s="35"/>
      <c r="Z46" s="36"/>
      <c r="AA46" s="34"/>
      <c r="AB46" s="34"/>
      <c r="AC46" s="34"/>
      <c r="AD46" s="35"/>
    </row>
    <row r="47" spans="1:30" ht="15" customHeight="1">
      <c r="A47" s="64"/>
      <c r="B47" s="215"/>
      <c r="C47" s="230" t="s">
        <v>419</v>
      </c>
      <c r="D47" s="231"/>
      <c r="E47" s="232"/>
      <c r="F47" s="140"/>
      <c r="G47" s="140"/>
      <c r="H47" s="226"/>
      <c r="I47" s="223"/>
      <c r="J47" s="34"/>
      <c r="K47" s="34"/>
      <c r="L47" s="35"/>
      <c r="M47" s="35"/>
      <c r="N47" s="36"/>
      <c r="O47" s="34"/>
      <c r="P47" s="34"/>
      <c r="Q47" s="34"/>
      <c r="R47" s="35"/>
      <c r="S47" s="35"/>
      <c r="T47" s="36"/>
      <c r="U47" s="34"/>
      <c r="V47" s="34"/>
      <c r="W47" s="34"/>
      <c r="X47" s="35"/>
      <c r="Y47" s="35"/>
      <c r="Z47" s="36"/>
      <c r="AA47" s="34"/>
      <c r="AB47" s="34"/>
      <c r="AC47" s="34"/>
      <c r="AD47" s="35"/>
    </row>
    <row r="48" spans="1:30" ht="15" customHeight="1">
      <c r="A48" s="64"/>
      <c r="B48" s="215"/>
      <c r="C48" s="233"/>
      <c r="D48" s="234"/>
      <c r="E48" s="235"/>
      <c r="F48" s="140"/>
      <c r="G48" s="140"/>
      <c r="H48" s="226"/>
      <c r="I48" s="223"/>
      <c r="J48" s="34"/>
      <c r="K48" s="34"/>
      <c r="L48" s="35"/>
      <c r="M48" s="35"/>
      <c r="N48" s="36"/>
      <c r="O48" s="34"/>
      <c r="P48" s="34"/>
      <c r="Q48" s="34"/>
      <c r="R48" s="35"/>
      <c r="S48" s="35"/>
      <c r="T48" s="36"/>
      <c r="U48" s="34"/>
      <c r="V48" s="34"/>
      <c r="W48" s="34"/>
      <c r="X48" s="35"/>
      <c r="Y48" s="35"/>
      <c r="Z48" s="36"/>
      <c r="AA48" s="34"/>
      <c r="AB48" s="34"/>
      <c r="AC48" s="34"/>
      <c r="AD48" s="35"/>
    </row>
    <row r="49" spans="1:30" ht="15" customHeight="1">
      <c r="A49" s="64"/>
      <c r="B49" s="215"/>
      <c r="C49" s="236"/>
      <c r="D49" s="237"/>
      <c r="E49" s="238"/>
      <c r="F49" s="140"/>
      <c r="G49" s="140"/>
      <c r="H49" s="226"/>
      <c r="I49" s="223"/>
      <c r="J49" s="34"/>
      <c r="K49" s="34"/>
      <c r="L49" s="35"/>
      <c r="M49" s="35"/>
      <c r="N49" s="36"/>
      <c r="O49" s="34"/>
      <c r="P49" s="34"/>
      <c r="Q49" s="34"/>
      <c r="R49" s="35"/>
      <c r="S49" s="35"/>
      <c r="T49" s="36"/>
      <c r="U49" s="34"/>
      <c r="V49" s="34"/>
      <c r="W49" s="34"/>
      <c r="X49" s="35"/>
      <c r="Y49" s="35"/>
      <c r="Z49" s="36"/>
      <c r="AA49" s="34"/>
      <c r="AB49" s="34"/>
      <c r="AC49" s="34"/>
      <c r="AD49" s="35"/>
    </row>
    <row r="50" spans="1:30" ht="15" customHeight="1">
      <c r="A50" s="64"/>
      <c r="B50" s="215"/>
      <c r="C50" s="223"/>
      <c r="D50" s="223"/>
      <c r="E50" s="223"/>
      <c r="F50" s="140"/>
      <c r="G50" s="140"/>
      <c r="H50" s="226"/>
      <c r="I50" s="223"/>
      <c r="J50" s="34"/>
      <c r="K50" s="34"/>
      <c r="L50" s="35"/>
      <c r="M50" s="35"/>
      <c r="N50" s="36"/>
      <c r="O50" s="34"/>
      <c r="P50" s="34"/>
      <c r="Q50" s="34"/>
      <c r="R50" s="35"/>
      <c r="S50" s="35"/>
      <c r="T50" s="36"/>
      <c r="U50" s="34"/>
      <c r="V50" s="34"/>
      <c r="W50" s="34"/>
      <c r="X50" s="35"/>
      <c r="Y50" s="35"/>
      <c r="Z50" s="36"/>
      <c r="AA50" s="34"/>
      <c r="AB50" s="34"/>
      <c r="AC50" s="34"/>
      <c r="AD50" s="35"/>
    </row>
    <row r="51" spans="1:30" ht="15" customHeight="1">
      <c r="A51" s="64"/>
      <c r="B51" s="215"/>
      <c r="C51" s="223"/>
      <c r="D51" s="223"/>
      <c r="E51" s="223"/>
      <c r="F51" s="140"/>
      <c r="G51" s="140"/>
      <c r="H51" s="226"/>
      <c r="I51" s="223"/>
      <c r="J51" s="34"/>
      <c r="K51" s="34"/>
      <c r="L51" s="35"/>
      <c r="M51" s="35"/>
      <c r="N51" s="36"/>
      <c r="O51" s="34"/>
      <c r="P51" s="34"/>
      <c r="Q51" s="34"/>
      <c r="R51" s="35"/>
      <c r="S51" s="35"/>
      <c r="T51" s="36"/>
      <c r="U51" s="34"/>
      <c r="V51" s="34"/>
      <c r="W51" s="34"/>
      <c r="X51" s="35"/>
      <c r="Y51" s="35"/>
      <c r="Z51" s="36"/>
      <c r="AA51" s="34"/>
      <c r="AB51" s="34"/>
      <c r="AC51" s="34"/>
      <c r="AD51" s="35"/>
    </row>
    <row r="52" spans="1:30" ht="15" customHeight="1">
      <c r="A52" s="64"/>
      <c r="B52" s="215"/>
      <c r="C52" s="223"/>
      <c r="D52" s="223"/>
      <c r="E52" s="223"/>
      <c r="F52" s="140"/>
      <c r="G52" s="140"/>
      <c r="H52" s="226"/>
      <c r="I52" s="223"/>
      <c r="J52" s="34"/>
      <c r="K52" s="34"/>
      <c r="L52" s="35"/>
      <c r="M52" s="35"/>
      <c r="N52" s="36"/>
      <c r="O52" s="34"/>
      <c r="P52" s="34"/>
      <c r="Q52" s="34"/>
      <c r="R52" s="35"/>
      <c r="S52" s="35"/>
      <c r="T52" s="36"/>
      <c r="U52" s="34"/>
      <c r="V52" s="34"/>
      <c r="W52" s="34"/>
      <c r="X52" s="35"/>
      <c r="Y52" s="35"/>
      <c r="Z52" s="36"/>
      <c r="AA52" s="34"/>
      <c r="AB52" s="34"/>
      <c r="AC52" s="34"/>
      <c r="AD52" s="35"/>
    </row>
    <row r="53" spans="1:30" ht="15" customHeight="1">
      <c r="A53" s="64"/>
      <c r="B53" s="214"/>
      <c r="C53" s="70" t="s">
        <v>420</v>
      </c>
      <c r="D53" s="103"/>
      <c r="E53" s="92"/>
      <c r="F53" s="64"/>
      <c r="G53" s="64"/>
      <c r="H53" s="64"/>
      <c r="I53" s="217"/>
      <c r="J53" s="56"/>
      <c r="K53" s="57"/>
      <c r="L53" s="35"/>
      <c r="M53" s="35"/>
      <c r="N53" s="35"/>
      <c r="O53" s="55"/>
      <c r="P53" s="56"/>
      <c r="Q53" s="57"/>
      <c r="R53" s="35"/>
      <c r="S53" s="35"/>
      <c r="T53" s="35"/>
      <c r="U53" s="55"/>
      <c r="V53" s="56"/>
      <c r="W53" s="57"/>
      <c r="X53" s="35"/>
      <c r="Y53" s="35"/>
      <c r="Z53" s="35"/>
      <c r="AA53" s="55"/>
      <c r="AB53" s="56"/>
      <c r="AC53" s="57"/>
      <c r="AD53" s="35"/>
    </row>
    <row r="54" spans="1:30" ht="15" customHeight="1">
      <c r="A54" s="64"/>
      <c r="B54" s="214"/>
      <c r="C54" s="64"/>
      <c r="D54" s="64"/>
      <c r="E54" s="64"/>
      <c r="F54" s="64"/>
      <c r="G54" s="64"/>
      <c r="H54" s="64"/>
      <c r="I54" s="140"/>
      <c r="J54" s="35"/>
      <c r="K54" s="35"/>
      <c r="L54" s="35"/>
      <c r="M54" s="35"/>
      <c r="N54" s="35"/>
      <c r="O54" s="35"/>
      <c r="P54" s="35"/>
      <c r="Q54" s="35"/>
      <c r="R54" s="35"/>
      <c r="S54" s="35"/>
      <c r="T54" s="35"/>
      <c r="U54" s="35"/>
      <c r="V54" s="35"/>
      <c r="W54" s="35"/>
      <c r="X54" s="35"/>
      <c r="Y54" s="35"/>
      <c r="Z54" s="35"/>
      <c r="AA54" s="35"/>
      <c r="AB54" s="35"/>
      <c r="AC54" s="35"/>
      <c r="AD54" s="35"/>
    </row>
    <row r="55" spans="1:30" ht="15" customHeight="1">
      <c r="A55" s="64"/>
      <c r="B55" s="214"/>
      <c r="C55" s="81"/>
      <c r="D55" s="81"/>
      <c r="E55" s="187" t="s">
        <v>265</v>
      </c>
      <c r="F55" s="64"/>
      <c r="G55" s="64"/>
      <c r="H55" s="64"/>
      <c r="I55" s="79"/>
      <c r="J55" s="3"/>
      <c r="K55" s="58"/>
      <c r="L55" s="35"/>
      <c r="M55" s="35"/>
      <c r="N55" s="35"/>
      <c r="O55" s="3"/>
      <c r="P55" s="3"/>
      <c r="Q55" s="58"/>
      <c r="R55" s="35"/>
      <c r="S55" s="35"/>
      <c r="T55" s="35"/>
      <c r="U55" s="3"/>
      <c r="V55" s="3"/>
      <c r="W55" s="58"/>
      <c r="X55" s="35"/>
      <c r="Y55" s="35"/>
      <c r="Z55" s="35"/>
      <c r="AA55" s="3"/>
      <c r="AB55" s="3"/>
      <c r="AC55" s="58"/>
      <c r="AD55" s="35"/>
    </row>
    <row r="56" spans="1:30" ht="15" customHeight="1">
      <c r="A56" s="64"/>
      <c r="B56" s="214"/>
      <c r="C56" s="188" t="s">
        <v>348</v>
      </c>
      <c r="D56" s="188"/>
      <c r="E56" s="187" t="s">
        <v>349</v>
      </c>
      <c r="F56" s="64"/>
      <c r="G56" s="64"/>
      <c r="H56" s="64"/>
      <c r="I56" s="218"/>
      <c r="J56" s="59"/>
      <c r="K56" s="58"/>
      <c r="L56" s="35"/>
      <c r="M56" s="35"/>
      <c r="N56" s="35"/>
      <c r="O56" s="59"/>
      <c r="P56" s="59"/>
      <c r="Q56" s="58"/>
      <c r="R56" s="35"/>
      <c r="S56" s="35"/>
      <c r="T56" s="35"/>
      <c r="U56" s="59"/>
      <c r="V56" s="59"/>
      <c r="W56" s="58"/>
      <c r="X56" s="35"/>
      <c r="Y56" s="35"/>
      <c r="Z56" s="35"/>
      <c r="AA56" s="59"/>
      <c r="AB56" s="59"/>
      <c r="AC56" s="58"/>
      <c r="AD56" s="35"/>
    </row>
    <row r="57" spans="1:30" ht="15" customHeight="1">
      <c r="A57" s="64"/>
      <c r="B57" s="214"/>
      <c r="C57" s="188" t="str">
        <f>CONCATENATE(MF121TP1!C3)</f>
        <v>04/18/2016</v>
      </c>
      <c r="D57" s="188"/>
      <c r="E57" s="191" t="str">
        <f>CONCATENATE(MF121TP1!D3," Reporting Period")</f>
        <v>2015 Reporting Period</v>
      </c>
      <c r="F57" s="64"/>
      <c r="G57" s="64"/>
      <c r="H57" s="64"/>
      <c r="I57" s="218"/>
      <c r="J57" s="59"/>
      <c r="K57" s="58"/>
      <c r="L57" s="35"/>
      <c r="M57" s="35"/>
      <c r="N57" s="35"/>
      <c r="O57" s="59"/>
      <c r="P57" s="59"/>
      <c r="Q57" s="58"/>
      <c r="R57" s="35"/>
      <c r="S57" s="35"/>
      <c r="T57" s="35"/>
      <c r="U57" s="59"/>
      <c r="V57" s="59"/>
      <c r="W57" s="58"/>
      <c r="X57" s="35"/>
      <c r="Y57" s="35"/>
      <c r="Z57" s="35"/>
      <c r="AA57" s="59"/>
      <c r="AB57" s="59"/>
      <c r="AC57" s="58"/>
      <c r="AD57" s="35"/>
    </row>
    <row r="58" spans="1:30" ht="15" customHeight="1">
      <c r="A58" s="64"/>
      <c r="B58" s="214" t="s">
        <v>350</v>
      </c>
      <c r="C58" s="219" t="s">
        <v>99</v>
      </c>
      <c r="D58" s="220" t="s">
        <v>351</v>
      </c>
      <c r="E58" s="220" t="s">
        <v>352</v>
      </c>
      <c r="F58" s="64"/>
      <c r="G58" s="64"/>
      <c r="H58" s="214" t="s">
        <v>350</v>
      </c>
      <c r="I58" s="221"/>
      <c r="J58" s="60"/>
      <c r="K58" s="60"/>
      <c r="L58" s="35"/>
      <c r="M58" s="35"/>
      <c r="N58" s="61"/>
      <c r="O58" s="60"/>
      <c r="P58" s="60"/>
      <c r="Q58" s="60"/>
      <c r="R58" s="35"/>
      <c r="S58" s="35"/>
      <c r="T58" s="61"/>
      <c r="U58" s="60"/>
      <c r="V58" s="60"/>
      <c r="W58" s="60"/>
      <c r="X58" s="35"/>
      <c r="Y58" s="35"/>
      <c r="Z58" s="61"/>
      <c r="AA58" s="60"/>
      <c r="AB58" s="60"/>
      <c r="AC58" s="60"/>
      <c r="AD58" s="35"/>
    </row>
    <row r="59" spans="1:30" ht="15" customHeight="1">
      <c r="A59" s="65"/>
      <c r="B59" s="215" t="s">
        <v>421</v>
      </c>
      <c r="C59" s="222"/>
      <c r="D59" s="222" t="s">
        <v>353</v>
      </c>
      <c r="E59" s="222" t="s">
        <v>422</v>
      </c>
      <c r="F59" s="64"/>
      <c r="G59" s="65"/>
      <c r="H59" s="215" t="s">
        <v>421</v>
      </c>
      <c r="I59" s="223"/>
      <c r="J59" s="34"/>
      <c r="K59" s="34"/>
      <c r="L59" s="35"/>
      <c r="M59" s="62"/>
      <c r="N59" s="36"/>
      <c r="O59" s="34"/>
      <c r="P59" s="34"/>
      <c r="Q59" s="34"/>
      <c r="R59" s="35"/>
      <c r="S59" s="62"/>
      <c r="T59" s="36"/>
      <c r="U59" s="34"/>
      <c r="V59" s="34"/>
      <c r="W59" s="34"/>
      <c r="X59" s="35"/>
      <c r="Y59" s="62"/>
      <c r="Z59" s="36"/>
      <c r="AA59" s="34"/>
      <c r="AB59" s="34"/>
      <c r="AC59" s="34"/>
      <c r="AD59" s="35"/>
    </row>
    <row r="60" spans="1:30" ht="15" customHeight="1">
      <c r="A60" s="64"/>
      <c r="B60" s="215" t="s">
        <v>423</v>
      </c>
      <c r="C60" s="222" t="s">
        <v>139</v>
      </c>
      <c r="D60" s="222" t="s">
        <v>353</v>
      </c>
      <c r="E60" s="222" t="s">
        <v>424</v>
      </c>
      <c r="F60" s="64"/>
      <c r="G60" s="64"/>
      <c r="H60" s="215" t="s">
        <v>423</v>
      </c>
      <c r="I60" s="223"/>
      <c r="J60" s="34"/>
      <c r="K60" s="34"/>
      <c r="L60" s="35"/>
      <c r="M60" s="35"/>
      <c r="N60" s="36"/>
      <c r="O60" s="34"/>
      <c r="P60" s="34"/>
      <c r="Q60" s="34"/>
      <c r="R60" s="35"/>
      <c r="S60" s="35"/>
      <c r="T60" s="36"/>
      <c r="U60" s="34"/>
      <c r="V60" s="34"/>
      <c r="W60" s="34"/>
      <c r="X60" s="35"/>
      <c r="Y60" s="35"/>
      <c r="Z60" s="36"/>
      <c r="AA60" s="34"/>
      <c r="AB60" s="34"/>
      <c r="AC60" s="34"/>
      <c r="AD60" s="35"/>
    </row>
    <row r="61" spans="1:30" ht="15" customHeight="1">
      <c r="A61" s="64"/>
      <c r="B61" s="215" t="s">
        <v>425</v>
      </c>
      <c r="C61" s="222"/>
      <c r="D61" s="222" t="s">
        <v>353</v>
      </c>
      <c r="E61" s="222" t="s">
        <v>426</v>
      </c>
      <c r="F61" s="64"/>
      <c r="G61" s="64"/>
      <c r="H61" s="215" t="s">
        <v>425</v>
      </c>
      <c r="I61" s="223"/>
      <c r="J61" s="34"/>
      <c r="K61" s="34"/>
      <c r="L61" s="35"/>
      <c r="M61" s="35"/>
      <c r="N61" s="36"/>
      <c r="O61" s="34"/>
      <c r="P61" s="34"/>
      <c r="Q61" s="34"/>
      <c r="R61" s="35"/>
      <c r="S61" s="35"/>
      <c r="T61" s="36"/>
      <c r="U61" s="34"/>
      <c r="V61" s="34"/>
      <c r="W61" s="34"/>
      <c r="X61" s="35"/>
      <c r="Y61" s="35"/>
      <c r="Z61" s="36"/>
      <c r="AA61" s="34"/>
      <c r="AB61" s="34"/>
      <c r="AC61" s="34"/>
      <c r="AD61" s="35"/>
    </row>
    <row r="62" spans="1:30" ht="15" customHeight="1">
      <c r="A62" s="65" t="s">
        <v>358</v>
      </c>
      <c r="B62" s="215" t="s">
        <v>243</v>
      </c>
      <c r="C62" s="222" t="s">
        <v>140</v>
      </c>
      <c r="D62" s="222" t="s">
        <v>353</v>
      </c>
      <c r="E62" s="222" t="s">
        <v>427</v>
      </c>
      <c r="F62" s="64"/>
      <c r="G62" s="65" t="s">
        <v>358</v>
      </c>
      <c r="H62" s="215" t="s">
        <v>243</v>
      </c>
      <c r="I62" s="223"/>
      <c r="J62" s="34"/>
      <c r="K62" s="34"/>
      <c r="L62" s="35"/>
      <c r="M62" s="62"/>
      <c r="N62" s="36"/>
      <c r="O62" s="34"/>
      <c r="P62" s="34"/>
      <c r="Q62" s="34"/>
      <c r="R62" s="35"/>
      <c r="S62" s="62"/>
      <c r="T62" s="36"/>
      <c r="U62" s="34"/>
      <c r="V62" s="34"/>
      <c r="W62" s="34"/>
      <c r="X62" s="35"/>
      <c r="Y62" s="62"/>
      <c r="Z62" s="36"/>
      <c r="AA62" s="34"/>
      <c r="AB62" s="34"/>
      <c r="AC62" s="34"/>
      <c r="AD62" s="35"/>
    </row>
    <row r="63" spans="1:30" ht="15" customHeight="1">
      <c r="A63" s="64"/>
      <c r="B63" s="215" t="s">
        <v>66</v>
      </c>
      <c r="C63" s="222"/>
      <c r="D63" s="222" t="s">
        <v>353</v>
      </c>
      <c r="E63" s="222" t="s">
        <v>428</v>
      </c>
      <c r="F63" s="64"/>
      <c r="G63" s="64"/>
      <c r="H63" s="215" t="s">
        <v>66</v>
      </c>
      <c r="I63" s="223"/>
      <c r="J63" s="34"/>
      <c r="K63" s="34"/>
      <c r="L63" s="35"/>
      <c r="M63" s="35"/>
      <c r="N63" s="36"/>
      <c r="O63" s="34"/>
      <c r="P63" s="34"/>
      <c r="Q63" s="34"/>
      <c r="R63" s="35"/>
      <c r="S63" s="35"/>
      <c r="T63" s="36"/>
      <c r="U63" s="34"/>
      <c r="V63" s="34"/>
      <c r="W63" s="34"/>
      <c r="X63" s="35"/>
      <c r="Y63" s="35"/>
      <c r="Z63" s="36"/>
      <c r="AA63" s="34"/>
      <c r="AB63" s="34"/>
      <c r="AC63" s="34"/>
      <c r="AD63" s="35"/>
    </row>
    <row r="64" spans="1:30" ht="15" customHeight="1">
      <c r="A64" s="64"/>
      <c r="B64" s="215" t="s">
        <v>429</v>
      </c>
      <c r="C64" s="222" t="s">
        <v>141</v>
      </c>
      <c r="D64" s="222" t="s">
        <v>353</v>
      </c>
      <c r="E64" s="222" t="s">
        <v>430</v>
      </c>
      <c r="F64" s="64"/>
      <c r="G64" s="64"/>
      <c r="H64" s="215" t="s">
        <v>429</v>
      </c>
      <c r="I64" s="223"/>
      <c r="J64" s="34"/>
      <c r="K64" s="34"/>
      <c r="L64" s="35"/>
      <c r="M64" s="35"/>
      <c r="N64" s="36"/>
      <c r="O64" s="34"/>
      <c r="P64" s="34"/>
      <c r="Q64" s="34"/>
      <c r="R64" s="35"/>
      <c r="S64" s="35"/>
      <c r="T64" s="36"/>
      <c r="U64" s="34"/>
      <c r="V64" s="34"/>
      <c r="W64" s="34"/>
      <c r="X64" s="35"/>
      <c r="Y64" s="35"/>
      <c r="Z64" s="36"/>
      <c r="AA64" s="34"/>
      <c r="AB64" s="34"/>
      <c r="AC64" s="34"/>
      <c r="AD64" s="35"/>
    </row>
    <row r="65" spans="1:30" ht="15" customHeight="1">
      <c r="A65" s="64"/>
      <c r="B65" s="215" t="s">
        <v>431</v>
      </c>
      <c r="C65" s="222"/>
      <c r="D65" s="222" t="s">
        <v>353</v>
      </c>
      <c r="E65" s="222" t="s">
        <v>432</v>
      </c>
      <c r="F65" s="64"/>
      <c r="G65" s="64"/>
      <c r="H65" s="215" t="s">
        <v>431</v>
      </c>
      <c r="I65" s="223"/>
      <c r="J65" s="34"/>
      <c r="K65" s="34"/>
      <c r="L65" s="35"/>
      <c r="M65" s="35"/>
      <c r="N65" s="36"/>
      <c r="O65" s="34"/>
      <c r="P65" s="34"/>
      <c r="Q65" s="34"/>
      <c r="R65" s="35"/>
      <c r="S65" s="35"/>
      <c r="T65" s="36"/>
      <c r="U65" s="34"/>
      <c r="V65" s="34"/>
      <c r="W65" s="34"/>
      <c r="X65" s="35"/>
      <c r="Y65" s="35"/>
      <c r="Z65" s="36"/>
      <c r="AA65" s="34"/>
      <c r="AB65" s="34"/>
      <c r="AC65" s="34"/>
      <c r="AD65" s="35"/>
    </row>
    <row r="66" spans="1:30" ht="16.5">
      <c r="A66" s="64"/>
      <c r="B66" s="215" t="s">
        <v>433</v>
      </c>
      <c r="C66" s="222" t="s">
        <v>142</v>
      </c>
      <c r="D66" s="222" t="s">
        <v>353</v>
      </c>
      <c r="E66" s="222" t="s">
        <v>434</v>
      </c>
      <c r="F66" s="64"/>
      <c r="G66" s="64"/>
      <c r="H66" s="215" t="s">
        <v>433</v>
      </c>
      <c r="I66" s="223"/>
      <c r="J66" s="34"/>
      <c r="K66" s="34"/>
      <c r="L66" s="35"/>
      <c r="M66" s="35"/>
      <c r="N66" s="36"/>
      <c r="O66" s="34"/>
      <c r="P66" s="34"/>
      <c r="Q66" s="34"/>
      <c r="R66" s="35"/>
      <c r="S66" s="35"/>
      <c r="T66" s="36"/>
      <c r="U66" s="34"/>
      <c r="V66" s="34"/>
      <c r="W66" s="34"/>
      <c r="X66" s="35"/>
      <c r="Y66" s="35"/>
      <c r="Z66" s="36"/>
      <c r="AA66" s="34"/>
      <c r="AB66" s="34"/>
      <c r="AC66" s="34"/>
      <c r="AD66" s="35"/>
    </row>
    <row r="67" spans="1:30" ht="16.5">
      <c r="A67" s="64"/>
      <c r="B67" s="215" t="s">
        <v>242</v>
      </c>
      <c r="C67" s="222" t="s">
        <v>143</v>
      </c>
      <c r="D67" s="222" t="s">
        <v>353</v>
      </c>
      <c r="E67" s="222" t="s">
        <v>435</v>
      </c>
      <c r="F67" s="64"/>
      <c r="G67" s="64"/>
      <c r="H67" s="215" t="s">
        <v>242</v>
      </c>
      <c r="I67" s="223"/>
      <c r="J67" s="34"/>
      <c r="K67" s="34"/>
      <c r="L67" s="35"/>
      <c r="M67" s="35"/>
      <c r="N67" s="36"/>
      <c r="O67" s="34"/>
      <c r="P67" s="34"/>
      <c r="Q67" s="34"/>
      <c r="R67" s="35"/>
      <c r="S67" s="35"/>
      <c r="T67" s="36"/>
      <c r="U67" s="34"/>
      <c r="V67" s="34"/>
      <c r="W67" s="34"/>
      <c r="X67" s="35"/>
      <c r="Y67" s="35"/>
      <c r="Z67" s="36"/>
      <c r="AA67" s="34"/>
      <c r="AB67" s="34"/>
      <c r="AC67" s="34"/>
      <c r="AD67" s="35"/>
    </row>
    <row r="68" spans="1:30" ht="16.5">
      <c r="A68" s="64"/>
      <c r="B68" s="215" t="s">
        <v>195</v>
      </c>
      <c r="C68" s="222"/>
      <c r="D68" s="222" t="s">
        <v>353</v>
      </c>
      <c r="E68" s="222" t="s">
        <v>436</v>
      </c>
      <c r="F68" s="64"/>
      <c r="G68" s="64"/>
      <c r="H68" s="215" t="s">
        <v>195</v>
      </c>
      <c r="I68" s="223"/>
      <c r="J68" s="34"/>
      <c r="K68" s="34"/>
      <c r="L68" s="35"/>
      <c r="M68" s="35"/>
      <c r="N68" s="36"/>
      <c r="O68" s="34"/>
      <c r="P68" s="34"/>
      <c r="Q68" s="34"/>
      <c r="R68" s="35"/>
      <c r="S68" s="35"/>
      <c r="T68" s="36"/>
      <c r="U68" s="34"/>
      <c r="V68" s="34"/>
      <c r="W68" s="34"/>
      <c r="X68" s="35"/>
      <c r="Y68" s="35"/>
      <c r="Z68" s="36"/>
      <c r="AA68" s="34"/>
      <c r="AB68" s="34"/>
      <c r="AC68" s="34"/>
      <c r="AD68" s="35"/>
    </row>
    <row r="69" spans="1:30" ht="16.5">
      <c r="A69" s="64"/>
      <c r="B69" s="215" t="s">
        <v>241</v>
      </c>
      <c r="C69" s="222"/>
      <c r="D69" s="222" t="s">
        <v>353</v>
      </c>
      <c r="E69" s="222" t="s">
        <v>437</v>
      </c>
      <c r="F69" s="64"/>
      <c r="G69" s="64"/>
      <c r="H69" s="215" t="s">
        <v>241</v>
      </c>
      <c r="I69" s="223"/>
      <c r="J69" s="34"/>
      <c r="K69" s="34"/>
      <c r="L69" s="35"/>
      <c r="M69" s="35"/>
      <c r="N69" s="36"/>
      <c r="O69" s="34"/>
      <c r="P69" s="34"/>
      <c r="Q69" s="34"/>
      <c r="R69" s="35"/>
      <c r="S69" s="35"/>
      <c r="T69" s="36"/>
      <c r="U69" s="34"/>
      <c r="V69" s="34"/>
      <c r="W69" s="34"/>
      <c r="X69" s="35"/>
      <c r="Y69" s="35"/>
      <c r="Z69" s="36"/>
      <c r="AA69" s="34"/>
      <c r="AB69" s="34"/>
      <c r="AC69" s="34"/>
      <c r="AD69" s="35"/>
    </row>
    <row r="70" spans="1:30" ht="16.5">
      <c r="A70" s="64"/>
      <c r="B70" s="215" t="s">
        <v>194</v>
      </c>
      <c r="C70" s="222" t="s">
        <v>144</v>
      </c>
      <c r="D70" s="222" t="s">
        <v>353</v>
      </c>
      <c r="E70" s="222" t="s">
        <v>438</v>
      </c>
      <c r="F70" s="64"/>
      <c r="G70" s="64"/>
      <c r="H70" s="215" t="s">
        <v>194</v>
      </c>
      <c r="I70" s="223"/>
      <c r="J70" s="34"/>
      <c r="K70" s="34"/>
      <c r="L70" s="35"/>
      <c r="M70" s="35"/>
      <c r="N70" s="36"/>
      <c r="O70" s="34"/>
      <c r="P70" s="34"/>
      <c r="Q70" s="34"/>
      <c r="R70" s="35"/>
      <c r="S70" s="35"/>
      <c r="T70" s="36"/>
      <c r="U70" s="34"/>
      <c r="V70" s="34"/>
      <c r="W70" s="34"/>
      <c r="X70" s="35"/>
      <c r="Y70" s="35"/>
      <c r="Z70" s="36"/>
      <c r="AA70" s="34"/>
      <c r="AB70" s="34"/>
      <c r="AC70" s="34"/>
      <c r="AD70" s="35"/>
    </row>
    <row r="71" spans="1:30" ht="16.5">
      <c r="A71" s="64"/>
      <c r="B71" s="215" t="s">
        <v>180</v>
      </c>
      <c r="C71" s="222"/>
      <c r="D71" s="222" t="s">
        <v>353</v>
      </c>
      <c r="E71" s="222" t="s">
        <v>439</v>
      </c>
      <c r="F71" s="64"/>
      <c r="G71" s="64"/>
      <c r="H71" s="215" t="s">
        <v>180</v>
      </c>
      <c r="I71" s="223"/>
      <c r="J71" s="34"/>
      <c r="K71" s="34"/>
      <c r="L71" s="35"/>
      <c r="M71" s="35"/>
      <c r="N71" s="36"/>
      <c r="O71" s="34"/>
      <c r="P71" s="34"/>
      <c r="Q71" s="34"/>
      <c r="R71" s="35"/>
      <c r="S71" s="35"/>
      <c r="T71" s="36"/>
      <c r="U71" s="34"/>
      <c r="V71" s="34"/>
      <c r="W71" s="34"/>
      <c r="X71" s="35"/>
      <c r="Y71" s="35"/>
      <c r="Z71" s="36"/>
      <c r="AA71" s="34"/>
      <c r="AB71" s="34"/>
      <c r="AC71" s="34"/>
      <c r="AD71" s="35"/>
    </row>
    <row r="72" spans="1:30" ht="16.5">
      <c r="A72" s="64"/>
      <c r="B72" s="215" t="s">
        <v>440</v>
      </c>
      <c r="C72" s="222" t="s">
        <v>145</v>
      </c>
      <c r="D72" s="222" t="s">
        <v>353</v>
      </c>
      <c r="E72" s="222" t="s">
        <v>441</v>
      </c>
      <c r="F72" s="64"/>
      <c r="G72" s="64"/>
      <c r="H72" s="215" t="s">
        <v>440</v>
      </c>
      <c r="I72" s="223"/>
      <c r="J72" s="34"/>
      <c r="K72" s="34"/>
      <c r="L72" s="35"/>
      <c r="M72" s="35"/>
      <c r="N72" s="36"/>
      <c r="O72" s="34"/>
      <c r="P72" s="34"/>
      <c r="Q72" s="34"/>
      <c r="R72" s="35"/>
      <c r="S72" s="35"/>
      <c r="T72" s="36"/>
      <c r="U72" s="34"/>
      <c r="V72" s="34"/>
      <c r="W72" s="34"/>
      <c r="X72" s="35"/>
      <c r="Y72" s="35"/>
      <c r="Z72" s="36"/>
      <c r="AA72" s="34"/>
      <c r="AB72" s="34"/>
      <c r="AC72" s="34"/>
      <c r="AD72" s="35"/>
    </row>
    <row r="73" spans="1:30" ht="16.5">
      <c r="A73" s="64"/>
      <c r="B73" s="215" t="s">
        <v>442</v>
      </c>
      <c r="C73" s="222"/>
      <c r="D73" s="222" t="s">
        <v>353</v>
      </c>
      <c r="E73" s="222" t="s">
        <v>443</v>
      </c>
      <c r="F73" s="64"/>
      <c r="G73" s="64"/>
      <c r="H73" s="215" t="s">
        <v>442</v>
      </c>
      <c r="I73" s="223"/>
      <c r="J73" s="34"/>
      <c r="K73" s="34"/>
      <c r="L73" s="35"/>
      <c r="M73" s="35"/>
      <c r="N73" s="36"/>
      <c r="O73" s="34"/>
      <c r="P73" s="34"/>
      <c r="Q73" s="34"/>
      <c r="R73" s="35"/>
      <c r="S73" s="35"/>
      <c r="T73" s="36"/>
      <c r="U73" s="34"/>
      <c r="V73" s="34"/>
      <c r="W73" s="34"/>
      <c r="X73" s="35"/>
      <c r="Y73" s="35"/>
      <c r="Z73" s="36"/>
      <c r="AA73" s="34"/>
      <c r="AB73" s="34"/>
      <c r="AC73" s="34"/>
      <c r="AD73" s="35"/>
    </row>
    <row r="74" spans="1:30" ht="16.5">
      <c r="A74" s="64"/>
      <c r="B74" s="215" t="s">
        <v>240</v>
      </c>
      <c r="C74" s="222"/>
      <c r="D74" s="222" t="s">
        <v>353</v>
      </c>
      <c r="E74" s="222" t="s">
        <v>444</v>
      </c>
      <c r="F74" s="64"/>
      <c r="G74" s="64"/>
      <c r="H74" s="215" t="s">
        <v>240</v>
      </c>
      <c r="I74" s="223"/>
      <c r="J74" s="34"/>
      <c r="K74" s="34"/>
      <c r="L74" s="35"/>
      <c r="M74" s="35"/>
      <c r="N74" s="36"/>
      <c r="O74" s="34"/>
      <c r="P74" s="34"/>
      <c r="Q74" s="34"/>
      <c r="R74" s="35"/>
      <c r="S74" s="35"/>
      <c r="T74" s="36"/>
      <c r="U74" s="34"/>
      <c r="V74" s="34"/>
      <c r="W74" s="34"/>
      <c r="X74" s="35"/>
      <c r="Y74" s="35"/>
      <c r="Z74" s="36"/>
      <c r="AA74" s="34"/>
      <c r="AB74" s="34"/>
      <c r="AC74" s="34"/>
      <c r="AD74" s="35"/>
    </row>
    <row r="75" spans="1:30" ht="16.5">
      <c r="A75" s="64"/>
      <c r="B75" s="215" t="s">
        <v>84</v>
      </c>
      <c r="C75" s="222" t="s">
        <v>146</v>
      </c>
      <c r="D75" s="222" t="s">
        <v>353</v>
      </c>
      <c r="E75" s="222" t="s">
        <v>445</v>
      </c>
      <c r="F75" s="64"/>
      <c r="G75" s="64"/>
      <c r="H75" s="215" t="s">
        <v>84</v>
      </c>
      <c r="I75" s="223"/>
      <c r="J75" s="34"/>
      <c r="K75" s="34"/>
      <c r="L75" s="35"/>
      <c r="M75" s="35"/>
      <c r="N75" s="36"/>
      <c r="O75" s="34"/>
      <c r="P75" s="34"/>
      <c r="Q75" s="34"/>
      <c r="R75" s="35"/>
      <c r="S75" s="35"/>
      <c r="T75" s="36"/>
      <c r="U75" s="34"/>
      <c r="V75" s="34"/>
      <c r="W75" s="34"/>
      <c r="X75" s="35"/>
      <c r="Y75" s="35"/>
      <c r="Z75" s="36"/>
      <c r="AA75" s="34"/>
      <c r="AB75" s="34"/>
      <c r="AC75" s="34"/>
      <c r="AD75" s="35"/>
    </row>
    <row r="76" spans="1:30" ht="16.5">
      <c r="A76" s="64"/>
      <c r="B76" s="215" t="s">
        <v>446</v>
      </c>
      <c r="C76" s="222"/>
      <c r="D76" s="222" t="s">
        <v>353</v>
      </c>
      <c r="E76" s="222" t="s">
        <v>447</v>
      </c>
      <c r="F76" s="64"/>
      <c r="G76" s="64"/>
      <c r="H76" s="215" t="s">
        <v>446</v>
      </c>
      <c r="I76" s="223"/>
      <c r="J76" s="34"/>
      <c r="K76" s="34"/>
      <c r="L76" s="35"/>
      <c r="M76" s="35"/>
      <c r="N76" s="36"/>
      <c r="O76" s="34"/>
      <c r="P76" s="34"/>
      <c r="Q76" s="34"/>
      <c r="R76" s="35"/>
      <c r="S76" s="35"/>
      <c r="T76" s="36"/>
      <c r="U76" s="34"/>
      <c r="V76" s="34"/>
      <c r="W76" s="34"/>
      <c r="X76" s="35"/>
      <c r="Y76" s="35"/>
      <c r="Z76" s="36"/>
      <c r="AA76" s="34"/>
      <c r="AB76" s="34"/>
      <c r="AC76" s="34"/>
      <c r="AD76" s="35"/>
    </row>
    <row r="77" spans="1:30" ht="16.5">
      <c r="A77" s="64"/>
      <c r="B77" s="215" t="s">
        <v>448</v>
      </c>
      <c r="C77" s="222" t="s">
        <v>147</v>
      </c>
      <c r="D77" s="222" t="s">
        <v>353</v>
      </c>
      <c r="E77" s="222" t="s">
        <v>449</v>
      </c>
      <c r="F77" s="64"/>
      <c r="G77" s="64"/>
      <c r="H77" s="215" t="s">
        <v>448</v>
      </c>
      <c r="I77" s="223"/>
      <c r="J77" s="34"/>
      <c r="K77" s="34"/>
      <c r="L77" s="35"/>
      <c r="M77" s="35"/>
      <c r="N77" s="36"/>
      <c r="O77" s="34"/>
      <c r="P77" s="34"/>
      <c r="Q77" s="34"/>
      <c r="R77" s="35"/>
      <c r="S77" s="35"/>
      <c r="T77" s="36"/>
      <c r="U77" s="34"/>
      <c r="V77" s="34"/>
      <c r="W77" s="34"/>
      <c r="X77" s="35"/>
      <c r="Y77" s="35"/>
      <c r="Z77" s="36"/>
      <c r="AA77" s="34"/>
      <c r="AB77" s="34"/>
      <c r="AC77" s="34"/>
      <c r="AD77" s="35"/>
    </row>
    <row r="78" spans="1:30" ht="16.5">
      <c r="A78" s="64"/>
      <c r="B78" s="215" t="s">
        <v>450</v>
      </c>
      <c r="C78" s="222"/>
      <c r="D78" s="222" t="s">
        <v>353</v>
      </c>
      <c r="E78" s="222" t="s">
        <v>451</v>
      </c>
      <c r="F78" s="64"/>
      <c r="G78" s="64"/>
      <c r="H78" s="215" t="s">
        <v>450</v>
      </c>
      <c r="I78" s="223"/>
      <c r="J78" s="34"/>
      <c r="K78" s="34"/>
      <c r="L78" s="35"/>
      <c r="M78" s="35"/>
      <c r="N78" s="36"/>
      <c r="O78" s="34"/>
      <c r="P78" s="34"/>
      <c r="Q78" s="34"/>
      <c r="R78" s="35"/>
      <c r="S78" s="35"/>
      <c r="T78" s="36"/>
      <c r="U78" s="34"/>
      <c r="V78" s="34"/>
      <c r="W78" s="34"/>
      <c r="X78" s="35"/>
      <c r="Y78" s="35"/>
      <c r="Z78" s="36"/>
      <c r="AA78" s="34"/>
      <c r="AB78" s="34"/>
      <c r="AC78" s="34"/>
      <c r="AD78" s="35"/>
    </row>
    <row r="79" spans="1:30" ht="16.5">
      <c r="A79" s="64"/>
      <c r="B79" s="215" t="s">
        <v>452</v>
      </c>
      <c r="C79" s="222" t="s">
        <v>148</v>
      </c>
      <c r="D79" s="222" t="s">
        <v>353</v>
      </c>
      <c r="E79" s="222" t="s">
        <v>453</v>
      </c>
      <c r="F79" s="64"/>
      <c r="G79" s="64"/>
      <c r="H79" s="215" t="s">
        <v>452</v>
      </c>
      <c r="I79" s="223"/>
      <c r="J79" s="34"/>
      <c r="K79" s="34"/>
      <c r="L79" s="35"/>
      <c r="M79" s="35"/>
      <c r="N79" s="36"/>
      <c r="O79" s="34"/>
      <c r="P79" s="34"/>
      <c r="Q79" s="34"/>
      <c r="R79" s="35"/>
      <c r="S79" s="35"/>
      <c r="T79" s="36"/>
      <c r="U79" s="34"/>
      <c r="V79" s="34"/>
      <c r="W79" s="34"/>
      <c r="X79" s="35"/>
      <c r="Y79" s="35"/>
      <c r="Z79" s="36"/>
      <c r="AA79" s="34"/>
      <c r="AB79" s="34"/>
      <c r="AC79" s="34"/>
      <c r="AD79" s="35"/>
    </row>
    <row r="80" spans="1:30" ht="16.5">
      <c r="A80" s="64"/>
      <c r="B80" s="215" t="s">
        <v>454</v>
      </c>
      <c r="C80" s="222" t="s">
        <v>150</v>
      </c>
      <c r="D80" s="222" t="s">
        <v>353</v>
      </c>
      <c r="E80" s="222" t="s">
        <v>455</v>
      </c>
      <c r="F80" s="64"/>
      <c r="G80" s="64"/>
      <c r="H80" s="215" t="s">
        <v>454</v>
      </c>
      <c r="I80" s="223"/>
      <c r="J80" s="34"/>
      <c r="K80" s="34"/>
      <c r="L80" s="35"/>
      <c r="M80" s="35"/>
      <c r="N80" s="36"/>
      <c r="O80" s="34"/>
      <c r="P80" s="34"/>
      <c r="Q80" s="34"/>
      <c r="R80" s="35"/>
      <c r="S80" s="35"/>
      <c r="T80" s="36"/>
      <c r="U80" s="34"/>
      <c r="V80" s="34"/>
      <c r="W80" s="34"/>
      <c r="X80" s="35"/>
      <c r="Y80" s="35"/>
      <c r="Z80" s="36"/>
      <c r="AA80" s="34"/>
      <c r="AB80" s="34"/>
      <c r="AC80" s="34"/>
      <c r="AD80" s="35"/>
    </row>
    <row r="81" spans="1:30" ht="16.5">
      <c r="A81" s="64"/>
      <c r="B81" s="215" t="s">
        <v>456</v>
      </c>
      <c r="C81" s="222" t="s">
        <v>152</v>
      </c>
      <c r="D81" s="222" t="s">
        <v>353</v>
      </c>
      <c r="E81" s="222" t="s">
        <v>363</v>
      </c>
      <c r="F81" s="64"/>
      <c r="G81" s="64"/>
      <c r="H81" s="215" t="s">
        <v>456</v>
      </c>
      <c r="I81" s="223"/>
      <c r="J81" s="34"/>
      <c r="K81" s="34"/>
      <c r="L81" s="35"/>
      <c r="M81" s="35"/>
      <c r="N81" s="36"/>
      <c r="O81" s="34"/>
      <c r="P81" s="34"/>
      <c r="Q81" s="34"/>
      <c r="R81" s="35"/>
      <c r="S81" s="35"/>
      <c r="T81" s="36"/>
      <c r="U81" s="34"/>
      <c r="V81" s="34"/>
      <c r="W81" s="34"/>
      <c r="X81" s="35"/>
      <c r="Y81" s="35"/>
      <c r="Z81" s="36"/>
      <c r="AA81" s="34"/>
      <c r="AB81" s="34"/>
      <c r="AC81" s="34"/>
      <c r="AD81" s="35"/>
    </row>
    <row r="82" spans="1:30" ht="16.5">
      <c r="A82" s="64"/>
      <c r="B82" s="215" t="s">
        <v>457</v>
      </c>
      <c r="C82" s="222" t="s">
        <v>153</v>
      </c>
      <c r="D82" s="222" t="s">
        <v>353</v>
      </c>
      <c r="E82" s="222" t="s">
        <v>458</v>
      </c>
      <c r="F82" s="64"/>
      <c r="G82" s="64"/>
      <c r="H82" s="215" t="s">
        <v>457</v>
      </c>
      <c r="I82" s="223"/>
      <c r="J82" s="34"/>
      <c r="K82" s="34"/>
      <c r="L82" s="35"/>
      <c r="M82" s="35"/>
      <c r="N82" s="36"/>
      <c r="O82" s="34"/>
      <c r="P82" s="34"/>
      <c r="Q82" s="34"/>
      <c r="R82" s="35"/>
      <c r="S82" s="35"/>
      <c r="T82" s="36"/>
      <c r="U82" s="34"/>
      <c r="V82" s="34"/>
      <c r="W82" s="34"/>
      <c r="X82" s="35"/>
      <c r="Y82" s="35"/>
      <c r="Z82" s="36"/>
      <c r="AA82" s="34"/>
      <c r="AB82" s="34"/>
      <c r="AC82" s="34"/>
      <c r="AD82" s="35"/>
    </row>
    <row r="83" spans="1:30" ht="16.5">
      <c r="A83" s="64"/>
      <c r="B83" s="215" t="s">
        <v>459</v>
      </c>
      <c r="C83" s="222" t="s">
        <v>154</v>
      </c>
      <c r="D83" s="222" t="s">
        <v>353</v>
      </c>
      <c r="E83" s="222" t="s">
        <v>460</v>
      </c>
      <c r="F83" s="64"/>
      <c r="G83" s="64"/>
      <c r="H83" s="215" t="s">
        <v>459</v>
      </c>
      <c r="I83" s="223"/>
      <c r="J83" s="34"/>
      <c r="K83" s="34"/>
      <c r="L83" s="35"/>
      <c r="M83" s="35"/>
      <c r="N83" s="36"/>
      <c r="O83" s="34"/>
      <c r="P83" s="34"/>
      <c r="Q83" s="34"/>
      <c r="R83" s="35"/>
      <c r="S83" s="35"/>
      <c r="T83" s="36"/>
      <c r="U83" s="34"/>
      <c r="V83" s="34"/>
      <c r="W83" s="34"/>
      <c r="X83" s="35"/>
      <c r="Y83" s="35"/>
      <c r="Z83" s="36"/>
      <c r="AA83" s="34"/>
      <c r="AB83" s="34"/>
      <c r="AC83" s="34"/>
      <c r="AD83" s="35"/>
    </row>
    <row r="84" spans="1:30" ht="16.5">
      <c r="A84" s="64"/>
      <c r="B84" s="215" t="s">
        <v>461</v>
      </c>
      <c r="C84" s="222"/>
      <c r="D84" s="222" t="s">
        <v>353</v>
      </c>
      <c r="E84" s="222" t="s">
        <v>462</v>
      </c>
      <c r="F84" s="64"/>
      <c r="G84" s="64"/>
      <c r="H84" s="215" t="s">
        <v>461</v>
      </c>
      <c r="I84" s="223"/>
      <c r="J84" s="34"/>
      <c r="K84" s="34"/>
      <c r="L84" s="35"/>
      <c r="M84" s="35"/>
      <c r="N84" s="36"/>
      <c r="O84" s="34"/>
      <c r="P84" s="34"/>
      <c r="Q84" s="34"/>
      <c r="R84" s="35"/>
      <c r="S84" s="35"/>
      <c r="T84" s="36"/>
      <c r="U84" s="34"/>
      <c r="V84" s="34"/>
      <c r="W84" s="34"/>
      <c r="X84" s="35"/>
      <c r="Y84" s="35"/>
      <c r="Z84" s="36"/>
      <c r="AA84" s="34"/>
      <c r="AB84" s="34"/>
      <c r="AC84" s="34"/>
      <c r="AD84" s="35"/>
    </row>
    <row r="85" spans="1:30" ht="16.5">
      <c r="A85" s="64"/>
      <c r="B85" s="215" t="s">
        <v>463</v>
      </c>
      <c r="C85" s="222" t="s">
        <v>155</v>
      </c>
      <c r="D85" s="222" t="s">
        <v>353</v>
      </c>
      <c r="E85" s="222" t="s">
        <v>464</v>
      </c>
      <c r="F85" s="64"/>
      <c r="G85" s="64"/>
      <c r="H85" s="215" t="s">
        <v>463</v>
      </c>
      <c r="I85" s="223"/>
      <c r="J85" s="34"/>
      <c r="K85" s="34"/>
      <c r="L85" s="35"/>
      <c r="M85" s="35"/>
      <c r="N85" s="36"/>
      <c r="O85" s="34"/>
      <c r="P85" s="34"/>
      <c r="Q85" s="34"/>
      <c r="R85" s="35"/>
      <c r="S85" s="35"/>
      <c r="T85" s="36"/>
      <c r="U85" s="34"/>
      <c r="V85" s="34"/>
      <c r="W85" s="34"/>
      <c r="X85" s="35"/>
      <c r="Y85" s="35"/>
      <c r="Z85" s="36"/>
      <c r="AA85" s="34"/>
      <c r="AB85" s="34"/>
      <c r="AC85" s="34"/>
      <c r="AD85" s="35"/>
    </row>
    <row r="86" spans="1:30" ht="16.5">
      <c r="A86" s="64"/>
      <c r="B86" s="215" t="s">
        <v>465</v>
      </c>
      <c r="C86" s="222" t="s">
        <v>156</v>
      </c>
      <c r="D86" s="222" t="s">
        <v>353</v>
      </c>
      <c r="E86" s="222" t="s">
        <v>466</v>
      </c>
      <c r="F86" s="64"/>
      <c r="G86" s="64"/>
      <c r="H86" s="215" t="s">
        <v>465</v>
      </c>
      <c r="I86" s="223"/>
      <c r="J86" s="34"/>
      <c r="K86" s="34"/>
      <c r="L86" s="35"/>
      <c r="M86" s="35"/>
      <c r="N86" s="36"/>
      <c r="O86" s="34"/>
      <c r="P86" s="34"/>
      <c r="Q86" s="34"/>
      <c r="R86" s="35"/>
      <c r="S86" s="35"/>
      <c r="T86" s="36"/>
      <c r="U86" s="34"/>
      <c r="V86" s="34"/>
      <c r="W86" s="34"/>
      <c r="X86" s="35"/>
      <c r="Y86" s="35"/>
      <c r="Z86" s="36"/>
      <c r="AA86" s="34"/>
      <c r="AB86" s="34"/>
      <c r="AC86" s="34"/>
      <c r="AD86" s="35"/>
    </row>
    <row r="87" spans="1:30" ht="16.5">
      <c r="A87" s="65"/>
      <c r="B87" s="215" t="s">
        <v>467</v>
      </c>
      <c r="C87" s="222" t="s">
        <v>157</v>
      </c>
      <c r="D87" s="222" t="s">
        <v>353</v>
      </c>
      <c r="E87" s="222" t="s">
        <v>468</v>
      </c>
      <c r="F87" s="64"/>
      <c r="G87" s="65"/>
      <c r="H87" s="215" t="s">
        <v>467</v>
      </c>
      <c r="I87" s="223"/>
      <c r="J87" s="34"/>
      <c r="K87" s="34"/>
      <c r="L87" s="35"/>
      <c r="M87" s="62"/>
      <c r="N87" s="36"/>
      <c r="O87" s="34"/>
      <c r="P87" s="34"/>
      <c r="Q87" s="34"/>
      <c r="R87" s="35"/>
      <c r="S87" s="62"/>
      <c r="T87" s="36"/>
      <c r="U87" s="34"/>
      <c r="V87" s="34"/>
      <c r="W87" s="34"/>
      <c r="X87" s="35"/>
      <c r="Y87" s="62"/>
      <c r="Z87" s="36"/>
      <c r="AA87" s="34"/>
      <c r="AB87" s="34"/>
      <c r="AC87" s="34"/>
      <c r="AD87" s="35"/>
    </row>
    <row r="88" spans="1:30" ht="16.5">
      <c r="A88" s="64"/>
      <c r="B88" s="215" t="s">
        <v>469</v>
      </c>
      <c r="C88" s="222" t="s">
        <v>158</v>
      </c>
      <c r="D88" s="222" t="s">
        <v>353</v>
      </c>
      <c r="E88" s="222" t="s">
        <v>468</v>
      </c>
      <c r="F88" s="64"/>
      <c r="G88" s="64"/>
      <c r="H88" s="215" t="s">
        <v>469</v>
      </c>
      <c r="I88" s="223"/>
      <c r="J88" s="34"/>
      <c r="K88" s="34"/>
      <c r="L88" s="35"/>
      <c r="M88" s="35"/>
      <c r="N88" s="36"/>
      <c r="O88" s="34"/>
      <c r="P88" s="34"/>
      <c r="Q88" s="34"/>
      <c r="R88" s="35"/>
      <c r="S88" s="35"/>
      <c r="T88" s="36"/>
      <c r="U88" s="34"/>
      <c r="V88" s="34"/>
      <c r="W88" s="34"/>
      <c r="X88" s="35"/>
      <c r="Y88" s="35"/>
      <c r="Z88" s="36"/>
      <c r="AA88" s="34"/>
      <c r="AB88" s="34"/>
      <c r="AC88" s="34"/>
      <c r="AD88" s="35"/>
    </row>
    <row r="89" spans="1:30" ht="16.5">
      <c r="A89" s="64"/>
      <c r="B89" s="215" t="s">
        <v>470</v>
      </c>
      <c r="C89" s="222" t="s">
        <v>159</v>
      </c>
      <c r="D89" s="222" t="s">
        <v>353</v>
      </c>
      <c r="E89" s="222" t="s">
        <v>471</v>
      </c>
      <c r="F89" s="64"/>
      <c r="G89" s="64"/>
      <c r="H89" s="215" t="s">
        <v>470</v>
      </c>
      <c r="I89" s="223"/>
      <c r="J89" s="34"/>
      <c r="K89" s="34"/>
      <c r="L89" s="35"/>
      <c r="M89" s="35"/>
      <c r="N89" s="36"/>
      <c r="O89" s="34"/>
      <c r="P89" s="34"/>
      <c r="Q89" s="34"/>
      <c r="R89" s="35"/>
      <c r="S89" s="35"/>
      <c r="T89" s="36"/>
      <c r="U89" s="34"/>
      <c r="V89" s="34"/>
      <c r="W89" s="34"/>
      <c r="X89" s="35"/>
      <c r="Y89" s="35"/>
      <c r="Z89" s="36"/>
      <c r="AA89" s="34"/>
      <c r="AB89" s="34"/>
      <c r="AC89" s="34"/>
      <c r="AD89" s="35"/>
    </row>
    <row r="90" spans="1:30" ht="12.75">
      <c r="A90" s="64"/>
      <c r="B90" s="215" t="s">
        <v>472</v>
      </c>
      <c r="C90" s="222"/>
      <c r="D90" s="222"/>
      <c r="E90" s="222"/>
      <c r="F90" s="64"/>
      <c r="G90" s="64"/>
      <c r="H90" s="215" t="s">
        <v>472</v>
      </c>
      <c r="I90" s="223"/>
      <c r="J90" s="34"/>
      <c r="K90" s="34"/>
      <c r="L90" s="35"/>
      <c r="M90" s="35"/>
      <c r="N90" s="36"/>
      <c r="O90" s="34"/>
      <c r="P90" s="34"/>
      <c r="Q90" s="34"/>
      <c r="R90" s="35"/>
      <c r="S90" s="35"/>
      <c r="T90" s="36"/>
      <c r="U90" s="34"/>
      <c r="V90" s="34"/>
      <c r="W90" s="34"/>
      <c r="X90" s="35"/>
      <c r="Y90" s="35"/>
      <c r="Z90" s="36"/>
      <c r="AA90" s="34"/>
      <c r="AB90" s="34"/>
      <c r="AC90" s="34"/>
      <c r="AD90" s="35"/>
    </row>
    <row r="91" spans="1:30" ht="12.75">
      <c r="A91" s="64"/>
      <c r="B91" s="215" t="s">
        <v>473</v>
      </c>
      <c r="C91" s="222"/>
      <c r="D91" s="222"/>
      <c r="E91" s="222"/>
      <c r="F91" s="64"/>
      <c r="G91" s="64"/>
      <c r="H91" s="215" t="s">
        <v>473</v>
      </c>
      <c r="I91" s="223"/>
      <c r="J91" s="34"/>
      <c r="K91" s="34"/>
      <c r="L91" s="35"/>
      <c r="M91" s="35"/>
      <c r="N91" s="36"/>
      <c r="O91" s="34"/>
      <c r="P91" s="34"/>
      <c r="Q91" s="34"/>
      <c r="R91" s="35"/>
      <c r="S91" s="35"/>
      <c r="T91" s="36"/>
      <c r="U91" s="34"/>
      <c r="V91" s="34"/>
      <c r="W91" s="34"/>
      <c r="X91" s="35"/>
      <c r="Y91" s="35"/>
      <c r="Z91" s="36"/>
      <c r="AA91" s="34"/>
      <c r="AB91" s="34"/>
      <c r="AC91" s="34"/>
      <c r="AD91" s="35"/>
    </row>
    <row r="92" spans="1:30" ht="12.75">
      <c r="A92" s="64"/>
      <c r="B92" s="215" t="s">
        <v>474</v>
      </c>
      <c r="C92" s="222"/>
      <c r="D92" s="222"/>
      <c r="E92" s="222"/>
      <c r="F92" s="64"/>
      <c r="G92" s="64"/>
      <c r="H92" s="215" t="s">
        <v>474</v>
      </c>
      <c r="I92" s="223"/>
      <c r="J92" s="34"/>
      <c r="K92" s="34"/>
      <c r="L92" s="35"/>
      <c r="M92" s="35"/>
      <c r="N92" s="36"/>
      <c r="O92" s="34"/>
      <c r="P92" s="34"/>
      <c r="Q92" s="34"/>
      <c r="R92" s="35"/>
      <c r="S92" s="35"/>
      <c r="T92" s="36"/>
      <c r="U92" s="34"/>
      <c r="V92" s="34"/>
      <c r="W92" s="34"/>
      <c r="X92" s="35"/>
      <c r="Y92" s="35"/>
      <c r="Z92" s="36"/>
      <c r="AA92" s="34"/>
      <c r="AB92" s="34"/>
      <c r="AC92" s="34"/>
      <c r="AD92" s="35"/>
    </row>
    <row r="93" spans="1:30" ht="12.75">
      <c r="A93" s="64"/>
      <c r="B93" s="215" t="s">
        <v>475</v>
      </c>
      <c r="C93" s="222"/>
      <c r="D93" s="222"/>
      <c r="E93" s="222"/>
      <c r="F93" s="225"/>
      <c r="G93" s="140"/>
      <c r="H93" s="215" t="s">
        <v>475</v>
      </c>
      <c r="I93" s="223"/>
      <c r="J93" s="34"/>
      <c r="K93" s="34"/>
      <c r="L93" s="35"/>
      <c r="M93" s="35"/>
      <c r="N93" s="36"/>
      <c r="O93" s="34"/>
      <c r="P93" s="34"/>
      <c r="Q93" s="34"/>
      <c r="R93" s="35"/>
      <c r="S93" s="35"/>
      <c r="T93" s="36"/>
      <c r="U93" s="34"/>
      <c r="V93" s="34"/>
      <c r="W93" s="34"/>
      <c r="X93" s="35"/>
      <c r="Y93" s="35"/>
      <c r="Z93" s="36"/>
      <c r="AA93" s="34"/>
      <c r="AB93" s="34"/>
      <c r="AC93" s="34"/>
      <c r="AD93" s="35"/>
    </row>
    <row r="94" spans="1:30" ht="15" customHeight="1">
      <c r="A94" s="64"/>
      <c r="B94" s="214"/>
      <c r="C94" s="64"/>
      <c r="D94" s="64"/>
      <c r="E94" s="64"/>
      <c r="F94" s="64"/>
      <c r="G94" s="64"/>
      <c r="H94" s="64"/>
      <c r="I94" s="140"/>
      <c r="J94" s="35"/>
      <c r="K94" s="35"/>
      <c r="L94" s="35"/>
      <c r="M94" s="35"/>
      <c r="N94" s="35"/>
      <c r="O94" s="35"/>
      <c r="P94" s="35"/>
      <c r="Q94" s="35"/>
      <c r="R94" s="35"/>
      <c r="S94" s="35"/>
      <c r="T94" s="35"/>
      <c r="U94" s="35"/>
      <c r="V94" s="35"/>
      <c r="W94" s="35"/>
      <c r="X94" s="35"/>
      <c r="Y94" s="35"/>
      <c r="Z94" s="35"/>
      <c r="AA94" s="35"/>
      <c r="AB94" s="35"/>
      <c r="AC94" s="35"/>
      <c r="AD94" s="35"/>
    </row>
    <row r="95" spans="1:30" ht="15" customHeight="1">
      <c r="A95" s="64"/>
      <c r="B95" s="214"/>
      <c r="C95" s="64"/>
      <c r="D95" s="64"/>
      <c r="E95" s="64"/>
      <c r="F95" s="64"/>
      <c r="G95" s="64"/>
      <c r="H95" s="64"/>
      <c r="I95" s="140"/>
      <c r="J95" s="35"/>
      <c r="K95" s="35"/>
      <c r="L95" s="35"/>
      <c r="M95" s="35"/>
      <c r="N95" s="35"/>
      <c r="O95" s="35"/>
      <c r="P95" s="35"/>
      <c r="Q95" s="35"/>
      <c r="R95" s="35"/>
      <c r="S95" s="35"/>
      <c r="T95" s="35"/>
      <c r="U95" s="35"/>
      <c r="V95" s="35"/>
      <c r="W95" s="35"/>
      <c r="X95" s="35"/>
      <c r="Y95" s="35"/>
      <c r="Z95" s="35"/>
      <c r="AA95" s="35"/>
      <c r="AB95" s="35"/>
      <c r="AC95" s="35"/>
      <c r="AD95" s="35"/>
    </row>
    <row r="96" spans="1:30" ht="15" customHeight="1">
      <c r="A96" s="64"/>
      <c r="B96" s="214"/>
      <c r="C96" s="64"/>
      <c r="D96" s="64"/>
      <c r="E96" s="64"/>
      <c r="F96" s="64"/>
      <c r="G96" s="64"/>
      <c r="H96" s="64"/>
      <c r="I96" s="140"/>
      <c r="J96" s="35"/>
      <c r="K96" s="35"/>
      <c r="L96" s="35"/>
      <c r="M96" s="35"/>
      <c r="N96" s="35"/>
      <c r="O96" s="35"/>
      <c r="P96" s="35"/>
      <c r="Q96" s="35"/>
      <c r="R96" s="35"/>
      <c r="S96" s="35"/>
      <c r="T96" s="35"/>
      <c r="U96" s="35"/>
      <c r="V96" s="35"/>
      <c r="W96" s="35"/>
      <c r="X96" s="35"/>
      <c r="Y96" s="35"/>
      <c r="Z96" s="35"/>
      <c r="AA96" s="35"/>
      <c r="AB96" s="35"/>
      <c r="AC96" s="35"/>
      <c r="AD96" s="35"/>
    </row>
    <row r="97" spans="1:30" ht="15" customHeight="1">
      <c r="A97" s="64"/>
      <c r="B97" s="214"/>
      <c r="C97" s="217" t="s">
        <v>476</v>
      </c>
      <c r="D97" s="239"/>
      <c r="E97" s="240"/>
      <c r="F97" s="64"/>
      <c r="G97" s="64"/>
      <c r="H97" s="64"/>
      <c r="I97" s="140"/>
      <c r="J97" s="35"/>
      <c r="K97" s="35"/>
      <c r="L97" s="35"/>
      <c r="M97" s="35"/>
      <c r="N97" s="35"/>
      <c r="O97" s="35"/>
      <c r="P97" s="35"/>
      <c r="Q97" s="35"/>
      <c r="R97" s="35"/>
      <c r="S97" s="35"/>
      <c r="T97" s="35"/>
      <c r="U97" s="35"/>
      <c r="V97" s="35"/>
      <c r="W97" s="35"/>
      <c r="X97" s="35"/>
      <c r="Y97" s="35"/>
      <c r="Z97" s="35"/>
      <c r="AA97" s="35"/>
      <c r="AB97" s="35"/>
      <c r="AC97" s="35"/>
      <c r="AD97" s="35"/>
    </row>
    <row r="98" spans="1:30" ht="15" customHeight="1">
      <c r="A98" s="64"/>
      <c r="B98" s="214"/>
      <c r="C98" s="140"/>
      <c r="D98" s="140"/>
      <c r="E98" s="140"/>
      <c r="F98" s="64"/>
      <c r="G98" s="64"/>
      <c r="H98" s="64"/>
      <c r="I98" s="140"/>
      <c r="J98" s="35"/>
      <c r="K98" s="35"/>
      <c r="L98" s="35"/>
      <c r="M98" s="35"/>
      <c r="N98" s="35"/>
      <c r="O98" s="35"/>
      <c r="P98" s="35"/>
      <c r="Q98" s="35"/>
      <c r="R98" s="35"/>
      <c r="S98" s="35"/>
      <c r="T98" s="35"/>
      <c r="U98" s="35"/>
      <c r="V98" s="35"/>
      <c r="W98" s="35"/>
      <c r="X98" s="35"/>
      <c r="Y98" s="35"/>
      <c r="Z98" s="35"/>
      <c r="AA98" s="35"/>
      <c r="AB98" s="35"/>
      <c r="AC98" s="35"/>
      <c r="AD98" s="35"/>
    </row>
    <row r="99" spans="1:30" ht="12.75">
      <c r="A99" s="64"/>
      <c r="B99" s="214"/>
      <c r="C99" s="79"/>
      <c r="D99" s="79"/>
      <c r="E99" s="241" t="s">
        <v>265</v>
      </c>
      <c r="F99" s="64"/>
      <c r="G99" s="64"/>
      <c r="H99" s="64"/>
      <c r="I99" s="140"/>
      <c r="J99" s="35"/>
      <c r="K99" s="35"/>
      <c r="L99" s="35"/>
      <c r="M99" s="35"/>
      <c r="N99" s="35"/>
      <c r="O99" s="35"/>
      <c r="P99" s="35"/>
      <c r="Q99" s="35"/>
      <c r="R99" s="35"/>
      <c r="S99" s="35"/>
      <c r="T99" s="35"/>
      <c r="U99" s="35"/>
      <c r="V99" s="35"/>
      <c r="W99" s="35"/>
      <c r="X99" s="35"/>
      <c r="Y99" s="35"/>
      <c r="Z99" s="35"/>
      <c r="AA99" s="35"/>
      <c r="AB99" s="35"/>
      <c r="AC99" s="35"/>
      <c r="AD99" s="35"/>
    </row>
    <row r="100" spans="1:30" ht="12.75">
      <c r="A100" s="64"/>
      <c r="B100" s="214"/>
      <c r="C100" s="218" t="s">
        <v>348</v>
      </c>
      <c r="D100" s="218"/>
      <c r="E100" s="241" t="s">
        <v>349</v>
      </c>
      <c r="F100" s="64"/>
      <c r="G100" s="64"/>
      <c r="H100" s="64"/>
      <c r="I100" s="140"/>
      <c r="J100" s="35"/>
      <c r="K100" s="35"/>
      <c r="L100" s="35"/>
      <c r="M100" s="35"/>
      <c r="N100" s="35"/>
      <c r="O100" s="35"/>
      <c r="P100" s="35"/>
      <c r="Q100" s="35"/>
      <c r="R100" s="35"/>
      <c r="S100" s="35"/>
      <c r="T100" s="35"/>
      <c r="U100" s="35"/>
      <c r="V100" s="35"/>
      <c r="W100" s="35"/>
      <c r="X100" s="35"/>
      <c r="Y100" s="35"/>
      <c r="Z100" s="35"/>
      <c r="AA100" s="35"/>
      <c r="AB100" s="35"/>
      <c r="AC100" s="35"/>
      <c r="AD100" s="35"/>
    </row>
    <row r="101" spans="1:30" ht="12.75">
      <c r="A101" s="64"/>
      <c r="B101" s="214"/>
      <c r="C101" s="195" t="str">
        <f>CONCATENATE(MF121TP1!C3)</f>
        <v>04/18/2016</v>
      </c>
      <c r="D101" s="195"/>
      <c r="E101" s="191" t="str">
        <f>CONCATENATE(MF121TP1!D47," Reporting Period")</f>
        <v>01/01/15 Reporting Period</v>
      </c>
      <c r="F101" s="64"/>
      <c r="G101" s="64"/>
      <c r="H101" s="64"/>
      <c r="I101" s="140"/>
      <c r="J101" s="35"/>
      <c r="K101" s="35"/>
      <c r="L101" s="35"/>
      <c r="M101" s="35"/>
      <c r="N101" s="35"/>
      <c r="O101" s="35"/>
      <c r="P101" s="35"/>
      <c r="Q101" s="35"/>
      <c r="R101" s="35"/>
      <c r="S101" s="35"/>
      <c r="T101" s="35"/>
      <c r="U101" s="35"/>
      <c r="V101" s="35"/>
      <c r="W101" s="35"/>
      <c r="X101" s="35"/>
      <c r="Y101" s="35"/>
      <c r="Z101" s="35"/>
      <c r="AA101" s="35"/>
      <c r="AB101" s="35"/>
      <c r="AC101" s="35"/>
      <c r="AD101" s="35"/>
    </row>
    <row r="102" spans="1:30" ht="12.75">
      <c r="A102" s="64"/>
      <c r="B102" s="214" t="s">
        <v>350</v>
      </c>
      <c r="C102" s="219" t="s">
        <v>99</v>
      </c>
      <c r="D102" s="220" t="s">
        <v>351</v>
      </c>
      <c r="E102" s="220" t="s">
        <v>352</v>
      </c>
      <c r="F102" s="64"/>
      <c r="G102" s="64"/>
      <c r="H102" s="64"/>
      <c r="I102" s="140"/>
      <c r="J102" s="35"/>
      <c r="K102" s="35"/>
      <c r="L102" s="35"/>
      <c r="M102" s="35"/>
      <c r="N102" s="35"/>
      <c r="O102" s="35"/>
      <c r="P102" s="35"/>
      <c r="Q102" s="35"/>
      <c r="R102" s="35"/>
      <c r="S102" s="35"/>
      <c r="T102" s="35"/>
      <c r="U102" s="35"/>
      <c r="V102" s="35"/>
      <c r="W102" s="35"/>
      <c r="X102" s="35"/>
      <c r="Y102" s="35"/>
      <c r="Z102" s="35"/>
      <c r="AA102" s="35"/>
      <c r="AB102" s="35"/>
      <c r="AC102" s="35"/>
      <c r="AD102" s="35"/>
    </row>
    <row r="103" spans="1:30" ht="12.75">
      <c r="A103" s="64"/>
      <c r="B103" s="215" t="s">
        <v>477</v>
      </c>
      <c r="C103" s="222"/>
      <c r="D103" s="222"/>
      <c r="E103" s="222"/>
      <c r="F103" s="64"/>
      <c r="G103" s="64"/>
      <c r="H103" s="64"/>
      <c r="I103" s="140"/>
      <c r="J103" s="35"/>
      <c r="K103" s="35"/>
      <c r="L103" s="35"/>
      <c r="M103" s="35"/>
      <c r="N103" s="35"/>
      <c r="O103" s="35"/>
      <c r="P103" s="35"/>
      <c r="Q103" s="35"/>
      <c r="R103" s="35"/>
      <c r="S103" s="35"/>
      <c r="T103" s="35"/>
      <c r="U103" s="35"/>
      <c r="V103" s="35"/>
      <c r="W103" s="35"/>
      <c r="X103" s="35"/>
      <c r="Y103" s="35"/>
      <c r="Z103" s="35"/>
      <c r="AA103" s="35"/>
      <c r="AB103" s="35"/>
      <c r="AC103" s="35"/>
      <c r="AD103" s="35"/>
    </row>
    <row r="104" spans="1:30" ht="12.75">
      <c r="A104" s="64"/>
      <c r="B104" s="215" t="s">
        <v>478</v>
      </c>
      <c r="C104" s="222"/>
      <c r="D104" s="222"/>
      <c r="E104" s="222"/>
      <c r="F104" s="64"/>
      <c r="G104" s="64"/>
      <c r="H104" s="64"/>
      <c r="I104" s="140"/>
      <c r="J104" s="35"/>
      <c r="K104" s="35"/>
      <c r="L104" s="35"/>
      <c r="M104" s="35"/>
      <c r="N104" s="35"/>
      <c r="O104" s="35"/>
      <c r="P104" s="35"/>
      <c r="Q104" s="35"/>
      <c r="R104" s="35"/>
      <c r="S104" s="35"/>
      <c r="T104" s="35"/>
      <c r="U104" s="35"/>
      <c r="V104" s="35"/>
      <c r="W104" s="35"/>
      <c r="X104" s="35"/>
      <c r="Y104" s="35"/>
      <c r="Z104" s="35"/>
      <c r="AA104" s="35"/>
      <c r="AB104" s="35"/>
      <c r="AC104" s="35"/>
      <c r="AD104" s="35"/>
    </row>
    <row r="105" spans="1:30" ht="12.75">
      <c r="A105" s="64"/>
      <c r="B105" s="215" t="s">
        <v>479</v>
      </c>
      <c r="C105" s="222"/>
      <c r="D105" s="222"/>
      <c r="E105" s="222"/>
      <c r="F105" s="64"/>
      <c r="G105" s="64"/>
      <c r="H105" s="64"/>
      <c r="I105" s="140"/>
      <c r="J105" s="35"/>
      <c r="K105" s="35"/>
      <c r="L105" s="35"/>
      <c r="M105" s="35"/>
      <c r="N105" s="35"/>
      <c r="O105" s="35"/>
      <c r="P105" s="35"/>
      <c r="Q105" s="35"/>
      <c r="R105" s="35"/>
      <c r="S105" s="35"/>
      <c r="T105" s="35"/>
      <c r="U105" s="35"/>
      <c r="V105" s="35"/>
      <c r="W105" s="35"/>
      <c r="X105" s="35"/>
      <c r="Y105" s="35"/>
      <c r="Z105" s="35"/>
      <c r="AA105" s="35"/>
      <c r="AB105" s="35"/>
      <c r="AC105" s="35"/>
      <c r="AD105" s="35"/>
    </row>
    <row r="106" spans="1:30" ht="12.75">
      <c r="A106" s="64"/>
      <c r="B106" s="215" t="s">
        <v>480</v>
      </c>
      <c r="C106" s="222"/>
      <c r="D106" s="222"/>
      <c r="E106" s="222"/>
      <c r="F106" s="64"/>
      <c r="G106" s="64"/>
      <c r="H106" s="64"/>
      <c r="I106" s="140"/>
      <c r="J106" s="35"/>
      <c r="K106" s="35"/>
      <c r="L106" s="35"/>
      <c r="M106" s="35"/>
      <c r="N106" s="35"/>
      <c r="O106" s="35"/>
      <c r="P106" s="35"/>
      <c r="Q106" s="35"/>
      <c r="R106" s="35"/>
      <c r="S106" s="35"/>
      <c r="T106" s="35"/>
      <c r="U106" s="35"/>
      <c r="V106" s="35"/>
      <c r="W106" s="35"/>
      <c r="X106" s="35"/>
      <c r="Y106" s="35"/>
      <c r="Z106" s="35"/>
      <c r="AA106" s="35"/>
      <c r="AB106" s="35"/>
      <c r="AC106" s="35"/>
      <c r="AD106" s="35"/>
    </row>
    <row r="107" spans="1:30" ht="12.75">
      <c r="A107" s="64"/>
      <c r="B107" s="215" t="s">
        <v>481</v>
      </c>
      <c r="C107" s="222"/>
      <c r="D107" s="222"/>
      <c r="E107" s="222"/>
      <c r="F107" s="64"/>
      <c r="G107" s="64"/>
      <c r="H107" s="64"/>
      <c r="I107" s="140"/>
      <c r="J107" s="35"/>
      <c r="K107" s="35"/>
      <c r="L107" s="35"/>
      <c r="M107" s="35"/>
      <c r="N107" s="35"/>
      <c r="O107" s="35"/>
      <c r="P107" s="35"/>
      <c r="Q107" s="35"/>
      <c r="R107" s="35"/>
      <c r="S107" s="35"/>
      <c r="T107" s="35"/>
      <c r="U107" s="35"/>
      <c r="V107" s="35"/>
      <c r="W107" s="35"/>
      <c r="X107" s="35"/>
      <c r="Y107" s="35"/>
      <c r="Z107" s="35"/>
      <c r="AA107" s="35"/>
      <c r="AB107" s="35"/>
      <c r="AC107" s="35"/>
      <c r="AD107" s="35"/>
    </row>
    <row r="108" spans="1:30" ht="12.75">
      <c r="A108" s="64"/>
      <c r="B108" s="215" t="s">
        <v>482</v>
      </c>
      <c r="C108" s="222"/>
      <c r="D108" s="222"/>
      <c r="E108" s="222"/>
      <c r="F108" s="64"/>
      <c r="G108" s="64"/>
      <c r="H108" s="64"/>
      <c r="I108" s="140"/>
      <c r="J108" s="35"/>
      <c r="K108" s="35"/>
      <c r="L108" s="35"/>
      <c r="M108" s="35"/>
      <c r="N108" s="35"/>
      <c r="O108" s="35"/>
      <c r="P108" s="35"/>
      <c r="Q108" s="35"/>
      <c r="R108" s="35"/>
      <c r="S108" s="35"/>
      <c r="T108" s="35"/>
      <c r="U108" s="35"/>
      <c r="V108" s="35"/>
      <c r="W108" s="35"/>
      <c r="X108" s="35"/>
      <c r="Y108" s="35"/>
      <c r="Z108" s="35"/>
      <c r="AA108" s="35"/>
      <c r="AB108" s="35"/>
      <c r="AC108" s="35"/>
      <c r="AD108" s="35"/>
    </row>
    <row r="109" spans="1:30" ht="12.75">
      <c r="A109" s="64"/>
      <c r="B109" s="215" t="s">
        <v>483</v>
      </c>
      <c r="C109" s="222"/>
      <c r="D109" s="222"/>
      <c r="E109" s="222"/>
      <c r="F109" s="64"/>
      <c r="G109" s="64"/>
      <c r="H109" s="64"/>
      <c r="I109" s="140"/>
      <c r="J109" s="35"/>
      <c r="K109" s="35"/>
      <c r="L109" s="35"/>
      <c r="M109" s="35"/>
      <c r="N109" s="35"/>
      <c r="O109" s="35"/>
      <c r="P109" s="35"/>
      <c r="Q109" s="35"/>
      <c r="R109" s="35"/>
      <c r="S109" s="35"/>
      <c r="T109" s="35"/>
      <c r="U109" s="35"/>
      <c r="V109" s="35"/>
      <c r="W109" s="35"/>
      <c r="X109" s="35"/>
      <c r="Y109" s="35"/>
      <c r="Z109" s="35"/>
      <c r="AA109" s="35"/>
      <c r="AB109" s="35"/>
      <c r="AC109" s="35"/>
      <c r="AD109" s="35"/>
    </row>
    <row r="110" spans="1:30" ht="12.75">
      <c r="A110" s="64"/>
      <c r="B110" s="215" t="s">
        <v>484</v>
      </c>
      <c r="C110" s="222"/>
      <c r="D110" s="222"/>
      <c r="E110" s="222"/>
      <c r="F110" s="64"/>
      <c r="G110" s="64"/>
      <c r="H110" s="64"/>
      <c r="I110" s="140"/>
      <c r="J110" s="35"/>
      <c r="K110" s="35"/>
      <c r="L110" s="35"/>
      <c r="M110" s="35"/>
      <c r="N110" s="35"/>
      <c r="O110" s="35"/>
      <c r="P110" s="35"/>
      <c r="Q110" s="35"/>
      <c r="R110" s="35"/>
      <c r="S110" s="35"/>
      <c r="T110" s="35"/>
      <c r="U110" s="35"/>
      <c r="V110" s="35"/>
      <c r="W110" s="35"/>
      <c r="X110" s="35"/>
      <c r="Y110" s="35"/>
      <c r="Z110" s="35"/>
      <c r="AA110" s="35"/>
      <c r="AB110" s="35"/>
      <c r="AC110" s="35"/>
      <c r="AD110" s="35"/>
    </row>
    <row r="111" spans="1:30" ht="12.75">
      <c r="A111" s="64"/>
      <c r="B111" s="215" t="s">
        <v>485</v>
      </c>
      <c r="C111" s="222"/>
      <c r="D111" s="222"/>
      <c r="E111" s="222"/>
      <c r="F111" s="64"/>
      <c r="G111" s="64"/>
      <c r="H111" s="64"/>
      <c r="I111" s="140"/>
      <c r="J111" s="35"/>
      <c r="K111" s="35"/>
      <c r="L111" s="35"/>
      <c r="M111" s="35"/>
      <c r="N111" s="35"/>
      <c r="O111" s="35"/>
      <c r="P111" s="35"/>
      <c r="Q111" s="35"/>
      <c r="R111" s="35"/>
      <c r="S111" s="35"/>
      <c r="T111" s="35"/>
      <c r="U111" s="35"/>
      <c r="V111" s="35"/>
      <c r="W111" s="35"/>
      <c r="X111" s="35"/>
      <c r="Y111" s="35"/>
      <c r="Z111" s="35"/>
      <c r="AA111" s="35"/>
      <c r="AB111" s="35"/>
      <c r="AC111" s="35"/>
      <c r="AD111" s="35"/>
    </row>
    <row r="112" spans="1:9" ht="12.75">
      <c r="A112" s="64"/>
      <c r="B112" s="215" t="s">
        <v>486</v>
      </c>
      <c r="C112" s="222"/>
      <c r="D112" s="222"/>
      <c r="E112" s="222"/>
      <c r="F112" s="64"/>
      <c r="G112" s="64"/>
      <c r="H112" s="64"/>
      <c r="I112" s="64"/>
    </row>
    <row r="113" spans="1:9" ht="12.75">
      <c r="A113" s="64"/>
      <c r="B113" s="215" t="s">
        <v>487</v>
      </c>
      <c r="C113" s="222"/>
      <c r="D113" s="222"/>
      <c r="E113" s="222"/>
      <c r="F113" s="64"/>
      <c r="G113" s="64"/>
      <c r="H113" s="64"/>
      <c r="I113" s="64"/>
    </row>
    <row r="114" spans="1:9" ht="12.75">
      <c r="A114" s="64"/>
      <c r="B114" s="215" t="s">
        <v>488</v>
      </c>
      <c r="C114" s="222"/>
      <c r="D114" s="222"/>
      <c r="E114" s="222"/>
      <c r="F114" s="64"/>
      <c r="G114" s="64"/>
      <c r="H114" s="64"/>
      <c r="I114" s="64"/>
    </row>
    <row r="115" spans="1:9" ht="12.75">
      <c r="A115" s="64"/>
      <c r="B115" s="215" t="s">
        <v>489</v>
      </c>
      <c r="C115" s="222"/>
      <c r="D115" s="222"/>
      <c r="E115" s="222"/>
      <c r="F115" s="64"/>
      <c r="G115" s="64"/>
      <c r="H115" s="64"/>
      <c r="I115" s="64"/>
    </row>
    <row r="116" spans="1:9" ht="12.75">
      <c r="A116" s="64"/>
      <c r="B116" s="215" t="s">
        <v>490</v>
      </c>
      <c r="C116" s="222"/>
      <c r="D116" s="222"/>
      <c r="E116" s="222"/>
      <c r="F116" s="64"/>
      <c r="G116" s="64"/>
      <c r="H116" s="64"/>
      <c r="I116" s="64"/>
    </row>
    <row r="117" spans="1:9" ht="12.75">
      <c r="A117" s="64"/>
      <c r="B117" s="215" t="s">
        <v>491</v>
      </c>
      <c r="C117" s="222"/>
      <c r="D117" s="222"/>
      <c r="E117" s="222"/>
      <c r="F117" s="64"/>
      <c r="G117" s="64"/>
      <c r="H117" s="64"/>
      <c r="I117" s="64"/>
    </row>
    <row r="118" spans="1:9" ht="12.75">
      <c r="A118" s="64"/>
      <c r="B118" s="215" t="s">
        <v>492</v>
      </c>
      <c r="C118" s="222"/>
      <c r="D118" s="222"/>
      <c r="E118" s="222"/>
      <c r="F118" s="64"/>
      <c r="G118" s="64"/>
      <c r="H118" s="64"/>
      <c r="I118" s="64"/>
    </row>
    <row r="119" spans="1:9" ht="12.75">
      <c r="A119" s="64"/>
      <c r="B119" s="215" t="s">
        <v>493</v>
      </c>
      <c r="C119" s="222"/>
      <c r="D119" s="222"/>
      <c r="E119" s="222"/>
      <c r="F119" s="64"/>
      <c r="G119" s="64"/>
      <c r="H119" s="64"/>
      <c r="I119" s="64"/>
    </row>
    <row r="120" spans="1:9" ht="12.75">
      <c r="A120" s="64"/>
      <c r="B120" s="215" t="s">
        <v>494</v>
      </c>
      <c r="C120" s="222"/>
      <c r="D120" s="222"/>
      <c r="E120" s="222"/>
      <c r="F120" s="64"/>
      <c r="G120" s="64"/>
      <c r="H120" s="64"/>
      <c r="I120" s="64"/>
    </row>
    <row r="121" spans="1:9" ht="12.75">
      <c r="A121" s="64"/>
      <c r="B121" s="215" t="s">
        <v>495</v>
      </c>
      <c r="C121" s="222"/>
      <c r="D121" s="222"/>
      <c r="E121" s="222"/>
      <c r="F121" s="64"/>
      <c r="G121" s="64"/>
      <c r="H121" s="64"/>
      <c r="I121" s="64"/>
    </row>
    <row r="122" spans="1:9" ht="12.75">
      <c r="A122" s="64"/>
      <c r="B122" s="215" t="s">
        <v>496</v>
      </c>
      <c r="C122" s="222"/>
      <c r="D122" s="222"/>
      <c r="E122" s="222"/>
      <c r="F122" s="64"/>
      <c r="G122" s="64"/>
      <c r="H122" s="64"/>
      <c r="I122" s="64"/>
    </row>
    <row r="123" spans="1:9" ht="12.75">
      <c r="A123" s="64"/>
      <c r="B123" s="215" t="s">
        <v>497</v>
      </c>
      <c r="C123" s="222"/>
      <c r="D123" s="222"/>
      <c r="E123" s="222"/>
      <c r="F123" s="64"/>
      <c r="G123" s="64"/>
      <c r="H123" s="64"/>
      <c r="I123" s="64"/>
    </row>
    <row r="124" spans="1:9" ht="12.75">
      <c r="A124" s="64"/>
      <c r="B124" s="215" t="s">
        <v>498</v>
      </c>
      <c r="C124" s="222"/>
      <c r="D124" s="222"/>
      <c r="E124" s="222"/>
      <c r="F124" s="64"/>
      <c r="G124" s="64"/>
      <c r="H124" s="64"/>
      <c r="I124" s="64"/>
    </row>
    <row r="125" spans="1:9" ht="12.75">
      <c r="A125" s="64"/>
      <c r="B125" s="215" t="s">
        <v>499</v>
      </c>
      <c r="C125" s="222"/>
      <c r="D125" s="222"/>
      <c r="E125" s="222"/>
      <c r="F125" s="64"/>
      <c r="G125" s="64"/>
      <c r="H125" s="64"/>
      <c r="I125" s="64"/>
    </row>
    <row r="126" spans="1:9" ht="12.75">
      <c r="A126" s="64"/>
      <c r="B126" s="215" t="s">
        <v>500</v>
      </c>
      <c r="C126" s="222"/>
      <c r="D126" s="222"/>
      <c r="E126" s="222"/>
      <c r="F126" s="64"/>
      <c r="G126" s="64"/>
      <c r="H126" s="64"/>
      <c r="I126" s="64"/>
    </row>
    <row r="127" spans="1:9" ht="12.75">
      <c r="A127" s="64"/>
      <c r="B127" s="215" t="s">
        <v>501</v>
      </c>
      <c r="C127" s="222"/>
      <c r="D127" s="222"/>
      <c r="E127" s="222"/>
      <c r="F127" s="64"/>
      <c r="G127" s="64"/>
      <c r="H127" s="64"/>
      <c r="I127" s="64"/>
    </row>
    <row r="128" spans="1:9" ht="12.75">
      <c r="A128" s="64"/>
      <c r="B128" s="215" t="s">
        <v>502</v>
      </c>
      <c r="C128" s="222"/>
      <c r="D128" s="222"/>
      <c r="E128" s="222"/>
      <c r="F128" s="64"/>
      <c r="G128" s="64"/>
      <c r="H128" s="64"/>
      <c r="I128" s="64"/>
    </row>
    <row r="129" spans="1:9" ht="12.75">
      <c r="A129" s="64"/>
      <c r="B129" s="215" t="s">
        <v>503</v>
      </c>
      <c r="C129" s="222"/>
      <c r="D129" s="222"/>
      <c r="E129" s="222"/>
      <c r="F129" s="64"/>
      <c r="G129" s="64"/>
      <c r="H129" s="64"/>
      <c r="I129" s="64"/>
    </row>
    <row r="130" spans="1:9" ht="12.75">
      <c r="A130" s="64"/>
      <c r="B130" s="215" t="s">
        <v>504</v>
      </c>
      <c r="C130" s="222"/>
      <c r="D130" s="222"/>
      <c r="E130" s="222"/>
      <c r="F130" s="64"/>
      <c r="G130" s="64"/>
      <c r="H130" s="64"/>
      <c r="I130" s="64"/>
    </row>
    <row r="131" spans="1:9" ht="12.75">
      <c r="A131" s="64"/>
      <c r="B131" s="215" t="s">
        <v>505</v>
      </c>
      <c r="C131" s="222"/>
      <c r="D131" s="222"/>
      <c r="E131" s="222"/>
      <c r="F131" s="64"/>
      <c r="G131" s="64"/>
      <c r="H131" s="64"/>
      <c r="I131" s="64"/>
    </row>
    <row r="132" spans="1:9" ht="12.75">
      <c r="A132" s="64"/>
      <c r="B132" s="215" t="s">
        <v>506</v>
      </c>
      <c r="C132" s="222"/>
      <c r="D132" s="222"/>
      <c r="E132" s="222"/>
      <c r="F132" s="64"/>
      <c r="G132" s="64"/>
      <c r="H132" s="64"/>
      <c r="I132" s="64"/>
    </row>
    <row r="133" spans="1:9" ht="12.75">
      <c r="A133" s="64"/>
      <c r="B133" s="215" t="s">
        <v>507</v>
      </c>
      <c r="C133" s="222"/>
      <c r="D133" s="222"/>
      <c r="E133" s="222"/>
      <c r="F133" s="64"/>
      <c r="G133" s="64"/>
      <c r="H133" s="64"/>
      <c r="I133" s="64"/>
    </row>
    <row r="134" spans="1:9" ht="12.75">
      <c r="A134" s="64"/>
      <c r="B134" s="215" t="s">
        <v>508</v>
      </c>
      <c r="C134" s="222"/>
      <c r="D134" s="222"/>
      <c r="E134" s="222"/>
      <c r="F134" s="64"/>
      <c r="G134" s="64"/>
      <c r="H134" s="64"/>
      <c r="I134" s="64"/>
    </row>
    <row r="135" spans="1:9" ht="12.75">
      <c r="A135" s="64"/>
      <c r="B135" s="215" t="s">
        <v>509</v>
      </c>
      <c r="C135" s="222"/>
      <c r="D135" s="222"/>
      <c r="E135" s="222"/>
      <c r="F135" s="64"/>
      <c r="G135" s="64"/>
      <c r="H135" s="64"/>
      <c r="I135" s="64"/>
    </row>
    <row r="136" spans="1:9" ht="12.75">
      <c r="A136" s="64"/>
      <c r="B136" s="215" t="s">
        <v>510</v>
      </c>
      <c r="C136" s="222"/>
      <c r="D136" s="222"/>
      <c r="E136" s="222"/>
      <c r="F136" s="64"/>
      <c r="G136" s="64"/>
      <c r="H136" s="64"/>
      <c r="I136" s="64"/>
    </row>
    <row r="137" spans="1:9" ht="12.75">
      <c r="A137" s="64"/>
      <c r="B137" s="215" t="s">
        <v>511</v>
      </c>
      <c r="C137" s="222"/>
      <c r="D137" s="222"/>
      <c r="E137" s="222"/>
      <c r="F137" s="64"/>
      <c r="G137" s="64"/>
      <c r="H137" s="64"/>
      <c r="I137" s="64"/>
    </row>
    <row r="138" spans="1:9" ht="12.75">
      <c r="A138" s="64"/>
      <c r="B138" s="214"/>
      <c r="C138" s="64"/>
      <c r="D138" s="64"/>
      <c r="E138" s="64"/>
      <c r="F138" s="64"/>
      <c r="G138" s="64"/>
      <c r="H138" s="64"/>
      <c r="I138" s="64"/>
    </row>
    <row r="139" spans="1:9" ht="12.75">
      <c r="A139" s="64"/>
      <c r="B139" s="214"/>
      <c r="C139" s="64"/>
      <c r="D139" s="64"/>
      <c r="E139" s="64"/>
      <c r="F139" s="64"/>
      <c r="G139" s="64"/>
      <c r="H139" s="64"/>
      <c r="I139" s="64"/>
    </row>
    <row r="140" spans="1:9" ht="12.75">
      <c r="A140" s="64"/>
      <c r="B140" s="214"/>
      <c r="C140" s="64"/>
      <c r="D140" s="64"/>
      <c r="E140" s="64"/>
      <c r="F140" s="64"/>
      <c r="G140" s="64"/>
      <c r="H140" s="64"/>
      <c r="I140" s="64"/>
    </row>
    <row r="141" spans="1:9" ht="12.75">
      <c r="A141" s="64"/>
      <c r="B141" s="214"/>
      <c r="C141" s="64"/>
      <c r="D141" s="64"/>
      <c r="E141" s="64"/>
      <c r="F141" s="64"/>
      <c r="G141" s="64"/>
      <c r="H141" s="64"/>
      <c r="I141" s="64"/>
    </row>
    <row r="142" spans="1:9" ht="12.75">
      <c r="A142" s="64"/>
      <c r="B142" s="214"/>
      <c r="C142" s="64"/>
      <c r="D142" s="64"/>
      <c r="E142" s="64"/>
      <c r="F142" s="64"/>
      <c r="G142" s="64"/>
      <c r="H142" s="64"/>
      <c r="I142" s="64"/>
    </row>
    <row r="143" spans="1:9" ht="12.75">
      <c r="A143" s="64"/>
      <c r="B143" s="214"/>
      <c r="C143" s="64"/>
      <c r="D143" s="64"/>
      <c r="E143" s="64"/>
      <c r="F143" s="64"/>
      <c r="G143" s="64"/>
      <c r="H143" s="64"/>
      <c r="I143" s="64"/>
    </row>
    <row r="144" spans="1:9" ht="12.75">
      <c r="A144" s="64"/>
      <c r="B144" s="214"/>
      <c r="C144" s="64"/>
      <c r="D144" s="64"/>
      <c r="E144" s="64"/>
      <c r="F144" s="64"/>
      <c r="G144" s="64"/>
      <c r="H144" s="64"/>
      <c r="I144" s="64"/>
    </row>
    <row r="145" spans="1:9" ht="12.75">
      <c r="A145" s="64"/>
      <c r="B145" s="214"/>
      <c r="C145" s="64"/>
      <c r="D145" s="64"/>
      <c r="E145" s="64"/>
      <c r="F145" s="64"/>
      <c r="G145" s="64"/>
      <c r="H145" s="64"/>
      <c r="I145" s="64"/>
    </row>
    <row r="146" spans="1:9" ht="12.75">
      <c r="A146" s="64"/>
      <c r="B146" s="214"/>
      <c r="C146" s="64"/>
      <c r="D146" s="64"/>
      <c r="E146" s="64"/>
      <c r="F146" s="64"/>
      <c r="G146" s="64"/>
      <c r="H146" s="64"/>
      <c r="I146" s="64"/>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O91"/>
  <sheetViews>
    <sheetView zoomScalePageLayoutView="0" workbookViewId="0" topLeftCell="A1">
      <selection activeCell="F4" sqref="F4:F5"/>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5" ht="12.75">
      <c r="A1" s="64"/>
      <c r="B1" s="64"/>
      <c r="C1" s="64"/>
      <c r="D1" s="64"/>
      <c r="E1" s="64"/>
      <c r="F1" s="64"/>
      <c r="G1" s="64"/>
      <c r="H1" s="64"/>
      <c r="J1" s="64"/>
      <c r="K1" s="64"/>
      <c r="L1" s="64"/>
      <c r="M1" s="64"/>
      <c r="N1" s="64"/>
      <c r="O1" s="64"/>
    </row>
    <row r="2" spans="1:15" ht="12.75" hidden="1">
      <c r="A2" s="64"/>
      <c r="B2" s="64" t="s">
        <v>0</v>
      </c>
      <c r="C2" s="64" t="s">
        <v>82</v>
      </c>
      <c r="D2" s="64"/>
      <c r="E2" s="64" t="s">
        <v>8</v>
      </c>
      <c r="F2" s="64"/>
      <c r="G2" s="64"/>
      <c r="H2" s="64"/>
      <c r="I2" t="s">
        <v>0</v>
      </c>
      <c r="J2" s="64" t="s">
        <v>82</v>
      </c>
      <c r="K2" s="64"/>
      <c r="L2" s="64" t="s">
        <v>8</v>
      </c>
      <c r="M2" s="64"/>
      <c r="N2" s="64"/>
      <c r="O2" s="64"/>
    </row>
    <row r="3" spans="1:15" ht="12.75" hidden="1">
      <c r="A3" s="64"/>
      <c r="B3" s="65" t="s">
        <v>365</v>
      </c>
      <c r="C3" s="65"/>
      <c r="D3" s="65"/>
      <c r="E3" s="64"/>
      <c r="F3" s="64"/>
      <c r="G3" s="64"/>
      <c r="H3" s="64"/>
      <c r="I3" s="7" t="s">
        <v>365</v>
      </c>
      <c r="J3" s="65"/>
      <c r="K3" s="65"/>
      <c r="L3" s="64"/>
      <c r="M3" s="64"/>
      <c r="N3" s="64"/>
      <c r="O3" s="64"/>
    </row>
    <row r="4" spans="1:15" ht="12.75">
      <c r="A4" s="64"/>
      <c r="B4" s="64"/>
      <c r="C4" s="64"/>
      <c r="D4" s="64"/>
      <c r="E4" s="64"/>
      <c r="F4" s="64"/>
      <c r="G4" s="64"/>
      <c r="H4" s="64"/>
      <c r="J4" s="140"/>
      <c r="K4" s="140"/>
      <c r="L4" s="140"/>
      <c r="M4" s="140"/>
      <c r="N4" s="64"/>
      <c r="O4" s="64"/>
    </row>
    <row r="5" spans="1:15" ht="20.25">
      <c r="A5" s="145"/>
      <c r="B5" s="145"/>
      <c r="C5" s="89" t="s">
        <v>512</v>
      </c>
      <c r="D5" s="89"/>
      <c r="E5" s="106"/>
      <c r="F5" s="96"/>
      <c r="G5" s="64"/>
      <c r="H5" s="64"/>
      <c r="J5" s="217"/>
      <c r="K5" s="217"/>
      <c r="L5" s="239"/>
      <c r="M5" s="240"/>
      <c r="N5" s="64"/>
      <c r="O5" s="64"/>
    </row>
    <row r="6" spans="1:15" ht="12.75">
      <c r="A6" s="64"/>
      <c r="B6" s="64"/>
      <c r="C6" s="64"/>
      <c r="D6" s="64"/>
      <c r="E6" s="64"/>
      <c r="F6" s="64"/>
      <c r="G6" s="64"/>
      <c r="H6" s="64"/>
      <c r="J6" s="140"/>
      <c r="K6" s="140"/>
      <c r="L6" s="140"/>
      <c r="M6" s="140"/>
      <c r="N6" s="64"/>
      <c r="O6" s="64"/>
    </row>
    <row r="7" spans="1:15" ht="12.75">
      <c r="A7" s="64"/>
      <c r="B7" s="64"/>
      <c r="C7" s="81"/>
      <c r="D7" s="81"/>
      <c r="E7" s="81"/>
      <c r="F7" s="187" t="s">
        <v>265</v>
      </c>
      <c r="G7" s="64"/>
      <c r="H7" s="64"/>
      <c r="J7" s="79"/>
      <c r="K7" s="79"/>
      <c r="L7" s="79"/>
      <c r="M7" s="241"/>
      <c r="N7" s="64"/>
      <c r="O7" s="64"/>
    </row>
    <row r="8" spans="1:15" ht="12.75">
      <c r="A8" s="64"/>
      <c r="B8" s="64"/>
      <c r="C8" s="188"/>
      <c r="D8" s="188"/>
      <c r="E8" s="188"/>
      <c r="F8" s="187" t="s">
        <v>513</v>
      </c>
      <c r="G8" s="64"/>
      <c r="H8" s="64"/>
      <c r="J8" s="218"/>
      <c r="K8" s="218"/>
      <c r="L8" s="218"/>
      <c r="M8" s="241"/>
      <c r="N8" s="64"/>
      <c r="O8" s="64"/>
    </row>
    <row r="9" spans="1:15" ht="12.75">
      <c r="A9" s="64"/>
      <c r="B9" s="64"/>
      <c r="C9" s="188" t="str">
        <f>CONCATENATE("Created On: ",MF121TP1!C3)</f>
        <v>Created On: 04/18/2016</v>
      </c>
      <c r="D9" s="188"/>
      <c r="E9" s="188"/>
      <c r="F9" s="191" t="str">
        <f>CONCATENATE(MF121TP1!D3," Reporting Period")</f>
        <v>2015 Reporting Period</v>
      </c>
      <c r="G9" s="64"/>
      <c r="H9" s="64"/>
      <c r="J9" s="218"/>
      <c r="K9" s="218"/>
      <c r="L9" s="218"/>
      <c r="M9" s="241"/>
      <c r="N9" s="64"/>
      <c r="O9" s="64"/>
    </row>
    <row r="10" spans="1:15" ht="12.75">
      <c r="A10" s="64"/>
      <c r="B10" s="214" t="s">
        <v>350</v>
      </c>
      <c r="C10" s="219" t="s">
        <v>99</v>
      </c>
      <c r="D10" s="220" t="s">
        <v>351</v>
      </c>
      <c r="E10" s="220" t="s">
        <v>514</v>
      </c>
      <c r="F10" s="220" t="s">
        <v>515</v>
      </c>
      <c r="G10" s="64"/>
      <c r="H10" s="64"/>
      <c r="I10" s="30" t="s">
        <v>350</v>
      </c>
      <c r="J10" s="221"/>
      <c r="K10" s="221"/>
      <c r="L10" s="221"/>
      <c r="M10" s="221"/>
      <c r="N10" s="64"/>
      <c r="O10" s="64"/>
    </row>
    <row r="11" spans="1:15" ht="19.5" customHeight="1">
      <c r="A11" s="65"/>
      <c r="B11" s="215" t="s">
        <v>65</v>
      </c>
      <c r="C11" s="244" t="s">
        <v>109</v>
      </c>
      <c r="D11" s="244" t="s">
        <v>516</v>
      </c>
      <c r="E11" s="245">
        <v>4</v>
      </c>
      <c r="F11" s="244" t="s">
        <v>517</v>
      </c>
      <c r="G11" s="64"/>
      <c r="H11" s="65"/>
      <c r="I11" s="31" t="s">
        <v>65</v>
      </c>
      <c r="J11" s="223"/>
      <c r="K11" s="223"/>
      <c r="L11" s="301"/>
      <c r="M11" s="223"/>
      <c r="N11" s="64"/>
      <c r="O11" s="64"/>
    </row>
    <row r="12" spans="1:15" ht="19.5" customHeight="1">
      <c r="A12" s="64"/>
      <c r="B12" s="215" t="s">
        <v>83</v>
      </c>
      <c r="C12" s="244" t="s">
        <v>111</v>
      </c>
      <c r="D12" s="244" t="s">
        <v>516</v>
      </c>
      <c r="E12" s="245">
        <v>5</v>
      </c>
      <c r="F12" s="244" t="s">
        <v>518</v>
      </c>
      <c r="G12" s="64"/>
      <c r="H12" s="64"/>
      <c r="I12" s="31" t="s">
        <v>83</v>
      </c>
      <c r="J12" s="223"/>
      <c r="K12" s="223"/>
      <c r="L12" s="301"/>
      <c r="M12" s="223"/>
      <c r="N12" s="64"/>
      <c r="O12" s="64"/>
    </row>
    <row r="13" spans="1:15" ht="19.5" customHeight="1">
      <c r="A13" s="64"/>
      <c r="B13" s="215" t="s">
        <v>166</v>
      </c>
      <c r="C13" s="244" t="s">
        <v>112</v>
      </c>
      <c r="D13" s="244" t="s">
        <v>516</v>
      </c>
      <c r="E13" s="245">
        <v>4.5</v>
      </c>
      <c r="F13" s="244" t="s">
        <v>519</v>
      </c>
      <c r="G13" s="64"/>
      <c r="H13" s="64"/>
      <c r="I13" s="31" t="s">
        <v>166</v>
      </c>
      <c r="J13" s="223"/>
      <c r="K13" s="223"/>
      <c r="L13" s="301"/>
      <c r="M13" s="223"/>
      <c r="N13" s="64"/>
      <c r="O13" s="64"/>
    </row>
    <row r="14" spans="1:15" ht="19.5" customHeight="1">
      <c r="A14" s="64"/>
      <c r="B14" s="215" t="s">
        <v>179</v>
      </c>
      <c r="C14" s="244" t="s">
        <v>113</v>
      </c>
      <c r="D14" s="244" t="s">
        <v>516</v>
      </c>
      <c r="E14" s="245">
        <v>6</v>
      </c>
      <c r="F14" s="244" t="s">
        <v>520</v>
      </c>
      <c r="G14" s="64"/>
      <c r="H14" s="64"/>
      <c r="I14" s="31" t="s">
        <v>179</v>
      </c>
      <c r="J14" s="223"/>
      <c r="K14" s="223"/>
      <c r="L14" s="301"/>
      <c r="M14" s="223"/>
      <c r="N14" s="64"/>
      <c r="O14" s="64"/>
    </row>
    <row r="15" spans="1:15" ht="19.5" customHeight="1">
      <c r="A15" s="64"/>
      <c r="B15" s="215" t="s">
        <v>193</v>
      </c>
      <c r="C15" s="244" t="s">
        <v>114</v>
      </c>
      <c r="D15" s="244" t="s">
        <v>516</v>
      </c>
      <c r="E15" s="245">
        <v>3</v>
      </c>
      <c r="F15" s="244" t="s">
        <v>521</v>
      </c>
      <c r="G15" s="64"/>
      <c r="H15" s="64"/>
      <c r="I15" s="31" t="s">
        <v>193</v>
      </c>
      <c r="J15" s="223"/>
      <c r="K15" s="223"/>
      <c r="L15" s="301"/>
      <c r="M15" s="223"/>
      <c r="N15" s="64"/>
      <c r="O15" s="64"/>
    </row>
    <row r="16" spans="1:15" ht="19.5" customHeight="1">
      <c r="A16" s="64"/>
      <c r="B16" s="215" t="s">
        <v>209</v>
      </c>
      <c r="C16" s="244" t="s">
        <v>115</v>
      </c>
      <c r="D16" s="244" t="s">
        <v>516</v>
      </c>
      <c r="E16" s="245">
        <v>5</v>
      </c>
      <c r="F16" s="244" t="s">
        <v>522</v>
      </c>
      <c r="G16" s="64"/>
      <c r="H16" s="64"/>
      <c r="I16" s="31" t="s">
        <v>209</v>
      </c>
      <c r="J16" s="223"/>
      <c r="K16" s="223"/>
      <c r="L16" s="301"/>
      <c r="M16" s="223"/>
      <c r="N16" s="64"/>
      <c r="O16" s="64"/>
    </row>
    <row r="17" spans="1:15" ht="19.5" customHeight="1">
      <c r="A17" s="64"/>
      <c r="B17" s="215" t="s">
        <v>239</v>
      </c>
      <c r="C17" s="244" t="s">
        <v>117</v>
      </c>
      <c r="D17" s="244" t="s">
        <v>516</v>
      </c>
      <c r="E17" s="245">
        <v>5.75</v>
      </c>
      <c r="F17" s="244" t="s">
        <v>517</v>
      </c>
      <c r="G17" s="64"/>
      <c r="H17" s="64"/>
      <c r="I17" s="31" t="s">
        <v>239</v>
      </c>
      <c r="J17" s="223"/>
      <c r="K17" s="223"/>
      <c r="L17" s="301"/>
      <c r="M17" s="223"/>
      <c r="N17" s="64"/>
      <c r="O17" s="64"/>
    </row>
    <row r="18" spans="1:15" ht="19.5" customHeight="1">
      <c r="A18" s="64"/>
      <c r="B18" s="215" t="s">
        <v>263</v>
      </c>
      <c r="C18" s="244" t="s">
        <v>119</v>
      </c>
      <c r="D18" s="244" t="s">
        <v>516</v>
      </c>
      <c r="E18" s="245">
        <v>4</v>
      </c>
      <c r="F18" s="244" t="s">
        <v>523</v>
      </c>
      <c r="G18" s="64"/>
      <c r="H18" s="64"/>
      <c r="I18" s="31" t="s">
        <v>263</v>
      </c>
      <c r="J18" s="223"/>
      <c r="K18" s="223"/>
      <c r="L18" s="301"/>
      <c r="M18" s="223"/>
      <c r="N18" s="64"/>
      <c r="O18" s="64"/>
    </row>
    <row r="19" spans="1:15" ht="19.5" customHeight="1">
      <c r="A19" s="64"/>
      <c r="B19" s="215" t="s">
        <v>346</v>
      </c>
      <c r="C19" s="244" t="s">
        <v>120</v>
      </c>
      <c r="D19" s="244" t="s">
        <v>516</v>
      </c>
      <c r="E19" s="245">
        <v>4</v>
      </c>
      <c r="F19" s="244" t="s">
        <v>524</v>
      </c>
      <c r="G19" s="64"/>
      <c r="H19" s="64"/>
      <c r="I19" s="31" t="s">
        <v>346</v>
      </c>
      <c r="J19" s="223"/>
      <c r="K19" s="223"/>
      <c r="L19" s="301"/>
      <c r="M19" s="223"/>
      <c r="N19" s="64"/>
      <c r="O19" s="64"/>
    </row>
    <row r="20" spans="1:15" ht="19.5" customHeight="1">
      <c r="A20" s="64"/>
      <c r="B20" s="215" t="s">
        <v>365</v>
      </c>
      <c r="C20" s="244" t="s">
        <v>121</v>
      </c>
      <c r="D20" s="244" t="s">
        <v>516</v>
      </c>
      <c r="E20" s="245">
        <v>5</v>
      </c>
      <c r="F20" s="244" t="s">
        <v>525</v>
      </c>
      <c r="G20" s="64"/>
      <c r="H20" s="64"/>
      <c r="I20" s="31" t="s">
        <v>365</v>
      </c>
      <c r="J20" s="223"/>
      <c r="K20" s="223"/>
      <c r="L20" s="301"/>
      <c r="M20" s="223"/>
      <c r="N20" s="64"/>
      <c r="O20" s="64"/>
    </row>
    <row r="21" spans="1:15" ht="19.5" customHeight="1">
      <c r="A21" s="64"/>
      <c r="B21" s="215" t="s">
        <v>368</v>
      </c>
      <c r="C21" s="244" t="s">
        <v>123</v>
      </c>
      <c r="D21" s="244" t="s">
        <v>516</v>
      </c>
      <c r="E21" s="245">
        <v>5</v>
      </c>
      <c r="F21" s="244" t="s">
        <v>526</v>
      </c>
      <c r="G21" s="64"/>
      <c r="H21" s="64"/>
      <c r="I21" s="31" t="s">
        <v>368</v>
      </c>
      <c r="J21" s="223"/>
      <c r="K21" s="223"/>
      <c r="L21" s="301"/>
      <c r="M21" s="223"/>
      <c r="N21" s="64"/>
      <c r="O21" s="64"/>
    </row>
    <row r="22" spans="1:15" ht="19.5" customHeight="1">
      <c r="A22" s="64"/>
      <c r="B22" s="215" t="s">
        <v>370</v>
      </c>
      <c r="C22" s="244" t="s">
        <v>124</v>
      </c>
      <c r="D22" s="244" t="s">
        <v>516</v>
      </c>
      <c r="E22" s="245">
        <v>5</v>
      </c>
      <c r="F22" s="244" t="s">
        <v>527</v>
      </c>
      <c r="G22" s="64"/>
      <c r="H22" s="64"/>
      <c r="I22" s="31" t="s">
        <v>370</v>
      </c>
      <c r="J22" s="223"/>
      <c r="K22" s="223"/>
      <c r="L22" s="301"/>
      <c r="M22" s="223"/>
      <c r="N22" s="64"/>
      <c r="O22" s="64"/>
    </row>
    <row r="23" spans="1:15" ht="19.5" customHeight="1">
      <c r="A23" s="64"/>
      <c r="B23" s="215" t="s">
        <v>372</v>
      </c>
      <c r="C23" s="244" t="s">
        <v>125</v>
      </c>
      <c r="D23" s="244" t="s">
        <v>516</v>
      </c>
      <c r="E23" s="245">
        <v>4.9</v>
      </c>
      <c r="F23" s="244" t="s">
        <v>528</v>
      </c>
      <c r="G23" s="64"/>
      <c r="H23" s="64"/>
      <c r="I23" s="31" t="s">
        <v>372</v>
      </c>
      <c r="J23" s="223"/>
      <c r="K23" s="223"/>
      <c r="L23" s="301"/>
      <c r="M23" s="223"/>
      <c r="N23" s="64"/>
      <c r="O23" s="64"/>
    </row>
    <row r="24" spans="1:15" ht="19.5" customHeight="1">
      <c r="A24" s="64"/>
      <c r="B24" s="215" t="s">
        <v>374</v>
      </c>
      <c r="C24" s="244" t="s">
        <v>126</v>
      </c>
      <c r="D24" s="244" t="s">
        <v>516</v>
      </c>
      <c r="E24" s="245">
        <v>6</v>
      </c>
      <c r="F24" s="244" t="s">
        <v>529</v>
      </c>
      <c r="G24" s="64"/>
      <c r="H24" s="64"/>
      <c r="I24" s="31" t="s">
        <v>374</v>
      </c>
      <c r="J24" s="223"/>
      <c r="K24" s="223"/>
      <c r="L24" s="301"/>
      <c r="M24" s="223"/>
      <c r="N24" s="64"/>
      <c r="O24" s="64"/>
    </row>
    <row r="25" spans="1:15" ht="19.5" customHeight="1">
      <c r="A25" s="64"/>
      <c r="B25" s="215" t="s">
        <v>376</v>
      </c>
      <c r="C25" s="244" t="s">
        <v>128</v>
      </c>
      <c r="D25" s="244" t="s">
        <v>516</v>
      </c>
      <c r="E25" s="245">
        <v>6</v>
      </c>
      <c r="F25" s="244" t="s">
        <v>530</v>
      </c>
      <c r="G25" s="64"/>
      <c r="H25" s="64"/>
      <c r="I25" s="31" t="s">
        <v>376</v>
      </c>
      <c r="J25" s="223"/>
      <c r="K25" s="223"/>
      <c r="L25" s="301"/>
      <c r="M25" s="223"/>
      <c r="N25" s="64"/>
      <c r="O25" s="64"/>
    </row>
    <row r="26" spans="1:15" ht="19.5" customHeight="1">
      <c r="A26" s="64"/>
      <c r="B26" s="215" t="s">
        <v>378</v>
      </c>
      <c r="C26" s="244" t="s">
        <v>129</v>
      </c>
      <c r="D26" s="244" t="s">
        <v>516</v>
      </c>
      <c r="E26" s="245">
        <v>6</v>
      </c>
      <c r="F26" s="244" t="s">
        <v>531</v>
      </c>
      <c r="G26" s="64"/>
      <c r="H26" s="64"/>
      <c r="I26" s="31" t="s">
        <v>378</v>
      </c>
      <c r="J26" s="223"/>
      <c r="K26" s="223"/>
      <c r="L26" s="301"/>
      <c r="M26" s="223"/>
      <c r="N26" s="64"/>
      <c r="O26" s="64"/>
    </row>
    <row r="27" spans="1:15" ht="19.5" customHeight="1">
      <c r="A27" s="64"/>
      <c r="B27" s="215" t="s">
        <v>380</v>
      </c>
      <c r="C27" s="244" t="s">
        <v>130</v>
      </c>
      <c r="D27" s="244" t="s">
        <v>516</v>
      </c>
      <c r="E27" s="245">
        <v>5</v>
      </c>
      <c r="F27" s="244" t="s">
        <v>528</v>
      </c>
      <c r="G27" s="64"/>
      <c r="H27" s="64"/>
      <c r="I27" s="31" t="s">
        <v>380</v>
      </c>
      <c r="J27" s="223"/>
      <c r="K27" s="223"/>
      <c r="L27" s="301"/>
      <c r="M27" s="223"/>
      <c r="N27" s="64"/>
      <c r="O27" s="64"/>
    </row>
    <row r="28" spans="1:15" ht="19.5" customHeight="1">
      <c r="A28" s="64"/>
      <c r="B28" s="215" t="s">
        <v>382</v>
      </c>
      <c r="C28" s="244" t="s">
        <v>131</v>
      </c>
      <c r="D28" s="244" t="s">
        <v>516</v>
      </c>
      <c r="E28" s="245">
        <v>6</v>
      </c>
      <c r="F28" s="244" t="s">
        <v>532</v>
      </c>
      <c r="G28" s="64"/>
      <c r="H28" s="64"/>
      <c r="I28" s="31" t="s">
        <v>382</v>
      </c>
      <c r="J28" s="223"/>
      <c r="K28" s="223"/>
      <c r="L28" s="301"/>
      <c r="M28" s="223"/>
      <c r="N28" s="64"/>
      <c r="O28" s="64"/>
    </row>
    <row r="29" spans="1:15" ht="19.5" customHeight="1">
      <c r="A29" s="64"/>
      <c r="B29" s="215" t="s">
        <v>384</v>
      </c>
      <c r="C29" s="244" t="s">
        <v>132</v>
      </c>
      <c r="D29" s="244" t="s">
        <v>516</v>
      </c>
      <c r="E29" s="245">
        <v>6</v>
      </c>
      <c r="F29" s="244" t="s">
        <v>528</v>
      </c>
      <c r="G29" s="64"/>
      <c r="H29" s="64"/>
      <c r="I29" s="31" t="s">
        <v>384</v>
      </c>
      <c r="J29" s="223"/>
      <c r="K29" s="223"/>
      <c r="L29" s="301"/>
      <c r="M29" s="223"/>
      <c r="N29" s="64"/>
      <c r="O29" s="64"/>
    </row>
    <row r="30" spans="1:15" ht="19.5" customHeight="1">
      <c r="A30" s="64"/>
      <c r="B30" s="215" t="s">
        <v>386</v>
      </c>
      <c r="C30" s="244" t="s">
        <v>136</v>
      </c>
      <c r="D30" s="244" t="s">
        <v>516</v>
      </c>
      <c r="E30" s="245">
        <v>5</v>
      </c>
      <c r="F30" s="244" t="s">
        <v>533</v>
      </c>
      <c r="G30" s="64"/>
      <c r="H30" s="64"/>
      <c r="I30" s="31" t="s">
        <v>386</v>
      </c>
      <c r="J30" s="223"/>
      <c r="K30" s="223"/>
      <c r="L30" s="301"/>
      <c r="M30" s="223"/>
      <c r="N30" s="64"/>
      <c r="O30" s="64"/>
    </row>
    <row r="31" spans="1:15" ht="19.5" customHeight="1">
      <c r="A31" s="64"/>
      <c r="B31" s="215" t="s">
        <v>388</v>
      </c>
      <c r="C31" s="244" t="s">
        <v>140</v>
      </c>
      <c r="D31" s="244" t="s">
        <v>516</v>
      </c>
      <c r="E31" s="245">
        <v>5</v>
      </c>
      <c r="F31" s="244" t="s">
        <v>534</v>
      </c>
      <c r="G31" s="64"/>
      <c r="H31" s="64"/>
      <c r="I31" s="31" t="s">
        <v>388</v>
      </c>
      <c r="J31" s="223"/>
      <c r="K31" s="223"/>
      <c r="L31" s="301"/>
      <c r="M31" s="223"/>
      <c r="N31" s="64"/>
      <c r="O31" s="64"/>
    </row>
    <row r="32" spans="1:15" ht="19.5" customHeight="1">
      <c r="A32" s="64"/>
      <c r="B32" s="215" t="s">
        <v>390</v>
      </c>
      <c r="C32" s="244" t="s">
        <v>141</v>
      </c>
      <c r="D32" s="244" t="s">
        <v>516</v>
      </c>
      <c r="E32" s="245">
        <v>4</v>
      </c>
      <c r="F32" s="244" t="s">
        <v>535</v>
      </c>
      <c r="G32" s="64"/>
      <c r="H32" s="64"/>
      <c r="I32" s="31" t="s">
        <v>390</v>
      </c>
      <c r="J32" s="223"/>
      <c r="K32" s="223"/>
      <c r="L32" s="301"/>
      <c r="M32" s="223"/>
      <c r="N32" s="64"/>
      <c r="O32" s="64"/>
    </row>
    <row r="33" spans="1:15" ht="19.5" customHeight="1">
      <c r="A33" s="64"/>
      <c r="B33" s="215" t="s">
        <v>392</v>
      </c>
      <c r="C33" s="244" t="s">
        <v>143</v>
      </c>
      <c r="D33" s="244" t="s">
        <v>516</v>
      </c>
      <c r="E33" s="245">
        <v>6</v>
      </c>
      <c r="F33" s="244" t="s">
        <v>528</v>
      </c>
      <c r="G33" s="64"/>
      <c r="H33" s="64"/>
      <c r="I33" s="31" t="s">
        <v>392</v>
      </c>
      <c r="J33" s="223"/>
      <c r="K33" s="223"/>
      <c r="L33" s="301"/>
      <c r="M33" s="223"/>
      <c r="N33" s="64"/>
      <c r="O33" s="64"/>
    </row>
    <row r="34" spans="1:15" ht="19.5" customHeight="1">
      <c r="A34" s="64"/>
      <c r="B34" s="215" t="s">
        <v>394</v>
      </c>
      <c r="C34" s="244" t="s">
        <v>144</v>
      </c>
      <c r="D34" s="244" t="s">
        <v>516</v>
      </c>
      <c r="E34" s="245">
        <v>5</v>
      </c>
      <c r="F34" s="244" t="s">
        <v>528</v>
      </c>
      <c r="G34" s="64"/>
      <c r="H34" s="64"/>
      <c r="I34" s="31" t="s">
        <v>394</v>
      </c>
      <c r="J34" s="223"/>
      <c r="K34" s="223"/>
      <c r="L34" s="301"/>
      <c r="M34" s="223"/>
      <c r="N34" s="64"/>
      <c r="O34" s="64"/>
    </row>
    <row r="35" spans="1:15" ht="19.5" customHeight="1">
      <c r="A35" s="64"/>
      <c r="B35" s="215" t="s">
        <v>396</v>
      </c>
      <c r="C35" s="244" t="s">
        <v>145</v>
      </c>
      <c r="D35" s="244" t="s">
        <v>516</v>
      </c>
      <c r="E35" s="245">
        <v>4.5</v>
      </c>
      <c r="F35" s="244" t="s">
        <v>528</v>
      </c>
      <c r="G35" s="64"/>
      <c r="H35" s="64"/>
      <c r="I35" s="31" t="s">
        <v>396</v>
      </c>
      <c r="J35" s="223"/>
      <c r="K35" s="223"/>
      <c r="L35" s="301"/>
      <c r="M35" s="223"/>
      <c r="N35" s="64"/>
      <c r="O35" s="64"/>
    </row>
    <row r="36" spans="1:15" ht="19.5" customHeight="1">
      <c r="A36" s="64"/>
      <c r="B36" s="215" t="s">
        <v>398</v>
      </c>
      <c r="C36" s="244" t="s">
        <v>147</v>
      </c>
      <c r="D36" s="244" t="s">
        <v>516</v>
      </c>
      <c r="E36" s="245">
        <v>6</v>
      </c>
      <c r="F36" s="244" t="s">
        <v>528</v>
      </c>
      <c r="G36" s="64"/>
      <c r="H36" s="64"/>
      <c r="I36" s="31" t="s">
        <v>398</v>
      </c>
      <c r="J36" s="223"/>
      <c r="K36" s="223"/>
      <c r="L36" s="301"/>
      <c r="M36" s="223"/>
      <c r="N36" s="64"/>
      <c r="O36" s="64"/>
    </row>
    <row r="37" spans="1:15" ht="19.5" customHeight="1">
      <c r="A37" s="64"/>
      <c r="B37" s="215" t="s">
        <v>400</v>
      </c>
      <c r="C37" s="244" t="s">
        <v>149</v>
      </c>
      <c r="D37" s="244" t="s">
        <v>516</v>
      </c>
      <c r="E37" s="245">
        <v>5</v>
      </c>
      <c r="F37" s="244" t="s">
        <v>536</v>
      </c>
      <c r="G37" s="64"/>
      <c r="H37" s="64"/>
      <c r="I37" s="31" t="s">
        <v>400</v>
      </c>
      <c r="J37" s="223"/>
      <c r="K37" s="223"/>
      <c r="L37" s="301"/>
      <c r="M37" s="223"/>
      <c r="N37" s="64"/>
      <c r="O37" s="64"/>
    </row>
    <row r="38" spans="1:15" ht="19.5" customHeight="1">
      <c r="A38" s="64"/>
      <c r="B38" s="215" t="s">
        <v>402</v>
      </c>
      <c r="C38" s="244" t="s">
        <v>150</v>
      </c>
      <c r="D38" s="244" t="s">
        <v>516</v>
      </c>
      <c r="E38" s="245">
        <v>4</v>
      </c>
      <c r="F38" s="244" t="s">
        <v>528</v>
      </c>
      <c r="G38" s="64"/>
      <c r="H38" s="64"/>
      <c r="I38" s="31" t="s">
        <v>402</v>
      </c>
      <c r="J38" s="223"/>
      <c r="K38" s="223"/>
      <c r="L38" s="301"/>
      <c r="M38" s="223"/>
      <c r="N38" s="64"/>
      <c r="O38" s="64"/>
    </row>
    <row r="39" spans="1:15" ht="19.5" customHeight="1">
      <c r="A39" s="64"/>
      <c r="B39" s="215" t="s">
        <v>404</v>
      </c>
      <c r="C39" s="244" t="s">
        <v>151</v>
      </c>
      <c r="D39" s="244" t="s">
        <v>516</v>
      </c>
      <c r="E39" s="245">
        <v>6</v>
      </c>
      <c r="F39" s="244" t="s">
        <v>537</v>
      </c>
      <c r="G39" s="64"/>
      <c r="H39" s="64"/>
      <c r="I39" s="31" t="s">
        <v>404</v>
      </c>
      <c r="J39" s="223"/>
      <c r="K39" s="223"/>
      <c r="L39" s="301"/>
      <c r="M39" s="223"/>
      <c r="N39" s="64"/>
      <c r="O39" s="64"/>
    </row>
    <row r="40" spans="1:15" ht="19.5" customHeight="1">
      <c r="A40" s="64"/>
      <c r="B40" s="215" t="s">
        <v>406</v>
      </c>
      <c r="C40" s="244" t="s">
        <v>152</v>
      </c>
      <c r="D40" s="244" t="s">
        <v>516</v>
      </c>
      <c r="E40" s="245">
        <v>6.25</v>
      </c>
      <c r="F40" s="244" t="s">
        <v>538</v>
      </c>
      <c r="G40" s="64"/>
      <c r="H40" s="64"/>
      <c r="I40" s="31" t="s">
        <v>406</v>
      </c>
      <c r="J40" s="223"/>
      <c r="K40" s="223"/>
      <c r="L40" s="301"/>
      <c r="M40" s="223"/>
      <c r="N40" s="64"/>
      <c r="O40" s="64"/>
    </row>
    <row r="41" spans="1:15" ht="19.5" customHeight="1">
      <c r="A41" s="64"/>
      <c r="B41" s="215" t="s">
        <v>408</v>
      </c>
      <c r="C41" s="244" t="s">
        <v>153</v>
      </c>
      <c r="D41" s="244" t="s">
        <v>516</v>
      </c>
      <c r="E41" s="245">
        <v>4.88</v>
      </c>
      <c r="F41" s="244" t="s">
        <v>528</v>
      </c>
      <c r="G41" s="64"/>
      <c r="H41" s="64"/>
      <c r="I41" s="31" t="s">
        <v>408</v>
      </c>
      <c r="J41" s="223"/>
      <c r="K41" s="223"/>
      <c r="L41" s="301"/>
      <c r="M41" s="223"/>
      <c r="N41" s="64"/>
      <c r="O41" s="64"/>
    </row>
    <row r="42" spans="1:15" ht="19.5" customHeight="1">
      <c r="A42" s="64"/>
      <c r="B42" s="215" t="s">
        <v>410</v>
      </c>
      <c r="C42" s="244" t="s">
        <v>156</v>
      </c>
      <c r="D42" s="244" t="s">
        <v>516</v>
      </c>
      <c r="E42" s="245">
        <v>6.5</v>
      </c>
      <c r="F42" s="244" t="s">
        <v>539</v>
      </c>
      <c r="G42" s="64"/>
      <c r="H42" s="64"/>
      <c r="I42" s="31" t="s">
        <v>410</v>
      </c>
      <c r="J42" s="223"/>
      <c r="K42" s="223"/>
      <c r="L42" s="301"/>
      <c r="M42" s="223"/>
      <c r="N42" s="64"/>
      <c r="O42" s="64"/>
    </row>
    <row r="43" spans="1:15" ht="19.5" customHeight="1">
      <c r="A43" s="64"/>
      <c r="B43" s="215" t="s">
        <v>412</v>
      </c>
      <c r="C43" s="244" t="s">
        <v>158</v>
      </c>
      <c r="D43" s="244" t="s">
        <v>516</v>
      </c>
      <c r="E43" s="245">
        <v>5</v>
      </c>
      <c r="F43" s="244" t="s">
        <v>528</v>
      </c>
      <c r="G43" s="64"/>
      <c r="H43" s="64"/>
      <c r="I43" s="31" t="s">
        <v>412</v>
      </c>
      <c r="J43" s="223"/>
      <c r="K43" s="223"/>
      <c r="L43" s="301"/>
      <c r="M43" s="223"/>
      <c r="N43" s="64"/>
      <c r="O43" s="64"/>
    </row>
    <row r="44" spans="1:15" ht="19.5" customHeight="1">
      <c r="A44" s="64"/>
      <c r="B44" s="215" t="s">
        <v>414</v>
      </c>
      <c r="C44" s="244" t="s">
        <v>159</v>
      </c>
      <c r="D44" s="244" t="s">
        <v>516</v>
      </c>
      <c r="E44" s="245">
        <v>4</v>
      </c>
      <c r="F44" s="244" t="s">
        <v>540</v>
      </c>
      <c r="G44" s="64"/>
      <c r="H44" s="64"/>
      <c r="I44" s="31" t="s">
        <v>414</v>
      </c>
      <c r="J44" s="223"/>
      <c r="K44" s="223"/>
      <c r="L44" s="301"/>
      <c r="M44" s="223"/>
      <c r="N44" s="64"/>
      <c r="O44" s="64"/>
    </row>
    <row r="45" spans="1:15" ht="19.5" customHeight="1">
      <c r="A45" s="64"/>
      <c r="B45" s="242" t="s">
        <v>416</v>
      </c>
      <c r="C45" s="246"/>
      <c r="D45" s="246"/>
      <c r="E45" s="247"/>
      <c r="F45" s="246"/>
      <c r="G45" s="64"/>
      <c r="H45" s="64"/>
      <c r="I45" s="36" t="s">
        <v>416</v>
      </c>
      <c r="J45" s="223"/>
      <c r="K45" s="223"/>
      <c r="L45" s="301"/>
      <c r="M45" s="223"/>
      <c r="N45" s="64"/>
      <c r="O45" s="64"/>
    </row>
    <row r="46" spans="1:15" ht="15" customHeight="1">
      <c r="A46" s="64"/>
      <c r="B46" s="226"/>
      <c r="C46" s="243"/>
      <c r="D46" s="243"/>
      <c r="E46" s="243"/>
      <c r="F46" s="243"/>
      <c r="G46" s="64"/>
      <c r="H46" s="64"/>
      <c r="I46" s="36"/>
      <c r="J46" s="223"/>
      <c r="K46" s="223"/>
      <c r="L46" s="223"/>
      <c r="M46" s="223"/>
      <c r="N46" s="64"/>
      <c r="O46" s="64"/>
    </row>
    <row r="47" spans="2:15" ht="15" customHeight="1">
      <c r="B47" s="36"/>
      <c r="C47" s="34"/>
      <c r="D47" s="34"/>
      <c r="E47" s="34"/>
      <c r="F47" s="34"/>
      <c r="I47" s="36"/>
      <c r="J47" s="223"/>
      <c r="K47" s="223"/>
      <c r="L47" s="223"/>
      <c r="M47" s="223"/>
      <c r="N47" s="64"/>
      <c r="O47" s="64"/>
    </row>
    <row r="48" spans="2:15" ht="15" customHeight="1">
      <c r="B48" s="36"/>
      <c r="C48" s="34"/>
      <c r="D48" s="34"/>
      <c r="E48" s="34"/>
      <c r="F48" s="34"/>
      <c r="I48" s="36"/>
      <c r="J48" s="223"/>
      <c r="K48" s="223"/>
      <c r="L48" s="223"/>
      <c r="M48" s="223"/>
      <c r="N48" s="64"/>
      <c r="O48" s="64"/>
    </row>
    <row r="49" spans="2:15" ht="15" customHeight="1">
      <c r="B49" s="7" t="s">
        <v>346</v>
      </c>
      <c r="C49" s="7"/>
      <c r="D49" s="7"/>
      <c r="I49" s="7" t="s">
        <v>346</v>
      </c>
      <c r="J49" s="67"/>
      <c r="K49" s="67"/>
      <c r="L49" s="140"/>
      <c r="M49" s="140"/>
      <c r="N49" s="64"/>
      <c r="O49" s="64"/>
    </row>
    <row r="50" spans="10:15" ht="15" customHeight="1">
      <c r="J50" s="140"/>
      <c r="K50" s="140"/>
      <c r="L50" s="140"/>
      <c r="M50" s="140"/>
      <c r="N50" s="64"/>
      <c r="O50" s="64"/>
    </row>
    <row r="51" spans="3:15" ht="15" customHeight="1">
      <c r="C51" s="5" t="s">
        <v>541</v>
      </c>
      <c r="D51" s="5"/>
      <c r="E51" s="2"/>
      <c r="F51" s="1"/>
      <c r="J51" s="217"/>
      <c r="K51" s="217"/>
      <c r="L51" s="239"/>
      <c r="M51" s="240"/>
      <c r="N51" s="64"/>
      <c r="O51" s="64"/>
    </row>
    <row r="52" spans="10:15" ht="15" customHeight="1">
      <c r="J52" s="140"/>
      <c r="K52" s="140"/>
      <c r="L52" s="140"/>
      <c r="M52" s="140"/>
      <c r="N52" s="64"/>
      <c r="O52" s="64"/>
    </row>
    <row r="53" spans="3:15" ht="12.75">
      <c r="C53" s="4"/>
      <c r="D53" s="4"/>
      <c r="E53" s="4"/>
      <c r="F53" s="26" t="s">
        <v>265</v>
      </c>
      <c r="J53" s="79"/>
      <c r="K53" s="79"/>
      <c r="L53" s="79"/>
      <c r="M53" s="241"/>
      <c r="N53" s="64"/>
      <c r="O53" s="64"/>
    </row>
    <row r="54" spans="3:15" ht="12.75">
      <c r="C54" s="27"/>
      <c r="D54" s="27"/>
      <c r="E54" s="27"/>
      <c r="F54" s="26" t="s">
        <v>513</v>
      </c>
      <c r="J54" s="218"/>
      <c r="K54" s="218"/>
      <c r="L54" s="218"/>
      <c r="M54" s="241"/>
      <c r="N54" s="64"/>
      <c r="O54" s="64"/>
    </row>
    <row r="55" spans="3:15" ht="12.75">
      <c r="C55" s="27" t="str">
        <f>CONCATENATE("Created On: ",MF121TP1!C3)</f>
        <v>Created On: 04/18/2016</v>
      </c>
      <c r="D55" s="27"/>
      <c r="E55" s="27"/>
      <c r="F55" s="28" t="str">
        <f>CONCATENATE(MF121TP1!D3," Reporting Period")</f>
        <v>2015 Reporting Period</v>
      </c>
      <c r="J55" s="218"/>
      <c r="K55" s="218"/>
      <c r="L55" s="218"/>
      <c r="M55" s="241"/>
      <c r="N55" s="64"/>
      <c r="O55" s="64"/>
    </row>
    <row r="56" spans="2:15" ht="12.75">
      <c r="B56" s="30" t="s">
        <v>350</v>
      </c>
      <c r="C56" s="29" t="s">
        <v>99</v>
      </c>
      <c r="D56" s="33" t="s">
        <v>351</v>
      </c>
      <c r="E56" s="33" t="s">
        <v>514</v>
      </c>
      <c r="F56" s="33" t="s">
        <v>515</v>
      </c>
      <c r="I56" s="30" t="s">
        <v>350</v>
      </c>
      <c r="J56" s="221"/>
      <c r="K56" s="221"/>
      <c r="L56" s="221"/>
      <c r="M56" s="221"/>
      <c r="N56" s="64"/>
      <c r="O56" s="64"/>
    </row>
    <row r="57" spans="1:15" ht="15" customHeight="1">
      <c r="A57" s="7"/>
      <c r="B57" s="31" t="s">
        <v>421</v>
      </c>
      <c r="C57" s="32"/>
      <c r="D57" s="32"/>
      <c r="E57" s="37"/>
      <c r="F57" s="32"/>
      <c r="H57" s="7"/>
      <c r="I57" s="31" t="s">
        <v>421</v>
      </c>
      <c r="J57" s="223"/>
      <c r="K57" s="223"/>
      <c r="L57" s="301"/>
      <c r="M57" s="223"/>
      <c r="N57" s="64"/>
      <c r="O57" s="64"/>
    </row>
    <row r="58" spans="2:15" ht="15" customHeight="1">
      <c r="B58" s="31" t="s">
        <v>423</v>
      </c>
      <c r="C58" s="32"/>
      <c r="D58" s="32"/>
      <c r="E58" s="37"/>
      <c r="F58" s="32"/>
      <c r="I58" s="31" t="s">
        <v>423</v>
      </c>
      <c r="J58" s="223"/>
      <c r="K58" s="223"/>
      <c r="L58" s="301"/>
      <c r="M58" s="223"/>
      <c r="N58" s="64"/>
      <c r="O58" s="64"/>
    </row>
    <row r="59" spans="2:15" ht="15" customHeight="1">
      <c r="B59" s="31" t="s">
        <v>425</v>
      </c>
      <c r="C59" s="32"/>
      <c r="D59" s="32"/>
      <c r="E59" s="37"/>
      <c r="F59" s="32"/>
      <c r="I59" s="31" t="s">
        <v>425</v>
      </c>
      <c r="J59" s="223"/>
      <c r="K59" s="223"/>
      <c r="L59" s="301"/>
      <c r="M59" s="223"/>
      <c r="N59" s="64"/>
      <c r="O59" s="64"/>
    </row>
    <row r="60" spans="2:15" ht="15" customHeight="1">
      <c r="B60" s="31" t="s">
        <v>243</v>
      </c>
      <c r="C60" s="32"/>
      <c r="D60" s="32"/>
      <c r="E60" s="37"/>
      <c r="F60" s="32"/>
      <c r="I60" s="31" t="s">
        <v>243</v>
      </c>
      <c r="J60" s="223"/>
      <c r="K60" s="223"/>
      <c r="L60" s="301"/>
      <c r="M60" s="223"/>
      <c r="N60" s="64"/>
      <c r="O60" s="64"/>
    </row>
    <row r="61" spans="2:15" ht="15" customHeight="1">
      <c r="B61" s="31" t="s">
        <v>66</v>
      </c>
      <c r="C61" s="32"/>
      <c r="D61" s="32"/>
      <c r="E61" s="37"/>
      <c r="F61" s="32"/>
      <c r="I61" s="31" t="s">
        <v>66</v>
      </c>
      <c r="J61" s="223"/>
      <c r="K61" s="223"/>
      <c r="L61" s="301"/>
      <c r="M61" s="223"/>
      <c r="N61" s="64"/>
      <c r="O61" s="64"/>
    </row>
    <row r="62" spans="2:15" ht="15" customHeight="1">
      <c r="B62" s="31" t="s">
        <v>429</v>
      </c>
      <c r="C62" s="32"/>
      <c r="D62" s="32"/>
      <c r="E62" s="37"/>
      <c r="F62" s="32"/>
      <c r="I62" s="31" t="s">
        <v>429</v>
      </c>
      <c r="J62" s="223"/>
      <c r="K62" s="223"/>
      <c r="L62" s="301"/>
      <c r="M62" s="223"/>
      <c r="N62" s="64"/>
      <c r="O62" s="64"/>
    </row>
    <row r="63" spans="2:15" ht="15" customHeight="1">
      <c r="B63" s="31" t="s">
        <v>431</v>
      </c>
      <c r="C63" s="32"/>
      <c r="D63" s="32"/>
      <c r="E63" s="37"/>
      <c r="F63" s="32"/>
      <c r="I63" s="31" t="s">
        <v>431</v>
      </c>
      <c r="J63" s="223"/>
      <c r="K63" s="223"/>
      <c r="L63" s="301"/>
      <c r="M63" s="223"/>
      <c r="N63" s="64"/>
      <c r="O63" s="64"/>
    </row>
    <row r="64" spans="2:15" ht="15" customHeight="1">
      <c r="B64" s="31" t="s">
        <v>433</v>
      </c>
      <c r="C64" s="32"/>
      <c r="D64" s="32"/>
      <c r="E64" s="37"/>
      <c r="F64" s="32"/>
      <c r="I64" s="31" t="s">
        <v>433</v>
      </c>
      <c r="J64" s="223"/>
      <c r="K64" s="223"/>
      <c r="L64" s="301"/>
      <c r="M64" s="223"/>
      <c r="N64" s="64"/>
      <c r="O64" s="64"/>
    </row>
    <row r="65" spans="2:15" ht="15" customHeight="1">
      <c r="B65" s="31" t="s">
        <v>242</v>
      </c>
      <c r="C65" s="32"/>
      <c r="D65" s="32"/>
      <c r="E65" s="37"/>
      <c r="F65" s="32"/>
      <c r="I65" s="31" t="s">
        <v>242</v>
      </c>
      <c r="J65" s="223"/>
      <c r="K65" s="223"/>
      <c r="L65" s="301"/>
      <c r="M65" s="223"/>
      <c r="N65" s="64"/>
      <c r="O65" s="64"/>
    </row>
    <row r="66" spans="2:15" ht="15" customHeight="1">
      <c r="B66" s="31" t="s">
        <v>195</v>
      </c>
      <c r="C66" s="32"/>
      <c r="D66" s="32"/>
      <c r="E66" s="37"/>
      <c r="F66" s="32"/>
      <c r="I66" s="31" t="s">
        <v>195</v>
      </c>
      <c r="J66" s="223"/>
      <c r="K66" s="223"/>
      <c r="L66" s="301"/>
      <c r="M66" s="223"/>
      <c r="N66" s="64"/>
      <c r="O66" s="64"/>
    </row>
    <row r="67" spans="2:15" ht="15" customHeight="1">
      <c r="B67" s="31" t="s">
        <v>241</v>
      </c>
      <c r="C67" s="32"/>
      <c r="D67" s="32"/>
      <c r="E67" s="37"/>
      <c r="F67" s="32"/>
      <c r="I67" s="31" t="s">
        <v>241</v>
      </c>
      <c r="J67" s="223"/>
      <c r="K67" s="223"/>
      <c r="L67" s="301"/>
      <c r="M67" s="223"/>
      <c r="N67" s="64"/>
      <c r="O67" s="64"/>
    </row>
    <row r="68" spans="2:15" ht="15" customHeight="1">
      <c r="B68" s="31" t="s">
        <v>194</v>
      </c>
      <c r="C68" s="32"/>
      <c r="D68" s="32"/>
      <c r="E68" s="37"/>
      <c r="F68" s="32"/>
      <c r="I68" s="31" t="s">
        <v>194</v>
      </c>
      <c r="J68" s="223"/>
      <c r="K68" s="223"/>
      <c r="L68" s="301"/>
      <c r="M68" s="223"/>
      <c r="N68" s="64"/>
      <c r="O68" s="64"/>
    </row>
    <row r="69" spans="2:15" ht="15" customHeight="1">
      <c r="B69" s="31" t="s">
        <v>180</v>
      </c>
      <c r="C69" s="32"/>
      <c r="D69" s="32"/>
      <c r="E69" s="37"/>
      <c r="F69" s="32"/>
      <c r="I69" s="31" t="s">
        <v>180</v>
      </c>
      <c r="J69" s="223"/>
      <c r="K69" s="223"/>
      <c r="L69" s="301"/>
      <c r="M69" s="223"/>
      <c r="N69" s="64"/>
      <c r="O69" s="64"/>
    </row>
    <row r="70" spans="2:15" ht="15" customHeight="1">
      <c r="B70" s="31" t="s">
        <v>440</v>
      </c>
      <c r="C70" s="32"/>
      <c r="D70" s="32"/>
      <c r="E70" s="37"/>
      <c r="F70" s="32"/>
      <c r="I70" s="31" t="s">
        <v>440</v>
      </c>
      <c r="J70" s="223"/>
      <c r="K70" s="223"/>
      <c r="L70" s="301"/>
      <c r="M70" s="223"/>
      <c r="N70" s="64"/>
      <c r="O70" s="64"/>
    </row>
    <row r="71" spans="2:15" ht="15" customHeight="1">
      <c r="B71" s="31" t="s">
        <v>442</v>
      </c>
      <c r="C71" s="32"/>
      <c r="D71" s="32"/>
      <c r="E71" s="37"/>
      <c r="F71" s="32"/>
      <c r="I71" s="31" t="s">
        <v>442</v>
      </c>
      <c r="J71" s="223"/>
      <c r="K71" s="223"/>
      <c r="L71" s="301"/>
      <c r="M71" s="223"/>
      <c r="N71" s="64"/>
      <c r="O71" s="64"/>
    </row>
    <row r="72" spans="2:15" ht="15" customHeight="1">
      <c r="B72" s="31" t="s">
        <v>240</v>
      </c>
      <c r="C72" s="32"/>
      <c r="D72" s="32"/>
      <c r="E72" s="37"/>
      <c r="F72" s="32"/>
      <c r="I72" s="31" t="s">
        <v>240</v>
      </c>
      <c r="J72" s="223"/>
      <c r="K72" s="223"/>
      <c r="L72" s="301"/>
      <c r="M72" s="223"/>
      <c r="N72" s="64"/>
      <c r="O72" s="64"/>
    </row>
    <row r="73" spans="2:15" ht="15" customHeight="1">
      <c r="B73" s="31" t="s">
        <v>84</v>
      </c>
      <c r="C73" s="32"/>
      <c r="D73" s="32"/>
      <c r="E73" s="37"/>
      <c r="F73" s="32"/>
      <c r="I73" s="31" t="s">
        <v>84</v>
      </c>
      <c r="J73" s="223"/>
      <c r="K73" s="223"/>
      <c r="L73" s="301"/>
      <c r="M73" s="223"/>
      <c r="N73" s="64"/>
      <c r="O73" s="64"/>
    </row>
    <row r="74" spans="2:15" ht="15" customHeight="1">
      <c r="B74" s="31" t="s">
        <v>446</v>
      </c>
      <c r="C74" s="32"/>
      <c r="D74" s="32"/>
      <c r="E74" s="37"/>
      <c r="F74" s="32"/>
      <c r="I74" s="31" t="s">
        <v>446</v>
      </c>
      <c r="J74" s="223"/>
      <c r="K74" s="223"/>
      <c r="L74" s="301"/>
      <c r="M74" s="223"/>
      <c r="N74" s="64"/>
      <c r="O74" s="64"/>
    </row>
    <row r="75" spans="2:15" ht="15" customHeight="1">
      <c r="B75" s="31" t="s">
        <v>448</v>
      </c>
      <c r="C75" s="32"/>
      <c r="D75" s="32"/>
      <c r="E75" s="37"/>
      <c r="F75" s="32"/>
      <c r="I75" s="31" t="s">
        <v>448</v>
      </c>
      <c r="J75" s="223"/>
      <c r="K75" s="223"/>
      <c r="L75" s="301"/>
      <c r="M75" s="223"/>
      <c r="N75" s="64"/>
      <c r="O75" s="64"/>
    </row>
    <row r="76" spans="2:15" ht="15" customHeight="1">
      <c r="B76" s="31" t="s">
        <v>450</v>
      </c>
      <c r="C76" s="32"/>
      <c r="D76" s="32"/>
      <c r="E76" s="37"/>
      <c r="F76" s="32"/>
      <c r="I76" s="31" t="s">
        <v>450</v>
      </c>
      <c r="J76" s="223"/>
      <c r="K76" s="223"/>
      <c r="L76" s="301"/>
      <c r="M76" s="223"/>
      <c r="N76" s="64"/>
      <c r="O76" s="64"/>
    </row>
    <row r="77" spans="2:15" ht="15" customHeight="1">
      <c r="B77" s="31" t="s">
        <v>452</v>
      </c>
      <c r="C77" s="32"/>
      <c r="D77" s="32"/>
      <c r="E77" s="37"/>
      <c r="F77" s="32"/>
      <c r="I77" s="31" t="s">
        <v>452</v>
      </c>
      <c r="J77" s="223"/>
      <c r="K77" s="223"/>
      <c r="L77" s="301"/>
      <c r="M77" s="223"/>
      <c r="N77" s="64"/>
      <c r="O77" s="64"/>
    </row>
    <row r="78" spans="2:15" ht="15" customHeight="1">
      <c r="B78" s="31" t="s">
        <v>454</v>
      </c>
      <c r="C78" s="32"/>
      <c r="D78" s="32"/>
      <c r="E78" s="37"/>
      <c r="F78" s="32"/>
      <c r="I78" s="31" t="s">
        <v>454</v>
      </c>
      <c r="J78" s="223"/>
      <c r="K78" s="223"/>
      <c r="L78" s="301"/>
      <c r="M78" s="223"/>
      <c r="N78" s="64"/>
      <c r="O78" s="64"/>
    </row>
    <row r="79" spans="2:15" ht="15" customHeight="1">
      <c r="B79" s="31" t="s">
        <v>456</v>
      </c>
      <c r="C79" s="32"/>
      <c r="D79" s="32"/>
      <c r="E79" s="37"/>
      <c r="F79" s="32"/>
      <c r="I79" s="31" t="s">
        <v>456</v>
      </c>
      <c r="J79" s="223"/>
      <c r="K79" s="223"/>
      <c r="L79" s="301"/>
      <c r="M79" s="223"/>
      <c r="N79" s="64"/>
      <c r="O79" s="64"/>
    </row>
    <row r="80" spans="2:15" ht="15" customHeight="1">
      <c r="B80" s="31" t="s">
        <v>457</v>
      </c>
      <c r="C80" s="32"/>
      <c r="D80" s="32"/>
      <c r="E80" s="37"/>
      <c r="F80" s="32"/>
      <c r="I80" s="31" t="s">
        <v>457</v>
      </c>
      <c r="J80" s="223"/>
      <c r="K80" s="223"/>
      <c r="L80" s="301"/>
      <c r="M80" s="223"/>
      <c r="N80" s="64"/>
      <c r="O80" s="64"/>
    </row>
    <row r="81" spans="2:15" ht="15" customHeight="1">
      <c r="B81" s="31" t="s">
        <v>459</v>
      </c>
      <c r="C81" s="32"/>
      <c r="D81" s="32"/>
      <c r="E81" s="37"/>
      <c r="F81" s="32"/>
      <c r="I81" s="31" t="s">
        <v>459</v>
      </c>
      <c r="J81" s="223"/>
      <c r="K81" s="223"/>
      <c r="L81" s="301"/>
      <c r="M81" s="223"/>
      <c r="N81" s="64"/>
      <c r="O81" s="64"/>
    </row>
    <row r="82" spans="2:15" ht="15" customHeight="1">
      <c r="B82" s="31" t="s">
        <v>461</v>
      </c>
      <c r="C82" s="32"/>
      <c r="D82" s="32"/>
      <c r="E82" s="37"/>
      <c r="F82" s="32"/>
      <c r="I82" s="31" t="s">
        <v>461</v>
      </c>
      <c r="J82" s="223"/>
      <c r="K82" s="223"/>
      <c r="L82" s="301"/>
      <c r="M82" s="223"/>
      <c r="N82" s="64"/>
      <c r="O82" s="64"/>
    </row>
    <row r="83" spans="2:15" ht="15" customHeight="1">
      <c r="B83" s="31" t="s">
        <v>463</v>
      </c>
      <c r="C83" s="32"/>
      <c r="D83" s="32"/>
      <c r="E83" s="37"/>
      <c r="F83" s="32"/>
      <c r="I83" s="31" t="s">
        <v>463</v>
      </c>
      <c r="J83" s="223"/>
      <c r="K83" s="223"/>
      <c r="L83" s="301"/>
      <c r="M83" s="223"/>
      <c r="N83" s="64"/>
      <c r="O83" s="64"/>
    </row>
    <row r="84" spans="2:15" ht="15" customHeight="1">
      <c r="B84" s="31" t="s">
        <v>465</v>
      </c>
      <c r="C84" s="32"/>
      <c r="D84" s="32"/>
      <c r="E84" s="37"/>
      <c r="F84" s="32"/>
      <c r="I84" s="31" t="s">
        <v>465</v>
      </c>
      <c r="J84" s="223"/>
      <c r="K84" s="223"/>
      <c r="L84" s="301"/>
      <c r="M84" s="223"/>
      <c r="N84" s="64"/>
      <c r="O84" s="64"/>
    </row>
    <row r="85" spans="2:15" ht="15" customHeight="1">
      <c r="B85" s="31" t="s">
        <v>467</v>
      </c>
      <c r="C85" s="32"/>
      <c r="D85" s="32"/>
      <c r="E85" s="37"/>
      <c r="F85" s="32"/>
      <c r="I85" s="31" t="s">
        <v>467</v>
      </c>
      <c r="J85" s="223"/>
      <c r="K85" s="223"/>
      <c r="L85" s="301"/>
      <c r="M85" s="223"/>
      <c r="N85" s="64"/>
      <c r="O85" s="64"/>
    </row>
    <row r="86" spans="2:15" ht="15" customHeight="1">
      <c r="B86" s="31" t="s">
        <v>469</v>
      </c>
      <c r="C86" s="32"/>
      <c r="D86" s="32"/>
      <c r="E86" s="37"/>
      <c r="F86" s="32"/>
      <c r="I86" s="31" t="s">
        <v>469</v>
      </c>
      <c r="J86" s="223"/>
      <c r="K86" s="223"/>
      <c r="L86" s="301"/>
      <c r="M86" s="223"/>
      <c r="N86" s="64"/>
      <c r="O86" s="64"/>
    </row>
    <row r="87" spans="2:15" ht="15" customHeight="1">
      <c r="B87" s="31" t="s">
        <v>470</v>
      </c>
      <c r="C87" s="32"/>
      <c r="D87" s="32"/>
      <c r="E87" s="37"/>
      <c r="F87" s="32"/>
      <c r="I87" s="31" t="s">
        <v>470</v>
      </c>
      <c r="J87" s="223"/>
      <c r="K87" s="223"/>
      <c r="L87" s="301"/>
      <c r="M87" s="223"/>
      <c r="N87" s="64"/>
      <c r="O87" s="64"/>
    </row>
    <row r="88" spans="2:15" ht="15" customHeight="1">
      <c r="B88" s="31" t="s">
        <v>472</v>
      </c>
      <c r="C88" s="32"/>
      <c r="D88" s="32"/>
      <c r="E88" s="37"/>
      <c r="F88" s="32"/>
      <c r="I88" s="31" t="s">
        <v>472</v>
      </c>
      <c r="J88" s="223"/>
      <c r="K88" s="223"/>
      <c r="L88" s="301"/>
      <c r="M88" s="223"/>
      <c r="N88" s="64"/>
      <c r="O88" s="64"/>
    </row>
    <row r="89" spans="2:15" ht="15" customHeight="1">
      <c r="B89" s="31" t="s">
        <v>473</v>
      </c>
      <c r="C89" s="32"/>
      <c r="D89" s="32"/>
      <c r="E89" s="37"/>
      <c r="F89" s="32"/>
      <c r="I89" s="31" t="s">
        <v>473</v>
      </c>
      <c r="J89" s="223"/>
      <c r="K89" s="223"/>
      <c r="L89" s="301"/>
      <c r="M89" s="223"/>
      <c r="N89" s="64"/>
      <c r="O89" s="64"/>
    </row>
    <row r="90" spans="2:13" ht="15" customHeight="1">
      <c r="B90" s="31" t="s">
        <v>474</v>
      </c>
      <c r="C90" s="32"/>
      <c r="D90" s="32"/>
      <c r="E90" s="37"/>
      <c r="F90" s="32"/>
      <c r="I90" s="31" t="s">
        <v>474</v>
      </c>
      <c r="J90" s="34"/>
      <c r="K90" s="34"/>
      <c r="L90" s="63"/>
      <c r="M90" s="34"/>
    </row>
    <row r="91" spans="2:13" ht="15" customHeight="1">
      <c r="B91" s="31" t="s">
        <v>475</v>
      </c>
      <c r="C91" s="32"/>
      <c r="D91" s="32"/>
      <c r="E91" s="37"/>
      <c r="F91" s="32"/>
      <c r="I91" s="31" t="s">
        <v>475</v>
      </c>
      <c r="J91" s="34"/>
      <c r="K91" s="34"/>
      <c r="L91" s="63"/>
      <c r="M91" s="34"/>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H19" sqref="H19"/>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7" ht="12.75">
      <c r="A1" s="64"/>
      <c r="B1" s="64"/>
      <c r="C1" s="64"/>
      <c r="D1" s="64"/>
      <c r="E1" s="64"/>
      <c r="F1" s="64"/>
      <c r="G1" s="64"/>
    </row>
    <row r="2" spans="1:7" ht="12.75" hidden="1">
      <c r="A2" s="64"/>
      <c r="B2" s="64" t="s">
        <v>0</v>
      </c>
      <c r="C2" s="64" t="s">
        <v>82</v>
      </c>
      <c r="D2" s="64" t="s">
        <v>8</v>
      </c>
      <c r="E2" s="64"/>
      <c r="F2" s="64"/>
      <c r="G2" s="64"/>
    </row>
    <row r="3" spans="1:7" ht="12.75" hidden="1">
      <c r="A3" s="64"/>
      <c r="B3" s="65" t="s">
        <v>365</v>
      </c>
      <c r="C3" s="65"/>
      <c r="D3" s="64"/>
      <c r="E3" s="64"/>
      <c r="F3" s="64"/>
      <c r="G3" s="64"/>
    </row>
    <row r="4" spans="1:7" ht="12.75">
      <c r="A4" s="64"/>
      <c r="B4" s="64"/>
      <c r="C4" s="64"/>
      <c r="D4" s="64"/>
      <c r="E4" s="64"/>
      <c r="F4" s="64"/>
      <c r="G4" s="64"/>
    </row>
    <row r="5" spans="1:7" ht="20.25">
      <c r="A5" s="145"/>
      <c r="B5" s="145"/>
      <c r="C5" s="89" t="s">
        <v>542</v>
      </c>
      <c r="D5" s="106"/>
      <c r="E5" s="92"/>
      <c r="F5" s="64"/>
      <c r="G5" s="64"/>
    </row>
    <row r="6" spans="1:7" ht="18">
      <c r="A6" s="145"/>
      <c r="B6" s="145"/>
      <c r="C6" s="248" t="str">
        <f>CONCATENATE(MF33G_Jan_Mar!G3,", ",MF33G_Jan_Mar!H3," Reporting Period")</f>
        <v>December, 2015 Reporting Period</v>
      </c>
      <c r="D6" s="248"/>
      <c r="E6" s="249"/>
      <c r="F6" s="64"/>
      <c r="G6" s="64"/>
    </row>
    <row r="7" spans="1:7" ht="12.75">
      <c r="A7" s="145"/>
      <c r="B7" s="145"/>
      <c r="C7" s="250" t="str">
        <f>CONCATENATE("Created On: ",MF33G_Jan_Mar!F3)</f>
        <v>Created On: 04/18/2016</v>
      </c>
      <c r="D7" s="250"/>
      <c r="E7" s="251"/>
      <c r="F7" s="64"/>
      <c r="G7" s="64"/>
    </row>
    <row r="8" spans="1:7" ht="12.75">
      <c r="A8" s="64"/>
      <c r="B8" s="64"/>
      <c r="C8" s="188"/>
      <c r="D8" s="188"/>
      <c r="E8" s="187"/>
      <c r="F8" s="64"/>
      <c r="G8" s="64"/>
    </row>
    <row r="9" spans="1:7" ht="12.75">
      <c r="A9" s="64"/>
      <c r="B9" s="64"/>
      <c r="C9" s="251" t="s">
        <v>543</v>
      </c>
      <c r="D9" s="76"/>
      <c r="E9" s="189"/>
      <c r="F9" s="64"/>
      <c r="G9" s="64"/>
    </row>
    <row r="10" spans="1:7" ht="14.25">
      <c r="A10" s="64"/>
      <c r="B10" s="214" t="s">
        <v>350</v>
      </c>
      <c r="C10" s="252" t="s">
        <v>544</v>
      </c>
      <c r="D10" s="253" t="s">
        <v>267</v>
      </c>
      <c r="E10" s="253" t="s">
        <v>268</v>
      </c>
      <c r="F10" s="64"/>
      <c r="G10" s="64"/>
    </row>
    <row r="11" spans="1:7" ht="9.75" customHeight="1">
      <c r="A11" s="64"/>
      <c r="B11" s="214"/>
      <c r="C11" s="254"/>
      <c r="D11" s="255"/>
      <c r="E11" s="255"/>
      <c r="F11" s="64"/>
      <c r="G11" s="64"/>
    </row>
    <row r="12" spans="1:7" ht="19.5" customHeight="1">
      <c r="A12" s="65"/>
      <c r="B12" s="215" t="s">
        <v>65</v>
      </c>
      <c r="C12" s="256" t="s">
        <v>545</v>
      </c>
      <c r="D12" s="257">
        <v>406</v>
      </c>
      <c r="E12" s="257">
        <v>304</v>
      </c>
      <c r="F12" s="64"/>
      <c r="G12" s="64"/>
    </row>
    <row r="13" spans="1:7" ht="9.75" customHeight="1">
      <c r="A13" s="65"/>
      <c r="B13" s="215"/>
      <c r="C13" s="258"/>
      <c r="D13" s="259"/>
      <c r="E13" s="259"/>
      <c r="F13" s="64"/>
      <c r="G13" s="64"/>
    </row>
    <row r="14" spans="1:7" ht="9.75" customHeight="1">
      <c r="A14" s="65"/>
      <c r="B14" s="215"/>
      <c r="C14" s="260"/>
      <c r="D14" s="261"/>
      <c r="E14" s="261"/>
      <c r="F14" s="64"/>
      <c r="G14" s="64"/>
    </row>
    <row r="15" spans="1:7" ht="19.5" customHeight="1">
      <c r="A15" s="64"/>
      <c r="B15" s="215" t="s">
        <v>83</v>
      </c>
      <c r="C15" s="262" t="s">
        <v>546</v>
      </c>
      <c r="D15" s="263">
        <v>400</v>
      </c>
      <c r="E15" s="263">
        <v>304</v>
      </c>
      <c r="F15" s="64"/>
      <c r="G15" s="64"/>
    </row>
    <row r="16" spans="1:7" ht="9.75" customHeight="1">
      <c r="A16" s="64"/>
      <c r="B16" s="215"/>
      <c r="C16" s="264"/>
      <c r="D16" s="265"/>
      <c r="E16" s="265"/>
      <c r="F16" s="64"/>
      <c r="G16" s="64"/>
    </row>
    <row r="17" spans="1:7" ht="9.75" customHeight="1">
      <c r="A17" s="64"/>
      <c r="B17" s="215"/>
      <c r="C17" s="266"/>
      <c r="D17" s="255"/>
      <c r="E17" s="255"/>
      <c r="F17" s="64"/>
      <c r="G17" s="64"/>
    </row>
    <row r="18" spans="1:7" ht="19.5" customHeight="1">
      <c r="A18" s="64"/>
      <c r="B18" s="215" t="s">
        <v>166</v>
      </c>
      <c r="C18" s="262" t="s">
        <v>547</v>
      </c>
      <c r="D18" s="263">
        <v>419</v>
      </c>
      <c r="E18" s="263">
        <v>319</v>
      </c>
      <c r="F18" s="64"/>
      <c r="G18" s="64"/>
    </row>
    <row r="19" spans="1:7" ht="9.75" customHeight="1">
      <c r="A19" s="64"/>
      <c r="B19" s="215"/>
      <c r="C19" s="264"/>
      <c r="D19" s="265"/>
      <c r="E19" s="265"/>
      <c r="F19" s="64"/>
      <c r="G19" s="64"/>
    </row>
    <row r="20" spans="1:7" ht="9.75" customHeight="1">
      <c r="A20" s="64"/>
      <c r="B20" s="215"/>
      <c r="C20" s="266"/>
      <c r="D20" s="255"/>
      <c r="E20" s="255"/>
      <c r="F20" s="64"/>
      <c r="G20" s="64"/>
    </row>
    <row r="21" spans="1:7" ht="19.5" customHeight="1">
      <c r="A21" s="64"/>
      <c r="B21" s="215" t="s">
        <v>179</v>
      </c>
      <c r="C21" s="262" t="s">
        <v>548</v>
      </c>
      <c r="D21" s="263">
        <v>483</v>
      </c>
      <c r="E21" s="263">
        <v>423</v>
      </c>
      <c r="F21" s="64"/>
      <c r="G21" s="64"/>
    </row>
    <row r="22" spans="1:7" ht="9.75" customHeight="1">
      <c r="A22" s="64"/>
      <c r="B22" s="215"/>
      <c r="C22" s="267"/>
      <c r="D22" s="265"/>
      <c r="E22" s="265"/>
      <c r="F22" s="64"/>
      <c r="G22" s="64"/>
    </row>
    <row r="23" spans="1:7" ht="9.75" customHeight="1">
      <c r="A23" s="64"/>
      <c r="B23" s="215"/>
      <c r="C23" s="268"/>
      <c r="D23" s="255"/>
      <c r="E23" s="255"/>
      <c r="F23" s="64"/>
      <c r="G23" s="64"/>
    </row>
    <row r="24" spans="1:7" ht="19.5" customHeight="1">
      <c r="A24" s="64"/>
      <c r="B24" s="215" t="s">
        <v>193</v>
      </c>
      <c r="C24" s="262" t="s">
        <v>549</v>
      </c>
      <c r="D24" s="263">
        <v>222</v>
      </c>
      <c r="E24" s="263">
        <v>143</v>
      </c>
      <c r="F24" s="64"/>
      <c r="G24" s="64"/>
    </row>
    <row r="25" spans="1:7" ht="9.75" customHeight="1">
      <c r="A25" s="64"/>
      <c r="B25" s="215"/>
      <c r="C25" s="264"/>
      <c r="D25" s="265"/>
      <c r="E25" s="265"/>
      <c r="F25" s="64"/>
      <c r="G25" s="64"/>
    </row>
    <row r="26" spans="1:7" ht="9.75" customHeight="1">
      <c r="A26" s="64"/>
      <c r="B26" s="215"/>
      <c r="C26" s="266"/>
      <c r="D26" s="255"/>
      <c r="E26" s="255"/>
      <c r="F26" s="64"/>
      <c r="G26" s="64"/>
    </row>
    <row r="27" spans="1:7" ht="19.5" customHeight="1">
      <c r="A27" s="64"/>
      <c r="B27" s="215" t="s">
        <v>209</v>
      </c>
      <c r="C27" s="262" t="s">
        <v>550</v>
      </c>
      <c r="D27" s="263">
        <v>495</v>
      </c>
      <c r="E27" s="263">
        <v>339</v>
      </c>
      <c r="F27" s="64"/>
      <c r="G27" s="64"/>
    </row>
    <row r="28" spans="1:7" ht="9.75" customHeight="1">
      <c r="A28" s="64"/>
      <c r="B28" s="215"/>
      <c r="C28" s="264"/>
      <c r="D28" s="265"/>
      <c r="E28" s="265"/>
      <c r="F28" s="64"/>
      <c r="G28" s="64"/>
    </row>
    <row r="29" spans="1:7" ht="9.75" customHeight="1">
      <c r="A29" s="64"/>
      <c r="B29" s="215"/>
      <c r="C29" s="266"/>
      <c r="D29" s="255"/>
      <c r="E29" s="255"/>
      <c r="F29" s="64"/>
      <c r="G29" s="64"/>
    </row>
    <row r="30" spans="1:7" ht="19.5" customHeight="1">
      <c r="A30" s="64"/>
      <c r="B30" s="215" t="s">
        <v>239</v>
      </c>
      <c r="C30" s="262" t="s">
        <v>551</v>
      </c>
      <c r="D30" s="263">
        <v>466</v>
      </c>
      <c r="E30" s="263">
        <v>471</v>
      </c>
      <c r="F30" s="64"/>
      <c r="G30" s="64"/>
    </row>
    <row r="31" spans="1:7" ht="9.75" customHeight="1">
      <c r="A31" s="64"/>
      <c r="B31" s="215"/>
      <c r="C31" s="264"/>
      <c r="D31" s="265"/>
      <c r="E31" s="265"/>
      <c r="F31" s="64"/>
      <c r="G31" s="64"/>
    </row>
    <row r="32" spans="1:7" ht="9.75" customHeight="1">
      <c r="A32" s="64"/>
      <c r="B32" s="215"/>
      <c r="C32" s="266"/>
      <c r="D32" s="255"/>
      <c r="E32" s="255"/>
      <c r="F32" s="64"/>
      <c r="G32" s="64"/>
    </row>
    <row r="33" spans="1:7" ht="19.5" customHeight="1">
      <c r="A33" s="64"/>
      <c r="B33" s="215" t="s">
        <v>263</v>
      </c>
      <c r="C33" s="262" t="s">
        <v>552</v>
      </c>
      <c r="D33" s="263">
        <v>43</v>
      </c>
      <c r="E33" s="263">
        <v>48</v>
      </c>
      <c r="F33" s="64"/>
      <c r="G33" s="64"/>
    </row>
    <row r="34" spans="1:7" ht="9.75" customHeight="1">
      <c r="A34" s="64"/>
      <c r="B34" s="215"/>
      <c r="C34" s="264"/>
      <c r="D34" s="265"/>
      <c r="E34" s="265"/>
      <c r="F34" s="64"/>
      <c r="G34" s="64"/>
    </row>
    <row r="35" spans="1:7" ht="12.75">
      <c r="A35" s="64"/>
      <c r="B35" s="215"/>
      <c r="C35" s="269"/>
      <c r="D35" s="270"/>
      <c r="E35" s="271"/>
      <c r="F35" s="64"/>
      <c r="G35" s="64"/>
    </row>
    <row r="36" spans="1:7" ht="18">
      <c r="A36" s="64"/>
      <c r="B36" s="215"/>
      <c r="C36" s="272" t="s">
        <v>553</v>
      </c>
      <c r="D36" s="273"/>
      <c r="E36" s="274"/>
      <c r="F36" s="64"/>
      <c r="G36" s="64"/>
    </row>
    <row r="37" spans="1:7" ht="12.75">
      <c r="A37" s="64"/>
      <c r="B37" s="215"/>
      <c r="C37" s="275" t="s">
        <v>554</v>
      </c>
      <c r="D37" s="276"/>
      <c r="E37" s="277"/>
      <c r="F37" s="64"/>
      <c r="G37" s="64"/>
    </row>
    <row r="38" spans="1:7" ht="12.75">
      <c r="A38" s="64"/>
      <c r="B38" s="215"/>
      <c r="C38" s="278"/>
      <c r="D38" s="279"/>
      <c r="E38" s="280"/>
      <c r="F38" s="64"/>
      <c r="G38" s="64"/>
    </row>
    <row r="39" spans="2:5" ht="12.75">
      <c r="B39" s="31"/>
      <c r="C39" s="30"/>
      <c r="D39" s="30"/>
      <c r="E39" s="30"/>
    </row>
    <row r="40" spans="2:5" ht="12.75">
      <c r="B40" s="31"/>
      <c r="C40" s="30"/>
      <c r="D40" s="30"/>
      <c r="E40" s="30"/>
    </row>
    <row r="41" spans="2:5" ht="12.75">
      <c r="B41" s="31"/>
      <c r="C41" s="30"/>
      <c r="D41" s="30"/>
      <c r="E41" s="30"/>
    </row>
    <row r="42" spans="2:5" ht="12.75">
      <c r="B42" s="31"/>
      <c r="C42" s="30"/>
      <c r="D42" s="30"/>
      <c r="E42" s="30"/>
    </row>
    <row r="43" spans="2:5" ht="12.75">
      <c r="B43" s="31"/>
      <c r="C43" s="30"/>
      <c r="D43" s="30"/>
      <c r="E43" s="30"/>
    </row>
    <row r="44" spans="2:5" ht="12.75">
      <c r="B44" s="31"/>
      <c r="C44" s="30"/>
      <c r="D44" s="30"/>
      <c r="E44" s="30"/>
    </row>
    <row r="45" spans="2:5" ht="12.75">
      <c r="B45" s="31"/>
      <c r="C45" s="30"/>
      <c r="D45" s="30"/>
      <c r="E45" s="30"/>
    </row>
    <row r="46" spans="2:5" ht="12.75">
      <c r="B46" s="31"/>
      <c r="C46" s="30"/>
      <c r="D46" s="30"/>
      <c r="E46" s="30"/>
    </row>
    <row r="47" spans="2:5" ht="12.75">
      <c r="B47" s="31"/>
      <c r="C47" s="30"/>
      <c r="D47" s="30"/>
      <c r="E47" s="30"/>
    </row>
    <row r="48" spans="2:5" ht="12.75">
      <c r="B48" s="31"/>
      <c r="C48" s="30"/>
      <c r="D48" s="30"/>
      <c r="E48" s="30"/>
    </row>
    <row r="49" spans="2:5" ht="12.75">
      <c r="B49" s="31"/>
      <c r="C49" s="30"/>
      <c r="D49" s="30"/>
      <c r="E49" s="30"/>
    </row>
    <row r="50" spans="2:5" ht="12.75">
      <c r="B50" s="31"/>
      <c r="C50" s="30"/>
      <c r="D50" s="30"/>
      <c r="E50" s="30"/>
    </row>
    <row r="51" spans="2:5" ht="12.75">
      <c r="B51" s="31"/>
      <c r="C51" s="30"/>
      <c r="D51" s="30"/>
      <c r="E51" s="30"/>
    </row>
    <row r="52" spans="2:5" ht="12.75">
      <c r="B52" s="31"/>
      <c r="C52" s="30"/>
      <c r="D52" s="30"/>
      <c r="E52" s="30"/>
    </row>
    <row r="53" spans="2:5" ht="12.75">
      <c r="B53" s="31"/>
      <c r="C53" s="30"/>
      <c r="D53" s="30"/>
      <c r="E53" s="30"/>
    </row>
    <row r="54" spans="2:5" ht="12.75">
      <c r="B54" s="31"/>
      <c r="C54" s="30"/>
      <c r="D54" s="30"/>
      <c r="E54" s="30"/>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42"/>
      <c r="C3" s="41" t="s">
        <v>555</v>
      </c>
      <c r="D3" s="39"/>
      <c r="E3" s="40"/>
    </row>
    <row r="4" spans="2:5" ht="12.75">
      <c r="B4" s="43"/>
      <c r="C4" s="38" t="s">
        <v>89</v>
      </c>
      <c r="D4" s="38" t="s">
        <v>556</v>
      </c>
      <c r="E4" s="38">
        <v>1</v>
      </c>
    </row>
    <row r="5" spans="2:5" ht="12.75">
      <c r="B5" s="43"/>
      <c r="C5" s="38" t="s">
        <v>91</v>
      </c>
      <c r="D5" s="38" t="s">
        <v>557</v>
      </c>
      <c r="E5" s="38">
        <v>2</v>
      </c>
    </row>
    <row r="6" spans="2:5" ht="12.75">
      <c r="B6" s="43"/>
      <c r="C6" s="38" t="s">
        <v>92</v>
      </c>
      <c r="D6" s="38" t="s">
        <v>558</v>
      </c>
      <c r="E6" s="38">
        <v>3</v>
      </c>
    </row>
    <row r="7" spans="2:5" ht="12.75">
      <c r="B7" s="43"/>
      <c r="C7" s="38" t="s">
        <v>167</v>
      </c>
      <c r="D7" s="38" t="s">
        <v>559</v>
      </c>
      <c r="E7" s="38">
        <v>4</v>
      </c>
    </row>
    <row r="8" spans="2:5" ht="12.75">
      <c r="B8" s="43"/>
      <c r="C8" s="38" t="s">
        <v>168</v>
      </c>
      <c r="D8" s="38" t="s">
        <v>168</v>
      </c>
      <c r="E8" s="38">
        <v>5</v>
      </c>
    </row>
    <row r="9" spans="2:5" ht="12.75">
      <c r="B9" s="43"/>
      <c r="C9" s="38" t="s">
        <v>169</v>
      </c>
      <c r="D9" s="38" t="s">
        <v>560</v>
      </c>
      <c r="E9" s="38">
        <v>6</v>
      </c>
    </row>
    <row r="10" spans="2:5" ht="12.75">
      <c r="B10" s="43"/>
      <c r="C10" s="38" t="s">
        <v>181</v>
      </c>
      <c r="D10" s="38" t="s">
        <v>561</v>
      </c>
      <c r="E10" s="38">
        <v>7</v>
      </c>
    </row>
    <row r="11" spans="2:5" ht="12.75">
      <c r="B11" s="43"/>
      <c r="C11" s="38" t="s">
        <v>182</v>
      </c>
      <c r="D11" s="38" t="s">
        <v>562</v>
      </c>
      <c r="E11" s="38">
        <v>8</v>
      </c>
    </row>
    <row r="12" spans="2:5" ht="12.75">
      <c r="B12" s="43"/>
      <c r="C12" s="38" t="s">
        <v>183</v>
      </c>
      <c r="D12" s="38" t="s">
        <v>563</v>
      </c>
      <c r="E12" s="38">
        <v>9</v>
      </c>
    </row>
    <row r="13" spans="2:5" ht="12.75">
      <c r="B13" s="43"/>
      <c r="C13" s="38" t="s">
        <v>196</v>
      </c>
      <c r="D13" s="38" t="s">
        <v>564</v>
      </c>
      <c r="E13" s="38">
        <v>10</v>
      </c>
    </row>
    <row r="14" spans="2:5" ht="12.75">
      <c r="B14" s="43"/>
      <c r="C14" s="38" t="s">
        <v>197</v>
      </c>
      <c r="D14" s="38" t="s">
        <v>565</v>
      </c>
      <c r="E14" s="38">
        <v>11</v>
      </c>
    </row>
    <row r="15" spans="2:5" ht="12.75">
      <c r="B15" s="43"/>
      <c r="C15" s="38" t="s">
        <v>18</v>
      </c>
      <c r="D15" s="38" t="s">
        <v>566</v>
      </c>
      <c r="E15" s="38">
        <v>12</v>
      </c>
    </row>
    <row r="23" ht="12.75">
      <c r="C23" t="s">
        <v>567</v>
      </c>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K36"/>
  <sheetViews>
    <sheetView tabSelected="1" zoomScalePageLayoutView="0" workbookViewId="0" topLeftCell="A1">
      <selection activeCell="E36" sqref="E36"/>
    </sheetView>
  </sheetViews>
  <sheetFormatPr defaultColWidth="9.140625" defaultRowHeight="12.75"/>
  <sheetData>
    <row r="1" spans="1:11" ht="12.75">
      <c r="A1" s="64"/>
      <c r="B1" s="64"/>
      <c r="C1" s="64"/>
      <c r="D1" s="64"/>
      <c r="E1" s="64"/>
      <c r="F1" s="64"/>
      <c r="G1" s="64"/>
      <c r="H1" s="64"/>
      <c r="I1" s="64"/>
      <c r="J1" s="64"/>
      <c r="K1" s="90"/>
    </row>
    <row r="2" spans="1:11" ht="18">
      <c r="A2" s="94" t="s">
        <v>39</v>
      </c>
      <c r="B2" s="64"/>
      <c r="C2" s="64"/>
      <c r="D2" s="64"/>
      <c r="E2" s="64"/>
      <c r="F2" s="64"/>
      <c r="G2" s="64"/>
      <c r="H2" s="64"/>
      <c r="I2" s="64"/>
      <c r="J2" s="64"/>
      <c r="K2" s="90"/>
    </row>
    <row r="3" spans="1:11" ht="12.75">
      <c r="A3" s="64"/>
      <c r="B3" s="64"/>
      <c r="C3" s="64"/>
      <c r="D3" s="64"/>
      <c r="E3" s="64"/>
      <c r="F3" s="64"/>
      <c r="G3" s="64"/>
      <c r="H3" s="64"/>
      <c r="I3" s="64"/>
      <c r="J3" s="64"/>
      <c r="K3" s="90"/>
    </row>
    <row r="4" spans="1:11" ht="25.5">
      <c r="A4" s="91" t="s">
        <v>40</v>
      </c>
      <c r="B4" s="92"/>
      <c r="C4" s="92"/>
      <c r="D4" s="92"/>
      <c r="E4" s="92"/>
      <c r="F4" s="92"/>
      <c r="G4" s="92"/>
      <c r="H4" s="92"/>
      <c r="I4" s="92"/>
      <c r="J4" s="92"/>
      <c r="K4" s="90"/>
    </row>
    <row r="5" spans="1:11" ht="12.75">
      <c r="A5" s="64"/>
      <c r="B5" s="64"/>
      <c r="C5" s="64"/>
      <c r="D5" s="64"/>
      <c r="E5" s="64"/>
      <c r="F5" s="64"/>
      <c r="G5" s="64"/>
      <c r="H5" s="64"/>
      <c r="I5" s="64"/>
      <c r="J5" s="64"/>
      <c r="K5" s="90"/>
    </row>
    <row r="6" spans="1:11" ht="12.75">
      <c r="A6" s="90" t="s">
        <v>41</v>
      </c>
      <c r="B6" s="92"/>
      <c r="C6" s="92"/>
      <c r="D6" s="92"/>
      <c r="E6" s="92"/>
      <c r="F6" s="92"/>
      <c r="G6" s="92"/>
      <c r="H6" s="92"/>
      <c r="I6" s="92"/>
      <c r="J6" s="92"/>
      <c r="K6" s="90"/>
    </row>
    <row r="7" spans="1:11" ht="12.75">
      <c r="A7" s="93" t="s">
        <v>42</v>
      </c>
      <c r="B7" s="92"/>
      <c r="C7" s="92"/>
      <c r="D7" s="92"/>
      <c r="E7" s="92"/>
      <c r="F7" s="92"/>
      <c r="G7" s="92"/>
      <c r="H7" s="92"/>
      <c r="I7" s="92"/>
      <c r="J7" s="92"/>
      <c r="K7" s="90"/>
    </row>
    <row r="8" spans="1:11" ht="12.75">
      <c r="A8" s="90"/>
      <c r="B8" s="92"/>
      <c r="C8" s="92"/>
      <c r="D8" s="92"/>
      <c r="E8" s="92"/>
      <c r="F8" s="92"/>
      <c r="G8" s="92"/>
      <c r="H8" s="92"/>
      <c r="I8" s="92"/>
      <c r="J8" s="92"/>
      <c r="K8" s="90"/>
    </row>
    <row r="9" spans="1:11" ht="12.75">
      <c r="A9" s="90" t="s">
        <v>43</v>
      </c>
      <c r="B9" s="92"/>
      <c r="C9" s="92"/>
      <c r="D9" s="92"/>
      <c r="E9" s="92"/>
      <c r="F9" s="92"/>
      <c r="G9" s="92"/>
      <c r="H9" s="92"/>
      <c r="I9" s="92"/>
      <c r="J9" s="92"/>
      <c r="K9" s="90"/>
    </row>
    <row r="10" spans="1:11" ht="12.75">
      <c r="A10" s="90"/>
      <c r="B10" s="92"/>
      <c r="C10" s="92"/>
      <c r="D10" s="92"/>
      <c r="E10" s="92"/>
      <c r="F10" s="92"/>
      <c r="G10" s="92"/>
      <c r="H10" s="92"/>
      <c r="I10" s="92"/>
      <c r="J10" s="92"/>
      <c r="K10" s="90"/>
    </row>
    <row r="11" spans="1:11" ht="12.75">
      <c r="A11" s="90" t="s">
        <v>44</v>
      </c>
      <c r="B11" s="92"/>
      <c r="C11" s="92"/>
      <c r="D11" s="92"/>
      <c r="E11" s="92"/>
      <c r="F11" s="92"/>
      <c r="G11" s="92"/>
      <c r="H11" s="92"/>
      <c r="I11" s="92"/>
      <c r="J11" s="92"/>
      <c r="K11" s="90"/>
    </row>
    <row r="12" spans="1:11" ht="12.75">
      <c r="A12" s="90"/>
      <c r="B12" s="92"/>
      <c r="C12" s="92"/>
      <c r="D12" s="92"/>
      <c r="E12" s="92"/>
      <c r="F12" s="92"/>
      <c r="G12" s="92"/>
      <c r="H12" s="92"/>
      <c r="I12" s="92"/>
      <c r="J12" s="92"/>
      <c r="K12" s="90"/>
    </row>
    <row r="13" spans="1:11" ht="12.75">
      <c r="A13" s="90" t="s">
        <v>45</v>
      </c>
      <c r="B13" s="92"/>
      <c r="C13" s="92"/>
      <c r="D13" s="92"/>
      <c r="E13" s="92"/>
      <c r="F13" s="92"/>
      <c r="G13" s="92"/>
      <c r="H13" s="92"/>
      <c r="I13" s="92"/>
      <c r="J13" s="92"/>
      <c r="K13" s="90"/>
    </row>
    <row r="14" spans="1:11" ht="12.75">
      <c r="A14" s="90" t="s">
        <v>46</v>
      </c>
      <c r="B14" s="92"/>
      <c r="C14" s="92"/>
      <c r="D14" s="92"/>
      <c r="E14" s="92"/>
      <c r="F14" s="92"/>
      <c r="G14" s="92"/>
      <c r="H14" s="92"/>
      <c r="I14" s="92"/>
      <c r="J14" s="92"/>
      <c r="K14" s="90"/>
    </row>
    <row r="15" spans="1:11" ht="12.75">
      <c r="A15" s="90" t="s">
        <v>47</v>
      </c>
      <c r="B15" s="92"/>
      <c r="C15" s="92"/>
      <c r="D15" s="92"/>
      <c r="E15" s="92"/>
      <c r="F15" s="92"/>
      <c r="G15" s="92"/>
      <c r="H15" s="92"/>
      <c r="I15" s="92"/>
      <c r="J15" s="92"/>
      <c r="K15" s="90"/>
    </row>
    <row r="16" spans="1:11" ht="12.75">
      <c r="A16" s="90" t="s">
        <v>48</v>
      </c>
      <c r="B16" s="92"/>
      <c r="C16" s="92"/>
      <c r="D16" s="92"/>
      <c r="E16" s="92"/>
      <c r="F16" s="92"/>
      <c r="G16" s="92"/>
      <c r="H16" s="92"/>
      <c r="I16" s="92"/>
      <c r="J16" s="92"/>
      <c r="K16" s="90"/>
    </row>
    <row r="17" spans="1:11" ht="12.75">
      <c r="A17" s="90" t="s">
        <v>49</v>
      </c>
      <c r="B17" s="92"/>
      <c r="C17" s="92"/>
      <c r="D17" s="92"/>
      <c r="E17" s="92"/>
      <c r="F17" s="92"/>
      <c r="G17" s="92"/>
      <c r="H17" s="92"/>
      <c r="I17" s="92"/>
      <c r="J17" s="92"/>
      <c r="K17" s="90"/>
    </row>
    <row r="18" spans="1:11" ht="12.75">
      <c r="A18" s="90"/>
      <c r="B18" s="92"/>
      <c r="C18" s="92"/>
      <c r="D18" s="92"/>
      <c r="E18" s="92"/>
      <c r="F18" s="92"/>
      <c r="G18" s="92"/>
      <c r="H18" s="92"/>
      <c r="I18" s="92"/>
      <c r="J18" s="92"/>
      <c r="K18" s="90"/>
    </row>
    <row r="19" spans="1:11" ht="12.75">
      <c r="A19" s="90" t="s">
        <v>50</v>
      </c>
      <c r="B19" s="92"/>
      <c r="C19" s="92"/>
      <c r="D19" s="92"/>
      <c r="E19" s="92"/>
      <c r="F19" s="92"/>
      <c r="G19" s="92"/>
      <c r="H19" s="92"/>
      <c r="I19" s="92"/>
      <c r="J19" s="92"/>
      <c r="K19" s="90"/>
    </row>
    <row r="20" spans="1:11" ht="12.75">
      <c r="A20" s="90" t="s">
        <v>51</v>
      </c>
      <c r="B20" s="92"/>
      <c r="C20" s="92"/>
      <c r="D20" s="92"/>
      <c r="E20" s="92"/>
      <c r="F20" s="92"/>
      <c r="G20" s="92"/>
      <c r="H20" s="92"/>
      <c r="I20" s="92"/>
      <c r="J20" s="92"/>
      <c r="K20" s="90"/>
    </row>
    <row r="21" spans="1:11" ht="12.75">
      <c r="A21" s="64"/>
      <c r="B21" s="64"/>
      <c r="C21" s="64"/>
      <c r="D21" s="64"/>
      <c r="E21" s="64"/>
      <c r="F21" s="64"/>
      <c r="G21" s="64"/>
      <c r="H21" s="64"/>
      <c r="I21" s="64"/>
      <c r="J21" s="64"/>
      <c r="K21" s="90"/>
    </row>
    <row r="22" spans="1:11" ht="12.75">
      <c r="A22" s="64"/>
      <c r="B22" s="64"/>
      <c r="C22" s="64"/>
      <c r="D22" s="64"/>
      <c r="E22" s="64"/>
      <c r="F22" s="64"/>
      <c r="G22" s="64"/>
      <c r="H22" s="64"/>
      <c r="I22" s="64"/>
      <c r="J22" s="64"/>
      <c r="K22" s="90"/>
    </row>
    <row r="23" spans="1:11" ht="12.75">
      <c r="A23" s="64"/>
      <c r="B23" s="64"/>
      <c r="C23" s="64"/>
      <c r="D23" s="64"/>
      <c r="E23" s="64"/>
      <c r="F23" s="64"/>
      <c r="G23" s="64"/>
      <c r="H23" s="64"/>
      <c r="I23" s="64"/>
      <c r="J23" s="64"/>
      <c r="K23" s="90"/>
    </row>
    <row r="24" spans="1:11" ht="20.25">
      <c r="A24" s="95" t="s">
        <v>52</v>
      </c>
      <c r="B24" s="96"/>
      <c r="C24" s="96"/>
      <c r="D24" s="96"/>
      <c r="E24" s="96"/>
      <c r="F24" s="92"/>
      <c r="G24" s="92"/>
      <c r="H24" s="92"/>
      <c r="I24" s="92"/>
      <c r="J24" s="92"/>
      <c r="K24" s="90"/>
    </row>
    <row r="25" spans="1:11" ht="12.75">
      <c r="A25" s="64"/>
      <c r="B25" s="64"/>
      <c r="C25" s="64"/>
      <c r="D25" s="64"/>
      <c r="E25" s="64"/>
      <c r="F25" s="64"/>
      <c r="G25" s="64"/>
      <c r="H25" s="64"/>
      <c r="I25" s="64"/>
      <c r="J25" s="64"/>
      <c r="K25" s="90"/>
    </row>
    <row r="26" spans="1:11" ht="25.5">
      <c r="A26" s="91" t="s">
        <v>53</v>
      </c>
      <c r="B26" s="92"/>
      <c r="C26" s="92"/>
      <c r="D26" s="92"/>
      <c r="E26" s="92"/>
      <c r="F26" s="92"/>
      <c r="G26" s="92"/>
      <c r="H26" s="92"/>
      <c r="I26" s="92"/>
      <c r="J26" s="92"/>
      <c r="K26" s="90"/>
    </row>
    <row r="27" spans="1:11" ht="12.75">
      <c r="A27" s="91"/>
      <c r="B27" s="92"/>
      <c r="C27" s="92"/>
      <c r="D27" s="92"/>
      <c r="E27" s="92"/>
      <c r="F27" s="92"/>
      <c r="G27" s="92"/>
      <c r="H27" s="92"/>
      <c r="I27" s="92"/>
      <c r="J27" s="92"/>
      <c r="K27" s="90"/>
    </row>
    <row r="28" spans="1:11" ht="12.75">
      <c r="A28" s="90" t="s">
        <v>41</v>
      </c>
      <c r="B28" s="92"/>
      <c r="C28" s="92"/>
      <c r="D28" s="92"/>
      <c r="E28" s="92"/>
      <c r="F28" s="92"/>
      <c r="G28" s="92"/>
      <c r="H28" s="92"/>
      <c r="I28" s="92"/>
      <c r="J28" s="92"/>
      <c r="K28" s="90"/>
    </row>
    <row r="29" spans="1:11" ht="12.75">
      <c r="A29" s="93" t="s">
        <v>42</v>
      </c>
      <c r="B29" s="92"/>
      <c r="C29" s="92"/>
      <c r="D29" s="92"/>
      <c r="E29" s="92"/>
      <c r="F29" s="92"/>
      <c r="G29" s="92"/>
      <c r="H29" s="92"/>
      <c r="I29" s="92"/>
      <c r="J29" s="92"/>
      <c r="K29" s="90"/>
    </row>
    <row r="30" spans="1:11" ht="12.75">
      <c r="A30" s="64"/>
      <c r="B30" s="64"/>
      <c r="C30" s="64"/>
      <c r="D30" s="64"/>
      <c r="E30" s="64"/>
      <c r="F30" s="64"/>
      <c r="G30" s="64"/>
      <c r="H30" s="64"/>
      <c r="I30" s="64"/>
      <c r="J30" s="64"/>
      <c r="K30" s="90"/>
    </row>
    <row r="31" spans="1:11" ht="12.75">
      <c r="A31" s="64"/>
      <c r="B31" s="64"/>
      <c r="C31" s="64"/>
      <c r="D31" s="64"/>
      <c r="E31" s="64"/>
      <c r="F31" s="64"/>
      <c r="G31" s="64"/>
      <c r="H31" s="64"/>
      <c r="I31" s="64"/>
      <c r="J31" s="64"/>
      <c r="K31" s="90"/>
    </row>
    <row r="32" spans="1:11" ht="38.25">
      <c r="A32" s="91" t="s">
        <v>54</v>
      </c>
      <c r="B32" s="91"/>
      <c r="C32" s="91"/>
      <c r="D32" s="91"/>
      <c r="E32" s="91"/>
      <c r="F32" s="91"/>
      <c r="G32" s="91"/>
      <c r="H32" s="91"/>
      <c r="I32" s="91"/>
      <c r="J32" s="91"/>
      <c r="K32" s="90"/>
    </row>
    <row r="33" spans="1:11" ht="12.75">
      <c r="A33" s="64"/>
      <c r="B33" s="64"/>
      <c r="C33" s="64"/>
      <c r="D33" s="64"/>
      <c r="E33" s="64"/>
      <c r="F33" s="64"/>
      <c r="G33" s="64"/>
      <c r="H33" s="64"/>
      <c r="I33" s="64"/>
      <c r="J33" s="64"/>
      <c r="K33" s="90"/>
    </row>
    <row r="34" spans="1:11" ht="12.75">
      <c r="A34" s="64"/>
      <c r="B34" s="64"/>
      <c r="C34" s="64"/>
      <c r="D34" s="64"/>
      <c r="E34" s="64"/>
      <c r="F34" s="64"/>
      <c r="G34" s="64"/>
      <c r="H34" s="64"/>
      <c r="I34" s="64"/>
      <c r="J34" s="64"/>
      <c r="K34" s="90"/>
    </row>
    <row r="35" spans="1:11" ht="51">
      <c r="A35" s="91" t="s">
        <v>55</v>
      </c>
      <c r="B35" s="91"/>
      <c r="C35" s="91"/>
      <c r="D35" s="91"/>
      <c r="E35" s="91"/>
      <c r="F35" s="91"/>
      <c r="G35" s="91"/>
      <c r="H35" s="91"/>
      <c r="I35" s="91"/>
      <c r="J35" s="91"/>
      <c r="K35" s="90"/>
    </row>
    <row r="36" spans="1:11" ht="12.75">
      <c r="A36" s="64"/>
      <c r="B36" s="64"/>
      <c r="C36" s="64"/>
      <c r="D36" s="64"/>
      <c r="E36" s="64" t="s">
        <v>76</v>
      </c>
      <c r="F36" s="64"/>
      <c r="G36" s="64"/>
      <c r="H36" s="64"/>
      <c r="I36" s="64"/>
      <c r="J36" s="64"/>
      <c r="K36" s="64"/>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0"/>
  <sheetViews>
    <sheetView zoomScalePageLayoutView="0" workbookViewId="0" topLeftCell="A1">
      <selection activeCell="L16" sqref="L16:L17"/>
    </sheetView>
  </sheetViews>
  <sheetFormatPr defaultColWidth="9.140625" defaultRowHeight="12.75"/>
  <sheetData>
    <row r="1" spans="1:11" ht="12.75">
      <c r="A1" s="64"/>
      <c r="B1" s="64"/>
      <c r="C1" s="64"/>
      <c r="D1" s="64"/>
      <c r="E1" s="64"/>
      <c r="F1" s="64"/>
      <c r="G1" s="64"/>
      <c r="H1" s="64"/>
      <c r="I1" s="64"/>
      <c r="J1" s="64"/>
      <c r="K1" s="64"/>
    </row>
    <row r="2" spans="1:13" ht="12.75" hidden="1">
      <c r="A2" s="101" t="s">
        <v>0</v>
      </c>
      <c r="B2" s="101" t="s">
        <v>56</v>
      </c>
      <c r="C2" s="101" t="s">
        <v>7</v>
      </c>
      <c r="D2" s="101" t="s">
        <v>8</v>
      </c>
      <c r="E2" s="101" t="s">
        <v>57</v>
      </c>
      <c r="F2" s="101" t="s">
        <v>58</v>
      </c>
      <c r="G2" s="101" t="s">
        <v>59</v>
      </c>
      <c r="H2" s="101" t="s">
        <v>60</v>
      </c>
      <c r="I2" s="101" t="s">
        <v>61</v>
      </c>
      <c r="J2" s="101" t="s">
        <v>62</v>
      </c>
      <c r="K2" s="101" t="s">
        <v>63</v>
      </c>
      <c r="L2" s="8" t="s">
        <v>9</v>
      </c>
      <c r="M2" s="8" t="s">
        <v>64</v>
      </c>
    </row>
    <row r="3" spans="1:13" ht="12.75" hidden="1">
      <c r="A3" s="102" t="s">
        <v>65</v>
      </c>
      <c r="B3" s="101" t="s">
        <v>66</v>
      </c>
      <c r="C3" s="101" t="s">
        <v>18</v>
      </c>
      <c r="D3" s="101" t="s">
        <v>19</v>
      </c>
      <c r="E3" s="101" t="s">
        <v>67</v>
      </c>
      <c r="F3" s="101" t="s">
        <v>68</v>
      </c>
      <c r="G3" s="101" t="s">
        <v>69</v>
      </c>
      <c r="H3" s="101" t="s">
        <v>68</v>
      </c>
      <c r="I3" s="101" t="s">
        <v>70</v>
      </c>
      <c r="J3" s="101" t="s">
        <v>71</v>
      </c>
      <c r="K3" s="101" t="s">
        <v>72</v>
      </c>
      <c r="L3" s="8" t="s">
        <v>20</v>
      </c>
      <c r="M3" s="8" t="s">
        <v>21</v>
      </c>
    </row>
    <row r="4" spans="1:13" ht="12.75">
      <c r="A4" s="101"/>
      <c r="B4" s="101"/>
      <c r="C4" s="101"/>
      <c r="D4" s="101"/>
      <c r="E4" s="101"/>
      <c r="F4" s="101"/>
      <c r="G4" s="101"/>
      <c r="H4" s="101"/>
      <c r="I4" s="101"/>
      <c r="J4" s="101"/>
      <c r="K4" s="101"/>
      <c r="L4" s="8"/>
      <c r="M4" s="8"/>
    </row>
    <row r="5" spans="1:11" ht="23.25">
      <c r="A5" s="105" t="s">
        <v>73</v>
      </c>
      <c r="B5" s="106"/>
      <c r="C5" s="106"/>
      <c r="D5" s="106"/>
      <c r="E5" s="103"/>
      <c r="F5" s="103"/>
      <c r="G5" s="103"/>
      <c r="H5" s="103"/>
      <c r="I5" s="103"/>
      <c r="J5" s="103"/>
      <c r="K5" s="64"/>
    </row>
    <row r="6" spans="1:11" ht="15">
      <c r="A6" s="107" t="str">
        <f>CONCATENATE("Created On: ",K3,)</f>
        <v>Created On: 04/18/2016</v>
      </c>
      <c r="B6" s="107"/>
      <c r="C6" s="107"/>
      <c r="D6" s="107"/>
      <c r="E6" s="104"/>
      <c r="F6" s="104"/>
      <c r="G6" s="104"/>
      <c r="H6" s="104"/>
      <c r="I6" s="104"/>
      <c r="J6" s="104"/>
      <c r="K6" s="64"/>
    </row>
    <row r="7" spans="1:11" ht="15">
      <c r="A7" s="107" t="str">
        <f>CONCATENATE(C3," ",D3," Reporting Period")</f>
        <v>December 2015 Reporting Period</v>
      </c>
      <c r="B7" s="107"/>
      <c r="C7" s="107"/>
      <c r="D7" s="107"/>
      <c r="E7" s="104"/>
      <c r="F7" s="104"/>
      <c r="G7" s="104"/>
      <c r="H7" s="104"/>
      <c r="I7" s="104"/>
      <c r="J7" s="104"/>
      <c r="K7" s="64"/>
    </row>
    <row r="8" spans="1:11" ht="12.75">
      <c r="A8" s="64"/>
      <c r="B8" s="64"/>
      <c r="C8" s="64"/>
      <c r="D8" s="64"/>
      <c r="E8" s="64"/>
      <c r="F8" s="64"/>
      <c r="G8" s="64"/>
      <c r="H8" s="64"/>
      <c r="I8" s="64"/>
      <c r="J8" s="64"/>
      <c r="K8" s="64"/>
    </row>
    <row r="9" spans="1:11" ht="12.75">
      <c r="A9" s="64"/>
      <c r="B9" s="64"/>
      <c r="C9" s="64"/>
      <c r="D9" s="64"/>
      <c r="E9" s="64"/>
      <c r="F9" s="64"/>
      <c r="G9" s="64"/>
      <c r="H9" s="64"/>
      <c r="I9" s="64"/>
      <c r="J9" s="64"/>
      <c r="K9" s="64"/>
    </row>
    <row r="10" spans="1:11" ht="15.75">
      <c r="A10" s="97" t="s">
        <v>74</v>
      </c>
      <c r="B10" s="64"/>
      <c r="C10" s="64"/>
      <c r="D10" s="64"/>
      <c r="E10" s="64"/>
      <c r="F10" s="64"/>
      <c r="G10" s="64"/>
      <c r="H10" s="64"/>
      <c r="I10" s="64"/>
      <c r="J10" s="64"/>
      <c r="K10" s="64"/>
    </row>
    <row r="11" spans="1:11" ht="12.75">
      <c r="A11" s="64"/>
      <c r="B11" s="64"/>
      <c r="C11" s="64"/>
      <c r="D11" s="64"/>
      <c r="E11" s="64"/>
      <c r="F11" s="64"/>
      <c r="G11" s="64"/>
      <c r="H11" s="64"/>
      <c r="I11" s="64"/>
      <c r="J11" s="64"/>
      <c r="K11" s="64"/>
    </row>
    <row r="12" spans="1:11" ht="38.25">
      <c r="A12" s="91" t="str">
        <f>CONCATENATE("Based on State-reported data (",B3," entries) and estimated data where States did not report, gasoline consumption for ",M3," ",D3," changed by ",E3," percent compared to the same period in ",L3,". (1)")</f>
        <v>Based on State-reported data (40 entries) and estimated data where States did not report, gasoline consumption for January - December 2015 changed by 2.8 percent compared to the same period in 2014. (1)</v>
      </c>
      <c r="B12" s="91"/>
      <c r="C12" s="91"/>
      <c r="D12" s="91"/>
      <c r="E12" s="91"/>
      <c r="F12" s="91"/>
      <c r="G12" s="91"/>
      <c r="H12" s="91"/>
      <c r="I12" s="91"/>
      <c r="J12" s="91"/>
      <c r="K12" s="64"/>
    </row>
    <row r="13" spans="1:11" ht="12.75">
      <c r="A13" s="64"/>
      <c r="B13" s="64"/>
      <c r="C13" s="64"/>
      <c r="D13" s="64"/>
      <c r="E13" s="64"/>
      <c r="F13" s="64"/>
      <c r="G13" s="64"/>
      <c r="H13" s="64"/>
      <c r="I13" s="64"/>
      <c r="J13" s="64"/>
      <c r="K13" s="64"/>
    </row>
    <row r="14" spans="1:11" ht="102">
      <c r="A14" s="91" t="s">
        <v>75</v>
      </c>
      <c r="B14" s="91"/>
      <c r="C14" s="91"/>
      <c r="D14" s="91"/>
      <c r="E14" s="91"/>
      <c r="F14" s="91"/>
      <c r="G14" s="91"/>
      <c r="H14" s="91"/>
      <c r="I14" s="91"/>
      <c r="J14" s="91"/>
      <c r="K14" s="64"/>
    </row>
    <row r="15" spans="1:11" ht="12.75">
      <c r="A15" s="91" t="s">
        <v>76</v>
      </c>
      <c r="B15" s="91"/>
      <c r="C15" s="91"/>
      <c r="D15" s="91"/>
      <c r="E15" s="91"/>
      <c r="F15" s="91"/>
      <c r="G15" s="91"/>
      <c r="H15" s="91"/>
      <c r="I15" s="91"/>
      <c r="J15" s="91"/>
      <c r="K15" s="64"/>
    </row>
    <row r="16" spans="1:11" ht="12.75">
      <c r="A16" s="64"/>
      <c r="B16" s="64"/>
      <c r="C16" s="64"/>
      <c r="D16" s="64"/>
      <c r="E16" s="64"/>
      <c r="F16" s="64"/>
      <c r="G16" s="64"/>
      <c r="H16" s="64"/>
      <c r="I16" s="64"/>
      <c r="J16" s="64"/>
      <c r="K16" s="64"/>
    </row>
    <row r="17" spans="1:11" ht="12.75">
      <c r="A17" s="64"/>
      <c r="B17" s="64"/>
      <c r="C17" s="64"/>
      <c r="D17" s="64"/>
      <c r="E17" s="64"/>
      <c r="F17" s="64"/>
      <c r="G17" s="64"/>
      <c r="H17" s="64"/>
      <c r="I17" s="64"/>
      <c r="J17" s="64"/>
      <c r="K17" s="64"/>
    </row>
    <row r="18" spans="1:11" ht="24.75" customHeight="1">
      <c r="A18" s="97" t="s">
        <v>77</v>
      </c>
      <c r="B18" s="64"/>
      <c r="C18" s="64"/>
      <c r="D18" s="64"/>
      <c r="E18" s="64"/>
      <c r="F18" s="64"/>
      <c r="G18" s="64"/>
      <c r="H18" s="64"/>
      <c r="I18" s="64"/>
      <c r="J18" s="64"/>
      <c r="K18" s="64"/>
    </row>
    <row r="19" spans="1:11" s="6" customFormat="1" ht="12.75">
      <c r="A19" s="98"/>
      <c r="B19" s="99"/>
      <c r="C19" s="99"/>
      <c r="D19" s="99"/>
      <c r="E19" s="99"/>
      <c r="F19" s="99"/>
      <c r="G19" s="99"/>
      <c r="H19" s="99"/>
      <c r="I19" s="99"/>
      <c r="J19" s="99"/>
      <c r="K19" s="99"/>
    </row>
    <row r="20" spans="1:11" ht="51">
      <c r="A20" s="91"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2015 are shown in the table MF-121T. The gasoline rates vary from a low of  0.346 cents per gallon to 50.5 cents with an average of 24.9 cents.Five States provide for full or partial exemptions for gasohol, a blend of 90 percent gasoline and 10 percent fuel alcohol. Diesel rates vary from 0.346 cents to 64.2 cents per gallon.</v>
      </c>
      <c r="B20" s="91"/>
      <c r="C20" s="91"/>
      <c r="D20" s="91"/>
      <c r="E20" s="91"/>
      <c r="F20" s="91"/>
      <c r="G20" s="91"/>
      <c r="H20" s="91"/>
      <c r="I20" s="91"/>
      <c r="J20" s="91"/>
      <c r="K20" s="64"/>
    </row>
    <row r="21" spans="1:11" ht="12.75">
      <c r="A21" s="64"/>
      <c r="B21" s="64"/>
      <c r="C21" s="64"/>
      <c r="D21" s="64"/>
      <c r="E21" s="64"/>
      <c r="F21" s="64"/>
      <c r="G21" s="64"/>
      <c r="H21" s="64"/>
      <c r="I21" s="64"/>
      <c r="J21" s="64"/>
      <c r="K21" s="64"/>
    </row>
    <row r="22" spans="1:11" ht="51">
      <c r="A22" s="91" t="s">
        <v>78</v>
      </c>
      <c r="B22" s="91"/>
      <c r="C22" s="91"/>
      <c r="D22" s="91"/>
      <c r="E22" s="91"/>
      <c r="F22" s="91"/>
      <c r="G22" s="91"/>
      <c r="H22" s="91"/>
      <c r="I22" s="91"/>
      <c r="J22" s="91"/>
      <c r="K22" s="64"/>
    </row>
    <row r="23" spans="1:11" ht="12.75">
      <c r="A23" s="64"/>
      <c r="B23" s="64"/>
      <c r="C23" s="64"/>
      <c r="D23" s="64"/>
      <c r="E23" s="64"/>
      <c r="F23" s="64"/>
      <c r="G23" s="64"/>
      <c r="H23" s="64"/>
      <c r="I23" s="64"/>
      <c r="J23" s="64"/>
      <c r="K23" s="64"/>
    </row>
    <row r="24" spans="1:11" ht="12.75">
      <c r="A24" s="64"/>
      <c r="B24" s="64"/>
      <c r="C24" s="64"/>
      <c r="D24" s="64"/>
      <c r="E24" s="64"/>
      <c r="F24" s="64"/>
      <c r="G24" s="64"/>
      <c r="H24" s="64"/>
      <c r="I24" s="64"/>
      <c r="J24" s="64"/>
      <c r="K24" s="64"/>
    </row>
    <row r="25" spans="1:11" ht="12.75">
      <c r="A25" s="64"/>
      <c r="B25" s="64"/>
      <c r="C25" s="64"/>
      <c r="D25" s="64"/>
      <c r="E25" s="64"/>
      <c r="F25" s="64"/>
      <c r="G25" s="64"/>
      <c r="H25" s="64"/>
      <c r="I25" s="64"/>
      <c r="J25" s="64"/>
      <c r="K25" s="64"/>
    </row>
    <row r="26" spans="1:11" ht="33.75">
      <c r="A26" s="100"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2014 and 2015 data are available.</v>
      </c>
      <c r="B26" s="91"/>
      <c r="C26" s="91"/>
      <c r="D26" s="91"/>
      <c r="E26" s="91"/>
      <c r="F26" s="91"/>
      <c r="G26" s="91"/>
      <c r="H26" s="91"/>
      <c r="I26" s="91"/>
      <c r="J26" s="91"/>
      <c r="K26" s="64"/>
    </row>
    <row r="27" spans="1:11" ht="12.75">
      <c r="A27" s="64"/>
      <c r="B27" s="100"/>
      <c r="C27" s="100"/>
      <c r="D27" s="100"/>
      <c r="E27" s="100"/>
      <c r="F27" s="100"/>
      <c r="G27" s="100"/>
      <c r="H27" s="100"/>
      <c r="I27" s="100"/>
      <c r="J27" s="100"/>
      <c r="K27" s="64"/>
    </row>
    <row r="28" spans="1:11" ht="12.75">
      <c r="A28" s="64"/>
      <c r="B28" s="64"/>
      <c r="C28" s="64"/>
      <c r="D28" s="64"/>
      <c r="E28" s="64"/>
      <c r="F28" s="64"/>
      <c r="G28" s="64"/>
      <c r="H28" s="64"/>
      <c r="I28" s="64"/>
      <c r="J28" s="64"/>
      <c r="K28" s="64"/>
    </row>
    <row r="29" spans="1:11" ht="12.75">
      <c r="A29" s="64"/>
      <c r="B29" s="64"/>
      <c r="C29" s="64"/>
      <c r="D29" s="64"/>
      <c r="E29" s="64"/>
      <c r="F29" s="64"/>
      <c r="G29" s="64"/>
      <c r="H29" s="64"/>
      <c r="I29" s="64"/>
      <c r="J29" s="64"/>
      <c r="K29" s="64"/>
    </row>
    <row r="30" spans="1:11" ht="12.75">
      <c r="A30" s="64"/>
      <c r="B30" s="64"/>
      <c r="C30" s="64"/>
      <c r="D30" s="64"/>
      <c r="E30" s="64"/>
      <c r="F30" s="64"/>
      <c r="G30" s="64"/>
      <c r="H30" s="64"/>
      <c r="I30" s="64"/>
      <c r="J30" s="64"/>
      <c r="K30" s="64"/>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73"/>
  <sheetViews>
    <sheetView zoomScale="130" zoomScaleNormal="130" zoomScalePageLayoutView="0" workbookViewId="0" topLeftCell="A1">
      <selection activeCell="A5" sqref="A5:C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9" width="8.7109375" style="0" customWidth="1"/>
    <col min="10" max="10" width="10.7109375" style="0" customWidth="1"/>
    <col min="11" max="11" width="5.421875" style="0" customWidth="1"/>
    <col min="12" max="12" width="4.7109375" style="0" customWidth="1"/>
  </cols>
  <sheetData>
    <row r="1" spans="1:12" ht="7.5" customHeight="1">
      <c r="A1" s="64"/>
      <c r="B1" s="64"/>
      <c r="C1" s="64"/>
      <c r="D1" s="64"/>
      <c r="E1" s="64"/>
      <c r="F1" s="64"/>
      <c r="G1" s="64"/>
      <c r="H1" s="64"/>
      <c r="I1" s="64"/>
      <c r="J1" s="64"/>
      <c r="K1" s="64"/>
      <c r="L1" s="64"/>
    </row>
    <row r="2" spans="1:12" ht="7.5" customHeight="1" hidden="1">
      <c r="A2" s="64"/>
      <c r="B2" s="101" t="s">
        <v>0</v>
      </c>
      <c r="C2" s="101" t="s">
        <v>79</v>
      </c>
      <c r="D2" s="101" t="s">
        <v>80</v>
      </c>
      <c r="E2" s="101" t="s">
        <v>81</v>
      </c>
      <c r="F2" s="101" t="s">
        <v>82</v>
      </c>
      <c r="G2" s="101" t="s">
        <v>7</v>
      </c>
      <c r="H2" s="101" t="s">
        <v>8</v>
      </c>
      <c r="I2" s="101"/>
      <c r="J2" s="101"/>
      <c r="K2" s="101"/>
      <c r="L2" s="64"/>
    </row>
    <row r="3" spans="1:12" ht="7.5" customHeight="1" hidden="1">
      <c r="A3" s="64"/>
      <c r="B3" s="102" t="s">
        <v>83</v>
      </c>
      <c r="C3" s="101" t="s">
        <v>84</v>
      </c>
      <c r="D3" s="101" t="s">
        <v>84</v>
      </c>
      <c r="E3" s="101" t="s">
        <v>84</v>
      </c>
      <c r="F3" s="101" t="s">
        <v>72</v>
      </c>
      <c r="G3" s="101" t="s">
        <v>18</v>
      </c>
      <c r="H3" s="101" t="s">
        <v>19</v>
      </c>
      <c r="I3" s="101"/>
      <c r="J3" s="101"/>
      <c r="K3" s="101"/>
      <c r="L3" s="64"/>
    </row>
    <row r="4" spans="1:12" ht="7.5" customHeight="1">
      <c r="A4" s="64"/>
      <c r="B4" s="101"/>
      <c r="C4" s="101"/>
      <c r="D4" s="101"/>
      <c r="E4" s="101"/>
      <c r="F4" s="101"/>
      <c r="G4" s="101"/>
      <c r="H4" s="101"/>
      <c r="I4" s="101"/>
      <c r="J4" s="101"/>
      <c r="K4" s="101"/>
      <c r="L4" s="64"/>
    </row>
    <row r="5" spans="1:12" ht="22.5" customHeight="1">
      <c r="A5" s="145"/>
      <c r="B5" s="105" t="s">
        <v>85</v>
      </c>
      <c r="C5" s="106"/>
      <c r="D5" s="103"/>
      <c r="E5" s="103"/>
      <c r="F5" s="103"/>
      <c r="G5" s="103"/>
      <c r="H5" s="103"/>
      <c r="I5" s="103"/>
      <c r="J5" s="103"/>
      <c r="K5" s="103"/>
      <c r="L5" s="64"/>
    </row>
    <row r="6" spans="1:12" ht="15" customHeight="1">
      <c r="A6" s="64"/>
      <c r="B6" s="104" t="s">
        <v>86</v>
      </c>
      <c r="C6" s="104"/>
      <c r="D6" s="104"/>
      <c r="E6" s="104"/>
      <c r="F6" s="104"/>
      <c r="G6" s="104"/>
      <c r="H6" s="104"/>
      <c r="I6" s="104"/>
      <c r="J6" s="104"/>
      <c r="K6" s="104"/>
      <c r="L6" s="64"/>
    </row>
    <row r="7" spans="1:12" ht="9" customHeight="1">
      <c r="A7" s="64"/>
      <c r="B7" s="104"/>
      <c r="C7" s="104"/>
      <c r="D7" s="104"/>
      <c r="E7" s="104"/>
      <c r="F7" s="104"/>
      <c r="G7" s="104"/>
      <c r="H7" s="104"/>
      <c r="I7" s="104"/>
      <c r="J7" s="108"/>
      <c r="K7" s="108" t="s">
        <v>87</v>
      </c>
      <c r="L7" s="64"/>
    </row>
    <row r="8" spans="1:12" ht="12" customHeight="1">
      <c r="A8" s="64"/>
      <c r="B8" s="109" t="str">
        <f>CONCATENATE("Created On: ",F3)</f>
        <v>Created On: 04/18/2016</v>
      </c>
      <c r="C8" s="64"/>
      <c r="D8" s="64"/>
      <c r="E8" s="64"/>
      <c r="F8" s="109" t="s">
        <v>88</v>
      </c>
      <c r="G8" s="64"/>
      <c r="H8" s="64"/>
      <c r="I8" s="64"/>
      <c r="J8" s="64"/>
      <c r="K8" s="108" t="str">
        <f>CONCATENATE(G3," ",H3," Reporting Period")</f>
        <v>December 2015 Reporting Period</v>
      </c>
      <c r="L8" s="64"/>
    </row>
    <row r="9" spans="1:12" ht="12" customHeight="1">
      <c r="A9" s="64"/>
      <c r="B9" s="110"/>
      <c r="C9" s="110" t="s">
        <v>89</v>
      </c>
      <c r="D9" s="111" t="s">
        <v>90</v>
      </c>
      <c r="E9" s="111"/>
      <c r="F9" s="110" t="s">
        <v>91</v>
      </c>
      <c r="G9" s="111" t="s">
        <v>90</v>
      </c>
      <c r="H9" s="111"/>
      <c r="I9" s="110" t="s">
        <v>92</v>
      </c>
      <c r="J9" s="111" t="s">
        <v>90</v>
      </c>
      <c r="K9" s="111"/>
      <c r="L9" s="64"/>
    </row>
    <row r="10" spans="1:12" ht="12" customHeight="1">
      <c r="A10" s="64"/>
      <c r="B10" s="112" t="s">
        <v>93</v>
      </c>
      <c r="C10" s="113" t="str">
        <f>C3</f>
        <v>52</v>
      </c>
      <c r="D10" s="114" t="s">
        <v>94</v>
      </c>
      <c r="E10" s="114"/>
      <c r="F10" s="113" t="str">
        <f>D3</f>
        <v>52</v>
      </c>
      <c r="G10" s="114" t="s">
        <v>94</v>
      </c>
      <c r="H10" s="114"/>
      <c r="I10" s="113" t="str">
        <f>E3</f>
        <v>52</v>
      </c>
      <c r="J10" s="114" t="s">
        <v>94</v>
      </c>
      <c r="K10" s="114"/>
      <c r="L10" s="64"/>
    </row>
    <row r="11" spans="1:12" ht="12" customHeight="1">
      <c r="A11" s="64"/>
      <c r="B11" s="112"/>
      <c r="C11" s="112" t="str">
        <f>CONCATENATE("(",C3," Entities)")</f>
        <v>(52 Entities)</v>
      </c>
      <c r="D11" s="114" t="s">
        <v>95</v>
      </c>
      <c r="E11" s="114"/>
      <c r="F11" s="112" t="str">
        <f>CONCATENATE("(",D3," Entities)")</f>
        <v>(52 Entities)</v>
      </c>
      <c r="G11" s="114" t="s">
        <v>95</v>
      </c>
      <c r="H11" s="114"/>
      <c r="I11" s="112" t="str">
        <f>CONCATENATE("(",E3," Entities)")</f>
        <v>(52 Entities)</v>
      </c>
      <c r="J11" s="114" t="s">
        <v>95</v>
      </c>
      <c r="K11" s="114"/>
      <c r="L11" s="64"/>
    </row>
    <row r="12" spans="1:12" ht="16.5" customHeight="1">
      <c r="A12" s="64"/>
      <c r="B12" s="115"/>
      <c r="C12" s="115" t="s">
        <v>96</v>
      </c>
      <c r="D12" s="116" t="s">
        <v>97</v>
      </c>
      <c r="E12" s="116" t="s">
        <v>98</v>
      </c>
      <c r="F12" s="115" t="s">
        <v>96</v>
      </c>
      <c r="G12" s="116" t="s">
        <v>97</v>
      </c>
      <c r="H12" s="116" t="s">
        <v>98</v>
      </c>
      <c r="I12" s="115" t="s">
        <v>96</v>
      </c>
      <c r="J12" s="116" t="s">
        <v>97</v>
      </c>
      <c r="K12" s="116" t="s">
        <v>98</v>
      </c>
      <c r="L12" s="64"/>
    </row>
    <row r="13" spans="1:12" ht="7.5" customHeight="1" hidden="1">
      <c r="A13" s="64"/>
      <c r="B13" s="109" t="s">
        <v>99</v>
      </c>
      <c r="C13" s="109" t="s">
        <v>100</v>
      </c>
      <c r="D13" s="109" t="s">
        <v>101</v>
      </c>
      <c r="E13" s="109" t="s">
        <v>102</v>
      </c>
      <c r="F13" s="109" t="s">
        <v>103</v>
      </c>
      <c r="G13" s="109" t="s">
        <v>104</v>
      </c>
      <c r="H13" s="109" t="s">
        <v>105</v>
      </c>
      <c r="I13" s="109" t="s">
        <v>106</v>
      </c>
      <c r="J13" s="109" t="s">
        <v>107</v>
      </c>
      <c r="K13" s="109" t="s">
        <v>108</v>
      </c>
      <c r="L13" s="64"/>
    </row>
    <row r="14" spans="1:12" ht="7.5" customHeight="1" hidden="1">
      <c r="A14" s="64"/>
      <c r="B14" s="117"/>
      <c r="C14" s="117">
        <v>0</v>
      </c>
      <c r="D14" s="118">
        <v>0</v>
      </c>
      <c r="E14" s="118">
        <v>0</v>
      </c>
      <c r="F14" s="117">
        <v>0</v>
      </c>
      <c r="G14" s="118">
        <v>0</v>
      </c>
      <c r="H14" s="118">
        <v>0</v>
      </c>
      <c r="I14" s="117">
        <v>0</v>
      </c>
      <c r="J14" s="118">
        <v>0</v>
      </c>
      <c r="K14" s="118">
        <v>0</v>
      </c>
      <c r="L14" s="64"/>
    </row>
    <row r="15" spans="1:12" ht="9" customHeight="1">
      <c r="A15" s="64"/>
      <c r="B15" s="119" t="s">
        <v>109</v>
      </c>
      <c r="C15" s="120">
        <v>220312563</v>
      </c>
      <c r="D15" s="120">
        <v>220312563</v>
      </c>
      <c r="E15" s="121">
        <v>4.9</v>
      </c>
      <c r="F15" s="120">
        <v>212674964</v>
      </c>
      <c r="G15" s="120">
        <v>432987527</v>
      </c>
      <c r="H15" s="121">
        <v>5.3</v>
      </c>
      <c r="I15" s="120">
        <v>198683901</v>
      </c>
      <c r="J15" s="120">
        <v>631671428</v>
      </c>
      <c r="K15" s="121">
        <v>4.7</v>
      </c>
      <c r="L15" s="64"/>
    </row>
    <row r="16" spans="1:12" ht="9" customHeight="1">
      <c r="A16" s="64"/>
      <c r="B16" s="122" t="s">
        <v>110</v>
      </c>
      <c r="C16" s="123">
        <v>21547349</v>
      </c>
      <c r="D16" s="123">
        <v>21547349</v>
      </c>
      <c r="E16" s="124">
        <v>5</v>
      </c>
      <c r="F16" s="123">
        <v>20364604</v>
      </c>
      <c r="G16" s="123">
        <v>41911953</v>
      </c>
      <c r="H16" s="124">
        <v>2.4</v>
      </c>
      <c r="I16" s="123">
        <v>22545552</v>
      </c>
      <c r="J16" s="123">
        <v>64457505</v>
      </c>
      <c r="K16" s="124">
        <v>1.7</v>
      </c>
      <c r="L16" s="64"/>
    </row>
    <row r="17" spans="1:12" ht="9" customHeight="1">
      <c r="A17" s="64"/>
      <c r="B17" s="122" t="s">
        <v>111</v>
      </c>
      <c r="C17" s="125">
        <v>231912645</v>
      </c>
      <c r="D17" s="125">
        <v>231912645</v>
      </c>
      <c r="E17" s="126">
        <v>7.5</v>
      </c>
      <c r="F17" s="125">
        <v>215661073</v>
      </c>
      <c r="G17" s="125">
        <v>447573718</v>
      </c>
      <c r="H17" s="126">
        <v>5.2</v>
      </c>
      <c r="I17" s="125">
        <v>249614725</v>
      </c>
      <c r="J17" s="125">
        <v>697188443</v>
      </c>
      <c r="K17" s="126">
        <v>5.1</v>
      </c>
      <c r="L17" s="64"/>
    </row>
    <row r="18" spans="1:12" ht="9" customHeight="1">
      <c r="A18" s="64"/>
      <c r="B18" s="122" t="s">
        <v>112</v>
      </c>
      <c r="C18" s="125">
        <v>117392240</v>
      </c>
      <c r="D18" s="125">
        <v>117392240</v>
      </c>
      <c r="E18" s="126">
        <v>2.9</v>
      </c>
      <c r="F18" s="125">
        <v>101291425</v>
      </c>
      <c r="G18" s="125">
        <v>218683665</v>
      </c>
      <c r="H18" s="126">
        <v>0.2</v>
      </c>
      <c r="I18" s="125">
        <v>116943815</v>
      </c>
      <c r="J18" s="125">
        <v>335627480</v>
      </c>
      <c r="K18" s="126">
        <v>-0.5</v>
      </c>
      <c r="L18" s="64"/>
    </row>
    <row r="19" spans="1:12" ht="9" customHeight="1">
      <c r="A19" s="64"/>
      <c r="B19" s="122" t="s">
        <v>113</v>
      </c>
      <c r="C19" s="125">
        <v>1217054940</v>
      </c>
      <c r="D19" s="125">
        <v>1217054940</v>
      </c>
      <c r="E19" s="126">
        <v>3.6</v>
      </c>
      <c r="F19" s="125">
        <v>1148825043</v>
      </c>
      <c r="G19" s="125">
        <v>2365879983</v>
      </c>
      <c r="H19" s="126">
        <v>3.5</v>
      </c>
      <c r="I19" s="125">
        <v>1288573351</v>
      </c>
      <c r="J19" s="125">
        <v>3654453334</v>
      </c>
      <c r="K19" s="126">
        <v>3.5</v>
      </c>
      <c r="L19" s="64"/>
    </row>
    <row r="20" spans="1:12" ht="9" customHeight="1">
      <c r="A20" s="64"/>
      <c r="B20" s="122" t="s">
        <v>114</v>
      </c>
      <c r="C20" s="125">
        <v>183396778</v>
      </c>
      <c r="D20" s="125">
        <v>183396778</v>
      </c>
      <c r="E20" s="126">
        <v>4.1</v>
      </c>
      <c r="F20" s="125">
        <v>164075143</v>
      </c>
      <c r="G20" s="125">
        <v>347471921</v>
      </c>
      <c r="H20" s="126">
        <v>2.7</v>
      </c>
      <c r="I20" s="125">
        <v>192000081</v>
      </c>
      <c r="J20" s="125">
        <v>539472002</v>
      </c>
      <c r="K20" s="126">
        <v>3.8</v>
      </c>
      <c r="L20" s="64"/>
    </row>
    <row r="21" spans="1:12" ht="9" customHeight="1">
      <c r="A21" s="64"/>
      <c r="B21" s="122" t="s">
        <v>115</v>
      </c>
      <c r="C21" s="123">
        <v>116441085</v>
      </c>
      <c r="D21" s="123">
        <v>116441085</v>
      </c>
      <c r="E21" s="124">
        <v>2</v>
      </c>
      <c r="F21" s="123">
        <v>106729819</v>
      </c>
      <c r="G21" s="123">
        <v>223170904</v>
      </c>
      <c r="H21" s="124">
        <v>2.6</v>
      </c>
      <c r="I21" s="123">
        <v>121583283</v>
      </c>
      <c r="J21" s="123">
        <v>344754187</v>
      </c>
      <c r="K21" s="124">
        <v>2.1</v>
      </c>
      <c r="L21" s="64"/>
    </row>
    <row r="22" spans="1:12" ht="9" customHeight="1">
      <c r="A22" s="64"/>
      <c r="B22" s="122" t="s">
        <v>116</v>
      </c>
      <c r="C22" s="125">
        <v>36024878</v>
      </c>
      <c r="D22" s="125">
        <v>36024878</v>
      </c>
      <c r="E22" s="126">
        <v>7.5</v>
      </c>
      <c r="F22" s="125">
        <v>32796171</v>
      </c>
      <c r="G22" s="125">
        <v>68821049</v>
      </c>
      <c r="H22" s="126">
        <v>5</v>
      </c>
      <c r="I22" s="125">
        <v>37754642</v>
      </c>
      <c r="J22" s="125">
        <v>106575691</v>
      </c>
      <c r="K22" s="126">
        <v>4.8</v>
      </c>
      <c r="L22" s="64"/>
    </row>
    <row r="23" spans="1:12" ht="9" customHeight="1">
      <c r="A23" s="64"/>
      <c r="B23" s="122" t="s">
        <v>117</v>
      </c>
      <c r="C23" s="123">
        <v>9014706</v>
      </c>
      <c r="D23" s="123">
        <v>9014706</v>
      </c>
      <c r="E23" s="124">
        <v>0</v>
      </c>
      <c r="F23" s="123">
        <v>9367669</v>
      </c>
      <c r="G23" s="123">
        <v>18382375</v>
      </c>
      <c r="H23" s="124">
        <v>2.1</v>
      </c>
      <c r="I23" s="123">
        <v>10936662</v>
      </c>
      <c r="J23" s="123">
        <v>29319037</v>
      </c>
      <c r="K23" s="124">
        <v>0.8</v>
      </c>
      <c r="L23" s="64"/>
    </row>
    <row r="24" spans="1:12" ht="9" customHeight="1">
      <c r="A24" s="64"/>
      <c r="B24" s="122" t="s">
        <v>118</v>
      </c>
      <c r="C24" s="125">
        <v>712351560</v>
      </c>
      <c r="D24" s="125">
        <v>712351560</v>
      </c>
      <c r="E24" s="126">
        <v>1.5</v>
      </c>
      <c r="F24" s="125">
        <v>723322281</v>
      </c>
      <c r="G24" s="125">
        <v>1435673841</v>
      </c>
      <c r="H24" s="126">
        <v>2.6</v>
      </c>
      <c r="I24" s="125">
        <v>684603143</v>
      </c>
      <c r="J24" s="125">
        <v>2120276984</v>
      </c>
      <c r="K24" s="126">
        <v>3</v>
      </c>
      <c r="L24" s="64"/>
    </row>
    <row r="25" spans="1:12" ht="9" customHeight="1">
      <c r="A25" s="64"/>
      <c r="B25" s="122" t="s">
        <v>119</v>
      </c>
      <c r="C25" s="125">
        <v>394610747</v>
      </c>
      <c r="D25" s="125">
        <v>394610747</v>
      </c>
      <c r="E25" s="126">
        <v>8.1</v>
      </c>
      <c r="F25" s="125">
        <v>366119009</v>
      </c>
      <c r="G25" s="125">
        <v>760729756</v>
      </c>
      <c r="H25" s="126">
        <v>7.9</v>
      </c>
      <c r="I25" s="125">
        <v>420860629</v>
      </c>
      <c r="J25" s="125">
        <v>1181590385</v>
      </c>
      <c r="K25" s="126">
        <v>4.6</v>
      </c>
      <c r="L25" s="64"/>
    </row>
    <row r="26" spans="1:12" ht="9" customHeight="1">
      <c r="A26" s="64"/>
      <c r="B26" s="122" t="s">
        <v>120</v>
      </c>
      <c r="C26" s="125">
        <v>36739889</v>
      </c>
      <c r="D26" s="125">
        <v>36739889</v>
      </c>
      <c r="E26" s="126">
        <v>-6.3</v>
      </c>
      <c r="F26" s="125">
        <v>35875882</v>
      </c>
      <c r="G26" s="125">
        <v>72615771</v>
      </c>
      <c r="H26" s="126">
        <v>0.8</v>
      </c>
      <c r="I26" s="125">
        <v>39099281</v>
      </c>
      <c r="J26" s="125">
        <v>111715052</v>
      </c>
      <c r="K26" s="126">
        <v>-1.1</v>
      </c>
      <c r="L26" s="64"/>
    </row>
    <row r="27" spans="1:12" ht="9" customHeight="1">
      <c r="A27" s="64"/>
      <c r="B27" s="122" t="s">
        <v>121</v>
      </c>
      <c r="C27" s="125">
        <v>55306349</v>
      </c>
      <c r="D27" s="125">
        <v>55306349</v>
      </c>
      <c r="E27" s="126">
        <v>0.2</v>
      </c>
      <c r="F27" s="125">
        <v>60109929</v>
      </c>
      <c r="G27" s="125">
        <v>115416278</v>
      </c>
      <c r="H27" s="126">
        <v>0.3</v>
      </c>
      <c r="I27" s="125">
        <v>58480717</v>
      </c>
      <c r="J27" s="125">
        <v>173896995</v>
      </c>
      <c r="K27" s="126">
        <v>1.4</v>
      </c>
      <c r="L27" s="64"/>
    </row>
    <row r="28" spans="1:12" ht="9" customHeight="1">
      <c r="A28" s="64"/>
      <c r="B28" s="122" t="s">
        <v>122</v>
      </c>
      <c r="C28" s="125">
        <v>386736943</v>
      </c>
      <c r="D28" s="125">
        <v>386736943</v>
      </c>
      <c r="E28" s="126">
        <v>5.8</v>
      </c>
      <c r="F28" s="125">
        <v>364184378</v>
      </c>
      <c r="G28" s="125">
        <v>750921321</v>
      </c>
      <c r="H28" s="126">
        <v>9.9</v>
      </c>
      <c r="I28" s="125">
        <v>393492692</v>
      </c>
      <c r="J28" s="125">
        <v>1144414013</v>
      </c>
      <c r="K28" s="126">
        <v>8.8</v>
      </c>
      <c r="L28" s="64"/>
    </row>
    <row r="29" spans="1:12" ht="9" customHeight="1">
      <c r="A29" s="64"/>
      <c r="B29" s="122" t="s">
        <v>123</v>
      </c>
      <c r="C29" s="125">
        <v>247129932</v>
      </c>
      <c r="D29" s="125">
        <v>247129932</v>
      </c>
      <c r="E29" s="126">
        <v>8.9</v>
      </c>
      <c r="F29" s="125">
        <v>228910247</v>
      </c>
      <c r="G29" s="125">
        <v>476040179</v>
      </c>
      <c r="H29" s="126">
        <v>6.3</v>
      </c>
      <c r="I29" s="125">
        <v>256619902</v>
      </c>
      <c r="J29" s="125">
        <v>732660081</v>
      </c>
      <c r="K29" s="126">
        <v>5.2</v>
      </c>
      <c r="L29" s="64"/>
    </row>
    <row r="30" spans="1:12" ht="9" customHeight="1">
      <c r="A30" s="64"/>
      <c r="B30" s="122" t="s">
        <v>124</v>
      </c>
      <c r="C30" s="125">
        <v>132588606</v>
      </c>
      <c r="D30" s="125">
        <v>132588606</v>
      </c>
      <c r="E30" s="126">
        <v>3.9</v>
      </c>
      <c r="F30" s="125">
        <v>126682450</v>
      </c>
      <c r="G30" s="125">
        <v>259271056</v>
      </c>
      <c r="H30" s="126">
        <v>6.2</v>
      </c>
      <c r="I30" s="125">
        <v>129862942</v>
      </c>
      <c r="J30" s="125">
        <v>389133998</v>
      </c>
      <c r="K30" s="126">
        <v>2.9</v>
      </c>
      <c r="L30" s="64"/>
    </row>
    <row r="31" spans="1:12" ht="9" customHeight="1">
      <c r="A31" s="64"/>
      <c r="B31" s="122" t="s">
        <v>125</v>
      </c>
      <c r="C31" s="125">
        <v>105268076</v>
      </c>
      <c r="D31" s="125">
        <v>105268076</v>
      </c>
      <c r="E31" s="126">
        <v>0.2</v>
      </c>
      <c r="F31" s="125">
        <v>99582564</v>
      </c>
      <c r="G31" s="125">
        <v>204850640</v>
      </c>
      <c r="H31" s="126">
        <v>2.4</v>
      </c>
      <c r="I31" s="125">
        <v>107343457</v>
      </c>
      <c r="J31" s="125">
        <v>312194097</v>
      </c>
      <c r="K31" s="126">
        <v>1.5</v>
      </c>
      <c r="L31" s="64"/>
    </row>
    <row r="32" spans="1:12" ht="9" customHeight="1">
      <c r="A32" s="64"/>
      <c r="B32" s="122" t="s">
        <v>126</v>
      </c>
      <c r="C32" s="125">
        <v>171172691</v>
      </c>
      <c r="D32" s="125">
        <v>171172691</v>
      </c>
      <c r="E32" s="126">
        <v>4.9</v>
      </c>
      <c r="F32" s="125">
        <v>152059861</v>
      </c>
      <c r="G32" s="125">
        <v>323232552</v>
      </c>
      <c r="H32" s="126">
        <v>2.4</v>
      </c>
      <c r="I32" s="125">
        <v>176134805</v>
      </c>
      <c r="J32" s="125">
        <v>499367357</v>
      </c>
      <c r="K32" s="126">
        <v>2.3</v>
      </c>
      <c r="L32" s="64"/>
    </row>
    <row r="33" spans="1:12" ht="9" customHeight="1">
      <c r="A33" s="64"/>
      <c r="B33" s="122" t="s">
        <v>127</v>
      </c>
      <c r="C33" s="125">
        <v>190056139</v>
      </c>
      <c r="D33" s="125">
        <v>190056139</v>
      </c>
      <c r="E33" s="126">
        <v>4.5</v>
      </c>
      <c r="F33" s="125">
        <v>178395820</v>
      </c>
      <c r="G33" s="125">
        <v>368451959</v>
      </c>
      <c r="H33" s="126">
        <v>4.8</v>
      </c>
      <c r="I33" s="125">
        <v>206413071</v>
      </c>
      <c r="J33" s="125">
        <v>574865030</v>
      </c>
      <c r="K33" s="126">
        <v>6.5</v>
      </c>
      <c r="L33" s="64"/>
    </row>
    <row r="34" spans="1:12" ht="9" customHeight="1">
      <c r="A34" s="64"/>
      <c r="B34" s="122" t="s">
        <v>128</v>
      </c>
      <c r="C34" s="125">
        <v>62713836</v>
      </c>
      <c r="D34" s="125">
        <v>62713836</v>
      </c>
      <c r="E34" s="126">
        <v>-1.8</v>
      </c>
      <c r="F34" s="125">
        <v>19892120</v>
      </c>
      <c r="G34" s="125">
        <v>82605956</v>
      </c>
      <c r="H34" s="126">
        <v>-33.8</v>
      </c>
      <c r="I34" s="125">
        <v>86680126</v>
      </c>
      <c r="J34" s="125">
        <v>169286082</v>
      </c>
      <c r="K34" s="126">
        <v>-9.1</v>
      </c>
      <c r="L34" s="64"/>
    </row>
    <row r="35" spans="1:12" ht="9" customHeight="1">
      <c r="A35" s="64"/>
      <c r="B35" s="122" t="s">
        <v>129</v>
      </c>
      <c r="C35" s="125">
        <v>208795934</v>
      </c>
      <c r="D35" s="125">
        <v>208795934</v>
      </c>
      <c r="E35" s="126">
        <v>-5.7</v>
      </c>
      <c r="F35" s="125">
        <v>206241109</v>
      </c>
      <c r="G35" s="125">
        <v>415037043</v>
      </c>
      <c r="H35" s="126">
        <v>-1.2</v>
      </c>
      <c r="I35" s="125">
        <v>229788149</v>
      </c>
      <c r="J35" s="125">
        <v>644825192</v>
      </c>
      <c r="K35" s="126">
        <v>0.9</v>
      </c>
      <c r="L35" s="64"/>
    </row>
    <row r="36" spans="1:12" ht="9" customHeight="1">
      <c r="A36" s="64"/>
      <c r="B36" s="122" t="s">
        <v>130</v>
      </c>
      <c r="C36" s="125">
        <v>237997959</v>
      </c>
      <c r="D36" s="125">
        <v>237997959</v>
      </c>
      <c r="E36" s="126">
        <v>8.9</v>
      </c>
      <c r="F36" s="125">
        <v>203285678</v>
      </c>
      <c r="G36" s="125">
        <v>441283637</v>
      </c>
      <c r="H36" s="126">
        <v>5.4</v>
      </c>
      <c r="I36" s="125">
        <v>231192209</v>
      </c>
      <c r="J36" s="125">
        <v>672475846</v>
      </c>
      <c r="K36" s="126">
        <v>4.4</v>
      </c>
      <c r="L36" s="64"/>
    </row>
    <row r="37" spans="1:12" ht="9" customHeight="1">
      <c r="A37" s="64"/>
      <c r="B37" s="122" t="s">
        <v>131</v>
      </c>
      <c r="C37" s="125">
        <v>409798988</v>
      </c>
      <c r="D37" s="125">
        <v>409798988</v>
      </c>
      <c r="E37" s="126">
        <v>16.1</v>
      </c>
      <c r="F37" s="125">
        <v>287365130</v>
      </c>
      <c r="G37" s="125">
        <v>697164118</v>
      </c>
      <c r="H37" s="126">
        <v>-1.2</v>
      </c>
      <c r="I37" s="125">
        <v>397997007</v>
      </c>
      <c r="J37" s="125">
        <v>1095161125</v>
      </c>
      <c r="K37" s="126">
        <v>1.9</v>
      </c>
      <c r="L37" s="64"/>
    </row>
    <row r="38" spans="1:12" ht="9" customHeight="1">
      <c r="A38" s="64"/>
      <c r="B38" s="122" t="s">
        <v>132</v>
      </c>
      <c r="C38" s="125">
        <v>208610761</v>
      </c>
      <c r="D38" s="125">
        <v>208610761</v>
      </c>
      <c r="E38" s="126">
        <v>2.6</v>
      </c>
      <c r="F38" s="125">
        <v>196605108</v>
      </c>
      <c r="G38" s="125">
        <v>405215869</v>
      </c>
      <c r="H38" s="126">
        <v>3.1</v>
      </c>
      <c r="I38" s="125">
        <v>203382246</v>
      </c>
      <c r="J38" s="125">
        <v>608598115</v>
      </c>
      <c r="K38" s="126">
        <v>2.8</v>
      </c>
      <c r="L38" s="64"/>
    </row>
    <row r="39" spans="1:12" ht="9" customHeight="1">
      <c r="A39" s="64"/>
      <c r="B39" s="122" t="s">
        <v>133</v>
      </c>
      <c r="C39" s="125">
        <v>136751870</v>
      </c>
      <c r="D39" s="125">
        <v>136751870</v>
      </c>
      <c r="E39" s="126">
        <v>9.5</v>
      </c>
      <c r="F39" s="125">
        <v>154138130</v>
      </c>
      <c r="G39" s="125">
        <v>290890000</v>
      </c>
      <c r="H39" s="126">
        <v>16.1</v>
      </c>
      <c r="I39" s="125">
        <v>146688960</v>
      </c>
      <c r="J39" s="125">
        <v>437578960</v>
      </c>
      <c r="K39" s="126">
        <v>11.1</v>
      </c>
      <c r="L39" s="64"/>
    </row>
    <row r="40" spans="1:12" ht="9" customHeight="1">
      <c r="A40" s="64"/>
      <c r="B40" s="122" t="s">
        <v>134</v>
      </c>
      <c r="C40" s="125">
        <v>250606436</v>
      </c>
      <c r="D40" s="125">
        <v>250606436</v>
      </c>
      <c r="E40" s="126">
        <v>3.4</v>
      </c>
      <c r="F40" s="125">
        <v>228329021</v>
      </c>
      <c r="G40" s="125">
        <v>478935457</v>
      </c>
      <c r="H40" s="126">
        <v>3</v>
      </c>
      <c r="I40" s="125">
        <v>257457922</v>
      </c>
      <c r="J40" s="125">
        <v>736393379</v>
      </c>
      <c r="K40" s="126">
        <v>2.7</v>
      </c>
      <c r="L40" s="64"/>
    </row>
    <row r="41" spans="1:12" ht="9" customHeight="1">
      <c r="A41" s="64"/>
      <c r="B41" s="122" t="s">
        <v>135</v>
      </c>
      <c r="C41" s="125">
        <v>38796293</v>
      </c>
      <c r="D41" s="125">
        <v>38796293</v>
      </c>
      <c r="E41" s="126">
        <v>6.6</v>
      </c>
      <c r="F41" s="125">
        <v>37945558</v>
      </c>
      <c r="G41" s="125">
        <v>76741851</v>
      </c>
      <c r="H41" s="126">
        <v>7.5</v>
      </c>
      <c r="I41" s="125">
        <v>40584601</v>
      </c>
      <c r="J41" s="125">
        <v>117326452</v>
      </c>
      <c r="K41" s="126">
        <v>7.3</v>
      </c>
      <c r="L41" s="64"/>
    </row>
    <row r="42" spans="1:12" ht="9" customHeight="1">
      <c r="A42" s="64"/>
      <c r="B42" s="122" t="s">
        <v>136</v>
      </c>
      <c r="C42" s="125">
        <v>69289801</v>
      </c>
      <c r="D42" s="125">
        <v>69289801</v>
      </c>
      <c r="E42" s="126">
        <v>2.1</v>
      </c>
      <c r="F42" s="125">
        <v>64087773</v>
      </c>
      <c r="G42" s="125">
        <v>133377574</v>
      </c>
      <c r="H42" s="126">
        <v>0</v>
      </c>
      <c r="I42" s="125">
        <v>71895871</v>
      </c>
      <c r="J42" s="125">
        <v>205273445</v>
      </c>
      <c r="K42" s="126">
        <v>-6.1</v>
      </c>
      <c r="L42" s="64"/>
    </row>
    <row r="43" spans="1:12" ht="9" customHeight="1">
      <c r="A43" s="64"/>
      <c r="B43" s="122" t="s">
        <v>137</v>
      </c>
      <c r="C43" s="125">
        <v>91921114</v>
      </c>
      <c r="D43" s="125">
        <v>91921114</v>
      </c>
      <c r="E43" s="126">
        <v>5.1</v>
      </c>
      <c r="F43" s="125">
        <v>84576673</v>
      </c>
      <c r="G43" s="125">
        <v>176497787</v>
      </c>
      <c r="H43" s="126">
        <v>4.5</v>
      </c>
      <c r="I43" s="125">
        <v>97859045</v>
      </c>
      <c r="J43" s="125">
        <v>274356832</v>
      </c>
      <c r="K43" s="126">
        <v>4.6</v>
      </c>
      <c r="L43" s="64"/>
    </row>
    <row r="44" spans="1:12" ht="9" customHeight="1">
      <c r="A44" s="64"/>
      <c r="B44" s="122" t="s">
        <v>138</v>
      </c>
      <c r="C44" s="125">
        <v>58120537</v>
      </c>
      <c r="D44" s="125">
        <v>58120537</v>
      </c>
      <c r="E44" s="126">
        <v>2.9</v>
      </c>
      <c r="F44" s="125">
        <v>53115450</v>
      </c>
      <c r="G44" s="125">
        <v>111235987</v>
      </c>
      <c r="H44" s="126">
        <v>1.5</v>
      </c>
      <c r="I44" s="125">
        <v>58523302</v>
      </c>
      <c r="J44" s="125">
        <v>169759289</v>
      </c>
      <c r="K44" s="126">
        <v>1.5</v>
      </c>
      <c r="L44" s="64"/>
    </row>
    <row r="45" spans="1:12" ht="9" customHeight="1">
      <c r="A45" s="64"/>
      <c r="B45" s="122" t="s">
        <v>139</v>
      </c>
      <c r="C45" s="125">
        <v>325319317</v>
      </c>
      <c r="D45" s="125">
        <v>325319317</v>
      </c>
      <c r="E45" s="126">
        <v>2.2</v>
      </c>
      <c r="F45" s="125">
        <v>302473649</v>
      </c>
      <c r="G45" s="125">
        <v>627792966</v>
      </c>
      <c r="H45" s="126">
        <v>3.1</v>
      </c>
      <c r="I45" s="125">
        <v>341504945</v>
      </c>
      <c r="J45" s="125">
        <v>969297911</v>
      </c>
      <c r="K45" s="126">
        <v>2.2</v>
      </c>
      <c r="L45" s="64"/>
    </row>
    <row r="46" spans="1:12" ht="9" customHeight="1">
      <c r="A46" s="64"/>
      <c r="B46" s="122" t="s">
        <v>140</v>
      </c>
      <c r="C46" s="125">
        <v>81276374</v>
      </c>
      <c r="D46" s="125">
        <v>81276374</v>
      </c>
      <c r="E46" s="126">
        <v>-2.2</v>
      </c>
      <c r="F46" s="125">
        <v>70414028</v>
      </c>
      <c r="G46" s="125">
        <v>151690402</v>
      </c>
      <c r="H46" s="126">
        <v>-3.3</v>
      </c>
      <c r="I46" s="125">
        <v>82140984</v>
      </c>
      <c r="J46" s="125">
        <v>233831386</v>
      </c>
      <c r="K46" s="126">
        <v>-10.4</v>
      </c>
      <c r="L46" s="64"/>
    </row>
    <row r="47" spans="1:12" ht="9" customHeight="1">
      <c r="A47" s="64"/>
      <c r="B47" s="122" t="s">
        <v>141</v>
      </c>
      <c r="C47" s="125">
        <v>472097983</v>
      </c>
      <c r="D47" s="125">
        <v>472097983</v>
      </c>
      <c r="E47" s="126">
        <v>1.1</v>
      </c>
      <c r="F47" s="125">
        <v>405664515</v>
      </c>
      <c r="G47" s="125">
        <v>877762498</v>
      </c>
      <c r="H47" s="126">
        <v>3.1</v>
      </c>
      <c r="I47" s="125">
        <v>444324315</v>
      </c>
      <c r="J47" s="125">
        <v>1322086813</v>
      </c>
      <c r="K47" s="126">
        <v>-0.4</v>
      </c>
      <c r="L47" s="64"/>
    </row>
    <row r="48" spans="1:12" ht="9" customHeight="1">
      <c r="A48" s="64"/>
      <c r="B48" s="122" t="s">
        <v>142</v>
      </c>
      <c r="C48" s="125">
        <v>354241953</v>
      </c>
      <c r="D48" s="125">
        <v>354241953</v>
      </c>
      <c r="E48" s="126">
        <v>5.9</v>
      </c>
      <c r="F48" s="125">
        <v>321584153</v>
      </c>
      <c r="G48" s="125">
        <v>675826106</v>
      </c>
      <c r="H48" s="126">
        <v>4.1</v>
      </c>
      <c r="I48" s="125">
        <v>373555173</v>
      </c>
      <c r="J48" s="125">
        <v>1049381279</v>
      </c>
      <c r="K48" s="126">
        <v>4</v>
      </c>
      <c r="L48" s="64"/>
    </row>
    <row r="49" spans="1:12" ht="9" customHeight="1">
      <c r="A49" s="64"/>
      <c r="B49" s="122" t="s">
        <v>143</v>
      </c>
      <c r="C49" s="125">
        <v>36939198</v>
      </c>
      <c r="D49" s="125">
        <v>36939198</v>
      </c>
      <c r="E49" s="126">
        <v>7.5</v>
      </c>
      <c r="F49" s="125">
        <v>38602252</v>
      </c>
      <c r="G49" s="125">
        <v>75541450</v>
      </c>
      <c r="H49" s="126">
        <v>7.5</v>
      </c>
      <c r="I49" s="125">
        <v>34742326</v>
      </c>
      <c r="J49" s="125">
        <v>110283776</v>
      </c>
      <c r="K49" s="126">
        <v>5.3</v>
      </c>
      <c r="L49" s="64"/>
    </row>
    <row r="50" spans="1:12" ht="9" customHeight="1">
      <c r="A50" s="64"/>
      <c r="B50" s="122" t="s">
        <v>144</v>
      </c>
      <c r="C50" s="125">
        <v>403219242</v>
      </c>
      <c r="D50" s="125">
        <v>403219242</v>
      </c>
      <c r="E50" s="126">
        <v>4.8</v>
      </c>
      <c r="F50" s="125">
        <v>371471257</v>
      </c>
      <c r="G50" s="125">
        <v>774690499</v>
      </c>
      <c r="H50" s="126">
        <v>3.1</v>
      </c>
      <c r="I50" s="125">
        <v>417206451</v>
      </c>
      <c r="J50" s="125">
        <v>1191896950</v>
      </c>
      <c r="K50" s="126">
        <v>3</v>
      </c>
      <c r="L50" s="64"/>
    </row>
    <row r="51" spans="1:12" ht="9" customHeight="1">
      <c r="A51" s="64"/>
      <c r="B51" s="122" t="s">
        <v>145</v>
      </c>
      <c r="C51" s="125">
        <v>121590445</v>
      </c>
      <c r="D51" s="125">
        <v>121590445</v>
      </c>
      <c r="E51" s="126">
        <v>-5.5</v>
      </c>
      <c r="F51" s="125">
        <v>178342597</v>
      </c>
      <c r="G51" s="125">
        <v>299933042</v>
      </c>
      <c r="H51" s="126">
        <v>4</v>
      </c>
      <c r="I51" s="125">
        <v>159037722</v>
      </c>
      <c r="J51" s="125">
        <v>458970764</v>
      </c>
      <c r="K51" s="126">
        <v>3.3</v>
      </c>
      <c r="L51" s="64"/>
    </row>
    <row r="52" spans="1:12" ht="9" customHeight="1">
      <c r="A52" s="64"/>
      <c r="B52" s="122" t="s">
        <v>146</v>
      </c>
      <c r="C52" s="125">
        <v>92822608</v>
      </c>
      <c r="D52" s="125">
        <v>92822608</v>
      </c>
      <c r="E52" s="126">
        <v>-19</v>
      </c>
      <c r="F52" s="125">
        <v>139413145</v>
      </c>
      <c r="G52" s="125">
        <v>232235753</v>
      </c>
      <c r="H52" s="126">
        <v>7</v>
      </c>
      <c r="I52" s="125">
        <v>125826306</v>
      </c>
      <c r="J52" s="125">
        <v>358062059</v>
      </c>
      <c r="K52" s="126">
        <v>5.7</v>
      </c>
      <c r="L52" s="64"/>
    </row>
    <row r="53" spans="1:12" ht="9" customHeight="1">
      <c r="A53" s="64"/>
      <c r="B53" s="122" t="s">
        <v>147</v>
      </c>
      <c r="C53" s="125">
        <v>396904000</v>
      </c>
      <c r="D53" s="125">
        <v>396904000</v>
      </c>
      <c r="E53" s="126">
        <v>3</v>
      </c>
      <c r="F53" s="125">
        <v>365943989</v>
      </c>
      <c r="G53" s="125">
        <v>762847989</v>
      </c>
      <c r="H53" s="126">
        <v>2.6</v>
      </c>
      <c r="I53" s="125">
        <v>397731511</v>
      </c>
      <c r="J53" s="125">
        <v>1160579500</v>
      </c>
      <c r="K53" s="126">
        <v>1</v>
      </c>
      <c r="L53" s="64"/>
    </row>
    <row r="54" spans="1:12" ht="9" customHeight="1">
      <c r="A54" s="64"/>
      <c r="B54" s="122" t="s">
        <v>148</v>
      </c>
      <c r="C54" s="125">
        <v>31826978</v>
      </c>
      <c r="D54" s="125">
        <v>31826978</v>
      </c>
      <c r="E54" s="126">
        <v>7.3</v>
      </c>
      <c r="F54" s="125">
        <v>28631346</v>
      </c>
      <c r="G54" s="125">
        <v>60458324</v>
      </c>
      <c r="H54" s="126">
        <v>4.9</v>
      </c>
      <c r="I54" s="125">
        <v>32556377</v>
      </c>
      <c r="J54" s="125">
        <v>93014701</v>
      </c>
      <c r="K54" s="126">
        <v>5.2</v>
      </c>
      <c r="L54" s="64"/>
    </row>
    <row r="55" spans="1:12" ht="9" customHeight="1">
      <c r="A55" s="64"/>
      <c r="B55" s="122" t="s">
        <v>149</v>
      </c>
      <c r="C55" s="125">
        <v>219872727</v>
      </c>
      <c r="D55" s="125">
        <v>219872727</v>
      </c>
      <c r="E55" s="126">
        <v>7.8</v>
      </c>
      <c r="F55" s="125">
        <v>194770320</v>
      </c>
      <c r="G55" s="125">
        <v>414643047</v>
      </c>
      <c r="H55" s="126">
        <v>5.9</v>
      </c>
      <c r="I55" s="125">
        <v>236893661</v>
      </c>
      <c r="J55" s="125">
        <v>651536708</v>
      </c>
      <c r="K55" s="126">
        <v>5</v>
      </c>
      <c r="L55" s="64"/>
    </row>
    <row r="56" spans="1:12" ht="9" customHeight="1">
      <c r="A56" s="64"/>
      <c r="B56" s="122" t="s">
        <v>150</v>
      </c>
      <c r="C56" s="125">
        <v>39911551</v>
      </c>
      <c r="D56" s="125">
        <v>39911551</v>
      </c>
      <c r="E56" s="126">
        <v>3.5</v>
      </c>
      <c r="F56" s="125">
        <v>37034153</v>
      </c>
      <c r="G56" s="125">
        <v>76945704</v>
      </c>
      <c r="H56" s="126">
        <v>7.7</v>
      </c>
      <c r="I56" s="125">
        <v>33704443</v>
      </c>
      <c r="J56" s="125">
        <v>110650147</v>
      </c>
      <c r="K56" s="126">
        <v>7.2</v>
      </c>
      <c r="L56" s="64"/>
    </row>
    <row r="57" spans="1:12" ht="9" customHeight="1">
      <c r="A57" s="64"/>
      <c r="B57" s="122" t="s">
        <v>151</v>
      </c>
      <c r="C57" s="125">
        <v>273378096</v>
      </c>
      <c r="D57" s="125">
        <v>273378096</v>
      </c>
      <c r="E57" s="126">
        <v>10</v>
      </c>
      <c r="F57" s="125">
        <v>232344587</v>
      </c>
      <c r="G57" s="125">
        <v>505722683</v>
      </c>
      <c r="H57" s="126">
        <v>4</v>
      </c>
      <c r="I57" s="125">
        <v>240710566</v>
      </c>
      <c r="J57" s="125">
        <v>746433249</v>
      </c>
      <c r="K57" s="126">
        <v>2.2</v>
      </c>
      <c r="L57" s="64"/>
    </row>
    <row r="58" spans="1:12" ht="9" customHeight="1">
      <c r="A58" s="64"/>
      <c r="B58" s="122" t="s">
        <v>152</v>
      </c>
      <c r="C58" s="125">
        <v>1105723186</v>
      </c>
      <c r="D58" s="125">
        <v>1105723186</v>
      </c>
      <c r="E58" s="126">
        <v>4.7</v>
      </c>
      <c r="F58" s="125">
        <v>1021393165</v>
      </c>
      <c r="G58" s="125">
        <v>2127116351</v>
      </c>
      <c r="H58" s="126">
        <v>3.3</v>
      </c>
      <c r="I58" s="125">
        <v>1170016940</v>
      </c>
      <c r="J58" s="125">
        <v>3297133291</v>
      </c>
      <c r="K58" s="126">
        <v>3.5</v>
      </c>
      <c r="L58" s="64"/>
    </row>
    <row r="59" spans="1:12" ht="9" customHeight="1">
      <c r="A59" s="64"/>
      <c r="B59" s="122" t="s">
        <v>153</v>
      </c>
      <c r="C59" s="125">
        <v>91900737</v>
      </c>
      <c r="D59" s="125">
        <v>91900737</v>
      </c>
      <c r="E59" s="126">
        <v>4.5</v>
      </c>
      <c r="F59" s="125">
        <v>85198740</v>
      </c>
      <c r="G59" s="125">
        <v>177099477</v>
      </c>
      <c r="H59" s="126">
        <v>5.1</v>
      </c>
      <c r="I59" s="125">
        <v>96806403</v>
      </c>
      <c r="J59" s="125">
        <v>273905880</v>
      </c>
      <c r="K59" s="126">
        <v>4.8</v>
      </c>
      <c r="L59" s="64"/>
    </row>
    <row r="60" spans="1:12" ht="9" customHeight="1">
      <c r="A60" s="64"/>
      <c r="B60" s="122" t="s">
        <v>154</v>
      </c>
      <c r="C60" s="125">
        <v>26057900</v>
      </c>
      <c r="D60" s="125">
        <v>26057900</v>
      </c>
      <c r="E60" s="126">
        <v>1.6</v>
      </c>
      <c r="F60" s="125">
        <v>23825860</v>
      </c>
      <c r="G60" s="125">
        <v>49883760</v>
      </c>
      <c r="H60" s="126">
        <v>1</v>
      </c>
      <c r="I60" s="125">
        <v>26187781</v>
      </c>
      <c r="J60" s="125">
        <v>76071541</v>
      </c>
      <c r="K60" s="126">
        <v>1.3</v>
      </c>
      <c r="L60" s="64"/>
    </row>
    <row r="61" spans="1:12" ht="9" customHeight="1">
      <c r="A61" s="64"/>
      <c r="B61" s="122" t="s">
        <v>155</v>
      </c>
      <c r="C61" s="125">
        <v>265936110</v>
      </c>
      <c r="D61" s="125">
        <v>265936110</v>
      </c>
      <c r="E61" s="126">
        <v>-23.6</v>
      </c>
      <c r="F61" s="125">
        <v>286423144</v>
      </c>
      <c r="G61" s="125">
        <v>552359254</v>
      </c>
      <c r="H61" s="126">
        <v>-4.9</v>
      </c>
      <c r="I61" s="125">
        <v>349631050</v>
      </c>
      <c r="J61" s="125">
        <v>901990304</v>
      </c>
      <c r="K61" s="126">
        <v>-12.7</v>
      </c>
      <c r="L61" s="64"/>
    </row>
    <row r="62" spans="1:12" ht="9" customHeight="1">
      <c r="A62" s="64"/>
      <c r="B62" s="122" t="s">
        <v>156</v>
      </c>
      <c r="C62" s="125">
        <v>218548666</v>
      </c>
      <c r="D62" s="125">
        <v>218548666</v>
      </c>
      <c r="E62" s="126">
        <v>0.6</v>
      </c>
      <c r="F62" s="125">
        <v>204980949</v>
      </c>
      <c r="G62" s="125">
        <v>423529615</v>
      </c>
      <c r="H62" s="126">
        <v>1.9</v>
      </c>
      <c r="I62" s="125">
        <v>234584543</v>
      </c>
      <c r="J62" s="125">
        <v>658114158</v>
      </c>
      <c r="K62" s="126">
        <v>2.4</v>
      </c>
      <c r="L62" s="64"/>
    </row>
    <row r="63" spans="1:12" ht="9" customHeight="1">
      <c r="A63" s="64"/>
      <c r="B63" s="122" t="s">
        <v>157</v>
      </c>
      <c r="C63" s="125">
        <v>49824404</v>
      </c>
      <c r="D63" s="125">
        <v>49824404</v>
      </c>
      <c r="E63" s="126">
        <v>-11.2</v>
      </c>
      <c r="F63" s="125">
        <v>53692601</v>
      </c>
      <c r="G63" s="125">
        <v>103517005</v>
      </c>
      <c r="H63" s="126">
        <v>-13.2</v>
      </c>
      <c r="I63" s="125">
        <v>60215362</v>
      </c>
      <c r="J63" s="125">
        <v>163732367</v>
      </c>
      <c r="K63" s="126">
        <v>-8.4</v>
      </c>
      <c r="L63" s="64"/>
    </row>
    <row r="64" spans="1:12" ht="9" customHeight="1">
      <c r="A64" s="64"/>
      <c r="B64" s="122" t="s">
        <v>158</v>
      </c>
      <c r="C64" s="125">
        <v>206306760</v>
      </c>
      <c r="D64" s="125">
        <v>206306760</v>
      </c>
      <c r="E64" s="126">
        <v>10.2</v>
      </c>
      <c r="F64" s="125">
        <v>196033835</v>
      </c>
      <c r="G64" s="125">
        <v>402340595</v>
      </c>
      <c r="H64" s="126">
        <v>13.2</v>
      </c>
      <c r="I64" s="125">
        <v>208946507</v>
      </c>
      <c r="J64" s="125">
        <v>611287102</v>
      </c>
      <c r="K64" s="126">
        <v>11.1</v>
      </c>
      <c r="L64" s="64"/>
    </row>
    <row r="65" spans="1:12" ht="9" customHeight="1" thickBot="1">
      <c r="A65" s="64"/>
      <c r="B65" s="122" t="s">
        <v>159</v>
      </c>
      <c r="C65" s="125">
        <v>24822506</v>
      </c>
      <c r="D65" s="125">
        <v>24822506</v>
      </c>
      <c r="E65" s="126">
        <v>11.8</v>
      </c>
      <c r="F65" s="125">
        <v>29276135</v>
      </c>
      <c r="G65" s="125">
        <v>54098641</v>
      </c>
      <c r="H65" s="126">
        <v>7.3</v>
      </c>
      <c r="I65" s="125">
        <v>30976028</v>
      </c>
      <c r="J65" s="125">
        <v>85074669</v>
      </c>
      <c r="K65" s="126">
        <v>14.6</v>
      </c>
      <c r="L65" s="64"/>
    </row>
    <row r="66" spans="1:12" ht="9" customHeight="1" thickTop="1">
      <c r="A66" s="64"/>
      <c r="B66" s="127" t="s">
        <v>160</v>
      </c>
      <c r="C66" s="128">
        <v>11196982386</v>
      </c>
      <c r="D66" s="128">
        <v>11196982386</v>
      </c>
      <c r="E66" s="129">
        <v>3.2</v>
      </c>
      <c r="F66" s="128">
        <v>10470124502</v>
      </c>
      <c r="G66" s="128">
        <v>21667106888</v>
      </c>
      <c r="H66" s="129">
        <v>3.4</v>
      </c>
      <c r="I66" s="128">
        <v>11630895483</v>
      </c>
      <c r="J66" s="128">
        <v>33298002371</v>
      </c>
      <c r="K66" s="129">
        <v>2.7</v>
      </c>
      <c r="L66" s="64"/>
    </row>
    <row r="67" spans="1:12" ht="9" customHeight="1" thickBot="1">
      <c r="A67" s="64"/>
      <c r="B67" s="130" t="s">
        <v>161</v>
      </c>
      <c r="C67" s="131">
        <v>87549577</v>
      </c>
      <c r="D67" s="131">
        <v>87549577</v>
      </c>
      <c r="E67" s="132">
        <v>6.7</v>
      </c>
      <c r="F67" s="131">
        <v>84214553</v>
      </c>
      <c r="G67" s="131">
        <v>171764130</v>
      </c>
      <c r="H67" s="132">
        <v>1.3</v>
      </c>
      <c r="I67" s="131">
        <v>96434134</v>
      </c>
      <c r="J67" s="131">
        <v>268198264</v>
      </c>
      <c r="K67" s="132">
        <v>7.7</v>
      </c>
      <c r="L67" s="64"/>
    </row>
    <row r="68" spans="1:12" ht="9" customHeight="1" thickTop="1">
      <c r="A68" s="64"/>
      <c r="B68" s="133" t="s">
        <v>162</v>
      </c>
      <c r="C68" s="134">
        <v>11284531963</v>
      </c>
      <c r="D68" s="134">
        <v>11284531963</v>
      </c>
      <c r="E68" s="135">
        <v>3.3</v>
      </c>
      <c r="F68" s="134">
        <v>10554339055</v>
      </c>
      <c r="G68" s="134">
        <v>21838871018</v>
      </c>
      <c r="H68" s="135">
        <v>3.4</v>
      </c>
      <c r="I68" s="134">
        <v>11727329617</v>
      </c>
      <c r="J68" s="134">
        <v>33566200635</v>
      </c>
      <c r="K68" s="135">
        <v>2.8</v>
      </c>
      <c r="L68" s="64"/>
    </row>
    <row r="69" spans="1:12" ht="9.75" customHeight="1">
      <c r="A69" s="64"/>
      <c r="B69" s="136" t="s">
        <v>163</v>
      </c>
      <c r="C69" s="137"/>
      <c r="D69" s="137"/>
      <c r="E69" s="137"/>
      <c r="F69" s="137"/>
      <c r="G69" s="137"/>
      <c r="H69" s="137"/>
      <c r="I69" s="137"/>
      <c r="J69" s="137"/>
      <c r="K69" s="138"/>
      <c r="L69" s="64"/>
    </row>
    <row r="70" spans="1:12" ht="7.5" customHeight="1">
      <c r="A70" s="64"/>
      <c r="B70" s="139" t="s">
        <v>164</v>
      </c>
      <c r="C70" s="140"/>
      <c r="D70" s="140"/>
      <c r="E70" s="140"/>
      <c r="F70" s="140"/>
      <c r="G70" s="140"/>
      <c r="H70" s="140"/>
      <c r="I70" s="140"/>
      <c r="J70" s="140"/>
      <c r="K70" s="141"/>
      <c r="L70" s="64"/>
    </row>
    <row r="71" spans="1:12" ht="7.5" customHeight="1">
      <c r="A71" s="64"/>
      <c r="B71" s="142" t="s">
        <v>165</v>
      </c>
      <c r="C71" s="143"/>
      <c r="D71" s="143"/>
      <c r="E71" s="143"/>
      <c r="F71" s="143"/>
      <c r="G71" s="143"/>
      <c r="H71" s="143"/>
      <c r="I71" s="143"/>
      <c r="J71" s="143"/>
      <c r="K71" s="144"/>
      <c r="L71" s="64"/>
    </row>
    <row r="72" spans="1:12" ht="12.75">
      <c r="A72" s="64"/>
      <c r="B72" s="64"/>
      <c r="C72" s="64"/>
      <c r="D72" s="64"/>
      <c r="E72" s="64"/>
      <c r="F72" s="64"/>
      <c r="G72" s="64"/>
      <c r="H72" s="64"/>
      <c r="I72" s="64"/>
      <c r="J72" s="64"/>
      <c r="K72" s="64"/>
      <c r="L72" s="64"/>
    </row>
    <row r="73" spans="1:12" ht="12.75">
      <c r="A73" s="64"/>
      <c r="B73" s="64"/>
      <c r="C73" s="64"/>
      <c r="D73" s="64"/>
      <c r="E73" s="64"/>
      <c r="F73" s="64"/>
      <c r="G73" s="64"/>
      <c r="H73" s="64"/>
      <c r="I73" s="64"/>
      <c r="J73" s="64"/>
      <c r="K73" s="64"/>
      <c r="L73" s="64"/>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L74"/>
  <sheetViews>
    <sheetView zoomScale="130" zoomScaleNormal="130" zoomScalePageLayoutView="0" workbookViewId="0" topLeftCell="A1">
      <selection activeCell="J67" sqref="J67"/>
    </sheetView>
  </sheetViews>
  <sheetFormatPr defaultColWidth="9.140625" defaultRowHeight="12.75"/>
  <cols>
    <col min="1" max="1" width="4.7109375" style="0" customWidth="1"/>
    <col min="2" max="2" width="9.7109375" style="0" customWidth="1"/>
    <col min="3" max="4" width="10.7109375" style="0" customWidth="1"/>
    <col min="5" max="5" width="5.421875" style="0" customWidth="1"/>
    <col min="6" max="6" width="8.7109375" style="0" customWidth="1"/>
    <col min="7" max="7" width="10.7109375" style="0" customWidth="1"/>
    <col min="8" max="8" width="5.421875" style="0" customWidth="1"/>
    <col min="9" max="9" width="8.7109375" style="0" customWidth="1"/>
    <col min="10" max="10" width="10.7109375" style="0" customWidth="1"/>
    <col min="11" max="11" width="5.421875" style="0" customWidth="1"/>
    <col min="12" max="12" width="4.7109375" style="0" customWidth="1"/>
  </cols>
  <sheetData>
    <row r="1" spans="1:12" ht="7.5" customHeight="1">
      <c r="A1" s="64"/>
      <c r="B1" s="64"/>
      <c r="C1" s="64"/>
      <c r="D1" s="64"/>
      <c r="E1" s="64"/>
      <c r="F1" s="64"/>
      <c r="G1" s="64"/>
      <c r="H1" s="64"/>
      <c r="I1" s="64"/>
      <c r="J1" s="64"/>
      <c r="K1" s="64"/>
      <c r="L1" s="64"/>
    </row>
    <row r="2" spans="1:12" ht="12" customHeight="1" hidden="1">
      <c r="A2" s="64"/>
      <c r="B2" s="101" t="s">
        <v>0</v>
      </c>
      <c r="C2" s="101" t="s">
        <v>79</v>
      </c>
      <c r="D2" s="101" t="s">
        <v>80</v>
      </c>
      <c r="E2" s="101" t="s">
        <v>81</v>
      </c>
      <c r="F2" s="101" t="s">
        <v>82</v>
      </c>
      <c r="G2" s="101" t="s">
        <v>7</v>
      </c>
      <c r="H2" s="101" t="s">
        <v>8</v>
      </c>
      <c r="I2" s="101"/>
      <c r="J2" s="101"/>
      <c r="K2" s="101"/>
      <c r="L2" s="64"/>
    </row>
    <row r="3" spans="1:12" ht="12" customHeight="1" hidden="1">
      <c r="A3" s="64"/>
      <c r="B3" s="102" t="s">
        <v>166</v>
      </c>
      <c r="C3" s="101" t="s">
        <v>84</v>
      </c>
      <c r="D3" s="101" t="s">
        <v>84</v>
      </c>
      <c r="E3" s="101" t="s">
        <v>84</v>
      </c>
      <c r="F3" s="101" t="s">
        <v>72</v>
      </c>
      <c r="G3" s="101" t="s">
        <v>18</v>
      </c>
      <c r="H3" s="101" t="s">
        <v>19</v>
      </c>
      <c r="I3" s="101"/>
      <c r="J3" s="101"/>
      <c r="K3" s="101"/>
      <c r="L3" s="64"/>
    </row>
    <row r="4" spans="1:12" ht="7.5" customHeight="1">
      <c r="A4" s="64"/>
      <c r="B4" s="101"/>
      <c r="C4" s="101"/>
      <c r="D4" s="101"/>
      <c r="E4" s="101"/>
      <c r="F4" s="101"/>
      <c r="G4" s="101"/>
      <c r="H4" s="101"/>
      <c r="I4" s="101"/>
      <c r="J4" s="101"/>
      <c r="K4" s="101"/>
      <c r="L4" s="64"/>
    </row>
    <row r="5" spans="1:12" ht="22.5" customHeight="1">
      <c r="A5" s="145"/>
      <c r="B5" s="105" t="s">
        <v>85</v>
      </c>
      <c r="C5" s="103"/>
      <c r="D5" s="103"/>
      <c r="E5" s="103"/>
      <c r="F5" s="103"/>
      <c r="G5" s="103"/>
      <c r="H5" s="103"/>
      <c r="I5" s="103"/>
      <c r="J5" s="103"/>
      <c r="K5" s="103"/>
      <c r="L5" s="64"/>
    </row>
    <row r="6" spans="1:12" ht="15" customHeight="1">
      <c r="A6" s="64"/>
      <c r="B6" s="104" t="s">
        <v>86</v>
      </c>
      <c r="C6" s="104"/>
      <c r="D6" s="104"/>
      <c r="E6" s="104"/>
      <c r="F6" s="104"/>
      <c r="G6" s="104"/>
      <c r="H6" s="104"/>
      <c r="I6" s="104"/>
      <c r="J6" s="104"/>
      <c r="K6" s="104"/>
      <c r="L6" s="64"/>
    </row>
    <row r="7" spans="1:12" ht="9" customHeight="1">
      <c r="A7" s="64"/>
      <c r="B7" s="104"/>
      <c r="C7" s="104"/>
      <c r="D7" s="104"/>
      <c r="E7" s="104"/>
      <c r="F7" s="104"/>
      <c r="G7" s="104"/>
      <c r="H7" s="104"/>
      <c r="I7" s="104"/>
      <c r="J7" s="108"/>
      <c r="K7" s="108" t="s">
        <v>87</v>
      </c>
      <c r="L7" s="64"/>
    </row>
    <row r="8" spans="1:12" ht="12" customHeight="1">
      <c r="A8" s="64"/>
      <c r="B8" s="109" t="str">
        <f>CONCATENATE("Created On: ",F3)</f>
        <v>Created On: 04/18/2016</v>
      </c>
      <c r="C8" s="64"/>
      <c r="D8" s="64"/>
      <c r="E8" s="64"/>
      <c r="F8" s="109" t="s">
        <v>88</v>
      </c>
      <c r="G8" s="64"/>
      <c r="H8" s="64"/>
      <c r="I8" s="64"/>
      <c r="J8" s="64"/>
      <c r="K8" s="108" t="str">
        <f>CONCATENATE(G3," ",H3," Reporting Period")</f>
        <v>December 2015 Reporting Period</v>
      </c>
      <c r="L8" s="64"/>
    </row>
    <row r="9" spans="1:12" ht="12" customHeight="1">
      <c r="A9" s="64"/>
      <c r="B9" s="147"/>
      <c r="C9" s="147" t="s">
        <v>167</v>
      </c>
      <c r="D9" s="148" t="s">
        <v>90</v>
      </c>
      <c r="E9" s="148"/>
      <c r="F9" s="147" t="s">
        <v>168</v>
      </c>
      <c r="G9" s="148" t="s">
        <v>90</v>
      </c>
      <c r="H9" s="148"/>
      <c r="I9" s="147" t="s">
        <v>169</v>
      </c>
      <c r="J9" s="148" t="s">
        <v>90</v>
      </c>
      <c r="K9" s="148"/>
      <c r="L9" s="64"/>
    </row>
    <row r="10" spans="1:12" ht="12" customHeight="1">
      <c r="A10" s="64"/>
      <c r="B10" s="149" t="s">
        <v>93</v>
      </c>
      <c r="C10" s="150" t="str">
        <f>C3</f>
        <v>52</v>
      </c>
      <c r="D10" s="151" t="s">
        <v>94</v>
      </c>
      <c r="E10" s="151"/>
      <c r="F10" s="150" t="str">
        <f>D3</f>
        <v>52</v>
      </c>
      <c r="G10" s="151" t="s">
        <v>94</v>
      </c>
      <c r="H10" s="151"/>
      <c r="I10" s="150" t="str">
        <f>E3</f>
        <v>52</v>
      </c>
      <c r="J10" s="151" t="s">
        <v>94</v>
      </c>
      <c r="K10" s="151"/>
      <c r="L10" s="64"/>
    </row>
    <row r="11" spans="1:12" ht="12" customHeight="1">
      <c r="A11" s="64"/>
      <c r="B11" s="149"/>
      <c r="C11" s="149" t="str">
        <f>CONCATENATE("(",C3," Entities)")</f>
        <v>(52 Entities)</v>
      </c>
      <c r="D11" s="151" t="s">
        <v>95</v>
      </c>
      <c r="E11" s="151"/>
      <c r="F11" s="149" t="str">
        <f>CONCATENATE("(",D3," Entities)")</f>
        <v>(52 Entities)</v>
      </c>
      <c r="G11" s="151" t="s">
        <v>95</v>
      </c>
      <c r="H11" s="151"/>
      <c r="I11" s="149" t="str">
        <f>CONCATENATE("(",E3," Entities)")</f>
        <v>(52 Entities)</v>
      </c>
      <c r="J11" s="151" t="s">
        <v>95</v>
      </c>
      <c r="K11" s="151"/>
      <c r="L11" s="64"/>
    </row>
    <row r="12" spans="1:12" ht="16.5" customHeight="1">
      <c r="A12" s="64"/>
      <c r="B12" s="152"/>
      <c r="C12" s="152" t="s">
        <v>96</v>
      </c>
      <c r="D12" s="153" t="s">
        <v>97</v>
      </c>
      <c r="E12" s="116" t="s">
        <v>98</v>
      </c>
      <c r="F12" s="152" t="s">
        <v>96</v>
      </c>
      <c r="G12" s="153" t="s">
        <v>97</v>
      </c>
      <c r="H12" s="116" t="s">
        <v>98</v>
      </c>
      <c r="I12" s="152" t="s">
        <v>96</v>
      </c>
      <c r="J12" s="153" t="s">
        <v>97</v>
      </c>
      <c r="K12" s="116" t="s">
        <v>98</v>
      </c>
      <c r="L12" s="64"/>
    </row>
    <row r="13" spans="1:12" ht="12.75" hidden="1">
      <c r="A13" s="64"/>
      <c r="B13" s="109" t="s">
        <v>99</v>
      </c>
      <c r="C13" s="109" t="s">
        <v>170</v>
      </c>
      <c r="D13" s="109" t="s">
        <v>171</v>
      </c>
      <c r="E13" s="109" t="s">
        <v>172</v>
      </c>
      <c r="F13" s="109" t="s">
        <v>173</v>
      </c>
      <c r="G13" s="109" t="s">
        <v>174</v>
      </c>
      <c r="H13" s="109" t="s">
        <v>175</v>
      </c>
      <c r="I13" s="109" t="s">
        <v>176</v>
      </c>
      <c r="J13" s="109" t="s">
        <v>177</v>
      </c>
      <c r="K13" s="109" t="s">
        <v>178</v>
      </c>
      <c r="L13" s="64"/>
    </row>
    <row r="14" spans="1:12" ht="12.75" hidden="1">
      <c r="A14" s="64"/>
      <c r="B14" s="117"/>
      <c r="C14" s="117">
        <v>0</v>
      </c>
      <c r="D14" s="118">
        <v>0</v>
      </c>
      <c r="E14" s="118">
        <v>0</v>
      </c>
      <c r="F14" s="117">
        <v>0</v>
      </c>
      <c r="G14" s="118">
        <v>0</v>
      </c>
      <c r="H14" s="118">
        <v>0</v>
      </c>
      <c r="I14" s="117">
        <v>0</v>
      </c>
      <c r="J14" s="118">
        <v>0</v>
      </c>
      <c r="K14" s="118">
        <v>0</v>
      </c>
      <c r="L14" s="64"/>
    </row>
    <row r="15" spans="1:12" ht="9" customHeight="1">
      <c r="A15" s="64"/>
      <c r="B15" s="154" t="s">
        <v>109</v>
      </c>
      <c r="C15" s="120">
        <v>223757563</v>
      </c>
      <c r="D15" s="120">
        <v>855428991</v>
      </c>
      <c r="E15" s="121">
        <v>4.2</v>
      </c>
      <c r="F15" s="120">
        <v>226028971</v>
      </c>
      <c r="G15" s="120">
        <v>1081457962</v>
      </c>
      <c r="H15" s="121">
        <v>4</v>
      </c>
      <c r="I15" s="120">
        <v>232883489</v>
      </c>
      <c r="J15" s="120">
        <v>1314341451</v>
      </c>
      <c r="K15" s="121">
        <v>3.6</v>
      </c>
      <c r="L15" s="64"/>
    </row>
    <row r="16" spans="1:12" ht="9" customHeight="1">
      <c r="A16" s="64"/>
      <c r="B16" s="155" t="s">
        <v>110</v>
      </c>
      <c r="C16" s="123">
        <v>21899890</v>
      </c>
      <c r="D16" s="123">
        <v>86357395</v>
      </c>
      <c r="E16" s="124">
        <v>1.2</v>
      </c>
      <c r="F16" s="123">
        <v>26136468</v>
      </c>
      <c r="G16" s="123">
        <v>112493863</v>
      </c>
      <c r="H16" s="124">
        <v>1.3</v>
      </c>
      <c r="I16" s="123">
        <v>27493257</v>
      </c>
      <c r="J16" s="123">
        <v>139987120</v>
      </c>
      <c r="K16" s="124">
        <v>1.9</v>
      </c>
      <c r="L16" s="64"/>
    </row>
    <row r="17" spans="1:12" ht="9" customHeight="1">
      <c r="A17" s="64"/>
      <c r="B17" s="155" t="s">
        <v>111</v>
      </c>
      <c r="C17" s="125">
        <v>238001558</v>
      </c>
      <c r="D17" s="125">
        <v>935190001</v>
      </c>
      <c r="E17" s="126">
        <v>4.7</v>
      </c>
      <c r="F17" s="125">
        <v>232077464</v>
      </c>
      <c r="G17" s="125">
        <v>1167267465</v>
      </c>
      <c r="H17" s="126">
        <v>4</v>
      </c>
      <c r="I17" s="125">
        <v>229549119</v>
      </c>
      <c r="J17" s="125">
        <v>1396816584</v>
      </c>
      <c r="K17" s="126">
        <v>4.4</v>
      </c>
      <c r="L17" s="64"/>
    </row>
    <row r="18" spans="1:12" ht="9" customHeight="1">
      <c r="A18" s="64"/>
      <c r="B18" s="155" t="s">
        <v>112</v>
      </c>
      <c r="C18" s="125">
        <v>122826762</v>
      </c>
      <c r="D18" s="125">
        <v>458454242</v>
      </c>
      <c r="E18" s="126">
        <v>0.2</v>
      </c>
      <c r="F18" s="125">
        <v>127758236</v>
      </c>
      <c r="G18" s="125">
        <v>586212478</v>
      </c>
      <c r="H18" s="126">
        <v>0.3</v>
      </c>
      <c r="I18" s="125">
        <v>127064977</v>
      </c>
      <c r="J18" s="125">
        <v>713277455</v>
      </c>
      <c r="K18" s="126">
        <v>1</v>
      </c>
      <c r="L18" s="64"/>
    </row>
    <row r="19" spans="1:12" ht="9" customHeight="1">
      <c r="A19" s="64"/>
      <c r="B19" s="155" t="s">
        <v>113</v>
      </c>
      <c r="C19" s="125">
        <v>1256810725</v>
      </c>
      <c r="D19" s="125">
        <v>4911264059</v>
      </c>
      <c r="E19" s="126">
        <v>3.5</v>
      </c>
      <c r="F19" s="125">
        <v>1279627229</v>
      </c>
      <c r="G19" s="125">
        <v>6190891288</v>
      </c>
      <c r="H19" s="126">
        <v>2.9</v>
      </c>
      <c r="I19" s="125">
        <v>1264319882</v>
      </c>
      <c r="J19" s="125">
        <v>7455211170</v>
      </c>
      <c r="K19" s="126">
        <v>3</v>
      </c>
      <c r="L19" s="64"/>
    </row>
    <row r="20" spans="1:12" ht="9" customHeight="1">
      <c r="A20" s="64"/>
      <c r="B20" s="155" t="s">
        <v>114</v>
      </c>
      <c r="C20" s="125">
        <v>184466870</v>
      </c>
      <c r="D20" s="125">
        <v>723938872</v>
      </c>
      <c r="E20" s="126">
        <v>3.8</v>
      </c>
      <c r="F20" s="125">
        <v>194896095</v>
      </c>
      <c r="G20" s="125">
        <v>918834967</v>
      </c>
      <c r="H20" s="126">
        <v>3.7</v>
      </c>
      <c r="I20" s="125">
        <v>199658243</v>
      </c>
      <c r="J20" s="125">
        <v>1118493210</v>
      </c>
      <c r="K20" s="126">
        <v>4</v>
      </c>
      <c r="L20" s="64"/>
    </row>
    <row r="21" spans="1:12" ht="9" customHeight="1">
      <c r="A21" s="64"/>
      <c r="B21" s="155" t="s">
        <v>115</v>
      </c>
      <c r="C21" s="123">
        <v>120039283</v>
      </c>
      <c r="D21" s="123">
        <v>464793470</v>
      </c>
      <c r="E21" s="124">
        <v>2.2</v>
      </c>
      <c r="F21" s="123">
        <v>129493337</v>
      </c>
      <c r="G21" s="123">
        <v>594286807</v>
      </c>
      <c r="H21" s="124">
        <v>2.3</v>
      </c>
      <c r="I21" s="123">
        <v>126049057</v>
      </c>
      <c r="J21" s="123">
        <v>720335864</v>
      </c>
      <c r="K21" s="124">
        <v>2.5</v>
      </c>
      <c r="L21" s="64"/>
    </row>
    <row r="22" spans="1:12" ht="9" customHeight="1">
      <c r="A22" s="64"/>
      <c r="B22" s="155" t="s">
        <v>116</v>
      </c>
      <c r="C22" s="125">
        <v>38384304</v>
      </c>
      <c r="D22" s="125">
        <v>144959995</v>
      </c>
      <c r="E22" s="126">
        <v>4.1</v>
      </c>
      <c r="F22" s="125">
        <v>45345537</v>
      </c>
      <c r="G22" s="125">
        <v>190305532</v>
      </c>
      <c r="H22" s="126">
        <v>6.4</v>
      </c>
      <c r="I22" s="125">
        <v>40231787</v>
      </c>
      <c r="J22" s="125">
        <v>230537319</v>
      </c>
      <c r="K22" s="126">
        <v>12.5</v>
      </c>
      <c r="L22" s="64"/>
    </row>
    <row r="23" spans="1:12" ht="9" customHeight="1">
      <c r="A23" s="64"/>
      <c r="B23" s="155" t="s">
        <v>117</v>
      </c>
      <c r="C23" s="123">
        <v>8407349</v>
      </c>
      <c r="D23" s="123">
        <v>37726386</v>
      </c>
      <c r="E23" s="124">
        <v>-2.3</v>
      </c>
      <c r="F23" s="123">
        <v>10577826</v>
      </c>
      <c r="G23" s="123">
        <v>48304212</v>
      </c>
      <c r="H23" s="124">
        <v>0.1</v>
      </c>
      <c r="I23" s="123">
        <v>10163260</v>
      </c>
      <c r="J23" s="123">
        <v>58467472</v>
      </c>
      <c r="K23" s="124">
        <v>0.2</v>
      </c>
      <c r="L23" s="64"/>
    </row>
    <row r="24" spans="1:12" ht="9" customHeight="1">
      <c r="A24" s="64"/>
      <c r="B24" s="155" t="s">
        <v>118</v>
      </c>
      <c r="C24" s="125">
        <v>773709776</v>
      </c>
      <c r="D24" s="125">
        <v>2893986760</v>
      </c>
      <c r="E24" s="126">
        <v>3</v>
      </c>
      <c r="F24" s="125">
        <v>768808800</v>
      </c>
      <c r="G24" s="125">
        <v>3662795560</v>
      </c>
      <c r="H24" s="126">
        <v>3.8</v>
      </c>
      <c r="I24" s="125">
        <v>756113590</v>
      </c>
      <c r="J24" s="125">
        <v>4418909150</v>
      </c>
      <c r="K24" s="126">
        <v>3.7</v>
      </c>
      <c r="L24" s="64"/>
    </row>
    <row r="25" spans="1:12" ht="9" customHeight="1">
      <c r="A25" s="64"/>
      <c r="B25" s="155" t="s">
        <v>119</v>
      </c>
      <c r="C25" s="125">
        <v>411710219</v>
      </c>
      <c r="D25" s="125">
        <v>1593300604</v>
      </c>
      <c r="E25" s="126">
        <v>4.7</v>
      </c>
      <c r="F25" s="125">
        <v>431796470</v>
      </c>
      <c r="G25" s="125">
        <v>2025097074</v>
      </c>
      <c r="H25" s="126">
        <v>4.5</v>
      </c>
      <c r="I25" s="125">
        <v>417675073</v>
      </c>
      <c r="J25" s="125">
        <v>2442772147</v>
      </c>
      <c r="K25" s="126">
        <v>4.8</v>
      </c>
      <c r="L25" s="64"/>
    </row>
    <row r="26" spans="1:12" ht="9" customHeight="1">
      <c r="A26" s="64"/>
      <c r="B26" s="155" t="s">
        <v>120</v>
      </c>
      <c r="C26" s="125">
        <v>38586870</v>
      </c>
      <c r="D26" s="125">
        <v>150301922</v>
      </c>
      <c r="E26" s="126">
        <v>-0.5</v>
      </c>
      <c r="F26" s="125">
        <v>39402603</v>
      </c>
      <c r="G26" s="125">
        <v>189704525</v>
      </c>
      <c r="H26" s="126">
        <v>-0.3</v>
      </c>
      <c r="I26" s="125">
        <v>38645451</v>
      </c>
      <c r="J26" s="125">
        <v>228349976</v>
      </c>
      <c r="K26" s="126">
        <v>1.9</v>
      </c>
      <c r="L26" s="64"/>
    </row>
    <row r="27" spans="1:12" ht="9" customHeight="1">
      <c r="A27" s="64"/>
      <c r="B27" s="155" t="s">
        <v>121</v>
      </c>
      <c r="C27" s="125">
        <v>54547192</v>
      </c>
      <c r="D27" s="125">
        <v>228444187</v>
      </c>
      <c r="E27" s="126">
        <v>3</v>
      </c>
      <c r="F27" s="125">
        <v>60027145</v>
      </c>
      <c r="G27" s="125">
        <v>288471332</v>
      </c>
      <c r="H27" s="126">
        <v>4.7</v>
      </c>
      <c r="I27" s="125">
        <v>61116982</v>
      </c>
      <c r="J27" s="125">
        <v>349588314</v>
      </c>
      <c r="K27" s="126">
        <v>4.5</v>
      </c>
      <c r="L27" s="64"/>
    </row>
    <row r="28" spans="1:12" ht="9" customHeight="1">
      <c r="A28" s="64"/>
      <c r="B28" s="155" t="s">
        <v>122</v>
      </c>
      <c r="C28" s="125">
        <v>389905847</v>
      </c>
      <c r="D28" s="125">
        <v>1534319860</v>
      </c>
      <c r="E28" s="126">
        <v>5.6</v>
      </c>
      <c r="F28" s="125">
        <v>408963925</v>
      </c>
      <c r="G28" s="125">
        <v>1943283785</v>
      </c>
      <c r="H28" s="126">
        <v>2.2</v>
      </c>
      <c r="I28" s="125">
        <v>404980326</v>
      </c>
      <c r="J28" s="125">
        <v>2348264111</v>
      </c>
      <c r="K28" s="126">
        <v>2.3</v>
      </c>
      <c r="L28" s="64"/>
    </row>
    <row r="29" spans="1:12" ht="9" customHeight="1">
      <c r="A29" s="64"/>
      <c r="B29" s="155" t="s">
        <v>123</v>
      </c>
      <c r="C29" s="125">
        <v>261591519</v>
      </c>
      <c r="D29" s="125">
        <v>994251600</v>
      </c>
      <c r="E29" s="126">
        <v>5.1</v>
      </c>
      <c r="F29" s="125">
        <v>276738852</v>
      </c>
      <c r="G29" s="125">
        <v>1270990452</v>
      </c>
      <c r="H29" s="126">
        <v>4.7</v>
      </c>
      <c r="I29" s="125">
        <v>265196316</v>
      </c>
      <c r="J29" s="125">
        <v>1536186768</v>
      </c>
      <c r="K29" s="126">
        <v>4</v>
      </c>
      <c r="L29" s="64"/>
    </row>
    <row r="30" spans="1:12" ht="9" customHeight="1">
      <c r="A30" s="64"/>
      <c r="B30" s="155" t="s">
        <v>124</v>
      </c>
      <c r="C30" s="125">
        <v>136549997</v>
      </c>
      <c r="D30" s="125">
        <v>525683995</v>
      </c>
      <c r="E30" s="126">
        <v>2.2</v>
      </c>
      <c r="F30" s="125">
        <v>146322431</v>
      </c>
      <c r="G30" s="125">
        <v>672006426</v>
      </c>
      <c r="H30" s="126">
        <v>0.3</v>
      </c>
      <c r="I30" s="125">
        <v>142981103</v>
      </c>
      <c r="J30" s="125">
        <v>814987529</v>
      </c>
      <c r="K30" s="126">
        <v>0</v>
      </c>
      <c r="L30" s="64"/>
    </row>
    <row r="31" spans="1:12" ht="9" customHeight="1">
      <c r="A31" s="64"/>
      <c r="B31" s="155" t="s">
        <v>125</v>
      </c>
      <c r="C31" s="125">
        <v>108350902</v>
      </c>
      <c r="D31" s="125">
        <v>420544999</v>
      </c>
      <c r="E31" s="126">
        <v>0.9</v>
      </c>
      <c r="F31" s="125">
        <v>113593172</v>
      </c>
      <c r="G31" s="125">
        <v>534138171</v>
      </c>
      <c r="H31" s="126">
        <v>-0.1</v>
      </c>
      <c r="I31" s="125">
        <v>113225021</v>
      </c>
      <c r="J31" s="125">
        <v>647363192</v>
      </c>
      <c r="K31" s="126">
        <v>-0.1</v>
      </c>
      <c r="L31" s="64"/>
    </row>
    <row r="32" spans="1:12" ht="9" customHeight="1">
      <c r="A32" s="64"/>
      <c r="B32" s="155" t="s">
        <v>126</v>
      </c>
      <c r="C32" s="125">
        <v>183315344</v>
      </c>
      <c r="D32" s="125">
        <v>682682701</v>
      </c>
      <c r="E32" s="126">
        <v>2.6</v>
      </c>
      <c r="F32" s="125">
        <v>191733450</v>
      </c>
      <c r="G32" s="125">
        <v>874416151</v>
      </c>
      <c r="H32" s="126">
        <v>2.5</v>
      </c>
      <c r="I32" s="125">
        <v>187241062</v>
      </c>
      <c r="J32" s="125">
        <v>1061657213</v>
      </c>
      <c r="K32" s="126">
        <v>2.6</v>
      </c>
      <c r="L32" s="64"/>
    </row>
    <row r="33" spans="1:12" ht="9" customHeight="1">
      <c r="A33" s="64"/>
      <c r="B33" s="155" t="s">
        <v>127</v>
      </c>
      <c r="C33" s="125">
        <v>197432230</v>
      </c>
      <c r="D33" s="125">
        <v>772297260</v>
      </c>
      <c r="E33" s="126">
        <v>5.3</v>
      </c>
      <c r="F33" s="125">
        <v>202550164</v>
      </c>
      <c r="G33" s="125">
        <v>974847424</v>
      </c>
      <c r="H33" s="126">
        <v>4.2</v>
      </c>
      <c r="I33" s="125">
        <v>198256090</v>
      </c>
      <c r="J33" s="125">
        <v>1173103514</v>
      </c>
      <c r="K33" s="126">
        <v>6.2</v>
      </c>
      <c r="L33" s="64"/>
    </row>
    <row r="34" spans="1:12" ht="9" customHeight="1">
      <c r="A34" s="64"/>
      <c r="B34" s="155" t="s">
        <v>128</v>
      </c>
      <c r="C34" s="125">
        <v>72156331</v>
      </c>
      <c r="D34" s="125">
        <v>241442413</v>
      </c>
      <c r="E34" s="126">
        <v>-2.5</v>
      </c>
      <c r="F34" s="125">
        <v>72608013</v>
      </c>
      <c r="G34" s="125">
        <v>314050426</v>
      </c>
      <c r="H34" s="126">
        <v>11.1</v>
      </c>
      <c r="I34" s="125">
        <v>55307761</v>
      </c>
      <c r="J34" s="125">
        <v>369358187</v>
      </c>
      <c r="K34" s="126">
        <v>-1.3</v>
      </c>
      <c r="L34" s="64"/>
    </row>
    <row r="35" spans="1:12" ht="9" customHeight="1">
      <c r="A35" s="64"/>
      <c r="B35" s="155" t="s">
        <v>129</v>
      </c>
      <c r="C35" s="125">
        <v>236343104</v>
      </c>
      <c r="D35" s="125">
        <v>881168296</v>
      </c>
      <c r="E35" s="126">
        <v>1.8</v>
      </c>
      <c r="F35" s="125">
        <v>251289326</v>
      </c>
      <c r="G35" s="125">
        <v>1132457622</v>
      </c>
      <c r="H35" s="126">
        <v>2.5</v>
      </c>
      <c r="I35" s="125">
        <v>252064751</v>
      </c>
      <c r="J35" s="125">
        <v>1384522373</v>
      </c>
      <c r="K35" s="126">
        <v>2.5</v>
      </c>
      <c r="L35" s="64"/>
    </row>
    <row r="36" spans="1:12" ht="9" customHeight="1">
      <c r="A36" s="64"/>
      <c r="B36" s="155" t="s">
        <v>130</v>
      </c>
      <c r="C36" s="125">
        <v>220380418</v>
      </c>
      <c r="D36" s="125">
        <v>892856264</v>
      </c>
      <c r="E36" s="126">
        <v>3.3</v>
      </c>
      <c r="F36" s="125">
        <v>241931815</v>
      </c>
      <c r="G36" s="125">
        <v>1134788079</v>
      </c>
      <c r="H36" s="126">
        <v>2.9</v>
      </c>
      <c r="I36" s="125">
        <v>237456732</v>
      </c>
      <c r="J36" s="125">
        <v>1372244811</v>
      </c>
      <c r="K36" s="126">
        <v>2.6</v>
      </c>
      <c r="L36" s="64"/>
    </row>
    <row r="37" spans="1:12" ht="9" customHeight="1">
      <c r="A37" s="64"/>
      <c r="B37" s="155" t="s">
        <v>131</v>
      </c>
      <c r="C37" s="125">
        <v>370810644</v>
      </c>
      <c r="D37" s="125">
        <v>1465971769</v>
      </c>
      <c r="E37" s="126">
        <v>2.5</v>
      </c>
      <c r="F37" s="125">
        <v>329531951</v>
      </c>
      <c r="G37" s="125">
        <v>1795503720</v>
      </c>
      <c r="H37" s="126">
        <v>-2.7</v>
      </c>
      <c r="I37" s="125">
        <v>428490006</v>
      </c>
      <c r="J37" s="125">
        <v>2223993726</v>
      </c>
      <c r="K37" s="126">
        <v>-0.8</v>
      </c>
      <c r="L37" s="64"/>
    </row>
    <row r="38" spans="1:12" ht="9" customHeight="1">
      <c r="A38" s="64"/>
      <c r="B38" s="155" t="s">
        <v>132</v>
      </c>
      <c r="C38" s="125">
        <v>209393527</v>
      </c>
      <c r="D38" s="125">
        <v>817991642</v>
      </c>
      <c r="E38" s="126">
        <v>3.9</v>
      </c>
      <c r="F38" s="125">
        <v>226502526</v>
      </c>
      <c r="G38" s="125">
        <v>1044494168</v>
      </c>
      <c r="H38" s="126">
        <v>3.1</v>
      </c>
      <c r="I38" s="125">
        <v>230879303</v>
      </c>
      <c r="J38" s="125">
        <v>1275373471</v>
      </c>
      <c r="K38" s="126">
        <v>3.3</v>
      </c>
      <c r="L38" s="64"/>
    </row>
    <row r="39" spans="1:12" ht="9" customHeight="1">
      <c r="A39" s="64"/>
      <c r="B39" s="155" t="s">
        <v>133</v>
      </c>
      <c r="C39" s="125">
        <v>152405317</v>
      </c>
      <c r="D39" s="125">
        <v>589984277</v>
      </c>
      <c r="E39" s="126">
        <v>11.1</v>
      </c>
      <c r="F39" s="125">
        <v>152820469</v>
      </c>
      <c r="G39" s="125">
        <v>742804746</v>
      </c>
      <c r="H39" s="126">
        <v>7.9</v>
      </c>
      <c r="I39" s="125">
        <v>134184958</v>
      </c>
      <c r="J39" s="125">
        <v>876989704</v>
      </c>
      <c r="K39" s="126">
        <v>5.1</v>
      </c>
      <c r="L39" s="64"/>
    </row>
    <row r="40" spans="1:12" ht="9" customHeight="1">
      <c r="A40" s="64"/>
      <c r="B40" s="155" t="s">
        <v>134</v>
      </c>
      <c r="C40" s="125">
        <v>262229288</v>
      </c>
      <c r="D40" s="125">
        <v>998622667</v>
      </c>
      <c r="E40" s="126">
        <v>2.3</v>
      </c>
      <c r="F40" s="125">
        <v>234448047</v>
      </c>
      <c r="G40" s="125">
        <v>1233070714</v>
      </c>
      <c r="H40" s="126">
        <v>-1.6</v>
      </c>
      <c r="I40" s="125">
        <v>294454211</v>
      </c>
      <c r="J40" s="125">
        <v>1527524925</v>
      </c>
      <c r="K40" s="126">
        <v>0.6</v>
      </c>
      <c r="L40" s="64"/>
    </row>
    <row r="41" spans="1:12" ht="9" customHeight="1">
      <c r="A41" s="64"/>
      <c r="B41" s="155" t="s">
        <v>135</v>
      </c>
      <c r="C41" s="125">
        <v>41706834</v>
      </c>
      <c r="D41" s="125">
        <v>159033286</v>
      </c>
      <c r="E41" s="126">
        <v>6.4</v>
      </c>
      <c r="F41" s="125">
        <v>46117954</v>
      </c>
      <c r="G41" s="125">
        <v>205151240</v>
      </c>
      <c r="H41" s="126">
        <v>5.4</v>
      </c>
      <c r="I41" s="125">
        <v>50295779</v>
      </c>
      <c r="J41" s="125">
        <v>255447019</v>
      </c>
      <c r="K41" s="126">
        <v>5.8</v>
      </c>
      <c r="L41" s="64"/>
    </row>
    <row r="42" spans="1:12" ht="9" customHeight="1">
      <c r="A42" s="64"/>
      <c r="B42" s="155" t="s">
        <v>136</v>
      </c>
      <c r="C42" s="125">
        <v>73579507</v>
      </c>
      <c r="D42" s="125">
        <v>278852952</v>
      </c>
      <c r="E42" s="126">
        <v>-3.7</v>
      </c>
      <c r="F42" s="125">
        <v>76163741</v>
      </c>
      <c r="G42" s="125">
        <v>355016693</v>
      </c>
      <c r="H42" s="126">
        <v>-3.1</v>
      </c>
      <c r="I42" s="125">
        <v>79732968</v>
      </c>
      <c r="J42" s="125">
        <v>434749661</v>
      </c>
      <c r="K42" s="126">
        <v>-1.6</v>
      </c>
      <c r="L42" s="64"/>
    </row>
    <row r="43" spans="1:12" ht="9" customHeight="1">
      <c r="A43" s="64"/>
      <c r="B43" s="155" t="s">
        <v>137</v>
      </c>
      <c r="C43" s="125">
        <v>94691716</v>
      </c>
      <c r="D43" s="125">
        <v>369048548</v>
      </c>
      <c r="E43" s="126">
        <v>4.2</v>
      </c>
      <c r="F43" s="125">
        <v>97743890</v>
      </c>
      <c r="G43" s="125">
        <v>466792438</v>
      </c>
      <c r="H43" s="126">
        <v>3.9</v>
      </c>
      <c r="I43" s="125">
        <v>98912608</v>
      </c>
      <c r="J43" s="125">
        <v>565705046</v>
      </c>
      <c r="K43" s="126">
        <v>4.1</v>
      </c>
      <c r="L43" s="64"/>
    </row>
    <row r="44" spans="1:12" ht="9" customHeight="1">
      <c r="A44" s="64"/>
      <c r="B44" s="155" t="s">
        <v>138</v>
      </c>
      <c r="C44" s="125">
        <v>55437212</v>
      </c>
      <c r="D44" s="125">
        <v>225196501</v>
      </c>
      <c r="E44" s="126">
        <v>1.2</v>
      </c>
      <c r="F44" s="125">
        <v>60146158</v>
      </c>
      <c r="G44" s="125">
        <v>285342659</v>
      </c>
      <c r="H44" s="126">
        <v>1</v>
      </c>
      <c r="I44" s="125">
        <v>61133769</v>
      </c>
      <c r="J44" s="125">
        <v>346476428</v>
      </c>
      <c r="K44" s="126">
        <v>0.8</v>
      </c>
      <c r="L44" s="64"/>
    </row>
    <row r="45" spans="1:12" ht="9" customHeight="1">
      <c r="A45" s="64"/>
      <c r="B45" s="155" t="s">
        <v>139</v>
      </c>
      <c r="C45" s="125">
        <v>338523016</v>
      </c>
      <c r="D45" s="125">
        <v>1307820927</v>
      </c>
      <c r="E45" s="126">
        <v>1.5</v>
      </c>
      <c r="F45" s="125">
        <v>351999386</v>
      </c>
      <c r="G45" s="125">
        <v>1659820313</v>
      </c>
      <c r="H45" s="126">
        <v>0.8</v>
      </c>
      <c r="I45" s="125">
        <v>348552708</v>
      </c>
      <c r="J45" s="125">
        <v>2008373021</v>
      </c>
      <c r="K45" s="126">
        <v>0.4</v>
      </c>
      <c r="L45" s="64"/>
    </row>
    <row r="46" spans="1:12" ht="9" customHeight="1">
      <c r="A46" s="64"/>
      <c r="B46" s="155" t="s">
        <v>140</v>
      </c>
      <c r="C46" s="125">
        <v>81591744</v>
      </c>
      <c r="D46" s="125">
        <v>315423130</v>
      </c>
      <c r="E46" s="126">
        <v>-1.8</v>
      </c>
      <c r="F46" s="125">
        <v>81126870</v>
      </c>
      <c r="G46" s="125">
        <v>396550000</v>
      </c>
      <c r="H46" s="126">
        <v>-0.5</v>
      </c>
      <c r="I46" s="125">
        <v>88683077</v>
      </c>
      <c r="J46" s="125">
        <v>485233077</v>
      </c>
      <c r="K46" s="126">
        <v>0.8</v>
      </c>
      <c r="L46" s="64"/>
    </row>
    <row r="47" spans="1:12" ht="9" customHeight="1">
      <c r="A47" s="64"/>
      <c r="B47" s="155" t="s">
        <v>141</v>
      </c>
      <c r="C47" s="125">
        <v>451246750</v>
      </c>
      <c r="D47" s="125">
        <v>1773333563</v>
      </c>
      <c r="E47" s="126">
        <v>0.2</v>
      </c>
      <c r="F47" s="125">
        <v>455601213</v>
      </c>
      <c r="G47" s="125">
        <v>2228934776</v>
      </c>
      <c r="H47" s="126">
        <v>0.1</v>
      </c>
      <c r="I47" s="125">
        <v>461697686</v>
      </c>
      <c r="J47" s="125">
        <v>2690632462</v>
      </c>
      <c r="K47" s="126">
        <v>0</v>
      </c>
      <c r="L47" s="64"/>
    </row>
    <row r="48" spans="1:12" ht="9" customHeight="1">
      <c r="A48" s="64"/>
      <c r="B48" s="155" t="s">
        <v>142</v>
      </c>
      <c r="C48" s="125">
        <v>376181077</v>
      </c>
      <c r="D48" s="125">
        <v>1425562356</v>
      </c>
      <c r="E48" s="126">
        <v>3.4</v>
      </c>
      <c r="F48" s="125">
        <v>368982419</v>
      </c>
      <c r="G48" s="125">
        <v>1794544775</v>
      </c>
      <c r="H48" s="126">
        <v>1.8</v>
      </c>
      <c r="I48" s="125">
        <v>433650235</v>
      </c>
      <c r="J48" s="125">
        <v>2228195010</v>
      </c>
      <c r="K48" s="126">
        <v>4.2</v>
      </c>
      <c r="L48" s="64"/>
    </row>
    <row r="49" spans="1:12" ht="9" customHeight="1">
      <c r="A49" s="64"/>
      <c r="B49" s="155" t="s">
        <v>143</v>
      </c>
      <c r="C49" s="125">
        <v>38369383</v>
      </c>
      <c r="D49" s="125">
        <v>148653159</v>
      </c>
      <c r="E49" s="126">
        <v>4.2</v>
      </c>
      <c r="F49" s="125">
        <v>42188498</v>
      </c>
      <c r="G49" s="125">
        <v>190841657</v>
      </c>
      <c r="H49" s="126">
        <v>3.9</v>
      </c>
      <c r="I49" s="125">
        <v>40837478</v>
      </c>
      <c r="J49" s="125">
        <v>231679135</v>
      </c>
      <c r="K49" s="126">
        <v>3.3</v>
      </c>
      <c r="L49" s="64"/>
    </row>
    <row r="50" spans="1:12" ht="9" customHeight="1">
      <c r="A50" s="64"/>
      <c r="B50" s="155" t="s">
        <v>144</v>
      </c>
      <c r="C50" s="125">
        <v>417607219</v>
      </c>
      <c r="D50" s="125">
        <v>1609504169</v>
      </c>
      <c r="E50" s="126">
        <v>3</v>
      </c>
      <c r="F50" s="125">
        <v>450392091</v>
      </c>
      <c r="G50" s="125">
        <v>2059896260</v>
      </c>
      <c r="H50" s="126">
        <v>2.9</v>
      </c>
      <c r="I50" s="125">
        <v>432066120</v>
      </c>
      <c r="J50" s="125">
        <v>2491962380</v>
      </c>
      <c r="K50" s="126">
        <v>2.5</v>
      </c>
      <c r="L50" s="64"/>
    </row>
    <row r="51" spans="1:12" ht="9" customHeight="1">
      <c r="A51" s="64"/>
      <c r="B51" s="155" t="s">
        <v>145</v>
      </c>
      <c r="C51" s="125">
        <v>159295552</v>
      </c>
      <c r="D51" s="125">
        <v>618266316</v>
      </c>
      <c r="E51" s="126">
        <v>1.2</v>
      </c>
      <c r="F51" s="125">
        <v>138258921</v>
      </c>
      <c r="G51" s="125">
        <v>756525237</v>
      </c>
      <c r="H51" s="126">
        <v>0.3</v>
      </c>
      <c r="I51" s="125">
        <v>200673341</v>
      </c>
      <c r="J51" s="125">
        <v>957198578</v>
      </c>
      <c r="K51" s="126">
        <v>2.2</v>
      </c>
      <c r="L51" s="64"/>
    </row>
    <row r="52" spans="1:12" ht="9" customHeight="1">
      <c r="A52" s="64"/>
      <c r="B52" s="155" t="s">
        <v>146</v>
      </c>
      <c r="C52" s="125">
        <v>121712640</v>
      </c>
      <c r="D52" s="125">
        <v>479774699</v>
      </c>
      <c r="E52" s="126">
        <v>3.9</v>
      </c>
      <c r="F52" s="125">
        <v>140773464</v>
      </c>
      <c r="G52" s="125">
        <v>620548163</v>
      </c>
      <c r="H52" s="126">
        <v>5.1</v>
      </c>
      <c r="I52" s="125">
        <v>130121100</v>
      </c>
      <c r="J52" s="125">
        <v>750669263</v>
      </c>
      <c r="K52" s="126">
        <v>4.3</v>
      </c>
      <c r="L52" s="64"/>
    </row>
    <row r="53" spans="1:12" ht="9" customHeight="1">
      <c r="A53" s="64"/>
      <c r="B53" s="155" t="s">
        <v>147</v>
      </c>
      <c r="C53" s="125">
        <v>407501467</v>
      </c>
      <c r="D53" s="125">
        <v>1568080967</v>
      </c>
      <c r="E53" s="126">
        <v>0.7</v>
      </c>
      <c r="F53" s="125">
        <v>434928313</v>
      </c>
      <c r="G53" s="125">
        <v>2003009280</v>
      </c>
      <c r="H53" s="126">
        <v>0.6</v>
      </c>
      <c r="I53" s="125">
        <v>419810628</v>
      </c>
      <c r="J53" s="125">
        <v>2422819908</v>
      </c>
      <c r="K53" s="126">
        <v>0.4</v>
      </c>
      <c r="L53" s="64"/>
    </row>
    <row r="54" spans="1:12" ht="9" customHeight="1">
      <c r="A54" s="64"/>
      <c r="B54" s="155" t="s">
        <v>148</v>
      </c>
      <c r="C54" s="125">
        <v>30858840</v>
      </c>
      <c r="D54" s="125">
        <v>123873541</v>
      </c>
      <c r="E54" s="126">
        <v>4.3</v>
      </c>
      <c r="F54" s="125">
        <v>33564468</v>
      </c>
      <c r="G54" s="125">
        <v>157438009</v>
      </c>
      <c r="H54" s="126">
        <v>1.6</v>
      </c>
      <c r="I54" s="125">
        <v>31258488</v>
      </c>
      <c r="J54" s="125">
        <v>188696497</v>
      </c>
      <c r="K54" s="126">
        <v>1.4</v>
      </c>
      <c r="L54" s="64"/>
    </row>
    <row r="55" spans="1:12" ht="9" customHeight="1">
      <c r="A55" s="64"/>
      <c r="B55" s="155" t="s">
        <v>149</v>
      </c>
      <c r="C55" s="125">
        <v>241381453</v>
      </c>
      <c r="D55" s="125">
        <v>892918161</v>
      </c>
      <c r="E55" s="126">
        <v>7.3</v>
      </c>
      <c r="F55" s="125">
        <v>245381943</v>
      </c>
      <c r="G55" s="125">
        <v>1138300104</v>
      </c>
      <c r="H55" s="126">
        <v>5.3</v>
      </c>
      <c r="I55" s="125">
        <v>243512356</v>
      </c>
      <c r="J55" s="125">
        <v>1381812460</v>
      </c>
      <c r="K55" s="126">
        <v>4.6</v>
      </c>
      <c r="L55" s="64"/>
    </row>
    <row r="56" spans="1:12" ht="9" customHeight="1">
      <c r="A56" s="64"/>
      <c r="B56" s="155" t="s">
        <v>150</v>
      </c>
      <c r="C56" s="125">
        <v>36620321</v>
      </c>
      <c r="D56" s="125">
        <v>147270468</v>
      </c>
      <c r="E56" s="126">
        <v>6.4</v>
      </c>
      <c r="F56" s="125">
        <v>36138670</v>
      </c>
      <c r="G56" s="125">
        <v>183409138</v>
      </c>
      <c r="H56" s="126">
        <v>5.8</v>
      </c>
      <c r="I56" s="125">
        <v>39972417</v>
      </c>
      <c r="J56" s="125">
        <v>223381555</v>
      </c>
      <c r="K56" s="126">
        <v>4.1</v>
      </c>
      <c r="L56" s="64"/>
    </row>
    <row r="57" spans="1:12" ht="9" customHeight="1">
      <c r="A57" s="64"/>
      <c r="B57" s="155" t="s">
        <v>151</v>
      </c>
      <c r="C57" s="125">
        <v>274807467</v>
      </c>
      <c r="D57" s="125">
        <v>1021240716</v>
      </c>
      <c r="E57" s="126">
        <v>0.6</v>
      </c>
      <c r="F57" s="125">
        <v>289430525</v>
      </c>
      <c r="G57" s="125">
        <v>1310671241</v>
      </c>
      <c r="H57" s="126">
        <v>0.2</v>
      </c>
      <c r="I57" s="125">
        <v>308957063</v>
      </c>
      <c r="J57" s="125">
        <v>1619628304</v>
      </c>
      <c r="K57" s="126">
        <v>1.8</v>
      </c>
      <c r="L57" s="64"/>
    </row>
    <row r="58" spans="1:12" ht="9" customHeight="1">
      <c r="A58" s="64"/>
      <c r="B58" s="155" t="s">
        <v>152</v>
      </c>
      <c r="C58" s="125">
        <v>1157190569</v>
      </c>
      <c r="D58" s="125">
        <v>4454323860</v>
      </c>
      <c r="E58" s="126">
        <v>3.6</v>
      </c>
      <c r="F58" s="125">
        <v>1173958196</v>
      </c>
      <c r="G58" s="125">
        <v>5628282056</v>
      </c>
      <c r="H58" s="126">
        <v>3.3</v>
      </c>
      <c r="I58" s="125">
        <v>1167706942</v>
      </c>
      <c r="J58" s="125">
        <v>6795988998</v>
      </c>
      <c r="K58" s="126">
        <v>3.6</v>
      </c>
      <c r="L58" s="64"/>
    </row>
    <row r="59" spans="1:12" ht="9" customHeight="1">
      <c r="A59" s="64"/>
      <c r="B59" s="155" t="s">
        <v>153</v>
      </c>
      <c r="C59" s="125">
        <v>92648240</v>
      </c>
      <c r="D59" s="125">
        <v>366554120</v>
      </c>
      <c r="E59" s="126">
        <v>3.9</v>
      </c>
      <c r="F59" s="125">
        <v>91774015</v>
      </c>
      <c r="G59" s="125">
        <v>458328135</v>
      </c>
      <c r="H59" s="126">
        <v>1.9</v>
      </c>
      <c r="I59" s="125">
        <v>91531956</v>
      </c>
      <c r="J59" s="125">
        <v>549860091</v>
      </c>
      <c r="K59" s="126">
        <v>0.8</v>
      </c>
      <c r="L59" s="64"/>
    </row>
    <row r="60" spans="1:12" ht="9" customHeight="1">
      <c r="A60" s="64"/>
      <c r="B60" s="155" t="s">
        <v>154</v>
      </c>
      <c r="C60" s="156">
        <v>24590458</v>
      </c>
      <c r="D60" s="156">
        <v>100661999</v>
      </c>
      <c r="E60" s="157">
        <v>1.9</v>
      </c>
      <c r="F60" s="156">
        <v>26385727</v>
      </c>
      <c r="G60" s="156">
        <v>127047726</v>
      </c>
      <c r="H60" s="157">
        <v>1.3</v>
      </c>
      <c r="I60" s="156">
        <v>26987685</v>
      </c>
      <c r="J60" s="156">
        <v>154035411</v>
      </c>
      <c r="K60" s="157">
        <v>0.2</v>
      </c>
      <c r="L60" s="64"/>
    </row>
    <row r="61" spans="1:12" ht="9" customHeight="1">
      <c r="A61" s="64"/>
      <c r="B61" s="155" t="s">
        <v>155</v>
      </c>
      <c r="C61" s="156">
        <v>316338605</v>
      </c>
      <c r="D61" s="156">
        <v>1218328909</v>
      </c>
      <c r="E61" s="157">
        <v>-3.9</v>
      </c>
      <c r="F61" s="156">
        <v>303933171</v>
      </c>
      <c r="G61" s="156">
        <v>1522262080</v>
      </c>
      <c r="H61" s="157">
        <v>2</v>
      </c>
      <c r="I61" s="156">
        <v>457611134</v>
      </c>
      <c r="J61" s="156">
        <v>1979873214</v>
      </c>
      <c r="K61" s="157">
        <v>2.5</v>
      </c>
      <c r="L61" s="64"/>
    </row>
    <row r="62" spans="1:12" ht="9" customHeight="1">
      <c r="A62" s="64"/>
      <c r="B62" s="155" t="s">
        <v>156</v>
      </c>
      <c r="C62" s="125">
        <v>231118230</v>
      </c>
      <c r="D62" s="125">
        <v>889232388</v>
      </c>
      <c r="E62" s="126">
        <v>2.1</v>
      </c>
      <c r="F62" s="125">
        <v>244138660</v>
      </c>
      <c r="G62" s="125">
        <v>1133371048</v>
      </c>
      <c r="H62" s="126">
        <v>2.6</v>
      </c>
      <c r="I62" s="125">
        <v>249603979</v>
      </c>
      <c r="J62" s="125">
        <v>1382975027</v>
      </c>
      <c r="K62" s="126">
        <v>3.3</v>
      </c>
      <c r="L62" s="64"/>
    </row>
    <row r="63" spans="1:12" ht="9" customHeight="1">
      <c r="A63" s="64"/>
      <c r="B63" s="155" t="s">
        <v>157</v>
      </c>
      <c r="C63" s="125">
        <v>63750650</v>
      </c>
      <c r="D63" s="125">
        <v>227483017</v>
      </c>
      <c r="E63" s="126">
        <v>8.1</v>
      </c>
      <c r="F63" s="125">
        <v>84794942</v>
      </c>
      <c r="G63" s="125">
        <v>312277959</v>
      </c>
      <c r="H63" s="126">
        <v>-2.3</v>
      </c>
      <c r="I63" s="125">
        <v>73010173</v>
      </c>
      <c r="J63" s="125">
        <v>385288132</v>
      </c>
      <c r="K63" s="126">
        <v>-1</v>
      </c>
      <c r="L63" s="64"/>
    </row>
    <row r="64" spans="1:12" ht="9" customHeight="1">
      <c r="A64" s="64"/>
      <c r="B64" s="155" t="s">
        <v>158</v>
      </c>
      <c r="C64" s="125">
        <v>200310629</v>
      </c>
      <c r="D64" s="125">
        <v>811597731</v>
      </c>
      <c r="E64" s="126">
        <v>12.6</v>
      </c>
      <c r="F64" s="125">
        <v>242943653</v>
      </c>
      <c r="G64" s="125">
        <v>1054541384</v>
      </c>
      <c r="H64" s="126">
        <v>14.2</v>
      </c>
      <c r="I64" s="125">
        <v>207357449</v>
      </c>
      <c r="J64" s="125">
        <v>1261898833</v>
      </c>
      <c r="K64" s="126">
        <v>-2.9</v>
      </c>
      <c r="L64" s="64"/>
    </row>
    <row r="65" spans="1:12" ht="9" customHeight="1" thickBot="1">
      <c r="A65" s="64"/>
      <c r="B65" s="155" t="s">
        <v>159</v>
      </c>
      <c r="C65" s="125">
        <v>29987917</v>
      </c>
      <c r="D65" s="125">
        <v>115062586</v>
      </c>
      <c r="E65" s="126">
        <v>13.6</v>
      </c>
      <c r="F65" s="125">
        <v>21668979</v>
      </c>
      <c r="G65" s="125">
        <v>136731565</v>
      </c>
      <c r="H65" s="126">
        <v>9.2</v>
      </c>
      <c r="I65" s="125">
        <v>27271365</v>
      </c>
      <c r="J65" s="125">
        <v>164002930</v>
      </c>
      <c r="K65" s="126">
        <v>2.9</v>
      </c>
      <c r="L65" s="64"/>
    </row>
    <row r="66" spans="1:12" ht="9" customHeight="1" thickTop="1">
      <c r="A66" s="64"/>
      <c r="B66" s="158" t="s">
        <v>160</v>
      </c>
      <c r="C66" s="128">
        <v>11651060325</v>
      </c>
      <c r="D66" s="128">
        <v>44949062696</v>
      </c>
      <c r="E66" s="129">
        <v>3.1</v>
      </c>
      <c r="F66" s="128">
        <v>11959546189</v>
      </c>
      <c r="G66" s="128">
        <v>56908608885</v>
      </c>
      <c r="H66" s="129">
        <v>2.6</v>
      </c>
      <c r="I66" s="128">
        <v>12246630311</v>
      </c>
      <c r="J66" s="128">
        <v>69155239196</v>
      </c>
      <c r="K66" s="129">
        <v>2.5</v>
      </c>
      <c r="L66" s="64"/>
    </row>
    <row r="67" spans="1:12" ht="9" customHeight="1" thickBot="1">
      <c r="A67" s="64"/>
      <c r="B67" s="159" t="s">
        <v>161</v>
      </c>
      <c r="C67" s="131">
        <v>87950576</v>
      </c>
      <c r="D67" s="131">
        <v>356148840</v>
      </c>
      <c r="E67" s="132">
        <v>7.1</v>
      </c>
      <c r="F67" s="131">
        <v>62303151</v>
      </c>
      <c r="G67" s="131">
        <v>418451991</v>
      </c>
      <c r="H67" s="132">
        <v>6.8</v>
      </c>
      <c r="I67" s="131">
        <v>111875667</v>
      </c>
      <c r="J67" s="131">
        <v>530327658</v>
      </c>
      <c r="K67" s="132">
        <v>11</v>
      </c>
      <c r="L67" s="64"/>
    </row>
    <row r="68" spans="1:12" ht="9" customHeight="1" thickTop="1">
      <c r="A68" s="64"/>
      <c r="B68" s="160" t="s">
        <v>162</v>
      </c>
      <c r="C68" s="134">
        <v>11739010901</v>
      </c>
      <c r="D68" s="134">
        <v>45305211536</v>
      </c>
      <c r="E68" s="135">
        <v>3.1</v>
      </c>
      <c r="F68" s="134">
        <v>12021849340</v>
      </c>
      <c r="G68" s="134">
        <v>57327060876</v>
      </c>
      <c r="H68" s="135">
        <v>2.6</v>
      </c>
      <c r="I68" s="134">
        <v>12358505978</v>
      </c>
      <c r="J68" s="134">
        <v>69685566854</v>
      </c>
      <c r="K68" s="135">
        <v>2.6</v>
      </c>
      <c r="L68" s="64"/>
    </row>
    <row r="69" spans="1:12" ht="9.75" customHeight="1">
      <c r="A69" s="64"/>
      <c r="B69" s="136" t="s">
        <v>163</v>
      </c>
      <c r="C69" s="137"/>
      <c r="D69" s="137"/>
      <c r="E69" s="137"/>
      <c r="F69" s="137"/>
      <c r="G69" s="137"/>
      <c r="H69" s="137"/>
      <c r="I69" s="137"/>
      <c r="J69" s="137"/>
      <c r="K69" s="138"/>
      <c r="L69" s="64"/>
    </row>
    <row r="70" spans="1:12" ht="7.5" customHeight="1">
      <c r="A70" s="64"/>
      <c r="B70" s="139" t="s">
        <v>164</v>
      </c>
      <c r="C70" s="140"/>
      <c r="D70" s="140"/>
      <c r="E70" s="140"/>
      <c r="F70" s="140"/>
      <c r="G70" s="140"/>
      <c r="H70" s="140"/>
      <c r="I70" s="140"/>
      <c r="J70" s="140"/>
      <c r="K70" s="141"/>
      <c r="L70" s="64"/>
    </row>
    <row r="71" spans="1:12" ht="7.5" customHeight="1">
      <c r="A71" s="64"/>
      <c r="B71" s="142" t="s">
        <v>165</v>
      </c>
      <c r="C71" s="143"/>
      <c r="D71" s="143"/>
      <c r="E71" s="143"/>
      <c r="F71" s="143"/>
      <c r="G71" s="143"/>
      <c r="H71" s="143"/>
      <c r="I71" s="143"/>
      <c r="J71" s="143"/>
      <c r="K71" s="144"/>
      <c r="L71" s="64"/>
    </row>
    <row r="72" spans="1:12" ht="12.75">
      <c r="A72" s="64"/>
      <c r="B72" s="64"/>
      <c r="C72" s="64"/>
      <c r="D72" s="64"/>
      <c r="E72" s="64"/>
      <c r="F72" s="64"/>
      <c r="G72" s="64"/>
      <c r="H72" s="64"/>
      <c r="I72" s="64"/>
      <c r="J72" s="64"/>
      <c r="K72" s="64"/>
      <c r="L72" s="64"/>
    </row>
    <row r="73" spans="1:12" ht="12.75">
      <c r="A73" s="64"/>
      <c r="B73" s="64"/>
      <c r="C73" s="64"/>
      <c r="D73" s="64"/>
      <c r="E73" s="64"/>
      <c r="F73" s="64"/>
      <c r="G73" s="64"/>
      <c r="H73" s="64"/>
      <c r="I73" s="64"/>
      <c r="J73" s="64"/>
      <c r="K73" s="64"/>
      <c r="L73" s="64"/>
    </row>
    <row r="74" spans="1:12" ht="12.75">
      <c r="A74" s="64"/>
      <c r="B74" s="64"/>
      <c r="C74" s="64"/>
      <c r="D74" s="64"/>
      <c r="E74" s="64"/>
      <c r="F74" s="64"/>
      <c r="G74" s="64"/>
      <c r="H74" s="64"/>
      <c r="I74" s="64"/>
      <c r="J74" s="64"/>
      <c r="K74" s="64"/>
      <c r="L74" s="64"/>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86"/>
  <sheetViews>
    <sheetView zoomScale="130" zoomScaleNormal="130" zoomScalePageLayoutView="0" workbookViewId="0" topLeftCell="A1">
      <selection activeCell="J65" sqref="J6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6" width="8.7109375" style="0" customWidth="1"/>
    <col min="7" max="7" width="10.7109375" style="0" customWidth="1"/>
    <col min="8" max="8" width="5.421875" style="0" customWidth="1"/>
    <col min="9" max="9" width="8.7109375" style="0" customWidth="1"/>
    <col min="10" max="10" width="10.7109375" style="0" customWidth="1"/>
    <col min="11" max="11" width="5.421875" style="0" customWidth="1"/>
    <col min="12" max="12" width="4.7109375" style="0" customWidth="1"/>
  </cols>
  <sheetData>
    <row r="1" spans="1:12" ht="7.5" customHeight="1">
      <c r="A1" s="64"/>
      <c r="B1" s="64"/>
      <c r="C1" s="64"/>
      <c r="D1" s="64"/>
      <c r="E1" s="64"/>
      <c r="F1" s="64"/>
      <c r="G1" s="64"/>
      <c r="H1" s="64"/>
      <c r="I1" s="64"/>
      <c r="J1" s="64"/>
      <c r="K1" s="64"/>
      <c r="L1" s="64"/>
    </row>
    <row r="2" spans="1:12" ht="12" customHeight="1" hidden="1">
      <c r="A2" s="64"/>
      <c r="B2" s="101" t="s">
        <v>0</v>
      </c>
      <c r="C2" s="101" t="s">
        <v>79</v>
      </c>
      <c r="D2" s="101" t="s">
        <v>80</v>
      </c>
      <c r="E2" s="101" t="s">
        <v>81</v>
      </c>
      <c r="F2" s="101" t="s">
        <v>82</v>
      </c>
      <c r="G2" s="101" t="s">
        <v>7</v>
      </c>
      <c r="H2" s="101" t="s">
        <v>8</v>
      </c>
      <c r="I2" s="101"/>
      <c r="J2" s="101"/>
      <c r="K2" s="101"/>
      <c r="L2" s="64"/>
    </row>
    <row r="3" spans="1:12" ht="12" customHeight="1" hidden="1">
      <c r="A3" s="64"/>
      <c r="B3" s="102" t="s">
        <v>179</v>
      </c>
      <c r="C3" s="101" t="s">
        <v>84</v>
      </c>
      <c r="D3" s="101" t="s">
        <v>84</v>
      </c>
      <c r="E3" s="101" t="s">
        <v>180</v>
      </c>
      <c r="F3" s="101" t="s">
        <v>72</v>
      </c>
      <c r="G3" s="101" t="s">
        <v>18</v>
      </c>
      <c r="H3" s="101" t="s">
        <v>19</v>
      </c>
      <c r="I3" s="101"/>
      <c r="J3" s="101"/>
      <c r="K3" s="101"/>
      <c r="L3" s="64"/>
    </row>
    <row r="4" spans="1:12" ht="7.5" customHeight="1">
      <c r="A4" s="64"/>
      <c r="B4" s="101"/>
      <c r="C4" s="101"/>
      <c r="D4" s="101"/>
      <c r="E4" s="101"/>
      <c r="F4" s="101"/>
      <c r="G4" s="101"/>
      <c r="H4" s="101"/>
      <c r="I4" s="101"/>
      <c r="J4" s="101"/>
      <c r="K4" s="101"/>
      <c r="L4" s="64"/>
    </row>
    <row r="5" spans="1:12" ht="22.5" customHeight="1">
      <c r="A5" s="145"/>
      <c r="B5" s="105" t="s">
        <v>85</v>
      </c>
      <c r="C5" s="106"/>
      <c r="D5" s="103"/>
      <c r="E5" s="103"/>
      <c r="F5" s="103"/>
      <c r="G5" s="103"/>
      <c r="H5" s="103"/>
      <c r="I5" s="103"/>
      <c r="J5" s="103"/>
      <c r="K5" s="103"/>
      <c r="L5" s="64"/>
    </row>
    <row r="6" spans="1:12" ht="15" customHeight="1">
      <c r="A6" s="64"/>
      <c r="B6" s="104" t="s">
        <v>86</v>
      </c>
      <c r="C6" s="104"/>
      <c r="D6" s="104"/>
      <c r="E6" s="104"/>
      <c r="F6" s="104"/>
      <c r="G6" s="104"/>
      <c r="H6" s="104"/>
      <c r="I6" s="104"/>
      <c r="J6" s="104"/>
      <c r="K6" s="104"/>
      <c r="L6" s="64"/>
    </row>
    <row r="7" spans="1:12" ht="9" customHeight="1">
      <c r="A7" s="64"/>
      <c r="B7" s="104"/>
      <c r="C7" s="104"/>
      <c r="D7" s="104"/>
      <c r="E7" s="104"/>
      <c r="F7" s="104"/>
      <c r="G7" s="104"/>
      <c r="H7" s="104"/>
      <c r="I7" s="104"/>
      <c r="J7" s="108"/>
      <c r="K7" s="108" t="s">
        <v>87</v>
      </c>
      <c r="L7" s="64"/>
    </row>
    <row r="8" spans="1:12" ht="12" customHeight="1">
      <c r="A8" s="64"/>
      <c r="B8" s="109" t="str">
        <f>CONCATENATE("Created On: ",F3)</f>
        <v>Created On: 04/18/2016</v>
      </c>
      <c r="C8" s="64"/>
      <c r="D8" s="64"/>
      <c r="E8" s="64"/>
      <c r="F8" s="109" t="s">
        <v>88</v>
      </c>
      <c r="G8" s="64"/>
      <c r="H8" s="64"/>
      <c r="I8" s="64"/>
      <c r="J8" s="64"/>
      <c r="K8" s="108" t="str">
        <f>CONCATENATE(G3," ",H3," Reporting Period")</f>
        <v>December 2015 Reporting Period</v>
      </c>
      <c r="L8" s="64"/>
    </row>
    <row r="9" spans="1:12" ht="12" customHeight="1">
      <c r="A9" s="64"/>
      <c r="B9" s="147"/>
      <c r="C9" s="147" t="s">
        <v>181</v>
      </c>
      <c r="D9" s="148" t="s">
        <v>90</v>
      </c>
      <c r="E9" s="148"/>
      <c r="F9" s="147" t="s">
        <v>182</v>
      </c>
      <c r="G9" s="148" t="s">
        <v>90</v>
      </c>
      <c r="H9" s="148"/>
      <c r="I9" s="147" t="s">
        <v>183</v>
      </c>
      <c r="J9" s="148" t="s">
        <v>90</v>
      </c>
      <c r="K9" s="148"/>
      <c r="L9" s="64"/>
    </row>
    <row r="10" spans="1:12" ht="12" customHeight="1">
      <c r="A10" s="64"/>
      <c r="B10" s="149" t="s">
        <v>93</v>
      </c>
      <c r="C10" s="150" t="str">
        <f>C3</f>
        <v>52</v>
      </c>
      <c r="D10" s="151" t="s">
        <v>94</v>
      </c>
      <c r="E10" s="151"/>
      <c r="F10" s="150" t="str">
        <f>D3</f>
        <v>52</v>
      </c>
      <c r="G10" s="151" t="s">
        <v>94</v>
      </c>
      <c r="H10" s="151"/>
      <c r="I10" s="150" t="str">
        <f>E3</f>
        <v>48</v>
      </c>
      <c r="J10" s="151" t="s">
        <v>94</v>
      </c>
      <c r="K10" s="151"/>
      <c r="L10" s="64"/>
    </row>
    <row r="11" spans="1:12" ht="12" customHeight="1">
      <c r="A11" s="64"/>
      <c r="B11" s="161"/>
      <c r="C11" s="161" t="str">
        <f>CONCATENATE("(",C3," Entities)")</f>
        <v>(52 Entities)</v>
      </c>
      <c r="D11" s="162" t="s">
        <v>95</v>
      </c>
      <c r="E11" s="162"/>
      <c r="F11" s="161" t="str">
        <f>CONCATENATE("(",D3," Entities)")</f>
        <v>(52 Entities)</v>
      </c>
      <c r="G11" s="162" t="s">
        <v>95</v>
      </c>
      <c r="H11" s="162"/>
      <c r="I11" s="161" t="str">
        <f>CONCATENATE("(",E3," Entities)")</f>
        <v>(48 Entities)</v>
      </c>
      <c r="J11" s="162" t="s">
        <v>95</v>
      </c>
      <c r="K11" s="162"/>
      <c r="L11" s="64"/>
    </row>
    <row r="12" spans="1:12" ht="16.5" customHeight="1">
      <c r="A12" s="64"/>
      <c r="B12" s="152"/>
      <c r="C12" s="152" t="s">
        <v>96</v>
      </c>
      <c r="D12" s="152" t="s">
        <v>97</v>
      </c>
      <c r="E12" s="116" t="s">
        <v>98</v>
      </c>
      <c r="F12" s="152" t="s">
        <v>96</v>
      </c>
      <c r="G12" s="152" t="s">
        <v>97</v>
      </c>
      <c r="H12" s="116" t="s">
        <v>98</v>
      </c>
      <c r="I12" s="152" t="s">
        <v>96</v>
      </c>
      <c r="J12" s="152" t="s">
        <v>97</v>
      </c>
      <c r="K12" s="116" t="s">
        <v>98</v>
      </c>
      <c r="L12" s="64"/>
    </row>
    <row r="13" spans="1:12" ht="12.75" hidden="1">
      <c r="A13" s="64"/>
      <c r="B13" s="109" t="s">
        <v>99</v>
      </c>
      <c r="C13" s="109" t="s">
        <v>184</v>
      </c>
      <c r="D13" s="109" t="s">
        <v>185</v>
      </c>
      <c r="E13" s="109" t="s">
        <v>186</v>
      </c>
      <c r="F13" s="109" t="s">
        <v>187</v>
      </c>
      <c r="G13" s="109" t="s">
        <v>188</v>
      </c>
      <c r="H13" s="109" t="s">
        <v>189</v>
      </c>
      <c r="I13" s="109" t="s">
        <v>190</v>
      </c>
      <c r="J13" s="109" t="s">
        <v>191</v>
      </c>
      <c r="K13" s="109" t="s">
        <v>192</v>
      </c>
      <c r="L13" s="64"/>
    </row>
    <row r="14" spans="1:12" ht="12.75" hidden="1">
      <c r="A14" s="64"/>
      <c r="B14" s="117"/>
      <c r="C14" s="117">
        <v>0</v>
      </c>
      <c r="D14" s="118">
        <v>0</v>
      </c>
      <c r="E14" s="118">
        <v>0</v>
      </c>
      <c r="F14" s="117">
        <v>0</v>
      </c>
      <c r="G14" s="118">
        <v>0</v>
      </c>
      <c r="H14" s="118">
        <v>0</v>
      </c>
      <c r="I14" s="117">
        <v>0</v>
      </c>
      <c r="J14" s="118">
        <v>0</v>
      </c>
      <c r="K14" s="118">
        <v>0</v>
      </c>
      <c r="L14" s="64"/>
    </row>
    <row r="15" spans="1:12" ht="9" customHeight="1">
      <c r="A15" s="64"/>
      <c r="B15" s="154" t="s">
        <v>109</v>
      </c>
      <c r="C15" s="120">
        <v>231597752</v>
      </c>
      <c r="D15" s="120">
        <v>1545939203</v>
      </c>
      <c r="E15" s="121">
        <v>4</v>
      </c>
      <c r="F15" s="120">
        <v>241571195</v>
      </c>
      <c r="G15" s="120">
        <v>1787510398</v>
      </c>
      <c r="H15" s="121">
        <v>4</v>
      </c>
      <c r="I15" s="120">
        <v>241472070</v>
      </c>
      <c r="J15" s="120">
        <v>2028982468</v>
      </c>
      <c r="K15" s="121">
        <v>4.4</v>
      </c>
      <c r="L15" s="64"/>
    </row>
    <row r="16" spans="1:12" ht="9" customHeight="1">
      <c r="A16" s="64"/>
      <c r="B16" s="155" t="s">
        <v>110</v>
      </c>
      <c r="C16" s="123">
        <v>29731719</v>
      </c>
      <c r="D16" s="123">
        <v>169718839</v>
      </c>
      <c r="E16" s="124">
        <v>0.8</v>
      </c>
      <c r="F16" s="123">
        <v>28632254</v>
      </c>
      <c r="G16" s="123">
        <v>198351093</v>
      </c>
      <c r="H16" s="124">
        <v>0.7</v>
      </c>
      <c r="I16" s="123">
        <v>25880687</v>
      </c>
      <c r="J16" s="123">
        <v>224231780</v>
      </c>
      <c r="K16" s="124">
        <v>0.8</v>
      </c>
      <c r="L16" s="64"/>
    </row>
    <row r="17" spans="1:12" ht="9" customHeight="1">
      <c r="A17" s="64"/>
      <c r="B17" s="155" t="s">
        <v>111</v>
      </c>
      <c r="C17" s="125">
        <v>239025562</v>
      </c>
      <c r="D17" s="125">
        <v>1635842146</v>
      </c>
      <c r="E17" s="126">
        <v>4.7</v>
      </c>
      <c r="F17" s="125">
        <v>245383348</v>
      </c>
      <c r="G17" s="125">
        <v>1881225494</v>
      </c>
      <c r="H17" s="126">
        <v>5.1</v>
      </c>
      <c r="I17" s="125">
        <v>223765490</v>
      </c>
      <c r="J17" s="125">
        <v>2104990984</v>
      </c>
      <c r="K17" s="126">
        <v>4.9</v>
      </c>
      <c r="L17" s="64"/>
    </row>
    <row r="18" spans="1:12" ht="9" customHeight="1">
      <c r="A18" s="64"/>
      <c r="B18" s="155" t="s">
        <v>112</v>
      </c>
      <c r="C18" s="125">
        <v>132612144</v>
      </c>
      <c r="D18" s="125">
        <v>845889599</v>
      </c>
      <c r="E18" s="126">
        <v>1.4</v>
      </c>
      <c r="F18" s="125">
        <v>130071058</v>
      </c>
      <c r="G18" s="125">
        <v>975960657</v>
      </c>
      <c r="H18" s="126">
        <v>1.6</v>
      </c>
      <c r="I18" s="125">
        <v>125954508</v>
      </c>
      <c r="J18" s="125">
        <v>1101915165</v>
      </c>
      <c r="K18" s="126">
        <v>2.2</v>
      </c>
      <c r="L18" s="64"/>
    </row>
    <row r="19" spans="1:12" ht="9" customHeight="1">
      <c r="A19" s="64"/>
      <c r="B19" s="155" t="s">
        <v>113</v>
      </c>
      <c r="C19" s="125">
        <v>1279316652</v>
      </c>
      <c r="D19" s="125">
        <v>8734527822</v>
      </c>
      <c r="E19" s="126">
        <v>2.9</v>
      </c>
      <c r="F19" s="125">
        <v>1317483856</v>
      </c>
      <c r="G19" s="125">
        <v>10052011678</v>
      </c>
      <c r="H19" s="126">
        <v>2.8</v>
      </c>
      <c r="I19" s="125">
        <v>1264803480</v>
      </c>
      <c r="J19" s="125">
        <v>11316815158</v>
      </c>
      <c r="K19" s="126">
        <v>2.9</v>
      </c>
      <c r="L19" s="64"/>
    </row>
    <row r="20" spans="1:12" ht="9" customHeight="1">
      <c r="A20" s="64"/>
      <c r="B20" s="155" t="s">
        <v>114</v>
      </c>
      <c r="C20" s="125">
        <v>211709168</v>
      </c>
      <c r="D20" s="125">
        <v>1330202378</v>
      </c>
      <c r="E20" s="126">
        <v>4.2</v>
      </c>
      <c r="F20" s="125">
        <v>212164296</v>
      </c>
      <c r="G20" s="125">
        <v>1542366674</v>
      </c>
      <c r="H20" s="126">
        <v>4.2</v>
      </c>
      <c r="I20" s="125">
        <v>199460649</v>
      </c>
      <c r="J20" s="125">
        <v>1741827323</v>
      </c>
      <c r="K20" s="126">
        <v>4.4</v>
      </c>
      <c r="L20" s="64"/>
    </row>
    <row r="21" spans="1:12" ht="9" customHeight="1">
      <c r="A21" s="64"/>
      <c r="B21" s="155" t="s">
        <v>115</v>
      </c>
      <c r="C21" s="123">
        <v>129492363</v>
      </c>
      <c r="D21" s="123">
        <v>849828227</v>
      </c>
      <c r="E21" s="124">
        <v>2.7</v>
      </c>
      <c r="F21" s="123">
        <v>129396000</v>
      </c>
      <c r="G21" s="123">
        <v>979224227</v>
      </c>
      <c r="H21" s="124">
        <v>3</v>
      </c>
      <c r="I21" s="123">
        <v>117653408</v>
      </c>
      <c r="J21" s="123">
        <v>1096877635.34</v>
      </c>
      <c r="K21" s="124">
        <v>2.7</v>
      </c>
      <c r="L21" s="64"/>
    </row>
    <row r="22" spans="1:12" ht="9" customHeight="1">
      <c r="A22" s="64"/>
      <c r="B22" s="155" t="s">
        <v>116</v>
      </c>
      <c r="C22" s="125">
        <v>43654856</v>
      </c>
      <c r="D22" s="125">
        <v>274192175</v>
      </c>
      <c r="E22" s="126">
        <v>11.5</v>
      </c>
      <c r="F22" s="125">
        <v>45881839</v>
      </c>
      <c r="G22" s="125">
        <v>320074014</v>
      </c>
      <c r="H22" s="126">
        <v>14</v>
      </c>
      <c r="I22" s="125">
        <v>38922351</v>
      </c>
      <c r="J22" s="125">
        <v>358996365</v>
      </c>
      <c r="K22" s="126">
        <v>10.1</v>
      </c>
      <c r="L22" s="64"/>
    </row>
    <row r="23" spans="1:12" ht="9" customHeight="1">
      <c r="A23" s="64"/>
      <c r="B23" s="155" t="s">
        <v>117</v>
      </c>
      <c r="C23" s="123">
        <v>11363620</v>
      </c>
      <c r="D23" s="123">
        <v>69831092</v>
      </c>
      <c r="E23" s="124">
        <v>2.8</v>
      </c>
      <c r="F23" s="123">
        <v>10122328</v>
      </c>
      <c r="G23" s="123">
        <v>79953420</v>
      </c>
      <c r="H23" s="124">
        <v>3.8</v>
      </c>
      <c r="I23" s="123">
        <v>9903088</v>
      </c>
      <c r="J23" s="123">
        <v>89856508</v>
      </c>
      <c r="K23" s="124">
        <v>4.2</v>
      </c>
      <c r="L23" s="64"/>
    </row>
    <row r="24" spans="1:12" ht="9" customHeight="1">
      <c r="A24" s="64"/>
      <c r="B24" s="155" t="s">
        <v>118</v>
      </c>
      <c r="C24" s="125">
        <v>723686014</v>
      </c>
      <c r="D24" s="125">
        <v>5142595164</v>
      </c>
      <c r="E24" s="126">
        <v>3.9</v>
      </c>
      <c r="F24" s="125">
        <v>741048423</v>
      </c>
      <c r="G24" s="125">
        <v>5883643587</v>
      </c>
      <c r="H24" s="126">
        <v>4.2</v>
      </c>
      <c r="I24" s="125">
        <v>754552820</v>
      </c>
      <c r="J24" s="125">
        <v>6638196407</v>
      </c>
      <c r="K24" s="126">
        <v>4.3</v>
      </c>
      <c r="L24" s="64"/>
    </row>
    <row r="25" spans="1:12" ht="9" customHeight="1">
      <c r="A25" s="64"/>
      <c r="B25" s="155" t="s">
        <v>119</v>
      </c>
      <c r="C25" s="125">
        <v>432939025</v>
      </c>
      <c r="D25" s="125">
        <v>2875711172</v>
      </c>
      <c r="E25" s="126">
        <v>5.3</v>
      </c>
      <c r="F25" s="125">
        <v>430918034</v>
      </c>
      <c r="G25" s="125">
        <v>3306629206</v>
      </c>
      <c r="H25" s="126">
        <v>5.2</v>
      </c>
      <c r="I25" s="125">
        <v>402352373</v>
      </c>
      <c r="J25" s="125">
        <v>3708981579</v>
      </c>
      <c r="K25" s="126">
        <v>5.4</v>
      </c>
      <c r="L25" s="64"/>
    </row>
    <row r="26" spans="1:12" ht="9" customHeight="1">
      <c r="A26" s="64"/>
      <c r="B26" s="155" t="s">
        <v>120</v>
      </c>
      <c r="C26" s="125">
        <v>40211100</v>
      </c>
      <c r="D26" s="125">
        <v>268561076</v>
      </c>
      <c r="E26" s="126">
        <v>2</v>
      </c>
      <c r="F26" s="125">
        <v>41185959</v>
      </c>
      <c r="G26" s="125">
        <v>309747035</v>
      </c>
      <c r="H26" s="126">
        <v>2.2</v>
      </c>
      <c r="I26" s="125">
        <v>38601755</v>
      </c>
      <c r="J26" s="125">
        <v>348348790</v>
      </c>
      <c r="K26" s="126">
        <v>2.1</v>
      </c>
      <c r="L26" s="64"/>
    </row>
    <row r="27" spans="1:12" ht="9" customHeight="1">
      <c r="A27" s="64"/>
      <c r="B27" s="155" t="s">
        <v>121</v>
      </c>
      <c r="C27" s="125">
        <v>64605156</v>
      </c>
      <c r="D27" s="125">
        <v>414193470</v>
      </c>
      <c r="E27" s="126">
        <v>4.1</v>
      </c>
      <c r="F27" s="125">
        <v>69575869</v>
      </c>
      <c r="G27" s="125">
        <v>483769339</v>
      </c>
      <c r="H27" s="126">
        <v>4.8</v>
      </c>
      <c r="I27" s="125">
        <v>83697210</v>
      </c>
      <c r="J27" s="125">
        <v>567466549</v>
      </c>
      <c r="K27" s="126">
        <v>6.1</v>
      </c>
      <c r="L27" s="64"/>
    </row>
    <row r="28" spans="1:12" ht="9" customHeight="1">
      <c r="A28" s="64"/>
      <c r="B28" s="155" t="s">
        <v>122</v>
      </c>
      <c r="C28" s="125">
        <v>414292529</v>
      </c>
      <c r="D28" s="125">
        <v>2762556640</v>
      </c>
      <c r="E28" s="126">
        <v>2.9</v>
      </c>
      <c r="F28" s="125">
        <v>409544284</v>
      </c>
      <c r="G28" s="125">
        <v>3172100924</v>
      </c>
      <c r="H28" s="126">
        <v>5</v>
      </c>
      <c r="I28" s="125">
        <v>391096813</v>
      </c>
      <c r="J28" s="125">
        <v>3563197737</v>
      </c>
      <c r="K28" s="126">
        <v>3.8</v>
      </c>
      <c r="L28" s="64"/>
    </row>
    <row r="29" spans="1:12" ht="9" customHeight="1">
      <c r="A29" s="64"/>
      <c r="B29" s="155" t="s">
        <v>123</v>
      </c>
      <c r="C29" s="125">
        <v>285837380</v>
      </c>
      <c r="D29" s="125">
        <v>1822024148</v>
      </c>
      <c r="E29" s="126">
        <v>4.2</v>
      </c>
      <c r="F29" s="125">
        <v>278544010</v>
      </c>
      <c r="G29" s="125">
        <v>2100568158</v>
      </c>
      <c r="H29" s="126">
        <v>4.2</v>
      </c>
      <c r="I29" s="125">
        <v>264821577</v>
      </c>
      <c r="J29" s="125">
        <v>2365389735</v>
      </c>
      <c r="K29" s="126">
        <v>4.1</v>
      </c>
      <c r="L29" s="64"/>
    </row>
    <row r="30" spans="1:12" ht="9" customHeight="1">
      <c r="A30" s="64"/>
      <c r="B30" s="155" t="s">
        <v>124</v>
      </c>
      <c r="C30" s="125">
        <v>148620975</v>
      </c>
      <c r="D30" s="125">
        <v>963608504</v>
      </c>
      <c r="E30" s="126">
        <v>0</v>
      </c>
      <c r="F30" s="125">
        <v>146520258</v>
      </c>
      <c r="G30" s="125">
        <v>1110128762</v>
      </c>
      <c r="H30" s="126">
        <v>-0.1</v>
      </c>
      <c r="I30" s="125">
        <v>134118495</v>
      </c>
      <c r="J30" s="125">
        <v>1244247257</v>
      </c>
      <c r="K30" s="126">
        <v>-0.4</v>
      </c>
      <c r="L30" s="64"/>
    </row>
    <row r="31" spans="1:12" ht="9" customHeight="1">
      <c r="A31" s="64"/>
      <c r="B31" s="155" t="s">
        <v>125</v>
      </c>
      <c r="C31" s="125">
        <v>113820980</v>
      </c>
      <c r="D31" s="125">
        <v>761184172</v>
      </c>
      <c r="E31" s="126">
        <v>-0.3</v>
      </c>
      <c r="F31" s="125">
        <v>92837734</v>
      </c>
      <c r="G31" s="125">
        <v>854021906</v>
      </c>
      <c r="H31" s="126">
        <v>-2.7</v>
      </c>
      <c r="I31" s="125">
        <v>105729525</v>
      </c>
      <c r="J31" s="125">
        <v>959751431</v>
      </c>
      <c r="K31" s="126">
        <v>-2.7</v>
      </c>
      <c r="L31" s="64"/>
    </row>
    <row r="32" spans="1:12" ht="9" customHeight="1">
      <c r="A32" s="64"/>
      <c r="B32" s="155" t="s">
        <v>126</v>
      </c>
      <c r="C32" s="125">
        <v>194607977</v>
      </c>
      <c r="D32" s="125">
        <v>1256265190</v>
      </c>
      <c r="E32" s="126">
        <v>3</v>
      </c>
      <c r="F32" s="125">
        <v>195429537</v>
      </c>
      <c r="G32" s="125">
        <v>1451694727</v>
      </c>
      <c r="H32" s="126">
        <v>3.4</v>
      </c>
      <c r="I32" s="125">
        <v>182477485</v>
      </c>
      <c r="J32" s="125">
        <v>1634172212</v>
      </c>
      <c r="K32" s="126">
        <v>3.5</v>
      </c>
      <c r="L32" s="64"/>
    </row>
    <row r="33" spans="1:12" ht="9" customHeight="1">
      <c r="A33" s="64"/>
      <c r="B33" s="155" t="s">
        <v>127</v>
      </c>
      <c r="C33" s="125">
        <v>208602944</v>
      </c>
      <c r="D33" s="125">
        <v>1381706458</v>
      </c>
      <c r="E33" s="126">
        <v>5.9</v>
      </c>
      <c r="F33" s="125">
        <v>204076511</v>
      </c>
      <c r="G33" s="125">
        <v>1585782969</v>
      </c>
      <c r="H33" s="126">
        <v>5.3</v>
      </c>
      <c r="I33" s="125">
        <v>196100935</v>
      </c>
      <c r="J33" s="125">
        <v>1781883904</v>
      </c>
      <c r="K33" s="126">
        <v>5.5</v>
      </c>
      <c r="L33" s="64"/>
    </row>
    <row r="34" spans="1:12" ht="9" customHeight="1">
      <c r="A34" s="64"/>
      <c r="B34" s="155" t="s">
        <v>128</v>
      </c>
      <c r="C34" s="125">
        <v>69762091</v>
      </c>
      <c r="D34" s="125">
        <v>439120278</v>
      </c>
      <c r="E34" s="126">
        <v>-0.8</v>
      </c>
      <c r="F34" s="125">
        <v>90778590</v>
      </c>
      <c r="G34" s="125">
        <v>529898868</v>
      </c>
      <c r="H34" s="126">
        <v>1.6</v>
      </c>
      <c r="I34" s="125">
        <v>76536860</v>
      </c>
      <c r="J34" s="125">
        <v>606435728</v>
      </c>
      <c r="K34" s="126">
        <v>1.1</v>
      </c>
      <c r="L34" s="64"/>
    </row>
    <row r="35" spans="1:12" ht="9" customHeight="1">
      <c r="A35" s="64"/>
      <c r="B35" s="155" t="s">
        <v>129</v>
      </c>
      <c r="C35" s="125">
        <v>222367706</v>
      </c>
      <c r="D35" s="125">
        <v>1606890079</v>
      </c>
      <c r="E35" s="126">
        <v>0.8</v>
      </c>
      <c r="F35" s="125">
        <v>305858814</v>
      </c>
      <c r="G35" s="125">
        <v>1912748893</v>
      </c>
      <c r="H35" s="126">
        <v>4.6</v>
      </c>
      <c r="I35" s="125">
        <v>225601772</v>
      </c>
      <c r="J35" s="125">
        <v>2138350665</v>
      </c>
      <c r="K35" s="126">
        <v>3.8</v>
      </c>
      <c r="L35" s="64"/>
    </row>
    <row r="36" spans="1:12" ht="9" customHeight="1">
      <c r="A36" s="64"/>
      <c r="B36" s="155" t="s">
        <v>130</v>
      </c>
      <c r="C36" s="125">
        <v>244609489</v>
      </c>
      <c r="D36" s="125">
        <v>1616854300</v>
      </c>
      <c r="E36" s="126">
        <v>2.5</v>
      </c>
      <c r="F36" s="125">
        <v>245987431</v>
      </c>
      <c r="G36" s="125">
        <v>1862841731</v>
      </c>
      <c r="H36" s="126">
        <v>2.3</v>
      </c>
      <c r="I36" s="125">
        <v>228480694</v>
      </c>
      <c r="J36" s="125">
        <v>2091322424.87</v>
      </c>
      <c r="K36" s="126">
        <v>2.1</v>
      </c>
      <c r="L36" s="64"/>
    </row>
    <row r="37" spans="1:12" ht="9" customHeight="1">
      <c r="A37" s="64"/>
      <c r="B37" s="155" t="s">
        <v>131</v>
      </c>
      <c r="C37" s="125">
        <v>471637945</v>
      </c>
      <c r="D37" s="125">
        <v>2695631671</v>
      </c>
      <c r="E37" s="126">
        <v>1.7</v>
      </c>
      <c r="F37" s="125">
        <v>419640600</v>
      </c>
      <c r="G37" s="125">
        <v>3115272271</v>
      </c>
      <c r="H37" s="126">
        <v>1.5</v>
      </c>
      <c r="I37" s="125">
        <v>397886109</v>
      </c>
      <c r="J37" s="125">
        <v>3513158380</v>
      </c>
      <c r="K37" s="126">
        <v>1.9</v>
      </c>
      <c r="L37" s="64"/>
    </row>
    <row r="38" spans="1:12" ht="9" customHeight="1">
      <c r="A38" s="64"/>
      <c r="B38" s="155" t="s">
        <v>132</v>
      </c>
      <c r="C38" s="125">
        <v>243915668</v>
      </c>
      <c r="D38" s="125">
        <v>1519289139</v>
      </c>
      <c r="E38" s="126">
        <v>3.5</v>
      </c>
      <c r="F38" s="125">
        <v>232860425</v>
      </c>
      <c r="G38" s="125">
        <v>1752149564</v>
      </c>
      <c r="H38" s="126">
        <v>3</v>
      </c>
      <c r="I38" s="125">
        <v>212949099</v>
      </c>
      <c r="J38" s="125">
        <v>1965098663</v>
      </c>
      <c r="K38" s="126">
        <v>2.9</v>
      </c>
      <c r="L38" s="64"/>
    </row>
    <row r="39" spans="1:12" ht="9" customHeight="1">
      <c r="A39" s="64"/>
      <c r="B39" s="155" t="s">
        <v>133</v>
      </c>
      <c r="C39" s="125">
        <v>134270871</v>
      </c>
      <c r="D39" s="125">
        <v>1011260575</v>
      </c>
      <c r="E39" s="126">
        <v>2.9</v>
      </c>
      <c r="F39" s="125">
        <v>142713938</v>
      </c>
      <c r="G39" s="125">
        <v>1153974513</v>
      </c>
      <c r="H39" s="126">
        <v>2</v>
      </c>
      <c r="I39" s="125">
        <v>136544350</v>
      </c>
      <c r="J39" s="125">
        <v>1290518863</v>
      </c>
      <c r="K39" s="126">
        <v>2.1</v>
      </c>
      <c r="L39" s="64"/>
    </row>
    <row r="40" spans="1:12" ht="9" customHeight="1">
      <c r="A40" s="64"/>
      <c r="B40" s="155" t="s">
        <v>134</v>
      </c>
      <c r="C40" s="125">
        <v>301099886</v>
      </c>
      <c r="D40" s="125">
        <v>1828624811</v>
      </c>
      <c r="E40" s="126">
        <v>2</v>
      </c>
      <c r="F40" s="125">
        <v>279842566</v>
      </c>
      <c r="G40" s="125">
        <v>2108467377</v>
      </c>
      <c r="H40" s="126">
        <v>2.1</v>
      </c>
      <c r="I40" s="125">
        <v>266415898</v>
      </c>
      <c r="J40" s="125">
        <v>2374883275</v>
      </c>
      <c r="K40" s="126">
        <v>2.3</v>
      </c>
      <c r="L40" s="64"/>
    </row>
    <row r="41" spans="1:12" ht="9" customHeight="1">
      <c r="A41" s="64"/>
      <c r="B41" s="155" t="s">
        <v>135</v>
      </c>
      <c r="C41" s="125">
        <v>56272941</v>
      </c>
      <c r="D41" s="125">
        <v>311719960</v>
      </c>
      <c r="E41" s="126">
        <v>5.1</v>
      </c>
      <c r="F41" s="125">
        <v>53277900</v>
      </c>
      <c r="G41" s="125">
        <v>364997860</v>
      </c>
      <c r="H41" s="126">
        <v>4.5</v>
      </c>
      <c r="I41" s="125">
        <v>47073009</v>
      </c>
      <c r="J41" s="125">
        <v>412070869</v>
      </c>
      <c r="K41" s="126">
        <v>4.5</v>
      </c>
      <c r="L41" s="64"/>
    </row>
    <row r="42" spans="1:12" ht="9" customHeight="1">
      <c r="A42" s="64"/>
      <c r="B42" s="155" t="s">
        <v>136</v>
      </c>
      <c r="C42" s="125">
        <v>82468925</v>
      </c>
      <c r="D42" s="125">
        <v>517218586</v>
      </c>
      <c r="E42" s="126">
        <v>-1.2</v>
      </c>
      <c r="F42" s="125">
        <v>80069954</v>
      </c>
      <c r="G42" s="125">
        <v>597288540</v>
      </c>
      <c r="H42" s="126">
        <v>-0.4</v>
      </c>
      <c r="I42" s="125">
        <v>74263888</v>
      </c>
      <c r="J42" s="125">
        <v>671552428</v>
      </c>
      <c r="K42" s="126">
        <v>0.1</v>
      </c>
      <c r="L42" s="64"/>
    </row>
    <row r="43" spans="1:12" ht="9" customHeight="1">
      <c r="A43" s="64"/>
      <c r="B43" s="155" t="s">
        <v>137</v>
      </c>
      <c r="C43" s="125">
        <v>100200734</v>
      </c>
      <c r="D43" s="125">
        <v>665905780</v>
      </c>
      <c r="E43" s="126">
        <v>3.8</v>
      </c>
      <c r="F43" s="125">
        <v>104869960</v>
      </c>
      <c r="G43" s="125">
        <v>770775740</v>
      </c>
      <c r="H43" s="126">
        <v>4.1</v>
      </c>
      <c r="I43" s="125">
        <v>96900838</v>
      </c>
      <c r="J43" s="125">
        <v>867676578</v>
      </c>
      <c r="K43" s="126">
        <v>4.2</v>
      </c>
      <c r="L43" s="64"/>
    </row>
    <row r="44" spans="1:12" ht="9" customHeight="1">
      <c r="A44" s="64"/>
      <c r="B44" s="155" t="s">
        <v>138</v>
      </c>
      <c r="C44" s="125">
        <v>65427112</v>
      </c>
      <c r="D44" s="125">
        <v>411903540</v>
      </c>
      <c r="E44" s="126">
        <v>0.9</v>
      </c>
      <c r="F44" s="125">
        <v>65204846</v>
      </c>
      <c r="G44" s="125">
        <v>477108386</v>
      </c>
      <c r="H44" s="126">
        <v>1</v>
      </c>
      <c r="I44" s="125">
        <v>60229057</v>
      </c>
      <c r="J44" s="125">
        <v>537337443</v>
      </c>
      <c r="K44" s="126">
        <v>1.2</v>
      </c>
      <c r="L44" s="64"/>
    </row>
    <row r="45" spans="1:12" ht="9" customHeight="1">
      <c r="A45" s="64"/>
      <c r="B45" s="155" t="s">
        <v>139</v>
      </c>
      <c r="C45" s="125">
        <v>357757497</v>
      </c>
      <c r="D45" s="125">
        <v>2366130518</v>
      </c>
      <c r="E45" s="126">
        <v>0</v>
      </c>
      <c r="F45" s="125">
        <v>361808399</v>
      </c>
      <c r="G45" s="125">
        <v>2727938917</v>
      </c>
      <c r="H45" s="126">
        <v>0</v>
      </c>
      <c r="I45" s="125">
        <v>340005096</v>
      </c>
      <c r="J45" s="125">
        <v>3067944013</v>
      </c>
      <c r="K45" s="126">
        <v>0.1</v>
      </c>
      <c r="L45" s="64"/>
    </row>
    <row r="46" spans="1:12" ht="9" customHeight="1">
      <c r="A46" s="64"/>
      <c r="B46" s="155" t="s">
        <v>140</v>
      </c>
      <c r="C46" s="125">
        <v>86779411</v>
      </c>
      <c r="D46" s="125">
        <v>572012488</v>
      </c>
      <c r="E46" s="126">
        <v>1.4</v>
      </c>
      <c r="F46" s="125">
        <v>86592330</v>
      </c>
      <c r="G46" s="125">
        <v>658604818</v>
      </c>
      <c r="H46" s="126">
        <v>1.6</v>
      </c>
      <c r="I46" s="125">
        <v>81655056</v>
      </c>
      <c r="J46" s="125">
        <v>740259874</v>
      </c>
      <c r="K46" s="126">
        <v>2.1</v>
      </c>
      <c r="L46" s="64"/>
    </row>
    <row r="47" spans="1:12" ht="9" customHeight="1">
      <c r="A47" s="64"/>
      <c r="B47" s="155" t="s">
        <v>141</v>
      </c>
      <c r="C47" s="125">
        <v>475995755</v>
      </c>
      <c r="D47" s="125">
        <v>3166628217</v>
      </c>
      <c r="E47" s="126">
        <v>-0.8</v>
      </c>
      <c r="F47" s="125">
        <v>471532927</v>
      </c>
      <c r="G47" s="125">
        <v>3638161144</v>
      </c>
      <c r="H47" s="126">
        <v>-2.3</v>
      </c>
      <c r="I47" s="125">
        <v>492404455</v>
      </c>
      <c r="J47" s="125">
        <v>4130565599</v>
      </c>
      <c r="K47" s="126">
        <v>-0.9</v>
      </c>
      <c r="L47" s="64"/>
    </row>
    <row r="48" spans="1:12" ht="9" customHeight="1">
      <c r="A48" s="64"/>
      <c r="B48" s="155" t="s">
        <v>142</v>
      </c>
      <c r="C48" s="125">
        <v>410472526</v>
      </c>
      <c r="D48" s="125">
        <v>2638667536</v>
      </c>
      <c r="E48" s="126">
        <v>4.7</v>
      </c>
      <c r="F48" s="125">
        <v>402009657</v>
      </c>
      <c r="G48" s="125">
        <v>3040677193</v>
      </c>
      <c r="H48" s="126">
        <v>4.8</v>
      </c>
      <c r="I48" s="125">
        <v>383671700</v>
      </c>
      <c r="J48" s="125">
        <v>3424348893</v>
      </c>
      <c r="K48" s="126">
        <v>4.9</v>
      </c>
      <c r="L48" s="64"/>
    </row>
    <row r="49" spans="1:12" ht="9" customHeight="1">
      <c r="A49" s="64"/>
      <c r="B49" s="155" t="s">
        <v>143</v>
      </c>
      <c r="C49" s="125">
        <v>44001539</v>
      </c>
      <c r="D49" s="125">
        <v>275680674</v>
      </c>
      <c r="E49" s="126">
        <v>2.7</v>
      </c>
      <c r="F49" s="125">
        <v>42267491</v>
      </c>
      <c r="G49" s="125">
        <v>317948165</v>
      </c>
      <c r="H49" s="126">
        <v>2.5</v>
      </c>
      <c r="I49" s="125">
        <v>38871429</v>
      </c>
      <c r="J49" s="125">
        <v>356819594</v>
      </c>
      <c r="K49" s="126">
        <v>1.6</v>
      </c>
      <c r="L49" s="64"/>
    </row>
    <row r="50" spans="1:12" ht="9" customHeight="1">
      <c r="A50" s="64"/>
      <c r="B50" s="155" t="s">
        <v>144</v>
      </c>
      <c r="C50" s="125">
        <v>455673306</v>
      </c>
      <c r="D50" s="125">
        <v>2947635686</v>
      </c>
      <c r="E50" s="126">
        <v>2.4</v>
      </c>
      <c r="F50" s="125">
        <v>450282323</v>
      </c>
      <c r="G50" s="125">
        <v>3397918009</v>
      </c>
      <c r="H50" s="126">
        <v>2.4</v>
      </c>
      <c r="I50" s="125">
        <v>424733370</v>
      </c>
      <c r="J50" s="125">
        <v>3822651379.404</v>
      </c>
      <c r="K50" s="126">
        <v>2.4</v>
      </c>
      <c r="L50" s="64"/>
    </row>
    <row r="51" spans="1:12" ht="9" customHeight="1">
      <c r="A51" s="64"/>
      <c r="B51" s="155" t="s">
        <v>145</v>
      </c>
      <c r="C51" s="125">
        <v>173230469</v>
      </c>
      <c r="D51" s="125">
        <v>1130429047</v>
      </c>
      <c r="E51" s="126">
        <v>2</v>
      </c>
      <c r="F51" s="125">
        <v>160139426</v>
      </c>
      <c r="G51" s="125">
        <v>1290568473</v>
      </c>
      <c r="H51" s="126">
        <v>3.8</v>
      </c>
      <c r="I51" s="125">
        <v>171235267</v>
      </c>
      <c r="J51" s="125">
        <v>1461803740</v>
      </c>
      <c r="K51" s="126">
        <v>0.4</v>
      </c>
      <c r="L51" s="64"/>
    </row>
    <row r="52" spans="1:12" ht="9" customHeight="1">
      <c r="A52" s="64"/>
      <c r="B52" s="155" t="s">
        <v>146</v>
      </c>
      <c r="C52" s="125">
        <v>144382564</v>
      </c>
      <c r="D52" s="125">
        <v>895051827</v>
      </c>
      <c r="E52" s="126">
        <v>4</v>
      </c>
      <c r="F52" s="125">
        <v>151987607</v>
      </c>
      <c r="G52" s="125">
        <v>1047039434</v>
      </c>
      <c r="H52" s="126">
        <v>4.6</v>
      </c>
      <c r="I52" s="125">
        <v>131543950</v>
      </c>
      <c r="J52" s="125">
        <v>1178583384</v>
      </c>
      <c r="K52" s="126">
        <v>4.5</v>
      </c>
      <c r="L52" s="64"/>
    </row>
    <row r="53" spans="1:12" ht="9" customHeight="1">
      <c r="A53" s="64"/>
      <c r="B53" s="155" t="s">
        <v>147</v>
      </c>
      <c r="C53" s="125">
        <v>439304983</v>
      </c>
      <c r="D53" s="125">
        <v>2862124891</v>
      </c>
      <c r="E53" s="126">
        <v>0.6</v>
      </c>
      <c r="F53" s="125">
        <v>434688550</v>
      </c>
      <c r="G53" s="125">
        <v>3296813441</v>
      </c>
      <c r="H53" s="126">
        <v>0.5</v>
      </c>
      <c r="I53" s="125">
        <v>407200044</v>
      </c>
      <c r="J53" s="125">
        <v>3704013485</v>
      </c>
      <c r="K53" s="126">
        <v>0.4</v>
      </c>
      <c r="L53" s="64"/>
    </row>
    <row r="54" spans="1:12" ht="9" customHeight="1">
      <c r="A54" s="64"/>
      <c r="B54" s="155" t="s">
        <v>148</v>
      </c>
      <c r="C54" s="125">
        <v>33406730</v>
      </c>
      <c r="D54" s="125">
        <v>222103227</v>
      </c>
      <c r="E54" s="126">
        <v>1.3</v>
      </c>
      <c r="F54" s="125">
        <v>33932261</v>
      </c>
      <c r="G54" s="125">
        <v>256035488</v>
      </c>
      <c r="H54" s="126">
        <v>1.9</v>
      </c>
      <c r="I54" s="125">
        <v>31829718</v>
      </c>
      <c r="J54" s="125">
        <v>287865206</v>
      </c>
      <c r="K54" s="126">
        <v>2.2</v>
      </c>
      <c r="L54" s="64"/>
    </row>
    <row r="55" spans="1:12" ht="9" customHeight="1">
      <c r="A55" s="64"/>
      <c r="B55" s="155" t="s">
        <v>149</v>
      </c>
      <c r="C55" s="125">
        <v>252866417</v>
      </c>
      <c r="D55" s="125">
        <v>1634678877</v>
      </c>
      <c r="E55" s="126">
        <v>4.9</v>
      </c>
      <c r="F55" s="125">
        <v>247849344</v>
      </c>
      <c r="G55" s="125">
        <v>1882528221</v>
      </c>
      <c r="H55" s="126">
        <v>5.1</v>
      </c>
      <c r="I55" s="125">
        <v>235026638</v>
      </c>
      <c r="J55" s="125">
        <v>2117554859</v>
      </c>
      <c r="K55" s="126">
        <v>5.7</v>
      </c>
      <c r="L55" s="64"/>
    </row>
    <row r="56" spans="1:12" ht="9" customHeight="1">
      <c r="A56" s="64"/>
      <c r="B56" s="155" t="s">
        <v>150</v>
      </c>
      <c r="C56" s="125">
        <v>46789315</v>
      </c>
      <c r="D56" s="125">
        <v>270170870</v>
      </c>
      <c r="E56" s="126">
        <v>5.4</v>
      </c>
      <c r="F56" s="125">
        <v>47543585</v>
      </c>
      <c r="G56" s="125">
        <v>317714455</v>
      </c>
      <c r="H56" s="126">
        <v>4.3</v>
      </c>
      <c r="I56" s="125">
        <v>44553888</v>
      </c>
      <c r="J56" s="125">
        <v>362268343</v>
      </c>
      <c r="K56" s="126">
        <v>4.2</v>
      </c>
      <c r="L56" s="64"/>
    </row>
    <row r="57" spans="1:12" ht="9" customHeight="1">
      <c r="A57" s="64"/>
      <c r="B57" s="155" t="s">
        <v>151</v>
      </c>
      <c r="C57" s="125">
        <v>290051664</v>
      </c>
      <c r="D57" s="125">
        <v>1909679968</v>
      </c>
      <c r="E57" s="126">
        <v>2.3</v>
      </c>
      <c r="F57" s="125">
        <v>291349671</v>
      </c>
      <c r="G57" s="125">
        <v>2201029639</v>
      </c>
      <c r="H57" s="126">
        <v>2.7</v>
      </c>
      <c r="I57" s="125">
        <v>275638567</v>
      </c>
      <c r="J57" s="125">
        <v>2476668206</v>
      </c>
      <c r="K57" s="126">
        <v>2.7</v>
      </c>
      <c r="L57" s="64"/>
    </row>
    <row r="58" spans="1:12" ht="9" customHeight="1">
      <c r="A58" s="64"/>
      <c r="B58" s="155" t="s">
        <v>152</v>
      </c>
      <c r="C58" s="125">
        <v>1210112529</v>
      </c>
      <c r="D58" s="125">
        <v>8006101527</v>
      </c>
      <c r="E58" s="126">
        <v>4.1</v>
      </c>
      <c r="F58" s="125">
        <v>1218749097</v>
      </c>
      <c r="G58" s="125">
        <v>9224850624</v>
      </c>
      <c r="H58" s="126">
        <v>4.2</v>
      </c>
      <c r="I58" s="125">
        <v>1167204589</v>
      </c>
      <c r="J58" s="125">
        <v>10392055213</v>
      </c>
      <c r="K58" s="126">
        <v>4.5</v>
      </c>
      <c r="L58" s="64"/>
    </row>
    <row r="59" spans="1:12" ht="9" customHeight="1">
      <c r="A59" s="64"/>
      <c r="B59" s="155" t="s">
        <v>153</v>
      </c>
      <c r="C59" s="125">
        <v>104387540</v>
      </c>
      <c r="D59" s="125">
        <v>654247631</v>
      </c>
      <c r="E59" s="126">
        <v>1.2</v>
      </c>
      <c r="F59" s="125">
        <v>100956789</v>
      </c>
      <c r="G59" s="125">
        <v>755204420</v>
      </c>
      <c r="H59" s="126">
        <v>1</v>
      </c>
      <c r="I59" s="125">
        <v>98387591</v>
      </c>
      <c r="J59" s="125">
        <v>853592011</v>
      </c>
      <c r="K59" s="126">
        <v>0.9</v>
      </c>
      <c r="L59" s="64"/>
    </row>
    <row r="60" spans="1:12" ht="9" customHeight="1">
      <c r="A60" s="64"/>
      <c r="B60" s="155" t="s">
        <v>154</v>
      </c>
      <c r="C60" s="125">
        <v>29485689</v>
      </c>
      <c r="D60" s="125">
        <v>183521100</v>
      </c>
      <c r="E60" s="126">
        <v>0.8</v>
      </c>
      <c r="F60" s="125">
        <v>26396511</v>
      </c>
      <c r="G60" s="125">
        <v>209917611</v>
      </c>
      <c r="H60" s="126">
        <v>-0.7</v>
      </c>
      <c r="I60" s="125">
        <v>26527215</v>
      </c>
      <c r="J60" s="125">
        <v>236444826</v>
      </c>
      <c r="K60" s="126">
        <v>-0.6</v>
      </c>
      <c r="L60" s="64"/>
    </row>
    <row r="61" spans="1:12" ht="9" customHeight="1">
      <c r="A61" s="64"/>
      <c r="B61" s="155" t="s">
        <v>155</v>
      </c>
      <c r="C61" s="125">
        <v>349029952</v>
      </c>
      <c r="D61" s="125">
        <v>2328903166</v>
      </c>
      <c r="E61" s="126">
        <v>-1.3</v>
      </c>
      <c r="F61" s="125">
        <v>380645749</v>
      </c>
      <c r="G61" s="125">
        <v>2709548915</v>
      </c>
      <c r="H61" s="126">
        <v>2.9</v>
      </c>
      <c r="I61" s="125">
        <v>314939794</v>
      </c>
      <c r="J61" s="125">
        <v>3024488709</v>
      </c>
      <c r="K61" s="126">
        <v>1.8</v>
      </c>
      <c r="L61" s="64"/>
    </row>
    <row r="62" spans="1:12" ht="9" customHeight="1">
      <c r="A62" s="64"/>
      <c r="B62" s="155" t="s">
        <v>156</v>
      </c>
      <c r="C62" s="125">
        <v>248652159</v>
      </c>
      <c r="D62" s="125">
        <v>1631627186</v>
      </c>
      <c r="E62" s="126">
        <v>2.8</v>
      </c>
      <c r="F62" s="125">
        <v>255757299</v>
      </c>
      <c r="G62" s="125">
        <v>1887384485</v>
      </c>
      <c r="H62" s="126">
        <v>2.6</v>
      </c>
      <c r="I62" s="125">
        <v>237142163</v>
      </c>
      <c r="J62" s="125">
        <v>2124526648</v>
      </c>
      <c r="K62" s="126">
        <v>2.7</v>
      </c>
      <c r="L62" s="64"/>
    </row>
    <row r="63" spans="1:12" ht="9" customHeight="1">
      <c r="A63" s="64"/>
      <c r="B63" s="155" t="s">
        <v>157</v>
      </c>
      <c r="C63" s="125">
        <v>73832025</v>
      </c>
      <c r="D63" s="125">
        <v>459120157</v>
      </c>
      <c r="E63" s="126">
        <v>7.4</v>
      </c>
      <c r="F63" s="125">
        <v>80105507</v>
      </c>
      <c r="G63" s="125">
        <v>539225664</v>
      </c>
      <c r="H63" s="126">
        <v>0.5</v>
      </c>
      <c r="I63" s="125">
        <v>45989729</v>
      </c>
      <c r="J63" s="125">
        <v>585215393</v>
      </c>
      <c r="K63" s="126">
        <v>-2</v>
      </c>
      <c r="L63" s="64"/>
    </row>
    <row r="64" spans="1:12" ht="9" customHeight="1">
      <c r="A64" s="64"/>
      <c r="B64" s="155" t="s">
        <v>158</v>
      </c>
      <c r="C64" s="125">
        <v>259204425</v>
      </c>
      <c r="D64" s="125">
        <v>1521103258</v>
      </c>
      <c r="E64" s="126">
        <v>-0.8</v>
      </c>
      <c r="F64" s="125">
        <v>238945026</v>
      </c>
      <c r="G64" s="125">
        <v>1760048284</v>
      </c>
      <c r="H64" s="126">
        <v>-0.2</v>
      </c>
      <c r="I64" s="125">
        <v>234156893</v>
      </c>
      <c r="J64" s="125">
        <v>1994205177</v>
      </c>
      <c r="K64" s="126">
        <v>0.9</v>
      </c>
      <c r="L64" s="64"/>
    </row>
    <row r="65" spans="1:12" ht="9" customHeight="1" thickBot="1">
      <c r="A65" s="64"/>
      <c r="B65" s="155" t="s">
        <v>159</v>
      </c>
      <c r="C65" s="125">
        <v>32645860</v>
      </c>
      <c r="D65" s="125">
        <v>196648790</v>
      </c>
      <c r="E65" s="126">
        <v>6</v>
      </c>
      <c r="F65" s="125">
        <v>50766168</v>
      </c>
      <c r="G65" s="125">
        <v>247414958</v>
      </c>
      <c r="H65" s="126">
        <v>15.1</v>
      </c>
      <c r="I65" s="125">
        <v>28536276</v>
      </c>
      <c r="J65" s="125">
        <v>275951234</v>
      </c>
      <c r="K65" s="126">
        <v>4.5</v>
      </c>
      <c r="L65" s="64"/>
    </row>
    <row r="66" spans="1:12" ht="9" customHeight="1" thickTop="1">
      <c r="A66" s="64"/>
      <c r="B66" s="158" t="s">
        <v>160</v>
      </c>
      <c r="C66" s="128">
        <v>12445823639</v>
      </c>
      <c r="D66" s="128">
        <v>81601062835</v>
      </c>
      <c r="E66" s="129">
        <v>2.7</v>
      </c>
      <c r="F66" s="128">
        <v>12525797534</v>
      </c>
      <c r="G66" s="128">
        <v>94126860369</v>
      </c>
      <c r="H66" s="129">
        <v>2.9</v>
      </c>
      <c r="I66" s="128">
        <v>11835499721</v>
      </c>
      <c r="J66" s="128">
        <v>105962360090.614</v>
      </c>
      <c r="K66" s="129">
        <v>2.9</v>
      </c>
      <c r="L66" s="64"/>
    </row>
    <row r="67" spans="1:12" ht="9" customHeight="1" thickBot="1">
      <c r="A67" s="64"/>
      <c r="B67" s="159" t="s">
        <v>161</v>
      </c>
      <c r="C67" s="131">
        <v>114123264</v>
      </c>
      <c r="D67" s="131">
        <v>644450922</v>
      </c>
      <c r="E67" s="132">
        <v>16.4</v>
      </c>
      <c r="F67" s="131">
        <v>117628367</v>
      </c>
      <c r="G67" s="131">
        <v>762079289</v>
      </c>
      <c r="H67" s="132">
        <v>20.1</v>
      </c>
      <c r="I67" s="131">
        <v>75872062</v>
      </c>
      <c r="J67" s="131">
        <v>837951350.918</v>
      </c>
      <c r="K67" s="132">
        <v>18.4</v>
      </c>
      <c r="L67" s="64"/>
    </row>
    <row r="68" spans="1:12" ht="9" customHeight="1" thickTop="1">
      <c r="A68" s="64"/>
      <c r="B68" s="160" t="s">
        <v>162</v>
      </c>
      <c r="C68" s="134">
        <v>12559946903</v>
      </c>
      <c r="D68" s="134">
        <v>82245513757</v>
      </c>
      <c r="E68" s="135">
        <v>2.8</v>
      </c>
      <c r="F68" s="134">
        <v>12643425901</v>
      </c>
      <c r="G68" s="134">
        <v>94888939658</v>
      </c>
      <c r="H68" s="135">
        <v>3</v>
      </c>
      <c r="I68" s="134">
        <v>11911371783</v>
      </c>
      <c r="J68" s="134">
        <v>106800311441.532</v>
      </c>
      <c r="K68" s="135">
        <v>3</v>
      </c>
      <c r="L68" s="64"/>
    </row>
    <row r="69" spans="1:12" ht="9.75" customHeight="1">
      <c r="A69" s="64"/>
      <c r="B69" s="136" t="s">
        <v>163</v>
      </c>
      <c r="C69" s="137"/>
      <c r="D69" s="137"/>
      <c r="E69" s="137"/>
      <c r="F69" s="137"/>
      <c r="G69" s="137"/>
      <c r="H69" s="137"/>
      <c r="I69" s="137"/>
      <c r="J69" s="137"/>
      <c r="K69" s="138"/>
      <c r="L69" s="64"/>
    </row>
    <row r="70" spans="1:12" ht="7.5" customHeight="1">
      <c r="A70" s="64"/>
      <c r="B70" s="139" t="s">
        <v>164</v>
      </c>
      <c r="C70" s="140"/>
      <c r="D70" s="140"/>
      <c r="E70" s="140"/>
      <c r="F70" s="140"/>
      <c r="G70" s="140"/>
      <c r="H70" s="140"/>
      <c r="I70" s="140"/>
      <c r="J70" s="140"/>
      <c r="K70" s="141"/>
      <c r="L70" s="64"/>
    </row>
    <row r="71" spans="1:12" ht="7.5" customHeight="1">
      <c r="A71" s="64"/>
      <c r="B71" s="142" t="s">
        <v>165</v>
      </c>
      <c r="C71" s="143"/>
      <c r="D71" s="143"/>
      <c r="E71" s="143"/>
      <c r="F71" s="143"/>
      <c r="G71" s="143"/>
      <c r="H71" s="143"/>
      <c r="I71" s="143"/>
      <c r="J71" s="143"/>
      <c r="K71" s="144"/>
      <c r="L71" s="64"/>
    </row>
    <row r="72" spans="1:12" ht="12.75">
      <c r="A72" s="64"/>
      <c r="B72" s="64"/>
      <c r="C72" s="64"/>
      <c r="D72" s="64"/>
      <c r="E72" s="64"/>
      <c r="F72" s="64"/>
      <c r="G72" s="64"/>
      <c r="H72" s="64"/>
      <c r="I72" s="64"/>
      <c r="J72" s="64"/>
      <c r="K72" s="64"/>
      <c r="L72" s="64"/>
    </row>
    <row r="73" spans="1:12" ht="12.75">
      <c r="A73" s="64"/>
      <c r="B73" s="64"/>
      <c r="C73" s="64"/>
      <c r="D73" s="64"/>
      <c r="E73" s="64"/>
      <c r="F73" s="64"/>
      <c r="G73" s="64"/>
      <c r="H73" s="64"/>
      <c r="I73" s="64"/>
      <c r="J73" s="64"/>
      <c r="K73" s="64"/>
      <c r="L73" s="64"/>
    </row>
    <row r="74" spans="1:12" ht="12.75">
      <c r="A74" s="64"/>
      <c r="B74" s="64"/>
      <c r="C74" s="64"/>
      <c r="D74" s="64"/>
      <c r="E74" s="64"/>
      <c r="F74" s="64"/>
      <c r="G74" s="64"/>
      <c r="H74" s="64"/>
      <c r="I74" s="64"/>
      <c r="J74" s="64"/>
      <c r="K74" s="64"/>
      <c r="L74" s="64"/>
    </row>
    <row r="75" spans="1:12" ht="12.75">
      <c r="A75" s="64"/>
      <c r="B75" s="64"/>
      <c r="C75" s="64"/>
      <c r="D75" s="64"/>
      <c r="E75" s="64"/>
      <c r="F75" s="64"/>
      <c r="G75" s="64"/>
      <c r="H75" s="64"/>
      <c r="I75" s="64"/>
      <c r="J75" s="64"/>
      <c r="K75" s="64"/>
      <c r="L75" s="64"/>
    </row>
    <row r="76" spans="1:12" ht="12.75">
      <c r="A76" s="64"/>
      <c r="B76" s="64"/>
      <c r="C76" s="64"/>
      <c r="D76" s="64"/>
      <c r="E76" s="64"/>
      <c r="F76" s="64"/>
      <c r="G76" s="64"/>
      <c r="H76" s="64"/>
      <c r="I76" s="64"/>
      <c r="J76" s="64"/>
      <c r="K76" s="64"/>
      <c r="L76" s="64"/>
    </row>
    <row r="77" spans="1:12" ht="12.75">
      <c r="A77" s="64"/>
      <c r="B77" s="64"/>
      <c r="C77" s="64"/>
      <c r="D77" s="64"/>
      <c r="E77" s="64"/>
      <c r="F77" s="64"/>
      <c r="G77" s="64"/>
      <c r="H77" s="64"/>
      <c r="I77" s="64"/>
      <c r="J77" s="64"/>
      <c r="K77" s="64"/>
      <c r="L77" s="64"/>
    </row>
    <row r="78" spans="1:12" ht="12.75">
      <c r="A78" s="64"/>
      <c r="B78" s="64"/>
      <c r="C78" s="64"/>
      <c r="D78" s="64"/>
      <c r="E78" s="64"/>
      <c r="F78" s="64"/>
      <c r="G78" s="64"/>
      <c r="H78" s="64"/>
      <c r="I78" s="64"/>
      <c r="J78" s="64"/>
      <c r="K78" s="64"/>
      <c r="L78" s="64"/>
    </row>
    <row r="79" spans="1:12" ht="12.75">
      <c r="A79" s="64"/>
      <c r="B79" s="64"/>
      <c r="C79" s="64"/>
      <c r="D79" s="64"/>
      <c r="E79" s="64"/>
      <c r="F79" s="64"/>
      <c r="G79" s="64"/>
      <c r="H79" s="64"/>
      <c r="I79" s="64"/>
      <c r="J79" s="64"/>
      <c r="K79" s="64"/>
      <c r="L79" s="64"/>
    </row>
    <row r="80" spans="1:12" ht="12.75">
      <c r="A80" s="64"/>
      <c r="B80" s="64"/>
      <c r="C80" s="64"/>
      <c r="D80" s="64"/>
      <c r="E80" s="64"/>
      <c r="F80" s="64"/>
      <c r="G80" s="64"/>
      <c r="H80" s="64"/>
      <c r="I80" s="64"/>
      <c r="J80" s="64"/>
      <c r="K80" s="64"/>
      <c r="L80" s="64"/>
    </row>
    <row r="81" spans="1:12" ht="12.75">
      <c r="A81" s="64"/>
      <c r="B81" s="64"/>
      <c r="C81" s="64"/>
      <c r="D81" s="64"/>
      <c r="E81" s="64"/>
      <c r="F81" s="64"/>
      <c r="G81" s="64"/>
      <c r="H81" s="64"/>
      <c r="I81" s="64"/>
      <c r="J81" s="64"/>
      <c r="K81" s="64"/>
      <c r="L81" s="64"/>
    </row>
    <row r="82" spans="1:12" ht="12.75">
      <c r="A82" s="64"/>
      <c r="B82" s="64"/>
      <c r="C82" s="64"/>
      <c r="D82" s="64"/>
      <c r="E82" s="64"/>
      <c r="F82" s="64"/>
      <c r="G82" s="64"/>
      <c r="H82" s="64"/>
      <c r="I82" s="64"/>
      <c r="J82" s="64"/>
      <c r="K82" s="64"/>
      <c r="L82" s="64"/>
    </row>
    <row r="83" spans="1:12" ht="12.75">
      <c r="A83" s="64"/>
      <c r="B83" s="64"/>
      <c r="C83" s="64"/>
      <c r="D83" s="64"/>
      <c r="E83" s="64"/>
      <c r="F83" s="64"/>
      <c r="G83" s="64"/>
      <c r="H83" s="64"/>
      <c r="I83" s="64"/>
      <c r="J83" s="64"/>
      <c r="K83" s="64"/>
      <c r="L83" s="64"/>
    </row>
    <row r="84" spans="1:12" ht="12.75">
      <c r="A84" s="64"/>
      <c r="B84" s="64"/>
      <c r="C84" s="64"/>
      <c r="D84" s="64"/>
      <c r="E84" s="64"/>
      <c r="F84" s="64"/>
      <c r="G84" s="64"/>
      <c r="H84" s="64"/>
      <c r="I84" s="64"/>
      <c r="J84" s="64"/>
      <c r="K84" s="64"/>
      <c r="L84" s="64"/>
    </row>
    <row r="85" spans="1:12" ht="12.75">
      <c r="A85" s="64"/>
      <c r="B85" s="64"/>
      <c r="C85" s="64"/>
      <c r="D85" s="64"/>
      <c r="E85" s="64"/>
      <c r="F85" s="64"/>
      <c r="G85" s="64"/>
      <c r="H85" s="64"/>
      <c r="I85" s="64"/>
      <c r="J85" s="64"/>
      <c r="K85" s="64"/>
      <c r="L85" s="64"/>
    </row>
    <row r="86" spans="1:12" ht="12.75">
      <c r="A86" s="64"/>
      <c r="B86" s="64"/>
      <c r="C86" s="64"/>
      <c r="D86" s="64"/>
      <c r="E86" s="64"/>
      <c r="F86" s="64"/>
      <c r="G86" s="64"/>
      <c r="H86" s="64"/>
      <c r="I86" s="64"/>
      <c r="J86" s="64"/>
      <c r="K86" s="64"/>
      <c r="L86" s="64"/>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M73"/>
  <sheetViews>
    <sheetView zoomScale="130" zoomScaleNormal="130" zoomScalePageLayoutView="0" workbookViewId="0" topLeftCell="A1">
      <selection activeCell="M33" sqref="M33"/>
    </sheetView>
  </sheetViews>
  <sheetFormatPr defaultColWidth="9.140625" defaultRowHeight="12.75"/>
  <cols>
    <col min="1" max="1" width="4.7109375" style="0" customWidth="1"/>
    <col min="2" max="2" width="9.7109375" style="0" customWidth="1"/>
    <col min="3" max="3" width="8.7109375" style="0" customWidth="1"/>
    <col min="4" max="4" width="10.7109375" style="0" customWidth="1"/>
    <col min="5" max="5" width="5.421875" style="0" customWidth="1"/>
    <col min="6" max="6" width="8.7109375" style="0" customWidth="1"/>
    <col min="7" max="7" width="10.7109375" style="0" customWidth="1"/>
    <col min="8" max="8" width="5.421875" style="0" customWidth="1"/>
    <col min="9" max="9" width="8.7109375" style="0" customWidth="1"/>
    <col min="10" max="10" width="10.7109375" style="0" customWidth="1"/>
    <col min="11" max="11" width="5.421875" style="0" customWidth="1"/>
    <col min="12" max="12" width="4.7109375" style="0" customWidth="1"/>
  </cols>
  <sheetData>
    <row r="1" spans="1:13" ht="7.5" customHeight="1">
      <c r="A1" s="64"/>
      <c r="B1" s="64"/>
      <c r="C1" s="64"/>
      <c r="D1" s="64"/>
      <c r="E1" s="64"/>
      <c r="F1" s="64"/>
      <c r="G1" s="64"/>
      <c r="H1" s="64"/>
      <c r="I1" s="64"/>
      <c r="J1" s="64"/>
      <c r="K1" s="64"/>
      <c r="L1" s="64"/>
      <c r="M1" s="64"/>
    </row>
    <row r="2" spans="1:13" ht="12" customHeight="1" hidden="1">
      <c r="A2" s="64"/>
      <c r="B2" s="101" t="s">
        <v>0</v>
      </c>
      <c r="C2" s="101" t="s">
        <v>79</v>
      </c>
      <c r="D2" s="101" t="s">
        <v>80</v>
      </c>
      <c r="E2" s="101" t="s">
        <v>81</v>
      </c>
      <c r="F2" s="101" t="s">
        <v>82</v>
      </c>
      <c r="G2" s="101" t="s">
        <v>7</v>
      </c>
      <c r="H2" s="101" t="s">
        <v>8</v>
      </c>
      <c r="I2" s="101"/>
      <c r="J2" s="101"/>
      <c r="K2" s="101"/>
      <c r="L2" s="64"/>
      <c r="M2" s="64"/>
    </row>
    <row r="3" spans="1:13" ht="12" customHeight="1" hidden="1">
      <c r="A3" s="64"/>
      <c r="B3" s="102" t="s">
        <v>193</v>
      </c>
      <c r="C3" s="101" t="s">
        <v>194</v>
      </c>
      <c r="D3" s="101" t="s">
        <v>195</v>
      </c>
      <c r="E3" s="101" t="s">
        <v>66</v>
      </c>
      <c r="F3" s="101" t="s">
        <v>72</v>
      </c>
      <c r="G3" s="101" t="s">
        <v>18</v>
      </c>
      <c r="H3" s="101" t="s">
        <v>19</v>
      </c>
      <c r="I3" s="101"/>
      <c r="J3" s="101"/>
      <c r="K3" s="101"/>
      <c r="L3" s="64"/>
      <c r="M3" s="64"/>
    </row>
    <row r="4" spans="1:13" ht="7.5" customHeight="1">
      <c r="A4" s="64"/>
      <c r="B4" s="101"/>
      <c r="C4" s="101"/>
      <c r="D4" s="101"/>
      <c r="E4" s="101"/>
      <c r="F4" s="101"/>
      <c r="G4" s="101"/>
      <c r="H4" s="101"/>
      <c r="I4" s="101"/>
      <c r="J4" s="101"/>
      <c r="K4" s="101"/>
      <c r="L4" s="64"/>
      <c r="M4" s="64"/>
    </row>
    <row r="5" spans="1:13" ht="22.5" customHeight="1">
      <c r="A5" s="64"/>
      <c r="B5" s="105" t="s">
        <v>85</v>
      </c>
      <c r="C5" s="106"/>
      <c r="D5" s="106"/>
      <c r="E5" s="103"/>
      <c r="F5" s="103"/>
      <c r="G5" s="103"/>
      <c r="H5" s="103"/>
      <c r="I5" s="103"/>
      <c r="J5" s="103"/>
      <c r="K5" s="103"/>
      <c r="L5" s="64"/>
      <c r="M5" s="64"/>
    </row>
    <row r="6" spans="1:13" ht="15">
      <c r="A6" s="64"/>
      <c r="B6" s="107" t="s">
        <v>86</v>
      </c>
      <c r="C6" s="107"/>
      <c r="D6" s="107"/>
      <c r="E6" s="104"/>
      <c r="F6" s="104"/>
      <c r="G6" s="104"/>
      <c r="H6" s="104"/>
      <c r="I6" s="104"/>
      <c r="J6" s="104"/>
      <c r="K6" s="104"/>
      <c r="L6" s="64"/>
      <c r="M6" s="64"/>
    </row>
    <row r="7" spans="1:13" ht="9" customHeight="1">
      <c r="A7" s="64"/>
      <c r="B7" s="104"/>
      <c r="C7" s="104"/>
      <c r="D7" s="104"/>
      <c r="E7" s="104"/>
      <c r="F7" s="104"/>
      <c r="G7" s="104"/>
      <c r="H7" s="104"/>
      <c r="I7" s="104"/>
      <c r="J7" s="108"/>
      <c r="K7" s="108" t="s">
        <v>87</v>
      </c>
      <c r="L7" s="64"/>
      <c r="M7" s="64"/>
    </row>
    <row r="8" spans="1:13" ht="12" customHeight="1">
      <c r="A8" s="64"/>
      <c r="B8" s="109" t="str">
        <f>CONCATENATE("Created On: ",F3)</f>
        <v>Created On: 04/18/2016</v>
      </c>
      <c r="C8" s="64"/>
      <c r="D8" s="64"/>
      <c r="E8" s="64"/>
      <c r="F8" s="109" t="s">
        <v>88</v>
      </c>
      <c r="G8" s="64"/>
      <c r="H8" s="64"/>
      <c r="I8" s="64"/>
      <c r="J8" s="64"/>
      <c r="K8" s="108" t="str">
        <f>CONCATENATE(G3," ",H3," Reporting Period")</f>
        <v>December 2015 Reporting Period</v>
      </c>
      <c r="L8" s="64"/>
      <c r="M8" s="64"/>
    </row>
    <row r="9" spans="1:13" ht="12" customHeight="1">
      <c r="A9" s="64"/>
      <c r="B9" s="147"/>
      <c r="C9" s="147" t="s">
        <v>196</v>
      </c>
      <c r="D9" s="148" t="s">
        <v>90</v>
      </c>
      <c r="E9" s="148"/>
      <c r="F9" s="147" t="s">
        <v>197</v>
      </c>
      <c r="G9" s="148" t="s">
        <v>90</v>
      </c>
      <c r="H9" s="148"/>
      <c r="I9" s="147" t="s">
        <v>18</v>
      </c>
      <c r="J9" s="148" t="s">
        <v>90</v>
      </c>
      <c r="K9" s="148"/>
      <c r="L9" s="64"/>
      <c r="M9" s="64"/>
    </row>
    <row r="10" spans="1:13" ht="12" customHeight="1">
      <c r="A10" s="64"/>
      <c r="B10" s="149" t="s">
        <v>93</v>
      </c>
      <c r="C10" s="150" t="str">
        <f>C3</f>
        <v>47</v>
      </c>
      <c r="D10" s="151" t="s">
        <v>94</v>
      </c>
      <c r="E10" s="151"/>
      <c r="F10" s="150" t="str">
        <f>D3</f>
        <v>45</v>
      </c>
      <c r="G10" s="151" t="s">
        <v>94</v>
      </c>
      <c r="H10" s="151"/>
      <c r="I10" s="150" t="str">
        <f>E3</f>
        <v>40</v>
      </c>
      <c r="J10" s="151" t="s">
        <v>94</v>
      </c>
      <c r="K10" s="151"/>
      <c r="L10" s="64"/>
      <c r="M10" s="64"/>
    </row>
    <row r="11" spans="1:13" ht="12" customHeight="1">
      <c r="A11" s="64"/>
      <c r="B11" s="149"/>
      <c r="C11" s="149" t="str">
        <f>CONCATENATE("(",C3," Entities)")</f>
        <v>(47 Entities)</v>
      </c>
      <c r="D11" s="151" t="s">
        <v>95</v>
      </c>
      <c r="E11" s="151"/>
      <c r="F11" s="149" t="str">
        <f>CONCATENATE("(",D3," Entities)")</f>
        <v>(45 Entities)</v>
      </c>
      <c r="G11" s="151" t="s">
        <v>95</v>
      </c>
      <c r="H11" s="151"/>
      <c r="I11" s="149" t="str">
        <f>CONCATENATE("(",E3," Entities)")</f>
        <v>(40 Entities)</v>
      </c>
      <c r="J11" s="151" t="s">
        <v>95</v>
      </c>
      <c r="K11" s="151"/>
      <c r="L11" s="64"/>
      <c r="M11" s="64"/>
    </row>
    <row r="12" spans="1:13" ht="16.5" customHeight="1">
      <c r="A12" s="64"/>
      <c r="B12" s="152"/>
      <c r="C12" s="152" t="s">
        <v>198</v>
      </c>
      <c r="D12" s="153" t="s">
        <v>97</v>
      </c>
      <c r="E12" s="153" t="s">
        <v>199</v>
      </c>
      <c r="F12" s="152" t="s">
        <v>198</v>
      </c>
      <c r="G12" s="153" t="s">
        <v>97</v>
      </c>
      <c r="H12" s="153" t="s">
        <v>199</v>
      </c>
      <c r="I12" s="152" t="s">
        <v>198</v>
      </c>
      <c r="J12" s="153" t="s">
        <v>97</v>
      </c>
      <c r="K12" s="153" t="s">
        <v>199</v>
      </c>
      <c r="L12" s="64"/>
      <c r="M12" s="64"/>
    </row>
    <row r="13" spans="1:13" ht="12.75" hidden="1">
      <c r="A13" s="64"/>
      <c r="B13" s="109" t="s">
        <v>99</v>
      </c>
      <c r="C13" s="109" t="s">
        <v>200</v>
      </c>
      <c r="D13" s="109" t="s">
        <v>201</v>
      </c>
      <c r="E13" s="109" t="s">
        <v>202</v>
      </c>
      <c r="F13" s="109" t="s">
        <v>203</v>
      </c>
      <c r="G13" s="109" t="s">
        <v>204</v>
      </c>
      <c r="H13" s="109" t="s">
        <v>205</v>
      </c>
      <c r="I13" s="109" t="s">
        <v>206</v>
      </c>
      <c r="J13" s="109" t="s">
        <v>207</v>
      </c>
      <c r="K13" s="109" t="s">
        <v>208</v>
      </c>
      <c r="L13" s="64"/>
      <c r="M13" s="64"/>
    </row>
    <row r="14" spans="1:13" ht="12.75" hidden="1">
      <c r="A14" s="64"/>
      <c r="B14" s="117"/>
      <c r="C14" s="117">
        <v>0</v>
      </c>
      <c r="D14" s="118">
        <v>0</v>
      </c>
      <c r="E14" s="118">
        <v>0</v>
      </c>
      <c r="F14" s="117">
        <v>0</v>
      </c>
      <c r="G14" s="118">
        <v>0</v>
      </c>
      <c r="H14" s="118">
        <v>0</v>
      </c>
      <c r="I14" s="117">
        <v>0</v>
      </c>
      <c r="J14" s="118">
        <v>0</v>
      </c>
      <c r="K14" s="118">
        <v>0</v>
      </c>
      <c r="L14" s="64"/>
      <c r="M14" s="64"/>
    </row>
    <row r="15" spans="1:13" ht="9" customHeight="1">
      <c r="A15" s="64"/>
      <c r="B15" s="154" t="s">
        <v>109</v>
      </c>
      <c r="C15" s="120">
        <v>218677593</v>
      </c>
      <c r="D15" s="120">
        <v>2247660061</v>
      </c>
      <c r="E15" s="121">
        <v>4.2</v>
      </c>
      <c r="F15" s="120">
        <v>231411596</v>
      </c>
      <c r="G15" s="120">
        <v>2479071657</v>
      </c>
      <c r="H15" s="121">
        <v>3.8</v>
      </c>
      <c r="I15" s="120">
        <v>214549434</v>
      </c>
      <c r="J15" s="120">
        <v>2693621091</v>
      </c>
      <c r="K15" s="121">
        <v>3.9</v>
      </c>
      <c r="L15" s="64"/>
      <c r="M15" s="64"/>
    </row>
    <row r="16" spans="1:13" ht="9" customHeight="1">
      <c r="A16" s="64"/>
      <c r="B16" s="155" t="s">
        <v>110</v>
      </c>
      <c r="C16" s="123">
        <v>24185840</v>
      </c>
      <c r="D16" s="123">
        <v>248417620</v>
      </c>
      <c r="E16" s="124">
        <v>0.8</v>
      </c>
      <c r="F16" s="123">
        <v>21563867</v>
      </c>
      <c r="G16" s="123">
        <v>269981487</v>
      </c>
      <c r="H16" s="124">
        <v>1.1</v>
      </c>
      <c r="I16" s="123">
        <v>22309426</v>
      </c>
      <c r="J16" s="123">
        <v>292290913.222</v>
      </c>
      <c r="K16" s="124">
        <v>1.2</v>
      </c>
      <c r="L16" s="64"/>
      <c r="M16" s="64"/>
    </row>
    <row r="17" spans="1:13" ht="9" customHeight="1">
      <c r="A17" s="64"/>
      <c r="B17" s="155" t="s">
        <v>111</v>
      </c>
      <c r="C17" s="125">
        <v>245315318</v>
      </c>
      <c r="D17" s="125">
        <v>2350306302</v>
      </c>
      <c r="E17" s="126">
        <v>5.1</v>
      </c>
      <c r="F17" s="125">
        <v>232860090</v>
      </c>
      <c r="G17" s="125">
        <v>2583166392</v>
      </c>
      <c r="H17" s="126">
        <v>5.1</v>
      </c>
      <c r="I17" s="125">
        <v>234004784</v>
      </c>
      <c r="J17" s="125">
        <v>2817171176</v>
      </c>
      <c r="K17" s="126">
        <v>4.8</v>
      </c>
      <c r="L17" s="64"/>
      <c r="M17" s="64"/>
    </row>
    <row r="18" spans="1:13" ht="9" customHeight="1">
      <c r="A18" s="64"/>
      <c r="B18" s="155" t="s">
        <v>112</v>
      </c>
      <c r="C18" s="125">
        <v>128985890</v>
      </c>
      <c r="D18" s="125">
        <v>1230901055</v>
      </c>
      <c r="E18" s="126">
        <v>2.3</v>
      </c>
      <c r="F18" s="125">
        <v>120332212</v>
      </c>
      <c r="G18" s="125">
        <v>1351233267</v>
      </c>
      <c r="H18" s="126">
        <v>2.2</v>
      </c>
      <c r="I18" s="125">
        <v>120569103</v>
      </c>
      <c r="J18" s="125">
        <v>1471802370</v>
      </c>
      <c r="K18" s="126">
        <v>1.9</v>
      </c>
      <c r="L18" s="64"/>
      <c r="M18" s="64"/>
    </row>
    <row r="19" spans="1:13" ht="9" customHeight="1">
      <c r="A19" s="64"/>
      <c r="B19" s="155" t="s">
        <v>113</v>
      </c>
      <c r="C19" s="125">
        <v>1305813553</v>
      </c>
      <c r="D19" s="125">
        <v>12622628711</v>
      </c>
      <c r="E19" s="126">
        <v>2.8</v>
      </c>
      <c r="F19" s="125">
        <v>1225432106</v>
      </c>
      <c r="G19" s="125">
        <v>13848060817</v>
      </c>
      <c r="H19" s="126">
        <v>2.8</v>
      </c>
      <c r="I19" s="125">
        <v>1271902196</v>
      </c>
      <c r="J19" s="125">
        <v>15119963013</v>
      </c>
      <c r="K19" s="126">
        <v>2.7</v>
      </c>
      <c r="L19" s="64"/>
      <c r="M19" s="64"/>
    </row>
    <row r="20" spans="1:13" ht="9" customHeight="1">
      <c r="A20" s="64"/>
      <c r="B20" s="155" t="s">
        <v>114</v>
      </c>
      <c r="C20" s="125">
        <v>200162074</v>
      </c>
      <c r="D20" s="125">
        <v>1941989397</v>
      </c>
      <c r="E20" s="126">
        <v>4.3</v>
      </c>
      <c r="F20" s="125">
        <v>181727946</v>
      </c>
      <c r="G20" s="125">
        <v>2123717343</v>
      </c>
      <c r="H20" s="126">
        <v>4.2</v>
      </c>
      <c r="I20" s="125">
        <v>189819984</v>
      </c>
      <c r="J20" s="125">
        <v>2313537327</v>
      </c>
      <c r="K20" s="126">
        <v>4.2</v>
      </c>
      <c r="L20" s="64"/>
      <c r="M20" s="64"/>
    </row>
    <row r="21" spans="1:13" ht="9" customHeight="1">
      <c r="A21" s="64"/>
      <c r="B21" s="155" t="s">
        <v>115</v>
      </c>
      <c r="C21" s="123">
        <v>125665449</v>
      </c>
      <c r="D21" s="123">
        <v>1222543084.58</v>
      </c>
      <c r="E21" s="124">
        <v>2.5</v>
      </c>
      <c r="F21" s="123">
        <v>119411622</v>
      </c>
      <c r="G21" s="123">
        <v>1341954706.13</v>
      </c>
      <c r="H21" s="124">
        <v>2.3</v>
      </c>
      <c r="I21" s="123">
        <v>122408377</v>
      </c>
      <c r="J21" s="123">
        <v>1464363083.222</v>
      </c>
      <c r="K21" s="124">
        <v>2.1</v>
      </c>
      <c r="L21" s="64"/>
      <c r="M21" s="64"/>
    </row>
    <row r="22" spans="1:13" ht="9" customHeight="1">
      <c r="A22" s="64"/>
      <c r="B22" s="155" t="s">
        <v>116</v>
      </c>
      <c r="C22" s="125">
        <v>47040576</v>
      </c>
      <c r="D22" s="125">
        <v>406036941</v>
      </c>
      <c r="E22" s="126">
        <v>12.4</v>
      </c>
      <c r="F22" s="125">
        <v>37054996</v>
      </c>
      <c r="G22" s="125">
        <v>443091937</v>
      </c>
      <c r="H22" s="126">
        <v>9.9</v>
      </c>
      <c r="I22" s="125">
        <v>39904995</v>
      </c>
      <c r="J22" s="125">
        <v>482996932</v>
      </c>
      <c r="K22" s="126">
        <v>9.2</v>
      </c>
      <c r="L22" s="64"/>
      <c r="M22" s="64"/>
    </row>
    <row r="23" spans="1:13" ht="9" customHeight="1">
      <c r="A23" s="64"/>
      <c r="B23" s="155" t="s">
        <v>117</v>
      </c>
      <c r="C23" s="123">
        <v>10167327</v>
      </c>
      <c r="D23" s="123">
        <v>100023835</v>
      </c>
      <c r="E23" s="124">
        <v>5.2</v>
      </c>
      <c r="F23" s="123">
        <v>10554710</v>
      </c>
      <c r="G23" s="123">
        <v>110578545</v>
      </c>
      <c r="H23" s="124">
        <v>7</v>
      </c>
      <c r="I23" s="123">
        <v>8927030</v>
      </c>
      <c r="J23" s="123">
        <v>119505575</v>
      </c>
      <c r="K23" s="124">
        <v>6</v>
      </c>
      <c r="L23" s="64"/>
      <c r="M23" s="64"/>
    </row>
    <row r="24" spans="1:13" ht="9" customHeight="1">
      <c r="A24" s="64"/>
      <c r="B24" s="155" t="s">
        <v>118</v>
      </c>
      <c r="C24" s="125">
        <v>693606324</v>
      </c>
      <c r="D24" s="125">
        <v>7331802731</v>
      </c>
      <c r="E24" s="126">
        <v>4.2</v>
      </c>
      <c r="F24" s="125">
        <v>744715885</v>
      </c>
      <c r="G24" s="125">
        <v>8076518616</v>
      </c>
      <c r="H24" s="126">
        <v>4.3</v>
      </c>
      <c r="I24" s="125">
        <v>725086882</v>
      </c>
      <c r="J24" s="125">
        <v>8801605498</v>
      </c>
      <c r="K24" s="126">
        <v>4.3</v>
      </c>
      <c r="L24" s="64"/>
      <c r="M24" s="64"/>
    </row>
    <row r="25" spans="1:13" ht="9" customHeight="1">
      <c r="A25" s="64"/>
      <c r="B25" s="155" t="s">
        <v>119</v>
      </c>
      <c r="C25" s="125">
        <v>428651741</v>
      </c>
      <c r="D25" s="125">
        <v>4137633320</v>
      </c>
      <c r="E25" s="126">
        <v>5.7</v>
      </c>
      <c r="F25" s="125">
        <v>402138465</v>
      </c>
      <c r="G25" s="125">
        <v>4539771785</v>
      </c>
      <c r="H25" s="126">
        <v>5.7</v>
      </c>
      <c r="I25" s="125">
        <v>418355985</v>
      </c>
      <c r="J25" s="125">
        <v>4958127770</v>
      </c>
      <c r="K25" s="126">
        <v>5.8</v>
      </c>
      <c r="L25" s="64"/>
      <c r="M25" s="64"/>
    </row>
    <row r="26" spans="1:13" ht="9" customHeight="1">
      <c r="A26" s="64"/>
      <c r="B26" s="155" t="s">
        <v>120</v>
      </c>
      <c r="C26" s="125">
        <v>39757810</v>
      </c>
      <c r="D26" s="125">
        <v>388106600</v>
      </c>
      <c r="E26" s="126">
        <v>2</v>
      </c>
      <c r="F26" s="125">
        <v>37703940</v>
      </c>
      <c r="G26" s="125">
        <v>425810540</v>
      </c>
      <c r="H26" s="126">
        <v>2.1</v>
      </c>
      <c r="I26" s="125">
        <v>40266026</v>
      </c>
      <c r="J26" s="125">
        <v>466076566</v>
      </c>
      <c r="K26" s="126">
        <v>2.3</v>
      </c>
      <c r="L26" s="64"/>
      <c r="M26" s="64"/>
    </row>
    <row r="27" spans="1:13" ht="9" customHeight="1">
      <c r="A27" s="64"/>
      <c r="B27" s="155" t="s">
        <v>121</v>
      </c>
      <c r="C27" s="125">
        <v>74078522</v>
      </c>
      <c r="D27" s="125">
        <v>641545071</v>
      </c>
      <c r="E27" s="126">
        <v>6.2</v>
      </c>
      <c r="F27" s="125">
        <v>79304087</v>
      </c>
      <c r="G27" s="125">
        <v>720849158</v>
      </c>
      <c r="H27" s="126">
        <v>9</v>
      </c>
      <c r="I27" s="125">
        <v>79628985</v>
      </c>
      <c r="J27" s="125">
        <v>800478143</v>
      </c>
      <c r="K27" s="126">
        <v>10.3</v>
      </c>
      <c r="L27" s="64"/>
      <c r="M27" s="64"/>
    </row>
    <row r="28" spans="1:13" ht="9" customHeight="1">
      <c r="A28" s="64"/>
      <c r="B28" s="155" t="s">
        <v>122</v>
      </c>
      <c r="C28" s="125">
        <v>563482071</v>
      </c>
      <c r="D28" s="125">
        <v>4126679808</v>
      </c>
      <c r="E28" s="126">
        <v>7.5</v>
      </c>
      <c r="F28" s="125">
        <v>484298538</v>
      </c>
      <c r="G28" s="125">
        <v>4610978346</v>
      </c>
      <c r="H28" s="126">
        <v>8.8</v>
      </c>
      <c r="I28" s="125">
        <v>505995085</v>
      </c>
      <c r="J28" s="125">
        <v>5116973431</v>
      </c>
      <c r="K28" s="126">
        <v>9.8</v>
      </c>
      <c r="L28" s="64"/>
      <c r="M28" s="64"/>
    </row>
    <row r="29" spans="1:13" ht="9" customHeight="1">
      <c r="A29" s="64"/>
      <c r="B29" s="155" t="s">
        <v>123</v>
      </c>
      <c r="C29" s="125">
        <v>272529927</v>
      </c>
      <c r="D29" s="125">
        <v>2637919662</v>
      </c>
      <c r="E29" s="126">
        <v>3.9</v>
      </c>
      <c r="F29" s="125">
        <v>257908768</v>
      </c>
      <c r="G29" s="125">
        <v>2895828430</v>
      </c>
      <c r="H29" s="126">
        <v>3.8</v>
      </c>
      <c r="I29" s="125">
        <v>262147603</v>
      </c>
      <c r="J29" s="125">
        <v>3157976033</v>
      </c>
      <c r="K29" s="126">
        <v>3.4</v>
      </c>
      <c r="L29" s="64"/>
      <c r="M29" s="64"/>
    </row>
    <row r="30" spans="1:13" ht="9" customHeight="1">
      <c r="A30" s="64"/>
      <c r="B30" s="155" t="s">
        <v>124</v>
      </c>
      <c r="C30" s="125">
        <v>147310183</v>
      </c>
      <c r="D30" s="125">
        <v>1391557440</v>
      </c>
      <c r="E30" s="126">
        <v>-0.2</v>
      </c>
      <c r="F30" s="125">
        <v>133916884</v>
      </c>
      <c r="G30" s="125">
        <v>1525474324</v>
      </c>
      <c r="H30" s="126">
        <v>-0.4</v>
      </c>
      <c r="I30" s="125">
        <v>139684628</v>
      </c>
      <c r="J30" s="125">
        <v>1665158952</v>
      </c>
      <c r="K30" s="126">
        <v>-0.7</v>
      </c>
      <c r="L30" s="64"/>
      <c r="M30" s="64"/>
    </row>
    <row r="31" spans="1:13" ht="9" customHeight="1">
      <c r="A31" s="64"/>
      <c r="B31" s="155" t="s">
        <v>125</v>
      </c>
      <c r="C31" s="125">
        <v>113133592</v>
      </c>
      <c r="D31" s="125">
        <v>1072885023</v>
      </c>
      <c r="E31" s="126">
        <v>-2.4</v>
      </c>
      <c r="F31" s="125">
        <v>105813177</v>
      </c>
      <c r="G31" s="125">
        <v>1178698200</v>
      </c>
      <c r="H31" s="126">
        <v>-2.4</v>
      </c>
      <c r="I31" s="125">
        <v>111658740</v>
      </c>
      <c r="J31" s="125">
        <v>1290356940</v>
      </c>
      <c r="K31" s="126">
        <v>-2.3</v>
      </c>
      <c r="L31" s="64"/>
      <c r="M31" s="64"/>
    </row>
    <row r="32" spans="1:13" ht="9" customHeight="1">
      <c r="A32" s="64"/>
      <c r="B32" s="155" t="s">
        <v>126</v>
      </c>
      <c r="C32" s="125">
        <v>189395099</v>
      </c>
      <c r="D32" s="125">
        <v>1823567311</v>
      </c>
      <c r="E32" s="126">
        <v>3.5</v>
      </c>
      <c r="F32" s="125">
        <v>178600910</v>
      </c>
      <c r="G32" s="125">
        <v>2002168221</v>
      </c>
      <c r="H32" s="126">
        <v>3.4</v>
      </c>
      <c r="I32" s="125">
        <v>182578001</v>
      </c>
      <c r="J32" s="125">
        <v>2184746222</v>
      </c>
      <c r="K32" s="126">
        <v>3.2</v>
      </c>
      <c r="L32" s="64"/>
      <c r="M32" s="64"/>
    </row>
    <row r="33" spans="1:13" ht="9" customHeight="1">
      <c r="A33" s="64"/>
      <c r="B33" s="155" t="s">
        <v>127</v>
      </c>
      <c r="C33" s="125">
        <v>199912920</v>
      </c>
      <c r="D33" s="125">
        <v>1981796824</v>
      </c>
      <c r="E33" s="126">
        <v>4.7</v>
      </c>
      <c r="F33" s="125">
        <v>178992233</v>
      </c>
      <c r="G33" s="125">
        <v>2160789057</v>
      </c>
      <c r="H33" s="126">
        <v>3.8</v>
      </c>
      <c r="I33" s="125">
        <v>203057014</v>
      </c>
      <c r="J33" s="125">
        <v>2363846071</v>
      </c>
      <c r="K33" s="126">
        <v>3.7</v>
      </c>
      <c r="L33" s="64"/>
      <c r="M33" s="64"/>
    </row>
    <row r="34" spans="1:13" ht="9" customHeight="1">
      <c r="A34" s="64"/>
      <c r="B34" s="155" t="s">
        <v>128</v>
      </c>
      <c r="C34" s="125">
        <v>60714548</v>
      </c>
      <c r="D34" s="125">
        <v>667150276</v>
      </c>
      <c r="E34" s="126">
        <v>-0.1</v>
      </c>
      <c r="F34" s="125">
        <v>65403572</v>
      </c>
      <c r="G34" s="125">
        <v>732553848</v>
      </c>
      <c r="H34" s="126">
        <v>1.1</v>
      </c>
      <c r="I34" s="125">
        <v>48972436</v>
      </c>
      <c r="J34" s="125">
        <v>781526284</v>
      </c>
      <c r="K34" s="126">
        <v>-2.5</v>
      </c>
      <c r="L34" s="64"/>
      <c r="M34" s="64"/>
    </row>
    <row r="35" spans="1:13" ht="9" customHeight="1">
      <c r="A35" s="64"/>
      <c r="B35" s="155" t="s">
        <v>129</v>
      </c>
      <c r="C35" s="125">
        <v>260184447</v>
      </c>
      <c r="D35" s="125">
        <v>2398535112</v>
      </c>
      <c r="E35" s="126">
        <v>5.4</v>
      </c>
      <c r="F35" s="125">
        <v>223958892</v>
      </c>
      <c r="G35" s="125">
        <v>2622494004</v>
      </c>
      <c r="H35" s="126">
        <v>5</v>
      </c>
      <c r="I35" s="125">
        <v>240172503</v>
      </c>
      <c r="J35" s="125">
        <v>2862666507</v>
      </c>
      <c r="K35" s="126">
        <v>3.9</v>
      </c>
      <c r="L35" s="64"/>
      <c r="M35" s="64"/>
    </row>
    <row r="36" spans="1:13" ht="9" customHeight="1">
      <c r="A36" s="64"/>
      <c r="B36" s="155" t="s">
        <v>130</v>
      </c>
      <c r="C36" s="125">
        <v>236038086</v>
      </c>
      <c r="D36" s="125">
        <v>2327360510.705</v>
      </c>
      <c r="E36" s="126">
        <v>2</v>
      </c>
      <c r="F36" s="125">
        <v>228446120</v>
      </c>
      <c r="G36" s="125">
        <v>2555806630.985</v>
      </c>
      <c r="H36" s="126">
        <v>1.8</v>
      </c>
      <c r="I36" s="125">
        <v>212640661</v>
      </c>
      <c r="J36" s="125">
        <v>2768447292.47</v>
      </c>
      <c r="K36" s="126">
        <v>1.7</v>
      </c>
      <c r="L36" s="64"/>
      <c r="M36" s="64"/>
    </row>
    <row r="37" spans="1:13" ht="9" customHeight="1">
      <c r="A37" s="64"/>
      <c r="B37" s="155" t="s">
        <v>131</v>
      </c>
      <c r="C37" s="125">
        <v>414796770</v>
      </c>
      <c r="D37" s="125">
        <v>3927955150</v>
      </c>
      <c r="E37" s="126">
        <v>2</v>
      </c>
      <c r="F37" s="125">
        <v>383449007</v>
      </c>
      <c r="G37" s="125">
        <v>4311404157</v>
      </c>
      <c r="H37" s="126">
        <v>2.3</v>
      </c>
      <c r="I37" s="125">
        <v>388308244</v>
      </c>
      <c r="J37" s="125">
        <v>4699712401</v>
      </c>
      <c r="K37" s="126">
        <v>1.7</v>
      </c>
      <c r="L37" s="64"/>
      <c r="M37" s="64"/>
    </row>
    <row r="38" spans="1:13" ht="9" customHeight="1">
      <c r="A38" s="64"/>
      <c r="B38" s="155" t="s">
        <v>132</v>
      </c>
      <c r="C38" s="125">
        <v>234639502</v>
      </c>
      <c r="D38" s="125">
        <v>2199738165</v>
      </c>
      <c r="E38" s="126">
        <v>3.2</v>
      </c>
      <c r="F38" s="125">
        <v>211892044</v>
      </c>
      <c r="G38" s="125">
        <v>2411630209</v>
      </c>
      <c r="H38" s="126">
        <v>2.9</v>
      </c>
      <c r="I38" s="125">
        <v>217509678</v>
      </c>
      <c r="J38" s="125">
        <v>2629139887</v>
      </c>
      <c r="K38" s="126">
        <v>2.7</v>
      </c>
      <c r="L38" s="64"/>
      <c r="M38" s="64"/>
    </row>
    <row r="39" spans="1:13" ht="9" customHeight="1">
      <c r="A39" s="64"/>
      <c r="B39" s="155" t="s">
        <v>133</v>
      </c>
      <c r="C39" s="125">
        <v>150660981</v>
      </c>
      <c r="D39" s="125">
        <v>1441179844</v>
      </c>
      <c r="E39" s="126">
        <v>2</v>
      </c>
      <c r="F39" s="125">
        <v>141113455</v>
      </c>
      <c r="G39" s="125">
        <v>1582293298.642</v>
      </c>
      <c r="H39" s="126">
        <v>2.2</v>
      </c>
      <c r="I39" s="125">
        <v>154271577</v>
      </c>
      <c r="J39" s="125">
        <v>1736564875.247</v>
      </c>
      <c r="K39" s="126">
        <v>2.2</v>
      </c>
      <c r="L39" s="64"/>
      <c r="M39" s="64"/>
    </row>
    <row r="40" spans="1:13" ht="9" customHeight="1">
      <c r="A40" s="64"/>
      <c r="B40" s="155" t="s">
        <v>134</v>
      </c>
      <c r="C40" s="125">
        <v>276573030</v>
      </c>
      <c r="D40" s="125">
        <v>2651456305</v>
      </c>
      <c r="E40" s="126">
        <v>2</v>
      </c>
      <c r="F40" s="125">
        <v>239136717</v>
      </c>
      <c r="G40" s="125">
        <v>2890593022</v>
      </c>
      <c r="H40" s="126">
        <v>0.9</v>
      </c>
      <c r="I40" s="125">
        <v>282235135</v>
      </c>
      <c r="J40" s="125">
        <v>3172828157</v>
      </c>
      <c r="K40" s="126">
        <v>1.5</v>
      </c>
      <c r="L40" s="64"/>
      <c r="M40" s="64"/>
    </row>
    <row r="41" spans="1:13" ht="9" customHeight="1">
      <c r="A41" s="64"/>
      <c r="B41" s="155" t="s">
        <v>135</v>
      </c>
      <c r="C41" s="125">
        <v>45723594</v>
      </c>
      <c r="D41" s="125">
        <v>457794463</v>
      </c>
      <c r="E41" s="126">
        <v>4.4</v>
      </c>
      <c r="F41" s="125">
        <v>41566868</v>
      </c>
      <c r="G41" s="125">
        <v>499361331</v>
      </c>
      <c r="H41" s="126">
        <v>4.3</v>
      </c>
      <c r="I41" s="125">
        <v>40620924</v>
      </c>
      <c r="J41" s="125">
        <v>539982255</v>
      </c>
      <c r="K41" s="126">
        <v>4.1</v>
      </c>
      <c r="L41" s="64"/>
      <c r="M41" s="64"/>
    </row>
    <row r="42" spans="1:13" ht="9" customHeight="1">
      <c r="A42" s="64"/>
      <c r="B42" s="155" t="s">
        <v>136</v>
      </c>
      <c r="C42" s="125">
        <v>77717799</v>
      </c>
      <c r="D42" s="125">
        <v>749270227</v>
      </c>
      <c r="E42" s="126">
        <v>0.6</v>
      </c>
      <c r="F42" s="125">
        <v>70852993</v>
      </c>
      <c r="G42" s="125">
        <v>820123220</v>
      </c>
      <c r="H42" s="126">
        <v>0.6</v>
      </c>
      <c r="I42" s="125">
        <v>71425726</v>
      </c>
      <c r="J42" s="125">
        <v>891548946</v>
      </c>
      <c r="K42" s="126">
        <v>0.2</v>
      </c>
      <c r="L42" s="64"/>
      <c r="M42" s="64"/>
    </row>
    <row r="43" spans="1:13" ht="9" customHeight="1">
      <c r="A43" s="64"/>
      <c r="B43" s="155" t="s">
        <v>137</v>
      </c>
      <c r="C43" s="125">
        <v>98180256</v>
      </c>
      <c r="D43" s="125">
        <v>965856834</v>
      </c>
      <c r="E43" s="126">
        <v>4</v>
      </c>
      <c r="F43" s="125">
        <v>92768021</v>
      </c>
      <c r="G43" s="125">
        <v>1058624855</v>
      </c>
      <c r="H43" s="126">
        <v>4.1</v>
      </c>
      <c r="I43" s="125">
        <v>95341814</v>
      </c>
      <c r="J43" s="125">
        <v>1153966669</v>
      </c>
      <c r="K43" s="126">
        <v>3.9</v>
      </c>
      <c r="L43" s="64"/>
      <c r="M43" s="64"/>
    </row>
    <row r="44" spans="1:13" ht="9" customHeight="1">
      <c r="A44" s="64"/>
      <c r="B44" s="155" t="s">
        <v>138</v>
      </c>
      <c r="C44" s="125">
        <v>62534525</v>
      </c>
      <c r="D44" s="125">
        <v>599871968</v>
      </c>
      <c r="E44" s="126">
        <v>1.2</v>
      </c>
      <c r="F44" s="125">
        <v>57723788</v>
      </c>
      <c r="G44" s="125">
        <v>657595756.142</v>
      </c>
      <c r="H44" s="126">
        <v>1.1</v>
      </c>
      <c r="I44" s="125">
        <v>58735074</v>
      </c>
      <c r="J44" s="125">
        <v>716330830.274</v>
      </c>
      <c r="K44" s="126">
        <v>1</v>
      </c>
      <c r="L44" s="64"/>
      <c r="M44" s="64"/>
    </row>
    <row r="45" spans="1:13" ht="9" customHeight="1">
      <c r="A45" s="64"/>
      <c r="B45" s="155" t="s">
        <v>139</v>
      </c>
      <c r="C45" s="125">
        <v>352304888</v>
      </c>
      <c r="D45" s="125">
        <v>3420248901</v>
      </c>
      <c r="E45" s="126">
        <v>0.1</v>
      </c>
      <c r="F45" s="125">
        <v>322299962</v>
      </c>
      <c r="G45" s="125">
        <v>3742548863</v>
      </c>
      <c r="H45" s="126">
        <v>-0.2</v>
      </c>
      <c r="I45" s="125">
        <v>329333831</v>
      </c>
      <c r="J45" s="125">
        <v>4071882694</v>
      </c>
      <c r="K45" s="126">
        <v>-0.8</v>
      </c>
      <c r="L45" s="64"/>
      <c r="M45" s="64"/>
    </row>
    <row r="46" spans="1:13" ht="9" customHeight="1">
      <c r="A46" s="64"/>
      <c r="B46" s="155" t="s">
        <v>140</v>
      </c>
      <c r="C46" s="125">
        <v>83590922</v>
      </c>
      <c r="D46" s="125">
        <v>823850796</v>
      </c>
      <c r="E46" s="126">
        <v>2.7</v>
      </c>
      <c r="F46" s="125">
        <v>77607102</v>
      </c>
      <c r="G46" s="125">
        <v>901457898</v>
      </c>
      <c r="H46" s="126">
        <v>2.1</v>
      </c>
      <c r="I46" s="125">
        <v>80149348</v>
      </c>
      <c r="J46" s="125">
        <v>981607246</v>
      </c>
      <c r="K46" s="126">
        <v>2.1</v>
      </c>
      <c r="L46" s="64"/>
      <c r="M46" s="64"/>
    </row>
    <row r="47" spans="1:13" ht="9" customHeight="1">
      <c r="A47" s="64"/>
      <c r="B47" s="155" t="s">
        <v>141</v>
      </c>
      <c r="C47" s="125">
        <v>472166791</v>
      </c>
      <c r="D47" s="125">
        <v>4602732390</v>
      </c>
      <c r="E47" s="126">
        <v>-0.2</v>
      </c>
      <c r="F47" s="125">
        <v>440867921</v>
      </c>
      <c r="G47" s="125">
        <v>5043600311</v>
      </c>
      <c r="H47" s="126">
        <v>-0.5</v>
      </c>
      <c r="I47" s="125">
        <v>489630735</v>
      </c>
      <c r="J47" s="125">
        <v>5533231046.144</v>
      </c>
      <c r="K47" s="126">
        <v>-0.5</v>
      </c>
      <c r="L47" s="64"/>
      <c r="M47" s="64"/>
    </row>
    <row r="48" spans="1:13" ht="9" customHeight="1">
      <c r="A48" s="64"/>
      <c r="B48" s="155" t="s">
        <v>142</v>
      </c>
      <c r="C48" s="125">
        <v>376208152</v>
      </c>
      <c r="D48" s="125">
        <v>3800557045</v>
      </c>
      <c r="E48" s="126">
        <v>4.1</v>
      </c>
      <c r="F48" s="125">
        <v>379707804</v>
      </c>
      <c r="G48" s="125">
        <v>4180264849</v>
      </c>
      <c r="H48" s="126">
        <v>4.2</v>
      </c>
      <c r="I48" s="125">
        <v>390057197</v>
      </c>
      <c r="J48" s="125">
        <v>4570322046</v>
      </c>
      <c r="K48" s="126">
        <v>4.2</v>
      </c>
      <c r="L48" s="64"/>
      <c r="M48" s="64"/>
    </row>
    <row r="49" spans="1:13" ht="9" customHeight="1">
      <c r="A49" s="64"/>
      <c r="B49" s="155" t="s">
        <v>143</v>
      </c>
      <c r="C49" s="125">
        <v>40057232</v>
      </c>
      <c r="D49" s="125">
        <v>396876826</v>
      </c>
      <c r="E49" s="126">
        <v>2.1</v>
      </c>
      <c r="F49" s="125">
        <v>36030002</v>
      </c>
      <c r="G49" s="125">
        <v>432906828</v>
      </c>
      <c r="H49" s="126">
        <v>0.1</v>
      </c>
      <c r="I49" s="125">
        <v>39685134</v>
      </c>
      <c r="J49" s="125">
        <v>472591962</v>
      </c>
      <c r="K49" s="126">
        <v>-0.3</v>
      </c>
      <c r="L49" s="64"/>
      <c r="M49" s="64"/>
    </row>
    <row r="50" spans="1:13" ht="9" customHeight="1">
      <c r="A50" s="64"/>
      <c r="B50" s="155" t="s">
        <v>144</v>
      </c>
      <c r="C50" s="125">
        <v>456231063</v>
      </c>
      <c r="D50" s="125">
        <v>4278882442.02</v>
      </c>
      <c r="E50" s="126">
        <v>2.5</v>
      </c>
      <c r="F50" s="125">
        <v>419731985</v>
      </c>
      <c r="G50" s="125">
        <v>4698614427.336</v>
      </c>
      <c r="H50" s="126">
        <v>2.5</v>
      </c>
      <c r="I50" s="125">
        <v>442938820</v>
      </c>
      <c r="J50" s="125">
        <v>5141553246.939</v>
      </c>
      <c r="K50" s="126">
        <v>2.6</v>
      </c>
      <c r="L50" s="64"/>
      <c r="M50" s="64"/>
    </row>
    <row r="51" spans="1:13" ht="9" customHeight="1">
      <c r="A51" s="64"/>
      <c r="B51" s="155" t="s">
        <v>145</v>
      </c>
      <c r="C51" s="125">
        <v>131077877</v>
      </c>
      <c r="D51" s="125">
        <v>1592881617</v>
      </c>
      <c r="E51" s="126">
        <v>0.2</v>
      </c>
      <c r="F51" s="125">
        <v>196431300</v>
      </c>
      <c r="G51" s="125">
        <v>1789312917</v>
      </c>
      <c r="H51" s="126">
        <v>-1.2</v>
      </c>
      <c r="I51" s="125">
        <v>189890601</v>
      </c>
      <c r="J51" s="125">
        <v>1979203517.69</v>
      </c>
      <c r="K51" s="126">
        <v>-0.8</v>
      </c>
      <c r="L51" s="64"/>
      <c r="M51" s="64"/>
    </row>
    <row r="52" spans="1:13" ht="9" customHeight="1">
      <c r="A52" s="64"/>
      <c r="B52" s="155" t="s">
        <v>146</v>
      </c>
      <c r="C52" s="125">
        <v>123603638</v>
      </c>
      <c r="D52" s="125">
        <v>1302187022</v>
      </c>
      <c r="E52" s="126">
        <v>4</v>
      </c>
      <c r="F52" s="125">
        <v>127042089</v>
      </c>
      <c r="G52" s="125">
        <v>1429229111</v>
      </c>
      <c r="H52" s="126">
        <v>4.5</v>
      </c>
      <c r="I52" s="125">
        <v>127627402</v>
      </c>
      <c r="J52" s="125">
        <v>1556856513</v>
      </c>
      <c r="K52" s="126">
        <v>3.8</v>
      </c>
      <c r="L52" s="64"/>
      <c r="M52" s="64"/>
    </row>
    <row r="53" spans="1:13" ht="9" customHeight="1">
      <c r="A53" s="64"/>
      <c r="B53" s="155" t="s">
        <v>147</v>
      </c>
      <c r="C53" s="125">
        <v>429502308</v>
      </c>
      <c r="D53" s="125">
        <v>4133515793</v>
      </c>
      <c r="E53" s="126">
        <v>0.2</v>
      </c>
      <c r="F53" s="125">
        <v>395957731</v>
      </c>
      <c r="G53" s="125">
        <v>4529473524</v>
      </c>
      <c r="H53" s="126">
        <v>-0.3</v>
      </c>
      <c r="I53" s="125">
        <v>430335798</v>
      </c>
      <c r="J53" s="125">
        <v>4959809322.435</v>
      </c>
      <c r="K53" s="126">
        <v>-0.3</v>
      </c>
      <c r="L53" s="64"/>
      <c r="M53" s="64"/>
    </row>
    <row r="54" spans="1:13" ht="9" customHeight="1">
      <c r="A54" s="64"/>
      <c r="B54" s="155" t="s">
        <v>148</v>
      </c>
      <c r="C54" s="125">
        <v>32994918</v>
      </c>
      <c r="D54" s="125">
        <v>320860124</v>
      </c>
      <c r="E54" s="126">
        <v>2.4</v>
      </c>
      <c r="F54" s="125">
        <v>30778127</v>
      </c>
      <c r="G54" s="125">
        <v>351638251</v>
      </c>
      <c r="H54" s="126">
        <v>2.3</v>
      </c>
      <c r="I54" s="125">
        <v>31839759</v>
      </c>
      <c r="J54" s="125">
        <v>383478010</v>
      </c>
      <c r="K54" s="126">
        <v>1.9</v>
      </c>
      <c r="L54" s="64"/>
      <c r="M54" s="64"/>
    </row>
    <row r="55" spans="1:13" ht="9" customHeight="1">
      <c r="A55" s="64"/>
      <c r="B55" s="155" t="s">
        <v>149</v>
      </c>
      <c r="C55" s="125">
        <v>239774824</v>
      </c>
      <c r="D55" s="125">
        <v>2357329683</v>
      </c>
      <c r="E55" s="126">
        <v>5.8</v>
      </c>
      <c r="F55" s="125">
        <v>227937092</v>
      </c>
      <c r="G55" s="125">
        <v>2585266775</v>
      </c>
      <c r="H55" s="126">
        <v>5.3</v>
      </c>
      <c r="I55" s="125">
        <v>233262246</v>
      </c>
      <c r="J55" s="125">
        <v>2818529021</v>
      </c>
      <c r="K55" s="126">
        <v>4.9</v>
      </c>
      <c r="L55" s="64"/>
      <c r="M55" s="64"/>
    </row>
    <row r="56" spans="1:13" ht="9" customHeight="1">
      <c r="A56" s="64"/>
      <c r="B56" s="155" t="s">
        <v>150</v>
      </c>
      <c r="C56" s="125">
        <v>42161161</v>
      </c>
      <c r="D56" s="125">
        <v>404429504</v>
      </c>
      <c r="E56" s="126">
        <v>4.3</v>
      </c>
      <c r="F56" s="125">
        <v>40566494</v>
      </c>
      <c r="G56" s="125">
        <v>444995998</v>
      </c>
      <c r="H56" s="126">
        <v>5</v>
      </c>
      <c r="I56" s="125">
        <v>37003488</v>
      </c>
      <c r="J56" s="125">
        <v>481999486</v>
      </c>
      <c r="K56" s="126">
        <v>4.1</v>
      </c>
      <c r="L56" s="64"/>
      <c r="M56" s="64"/>
    </row>
    <row r="57" spans="1:13" ht="9" customHeight="1">
      <c r="A57" s="64"/>
      <c r="B57" s="155" t="s">
        <v>151</v>
      </c>
      <c r="C57" s="125">
        <v>292550136</v>
      </c>
      <c r="D57" s="125">
        <v>2769218342</v>
      </c>
      <c r="E57" s="126">
        <v>3.6</v>
      </c>
      <c r="F57" s="125">
        <v>283585978</v>
      </c>
      <c r="G57" s="125">
        <v>3052804320</v>
      </c>
      <c r="H57" s="126">
        <v>3.2</v>
      </c>
      <c r="I57" s="125">
        <v>254717450</v>
      </c>
      <c r="J57" s="125">
        <v>3307521770</v>
      </c>
      <c r="K57" s="126">
        <v>2.4</v>
      </c>
      <c r="L57" s="64"/>
      <c r="M57" s="64"/>
    </row>
    <row r="58" spans="1:13" ht="9" customHeight="1">
      <c r="A58" s="64"/>
      <c r="B58" s="155" t="s">
        <v>152</v>
      </c>
      <c r="C58" s="125">
        <v>1188923138</v>
      </c>
      <c r="D58" s="125">
        <v>11580978351</v>
      </c>
      <c r="E58" s="126">
        <v>4.2</v>
      </c>
      <c r="F58" s="125">
        <v>1122375383</v>
      </c>
      <c r="G58" s="125">
        <v>12703353734</v>
      </c>
      <c r="H58" s="126">
        <v>4</v>
      </c>
      <c r="I58" s="125">
        <v>1176488552</v>
      </c>
      <c r="J58" s="125">
        <v>13879842286</v>
      </c>
      <c r="K58" s="126">
        <v>3.9</v>
      </c>
      <c r="L58" s="64"/>
      <c r="M58" s="64"/>
    </row>
    <row r="59" spans="1:13" ht="9" customHeight="1">
      <c r="A59" s="64"/>
      <c r="B59" s="155" t="s">
        <v>153</v>
      </c>
      <c r="C59" s="125">
        <v>101433886</v>
      </c>
      <c r="D59" s="125">
        <v>955025897</v>
      </c>
      <c r="E59" s="126">
        <v>1.1</v>
      </c>
      <c r="F59" s="125">
        <v>93912193</v>
      </c>
      <c r="G59" s="125">
        <v>1048938090</v>
      </c>
      <c r="H59" s="126">
        <v>1.6</v>
      </c>
      <c r="I59" s="125">
        <v>96663501</v>
      </c>
      <c r="J59" s="125">
        <v>1145601591</v>
      </c>
      <c r="K59" s="126">
        <v>1.8</v>
      </c>
      <c r="L59" s="64"/>
      <c r="M59" s="64"/>
    </row>
    <row r="60" spans="1:13" ht="9" customHeight="1">
      <c r="A60" s="64"/>
      <c r="B60" s="155" t="s">
        <v>154</v>
      </c>
      <c r="C60" s="156">
        <v>27765585</v>
      </c>
      <c r="D60" s="156">
        <v>264210411</v>
      </c>
      <c r="E60" s="157">
        <v>-0.2</v>
      </c>
      <c r="F60" s="156">
        <v>23005957</v>
      </c>
      <c r="G60" s="156">
        <v>287216368</v>
      </c>
      <c r="H60" s="157">
        <v>-0.4</v>
      </c>
      <c r="I60" s="156">
        <v>25781813</v>
      </c>
      <c r="J60" s="156">
        <v>312998181</v>
      </c>
      <c r="K60" s="157">
        <v>-0.7</v>
      </c>
      <c r="L60" s="64"/>
      <c r="M60" s="64"/>
    </row>
    <row r="61" spans="1:13" ht="9" customHeight="1">
      <c r="A61" s="64"/>
      <c r="B61" s="155" t="s">
        <v>155</v>
      </c>
      <c r="C61" s="156">
        <v>354056526</v>
      </c>
      <c r="D61" s="156">
        <v>3378545235</v>
      </c>
      <c r="E61" s="157">
        <v>0.5</v>
      </c>
      <c r="F61" s="156">
        <v>298955274</v>
      </c>
      <c r="G61" s="156">
        <v>3677500509</v>
      </c>
      <c r="H61" s="157">
        <v>-0.3</v>
      </c>
      <c r="I61" s="156">
        <v>347138640</v>
      </c>
      <c r="J61" s="156">
        <v>4024639149</v>
      </c>
      <c r="K61" s="157">
        <v>0.1</v>
      </c>
      <c r="L61" s="64"/>
      <c r="M61" s="64"/>
    </row>
    <row r="62" spans="1:13" ht="9" customHeight="1">
      <c r="A62" s="64"/>
      <c r="B62" s="155" t="s">
        <v>156</v>
      </c>
      <c r="C62" s="125">
        <v>241020168</v>
      </c>
      <c r="D62" s="125">
        <v>2365546816</v>
      </c>
      <c r="E62" s="126">
        <v>2.6</v>
      </c>
      <c r="F62" s="125">
        <v>228323403</v>
      </c>
      <c r="G62" s="125">
        <v>2593870219</v>
      </c>
      <c r="H62" s="126">
        <v>2.5</v>
      </c>
      <c r="I62" s="125">
        <v>236419096</v>
      </c>
      <c r="J62" s="125">
        <v>2830289315</v>
      </c>
      <c r="K62" s="126">
        <v>2.9</v>
      </c>
      <c r="L62" s="64"/>
      <c r="M62" s="64"/>
    </row>
    <row r="63" spans="1:13" ht="9" customHeight="1">
      <c r="A63" s="64"/>
      <c r="B63" s="155" t="s">
        <v>157</v>
      </c>
      <c r="C63" s="125">
        <v>36524342</v>
      </c>
      <c r="D63" s="125">
        <v>621739734.743</v>
      </c>
      <c r="E63" s="126">
        <v>-1.6</v>
      </c>
      <c r="F63" s="125">
        <v>106325295</v>
      </c>
      <c r="G63" s="125">
        <v>728065030.183</v>
      </c>
      <c r="H63" s="126">
        <v>-0.9</v>
      </c>
      <c r="I63" s="125">
        <v>87781267</v>
      </c>
      <c r="J63" s="125">
        <v>815846296.922</v>
      </c>
      <c r="K63" s="126">
        <v>-0.4</v>
      </c>
      <c r="L63" s="64"/>
      <c r="M63" s="64"/>
    </row>
    <row r="64" spans="1:13" ht="9" customHeight="1">
      <c r="A64" s="64"/>
      <c r="B64" s="155" t="s">
        <v>158</v>
      </c>
      <c r="C64" s="125">
        <v>324817802</v>
      </c>
      <c r="D64" s="125">
        <v>2319022979</v>
      </c>
      <c r="E64" s="126">
        <v>5.5</v>
      </c>
      <c r="F64" s="125">
        <v>101680081</v>
      </c>
      <c r="G64" s="125">
        <v>2420703060</v>
      </c>
      <c r="H64" s="126">
        <v>1.2</v>
      </c>
      <c r="I64" s="125">
        <v>216987765</v>
      </c>
      <c r="J64" s="125">
        <v>2637690825</v>
      </c>
      <c r="K64" s="126">
        <v>0.8</v>
      </c>
      <c r="L64" s="64"/>
      <c r="M64" s="64"/>
    </row>
    <row r="65" spans="1:13" ht="9" customHeight="1" thickBot="1">
      <c r="A65" s="64"/>
      <c r="B65" s="155" t="s">
        <v>159</v>
      </c>
      <c r="C65" s="125">
        <v>28815555</v>
      </c>
      <c r="D65" s="125">
        <v>304766789</v>
      </c>
      <c r="E65" s="126">
        <v>3.2</v>
      </c>
      <c r="F65" s="125">
        <v>35340450</v>
      </c>
      <c r="G65" s="125">
        <v>340107239</v>
      </c>
      <c r="H65" s="126">
        <v>2.8</v>
      </c>
      <c r="I65" s="125">
        <v>23659823</v>
      </c>
      <c r="J65" s="125">
        <v>363767061.703</v>
      </c>
      <c r="K65" s="126">
        <v>2.9</v>
      </c>
      <c r="L65" s="64"/>
      <c r="M65" s="64"/>
    </row>
    <row r="66" spans="1:13" ht="9" customHeight="1" thickTop="1">
      <c r="A66" s="64"/>
      <c r="B66" s="158" t="s">
        <v>160</v>
      </c>
      <c r="C66" s="128">
        <v>12321216259</v>
      </c>
      <c r="D66" s="128">
        <v>118283576349.048</v>
      </c>
      <c r="E66" s="129">
        <v>3.1</v>
      </c>
      <c r="F66" s="128">
        <v>11528515132</v>
      </c>
      <c r="G66" s="128">
        <v>129812091481.418</v>
      </c>
      <c r="H66" s="129">
        <v>2.9</v>
      </c>
      <c r="I66" s="128">
        <v>11990480316</v>
      </c>
      <c r="J66" s="128">
        <v>141802571797.268</v>
      </c>
      <c r="K66" s="129">
        <v>2.8</v>
      </c>
      <c r="L66" s="64"/>
      <c r="M66" s="64"/>
    </row>
    <row r="67" spans="1:13" ht="9" customHeight="1" thickBot="1">
      <c r="A67" s="64"/>
      <c r="B67" s="159" t="s">
        <v>161</v>
      </c>
      <c r="C67" s="131">
        <v>94165406</v>
      </c>
      <c r="D67" s="131">
        <v>932116756.88</v>
      </c>
      <c r="E67" s="132">
        <v>16.8</v>
      </c>
      <c r="F67" s="131">
        <v>79694038</v>
      </c>
      <c r="G67" s="131">
        <v>1011810795.2</v>
      </c>
      <c r="H67" s="132">
        <v>15.7</v>
      </c>
      <c r="I67" s="131">
        <v>79142800</v>
      </c>
      <c r="J67" s="131">
        <v>1090953595.671</v>
      </c>
      <c r="K67" s="132">
        <v>14.7</v>
      </c>
      <c r="L67" s="64"/>
      <c r="M67" s="64"/>
    </row>
    <row r="68" spans="1:13" ht="9" customHeight="1" thickTop="1">
      <c r="A68" s="64"/>
      <c r="B68" s="160" t="s">
        <v>162</v>
      </c>
      <c r="C68" s="134">
        <v>12415381665</v>
      </c>
      <c r="D68" s="134">
        <v>119215693105.928</v>
      </c>
      <c r="E68" s="135">
        <v>3.2</v>
      </c>
      <c r="F68" s="134">
        <v>11608209170</v>
      </c>
      <c r="G68" s="134">
        <v>130823902276.618</v>
      </c>
      <c r="H68" s="163">
        <v>3</v>
      </c>
      <c r="I68" s="134">
        <v>12069623116</v>
      </c>
      <c r="J68" s="134">
        <v>142893525392.939</v>
      </c>
      <c r="K68" s="135">
        <v>2.9</v>
      </c>
      <c r="L68" s="64"/>
      <c r="M68" s="64"/>
    </row>
    <row r="69" spans="1:13" ht="9" customHeight="1">
      <c r="A69" s="64"/>
      <c r="B69" s="136" t="s">
        <v>163</v>
      </c>
      <c r="C69" s="137"/>
      <c r="D69" s="137"/>
      <c r="E69" s="137"/>
      <c r="F69" s="137"/>
      <c r="G69" s="137"/>
      <c r="H69" s="137"/>
      <c r="I69" s="137"/>
      <c r="J69" s="137"/>
      <c r="K69" s="138"/>
      <c r="L69" s="64"/>
      <c r="M69" s="64"/>
    </row>
    <row r="70" spans="1:13" ht="7.5" customHeight="1">
      <c r="A70" s="64"/>
      <c r="B70" s="139" t="s">
        <v>164</v>
      </c>
      <c r="C70" s="140"/>
      <c r="D70" s="140"/>
      <c r="E70" s="140"/>
      <c r="F70" s="140"/>
      <c r="G70" s="140"/>
      <c r="H70" s="140"/>
      <c r="I70" s="140"/>
      <c r="J70" s="140"/>
      <c r="K70" s="141"/>
      <c r="L70" s="64"/>
      <c r="M70" s="64"/>
    </row>
    <row r="71" spans="1:13" ht="7.5" customHeight="1">
      <c r="A71" s="64"/>
      <c r="B71" s="142" t="s">
        <v>165</v>
      </c>
      <c r="C71" s="143"/>
      <c r="D71" s="143"/>
      <c r="E71" s="143"/>
      <c r="F71" s="143"/>
      <c r="G71" s="143"/>
      <c r="H71" s="143"/>
      <c r="I71" s="143"/>
      <c r="J71" s="143"/>
      <c r="K71" s="144"/>
      <c r="L71" s="64"/>
      <c r="M71" s="64"/>
    </row>
    <row r="72" spans="1:13" ht="12.75">
      <c r="A72" s="64"/>
      <c r="B72" s="64"/>
      <c r="C72" s="64"/>
      <c r="D72" s="64"/>
      <c r="E72" s="64"/>
      <c r="F72" s="64"/>
      <c r="G72" s="64"/>
      <c r="H72" s="64"/>
      <c r="I72" s="64"/>
      <c r="J72" s="64"/>
      <c r="K72" s="64"/>
      <c r="L72" s="64"/>
      <c r="M72" s="64"/>
    </row>
    <row r="73" spans="1:13" ht="12.75">
      <c r="A73" s="64"/>
      <c r="B73" s="64"/>
      <c r="C73" s="64"/>
      <c r="D73" s="64"/>
      <c r="E73" s="64"/>
      <c r="F73" s="64"/>
      <c r="G73" s="64"/>
      <c r="H73" s="64"/>
      <c r="I73" s="64"/>
      <c r="J73" s="64"/>
      <c r="K73" s="64"/>
      <c r="L73" s="64"/>
      <c r="M73" s="64"/>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1:Q73"/>
  <sheetViews>
    <sheetView zoomScale="130" zoomScaleNormal="130" workbookViewId="0" topLeftCell="A1">
      <selection activeCell="F73" sqref="F73"/>
    </sheetView>
  </sheetViews>
  <sheetFormatPr defaultColWidth="9.140625" defaultRowHeight="12.75"/>
  <cols>
    <col min="1" max="1" width="2.7109375" style="0" customWidth="1"/>
    <col min="2" max="15" width="9.7109375" style="0" customWidth="1"/>
    <col min="16" max="16" width="2.7109375" style="0" customWidth="1"/>
  </cols>
  <sheetData>
    <row r="1" spans="2:17" ht="7.5" customHeight="1">
      <c r="B1" s="64"/>
      <c r="C1" s="64"/>
      <c r="D1" s="64"/>
      <c r="E1" s="64"/>
      <c r="F1" s="64"/>
      <c r="G1" s="64"/>
      <c r="H1" s="64"/>
      <c r="I1" s="64"/>
      <c r="J1" s="64"/>
      <c r="K1" s="64"/>
      <c r="L1" s="64"/>
      <c r="M1" s="64"/>
      <c r="N1" s="64"/>
      <c r="O1" s="64"/>
      <c r="P1" s="64"/>
      <c r="Q1" s="64"/>
    </row>
    <row r="2" spans="2:17" ht="12" customHeight="1" hidden="1">
      <c r="B2" s="101" t="s">
        <v>0</v>
      </c>
      <c r="C2" s="101" t="s">
        <v>82</v>
      </c>
      <c r="D2" s="101" t="s">
        <v>8</v>
      </c>
      <c r="E2" s="101"/>
      <c r="F2" s="101"/>
      <c r="G2" s="64"/>
      <c r="H2" s="64"/>
      <c r="I2" s="64"/>
      <c r="J2" s="64"/>
      <c r="K2" s="64"/>
      <c r="L2" s="64"/>
      <c r="M2" s="64"/>
      <c r="N2" s="64"/>
      <c r="O2" s="64"/>
      <c r="P2" s="64"/>
      <c r="Q2" s="64"/>
    </row>
    <row r="3" spans="2:17" ht="12" customHeight="1" hidden="1">
      <c r="B3" s="102" t="s">
        <v>209</v>
      </c>
      <c r="C3" s="101" t="s">
        <v>72</v>
      </c>
      <c r="D3" s="101" t="s">
        <v>20</v>
      </c>
      <c r="E3" s="101"/>
      <c r="F3" s="101"/>
      <c r="G3" s="64"/>
      <c r="H3" s="64"/>
      <c r="I3" s="64"/>
      <c r="J3" s="64"/>
      <c r="K3" s="64"/>
      <c r="L3" s="64"/>
      <c r="M3" s="64"/>
      <c r="N3" s="64"/>
      <c r="O3" s="64"/>
      <c r="P3" s="64"/>
      <c r="Q3" s="64"/>
    </row>
    <row r="4" spans="2:17" ht="7.5" customHeight="1">
      <c r="B4" s="64"/>
      <c r="C4" s="64"/>
      <c r="D4" s="64"/>
      <c r="E4" s="64"/>
      <c r="F4" s="64"/>
      <c r="G4" s="64"/>
      <c r="H4" s="64"/>
      <c r="I4" s="64"/>
      <c r="J4" s="64"/>
      <c r="K4" s="64"/>
      <c r="L4" s="64"/>
      <c r="M4" s="64"/>
      <c r="N4" s="64"/>
      <c r="O4" s="64"/>
      <c r="P4" s="64"/>
      <c r="Q4" s="64"/>
    </row>
    <row r="5" spans="2:17" ht="16.5" customHeight="1">
      <c r="B5" s="89" t="str">
        <f>CONCATENATE("Monthly Gasoline/Gasohol Reported by States ",D3," (1)")</f>
        <v>Monthly Gasoline/Gasohol Reported by States 2014 (1)</v>
      </c>
      <c r="C5" s="89"/>
      <c r="D5" s="89"/>
      <c r="E5" s="89"/>
      <c r="F5" s="70"/>
      <c r="G5" s="70"/>
      <c r="H5" s="70"/>
      <c r="I5" s="70"/>
      <c r="J5" s="70"/>
      <c r="K5" s="70"/>
      <c r="L5" s="70"/>
      <c r="M5" s="70"/>
      <c r="N5" s="70"/>
      <c r="O5" s="70"/>
      <c r="P5" s="64"/>
      <c r="Q5" s="64"/>
    </row>
    <row r="6" spans="2:17" ht="7.5" customHeight="1">
      <c r="B6" s="64"/>
      <c r="C6" s="64"/>
      <c r="D6" s="64"/>
      <c r="E6" s="64"/>
      <c r="F6" s="64"/>
      <c r="G6" s="64"/>
      <c r="H6" s="64"/>
      <c r="I6" s="64"/>
      <c r="J6" s="64"/>
      <c r="K6" s="64"/>
      <c r="L6" s="64"/>
      <c r="M6" s="64"/>
      <c r="N6" s="64"/>
      <c r="O6" s="64"/>
      <c r="P6" s="64"/>
      <c r="Q6" s="64"/>
    </row>
    <row r="7" spans="2:17" ht="1.5" customHeight="1">
      <c r="B7" s="64"/>
      <c r="C7" s="64"/>
      <c r="D7" s="64"/>
      <c r="E7" s="64"/>
      <c r="F7" s="64"/>
      <c r="G7" s="64"/>
      <c r="H7" s="64"/>
      <c r="I7" s="64"/>
      <c r="J7" s="64"/>
      <c r="K7" s="64"/>
      <c r="L7" s="64"/>
      <c r="M7" s="64"/>
      <c r="N7" s="64"/>
      <c r="O7" s="64"/>
      <c r="P7" s="64"/>
      <c r="Q7" s="64"/>
    </row>
    <row r="8" spans="2:17" ht="1.5" customHeight="1">
      <c r="B8" s="64"/>
      <c r="C8" s="64"/>
      <c r="D8" s="64"/>
      <c r="E8" s="64"/>
      <c r="F8" s="64"/>
      <c r="G8" s="64"/>
      <c r="H8" s="64"/>
      <c r="I8" s="64"/>
      <c r="J8" s="64"/>
      <c r="K8" s="64"/>
      <c r="L8" s="64"/>
      <c r="M8" s="64"/>
      <c r="N8" s="64"/>
      <c r="O8" s="64"/>
      <c r="P8" s="64"/>
      <c r="Q8" s="64"/>
    </row>
    <row r="9" spans="2:17" ht="9" customHeight="1">
      <c r="B9" s="64"/>
      <c r="C9" s="64"/>
      <c r="D9" s="64"/>
      <c r="E9" s="64"/>
      <c r="F9" s="64"/>
      <c r="G9" s="64"/>
      <c r="H9" s="64"/>
      <c r="I9" s="64"/>
      <c r="J9" s="64"/>
      <c r="K9" s="64"/>
      <c r="L9" s="64"/>
      <c r="M9" s="64"/>
      <c r="N9" s="64"/>
      <c r="O9" s="165" t="s">
        <v>210</v>
      </c>
      <c r="P9" s="64"/>
      <c r="Q9" s="64"/>
    </row>
    <row r="10" spans="2:17" ht="9" customHeight="1">
      <c r="B10" s="166" t="str">
        <f>CONCATENATE("Created On: ",C3)</f>
        <v>Created On: 04/18/2016</v>
      </c>
      <c r="C10" s="64"/>
      <c r="D10" s="64"/>
      <c r="E10" s="64"/>
      <c r="F10" s="64"/>
      <c r="G10" s="64"/>
      <c r="H10" s="64"/>
      <c r="I10" s="64"/>
      <c r="J10" s="64"/>
      <c r="K10" s="64"/>
      <c r="L10" s="64"/>
      <c r="M10" s="64"/>
      <c r="N10" s="165"/>
      <c r="O10" s="165" t="str">
        <f>CONCATENATE(D3," Reporting Period")</f>
        <v>2014 Reporting Period</v>
      </c>
      <c r="P10" s="64"/>
      <c r="Q10" s="64"/>
    </row>
    <row r="11" spans="2:17" ht="7.5" customHeight="1">
      <c r="B11" s="167"/>
      <c r="C11" s="167"/>
      <c r="D11" s="167"/>
      <c r="E11" s="167"/>
      <c r="F11" s="167"/>
      <c r="G11" s="167"/>
      <c r="H11" s="167"/>
      <c r="I11" s="167"/>
      <c r="J11" s="167"/>
      <c r="K11" s="167"/>
      <c r="L11" s="167"/>
      <c r="M11" s="167"/>
      <c r="N11" s="167"/>
      <c r="O11" s="167"/>
      <c r="P11" s="64"/>
      <c r="Q11" s="64"/>
    </row>
    <row r="12" spans="2:17" ht="7.5" customHeight="1">
      <c r="B12" s="168" t="s">
        <v>99</v>
      </c>
      <c r="C12" s="168" t="s">
        <v>211</v>
      </c>
      <c r="D12" s="168" t="s">
        <v>212</v>
      </c>
      <c r="E12" s="168" t="s">
        <v>213</v>
      </c>
      <c r="F12" s="168" t="s">
        <v>214</v>
      </c>
      <c r="G12" s="168" t="s">
        <v>215</v>
      </c>
      <c r="H12" s="168" t="s">
        <v>216</v>
      </c>
      <c r="I12" s="168" t="s">
        <v>217</v>
      </c>
      <c r="J12" s="168" t="s">
        <v>218</v>
      </c>
      <c r="K12" s="168" t="s">
        <v>219</v>
      </c>
      <c r="L12" s="168" t="s">
        <v>220</v>
      </c>
      <c r="M12" s="168" t="s">
        <v>221</v>
      </c>
      <c r="N12" s="168" t="s">
        <v>222</v>
      </c>
      <c r="O12" s="161" t="s">
        <v>33</v>
      </c>
      <c r="P12" s="64"/>
      <c r="Q12" s="64"/>
    </row>
    <row r="13" spans="2:17" s="12" customFormat="1" ht="8.25" hidden="1">
      <c r="B13" s="169" t="s">
        <v>99</v>
      </c>
      <c r="C13" s="169" t="s">
        <v>100</v>
      </c>
      <c r="D13" s="169" t="s">
        <v>103</v>
      </c>
      <c r="E13" s="169" t="s">
        <v>106</v>
      </c>
      <c r="F13" s="169" t="s">
        <v>170</v>
      </c>
      <c r="G13" s="169" t="s">
        <v>223</v>
      </c>
      <c r="H13" s="169" t="s">
        <v>176</v>
      </c>
      <c r="I13" s="169" t="s">
        <v>184</v>
      </c>
      <c r="J13" s="169" t="s">
        <v>187</v>
      </c>
      <c r="K13" s="169" t="s">
        <v>190</v>
      </c>
      <c r="L13" s="169" t="s">
        <v>200</v>
      </c>
      <c r="M13" s="169" t="s">
        <v>203</v>
      </c>
      <c r="N13" s="169" t="s">
        <v>206</v>
      </c>
      <c r="O13" s="169" t="s">
        <v>33</v>
      </c>
      <c r="P13" s="169"/>
      <c r="Q13" s="169"/>
    </row>
    <row r="14" spans="2:17" ht="7.5" customHeight="1" hidden="1">
      <c r="B14" s="169"/>
      <c r="C14" s="169">
        <v>0</v>
      </c>
      <c r="D14" s="169">
        <v>0</v>
      </c>
      <c r="E14" s="169">
        <v>0</v>
      </c>
      <c r="F14" s="169">
        <v>0</v>
      </c>
      <c r="G14" s="169">
        <v>0</v>
      </c>
      <c r="H14" s="169">
        <v>0</v>
      </c>
      <c r="I14" s="169">
        <v>0</v>
      </c>
      <c r="J14" s="169">
        <v>0</v>
      </c>
      <c r="K14" s="169">
        <v>0</v>
      </c>
      <c r="L14" s="169">
        <v>0</v>
      </c>
      <c r="M14" s="169">
        <v>0</v>
      </c>
      <c r="N14" s="169">
        <v>0</v>
      </c>
      <c r="O14" s="169">
        <v>0</v>
      </c>
      <c r="P14" s="64"/>
      <c r="Q14" s="64"/>
    </row>
    <row r="15" spans="2:17" ht="7.5" customHeight="1">
      <c r="B15" s="170" t="s">
        <v>109</v>
      </c>
      <c r="C15" s="171">
        <v>210057936</v>
      </c>
      <c r="D15" s="171">
        <v>201149422</v>
      </c>
      <c r="E15" s="171">
        <v>192148377</v>
      </c>
      <c r="F15" s="171">
        <v>217934404</v>
      </c>
      <c r="G15" s="171">
        <v>218630825</v>
      </c>
      <c r="H15" s="171">
        <v>228440716</v>
      </c>
      <c r="I15" s="171">
        <v>218802000</v>
      </c>
      <c r="J15" s="171">
        <v>232087376</v>
      </c>
      <c r="K15" s="171">
        <v>224816390</v>
      </c>
      <c r="L15" s="171">
        <v>213651452</v>
      </c>
      <c r="M15" s="171">
        <v>230040196</v>
      </c>
      <c r="N15" s="171">
        <v>203990558</v>
      </c>
      <c r="O15" s="171">
        <v>2591749652</v>
      </c>
      <c r="P15" s="64"/>
      <c r="Q15" s="64"/>
    </row>
    <row r="16" spans="2:17" ht="7.5" customHeight="1">
      <c r="B16" s="172" t="s">
        <v>110</v>
      </c>
      <c r="C16" s="171">
        <v>20518234</v>
      </c>
      <c r="D16" s="171">
        <v>20398555</v>
      </c>
      <c r="E16" s="171">
        <v>22469653</v>
      </c>
      <c r="F16" s="171">
        <v>21912963</v>
      </c>
      <c r="G16" s="171">
        <v>25720584</v>
      </c>
      <c r="H16" s="171">
        <v>26372270</v>
      </c>
      <c r="I16" s="171">
        <v>30934435</v>
      </c>
      <c r="J16" s="171">
        <v>28739058</v>
      </c>
      <c r="K16" s="171">
        <v>25433182</v>
      </c>
      <c r="L16" s="171">
        <v>23957034</v>
      </c>
      <c r="M16" s="171">
        <v>20670188</v>
      </c>
      <c r="N16" s="171">
        <v>21596734</v>
      </c>
      <c r="O16" s="171">
        <v>288722890</v>
      </c>
      <c r="P16" s="64"/>
      <c r="Q16" s="64"/>
    </row>
    <row r="17" spans="2:17" ht="7.5" customHeight="1">
      <c r="B17" s="173" t="s">
        <v>111</v>
      </c>
      <c r="C17" s="174">
        <v>215786815</v>
      </c>
      <c r="D17" s="174">
        <v>209686292</v>
      </c>
      <c r="E17" s="174">
        <v>237658888</v>
      </c>
      <c r="F17" s="174">
        <v>230198384</v>
      </c>
      <c r="G17" s="174">
        <v>228566214</v>
      </c>
      <c r="H17" s="174">
        <v>215495892</v>
      </c>
      <c r="I17" s="174">
        <v>225352330</v>
      </c>
      <c r="J17" s="174">
        <v>226866147</v>
      </c>
      <c r="K17" s="174">
        <v>216733042</v>
      </c>
      <c r="L17" s="174">
        <v>229123038</v>
      </c>
      <c r="M17" s="174">
        <v>221492362</v>
      </c>
      <c r="N17" s="174">
        <v>232190846</v>
      </c>
      <c r="O17" s="174">
        <v>2689150250</v>
      </c>
      <c r="P17" s="64"/>
      <c r="Q17" s="64"/>
    </row>
    <row r="18" spans="2:17" ht="7.5" customHeight="1">
      <c r="B18" s="170" t="s">
        <v>112</v>
      </c>
      <c r="C18" s="171">
        <v>114043746</v>
      </c>
      <c r="D18" s="171">
        <v>104175101</v>
      </c>
      <c r="E18" s="171">
        <v>119163754</v>
      </c>
      <c r="F18" s="171">
        <v>120287983</v>
      </c>
      <c r="G18" s="171">
        <v>126881797</v>
      </c>
      <c r="H18" s="171">
        <v>121761092</v>
      </c>
      <c r="I18" s="171">
        <v>127532705</v>
      </c>
      <c r="J18" s="171">
        <v>126544394</v>
      </c>
      <c r="K18" s="171">
        <v>117755166</v>
      </c>
      <c r="L18" s="171">
        <v>124574174</v>
      </c>
      <c r="M18" s="171">
        <v>118803233</v>
      </c>
      <c r="N18" s="171">
        <v>122890060</v>
      </c>
      <c r="O18" s="171">
        <v>1444413205</v>
      </c>
      <c r="P18" s="64"/>
      <c r="Q18" s="64"/>
    </row>
    <row r="19" spans="2:17" ht="7.5" customHeight="1">
      <c r="B19" s="172" t="s">
        <v>113</v>
      </c>
      <c r="C19" s="171">
        <v>1175169085</v>
      </c>
      <c r="D19" s="171">
        <v>1109843063</v>
      </c>
      <c r="E19" s="171">
        <v>1247378686</v>
      </c>
      <c r="F19" s="171">
        <v>1211499862</v>
      </c>
      <c r="G19" s="171">
        <v>1274631998</v>
      </c>
      <c r="H19" s="171">
        <v>1221370550</v>
      </c>
      <c r="I19" s="171">
        <v>1252074748</v>
      </c>
      <c r="J19" s="171">
        <v>1285849581</v>
      </c>
      <c r="K19" s="171">
        <v>1223680080</v>
      </c>
      <c r="L19" s="171">
        <v>1272073682</v>
      </c>
      <c r="M19" s="171">
        <v>1195259566</v>
      </c>
      <c r="N19" s="171">
        <v>1249037439</v>
      </c>
      <c r="O19" s="171">
        <v>14717868340</v>
      </c>
      <c r="P19" s="64"/>
      <c r="Q19" s="64"/>
    </row>
    <row r="20" spans="2:17" ht="7.5" customHeight="1">
      <c r="B20" s="173" t="s">
        <v>114</v>
      </c>
      <c r="C20" s="174">
        <v>176149325</v>
      </c>
      <c r="D20" s="174">
        <v>162035587</v>
      </c>
      <c r="E20" s="174">
        <v>181769307</v>
      </c>
      <c r="F20" s="174">
        <v>177311646</v>
      </c>
      <c r="G20" s="174">
        <v>189209316</v>
      </c>
      <c r="H20" s="174">
        <v>189200496</v>
      </c>
      <c r="I20" s="174">
        <v>200993477</v>
      </c>
      <c r="J20" s="174">
        <v>204060295</v>
      </c>
      <c r="K20" s="174">
        <v>187636047</v>
      </c>
      <c r="L20" s="174">
        <v>193208782</v>
      </c>
      <c r="M20" s="174">
        <v>176533889</v>
      </c>
      <c r="N20" s="174">
        <v>181853116</v>
      </c>
      <c r="O20" s="174">
        <v>2219961283</v>
      </c>
      <c r="P20" s="64"/>
      <c r="Q20" s="64"/>
    </row>
    <row r="21" spans="2:17" ht="7.5" customHeight="1">
      <c r="B21" s="170" t="s">
        <v>115</v>
      </c>
      <c r="C21" s="171">
        <v>114212331</v>
      </c>
      <c r="D21" s="171">
        <v>103221193</v>
      </c>
      <c r="E21" s="171">
        <v>120104088</v>
      </c>
      <c r="F21" s="171">
        <v>117228438</v>
      </c>
      <c r="G21" s="171">
        <v>125944042</v>
      </c>
      <c r="H21" s="171">
        <v>122249671</v>
      </c>
      <c r="I21" s="171">
        <v>124182525</v>
      </c>
      <c r="J21" s="171">
        <v>123912091</v>
      </c>
      <c r="K21" s="171">
        <v>117068068</v>
      </c>
      <c r="L21" s="171">
        <v>125040248</v>
      </c>
      <c r="M21" s="171">
        <v>119173275</v>
      </c>
      <c r="N21" s="171">
        <v>122530908</v>
      </c>
      <c r="O21" s="171">
        <v>1434866878</v>
      </c>
      <c r="P21" s="64"/>
      <c r="Q21" s="64"/>
    </row>
    <row r="22" spans="2:17" ht="7.5" customHeight="1">
      <c r="B22" s="172" t="s">
        <v>116</v>
      </c>
      <c r="C22" s="171">
        <v>33510544</v>
      </c>
      <c r="D22" s="171">
        <v>32002844</v>
      </c>
      <c r="E22" s="171">
        <v>36208384</v>
      </c>
      <c r="F22" s="171">
        <v>37531479</v>
      </c>
      <c r="G22" s="171">
        <v>39606107</v>
      </c>
      <c r="H22" s="171">
        <v>26081643</v>
      </c>
      <c r="I22" s="171">
        <v>41036730</v>
      </c>
      <c r="J22" s="171">
        <v>34852538</v>
      </c>
      <c r="K22" s="171">
        <v>45359914</v>
      </c>
      <c r="L22" s="171">
        <v>35012372</v>
      </c>
      <c r="M22" s="171">
        <v>42024282</v>
      </c>
      <c r="N22" s="171">
        <v>39171834</v>
      </c>
      <c r="O22" s="171">
        <v>442398671</v>
      </c>
      <c r="P22" s="64"/>
      <c r="Q22" s="64"/>
    </row>
    <row r="23" spans="2:17" ht="7.5" customHeight="1">
      <c r="B23" s="173" t="s">
        <v>117</v>
      </c>
      <c r="C23" s="174">
        <v>9015628</v>
      </c>
      <c r="D23" s="174">
        <v>8988399</v>
      </c>
      <c r="E23" s="174">
        <v>11072475</v>
      </c>
      <c r="F23" s="174">
        <v>9525102</v>
      </c>
      <c r="G23" s="174">
        <v>9637924</v>
      </c>
      <c r="H23" s="174">
        <v>10121403</v>
      </c>
      <c r="I23" s="174">
        <v>9591499</v>
      </c>
      <c r="J23" s="174">
        <v>9102295</v>
      </c>
      <c r="K23" s="174">
        <v>9182039</v>
      </c>
      <c r="L23" s="174">
        <v>8881558</v>
      </c>
      <c r="M23" s="174">
        <v>8265510</v>
      </c>
      <c r="N23" s="174">
        <v>9324910</v>
      </c>
      <c r="O23" s="174">
        <v>112708742</v>
      </c>
      <c r="P23" s="64"/>
      <c r="Q23" s="64"/>
    </row>
    <row r="24" spans="2:17" ht="7.5" customHeight="1">
      <c r="B24" s="170" t="s">
        <v>118</v>
      </c>
      <c r="C24" s="171">
        <v>701697167</v>
      </c>
      <c r="D24" s="171">
        <v>697655170</v>
      </c>
      <c r="E24" s="171">
        <v>659815810</v>
      </c>
      <c r="F24" s="171">
        <v>751528547</v>
      </c>
      <c r="G24" s="171">
        <v>718462526</v>
      </c>
      <c r="H24" s="171">
        <v>734110947</v>
      </c>
      <c r="I24" s="171">
        <v>684549177</v>
      </c>
      <c r="J24" s="171">
        <v>698822731</v>
      </c>
      <c r="K24" s="171">
        <v>717642523</v>
      </c>
      <c r="L24" s="171">
        <v>673494920</v>
      </c>
      <c r="M24" s="171">
        <v>705127696</v>
      </c>
      <c r="N24" s="171">
        <v>691958908</v>
      </c>
      <c r="O24" s="171">
        <v>8434866122</v>
      </c>
      <c r="P24" s="64"/>
      <c r="Q24" s="64"/>
    </row>
    <row r="25" spans="2:17" ht="7.5" customHeight="1">
      <c r="B25" s="172" t="s">
        <v>119</v>
      </c>
      <c r="C25" s="171">
        <v>364913486</v>
      </c>
      <c r="D25" s="171">
        <v>340113206</v>
      </c>
      <c r="E25" s="171">
        <v>424255356</v>
      </c>
      <c r="F25" s="171">
        <v>392648224</v>
      </c>
      <c r="G25" s="171">
        <v>416672930</v>
      </c>
      <c r="H25" s="171">
        <v>391770408</v>
      </c>
      <c r="I25" s="171">
        <v>401817102</v>
      </c>
      <c r="J25" s="171">
        <v>409678793</v>
      </c>
      <c r="K25" s="171">
        <v>376905249</v>
      </c>
      <c r="L25" s="171">
        <v>397329127</v>
      </c>
      <c r="M25" s="171">
        <v>377452069</v>
      </c>
      <c r="N25" s="171">
        <v>393878108</v>
      </c>
      <c r="O25" s="171">
        <v>4687434058</v>
      </c>
      <c r="P25" s="64"/>
      <c r="Q25" s="64"/>
    </row>
    <row r="26" spans="2:17" ht="7.5" customHeight="1">
      <c r="B26" s="173" t="s">
        <v>120</v>
      </c>
      <c r="C26" s="174">
        <v>39226954</v>
      </c>
      <c r="D26" s="174">
        <v>32822975</v>
      </c>
      <c r="E26" s="174">
        <v>40939645</v>
      </c>
      <c r="F26" s="174">
        <v>38045111</v>
      </c>
      <c r="G26" s="174">
        <v>39286332</v>
      </c>
      <c r="H26" s="174">
        <v>33741963</v>
      </c>
      <c r="I26" s="174">
        <v>39261529</v>
      </c>
      <c r="J26" s="174">
        <v>39664016</v>
      </c>
      <c r="K26" s="174">
        <v>38122601</v>
      </c>
      <c r="L26" s="174">
        <v>39259859</v>
      </c>
      <c r="M26" s="174">
        <v>36576946</v>
      </c>
      <c r="N26" s="174">
        <v>38696882</v>
      </c>
      <c r="O26" s="174">
        <v>455644813</v>
      </c>
      <c r="P26" s="64"/>
      <c r="Q26" s="64"/>
    </row>
    <row r="27" spans="2:17" ht="7.5" customHeight="1">
      <c r="B27" s="170" t="s">
        <v>121</v>
      </c>
      <c r="C27" s="171">
        <v>55187532</v>
      </c>
      <c r="D27" s="171">
        <v>59876404</v>
      </c>
      <c r="E27" s="171">
        <v>56403711</v>
      </c>
      <c r="F27" s="171">
        <v>50359192</v>
      </c>
      <c r="G27" s="171">
        <v>53580003</v>
      </c>
      <c r="H27" s="171">
        <v>58985313</v>
      </c>
      <c r="I27" s="171">
        <v>63637408</v>
      </c>
      <c r="J27" s="171">
        <v>63420985</v>
      </c>
      <c r="K27" s="171">
        <v>73193850</v>
      </c>
      <c r="L27" s="171">
        <v>69500843</v>
      </c>
      <c r="M27" s="171">
        <v>57365792</v>
      </c>
      <c r="N27" s="171">
        <v>63915882</v>
      </c>
      <c r="O27" s="171">
        <v>725426915</v>
      </c>
      <c r="P27" s="64"/>
      <c r="Q27" s="64"/>
    </row>
    <row r="28" spans="2:17" ht="7.5" customHeight="1">
      <c r="B28" s="172" t="s">
        <v>122</v>
      </c>
      <c r="C28" s="171">
        <v>365561952</v>
      </c>
      <c r="D28" s="171">
        <v>317718567</v>
      </c>
      <c r="E28" s="171">
        <v>368194377</v>
      </c>
      <c r="F28" s="171">
        <v>401954229</v>
      </c>
      <c r="G28" s="171">
        <v>447406567</v>
      </c>
      <c r="H28" s="171">
        <v>394789099</v>
      </c>
      <c r="I28" s="171">
        <v>388974869</v>
      </c>
      <c r="J28" s="171">
        <v>335633062</v>
      </c>
      <c r="K28" s="171">
        <v>412486592</v>
      </c>
      <c r="L28" s="171">
        <v>407054074</v>
      </c>
      <c r="M28" s="171">
        <v>399081681</v>
      </c>
      <c r="N28" s="171">
        <v>421991408</v>
      </c>
      <c r="O28" s="171">
        <v>4660846477</v>
      </c>
      <c r="P28" s="64"/>
      <c r="Q28" s="64"/>
    </row>
    <row r="29" spans="2:17" ht="7.5" customHeight="1">
      <c r="B29" s="173" t="s">
        <v>123</v>
      </c>
      <c r="C29" s="174">
        <v>226887616</v>
      </c>
      <c r="D29" s="174">
        <v>221037985</v>
      </c>
      <c r="E29" s="174">
        <v>248606290</v>
      </c>
      <c r="F29" s="174">
        <v>249458330</v>
      </c>
      <c r="G29" s="174">
        <v>268304226</v>
      </c>
      <c r="H29" s="174">
        <v>262414928</v>
      </c>
      <c r="I29" s="174">
        <v>271607173</v>
      </c>
      <c r="J29" s="174">
        <v>268399613</v>
      </c>
      <c r="K29" s="174">
        <v>255951240</v>
      </c>
      <c r="L29" s="174">
        <v>265021034</v>
      </c>
      <c r="M29" s="174">
        <v>253064886</v>
      </c>
      <c r="N29" s="174">
        <v>262847764</v>
      </c>
      <c r="O29" s="174">
        <v>3053601085</v>
      </c>
      <c r="P29" s="64"/>
      <c r="Q29" s="64"/>
    </row>
    <row r="30" spans="2:17" ht="7.5" customHeight="1">
      <c r="B30" s="170" t="s">
        <v>124</v>
      </c>
      <c r="C30" s="171">
        <v>127600420</v>
      </c>
      <c r="D30" s="171">
        <v>116464122</v>
      </c>
      <c r="E30" s="171">
        <v>133924338</v>
      </c>
      <c r="F30" s="171">
        <v>136186845</v>
      </c>
      <c r="G30" s="171">
        <v>155620818</v>
      </c>
      <c r="H30" s="171">
        <v>144850587</v>
      </c>
      <c r="I30" s="171">
        <v>149132209</v>
      </c>
      <c r="J30" s="171">
        <v>147126483</v>
      </c>
      <c r="K30" s="171">
        <v>138016979</v>
      </c>
      <c r="L30" s="171">
        <v>145217788</v>
      </c>
      <c r="M30" s="171">
        <v>137880906</v>
      </c>
      <c r="N30" s="171">
        <v>145570154</v>
      </c>
      <c r="O30" s="171">
        <v>1677591649</v>
      </c>
      <c r="P30" s="64"/>
      <c r="Q30" s="64"/>
    </row>
    <row r="31" spans="2:17" ht="7.5" customHeight="1">
      <c r="B31" s="172" t="s">
        <v>125</v>
      </c>
      <c r="C31" s="171">
        <v>105076460</v>
      </c>
      <c r="D31" s="171">
        <v>94996634</v>
      </c>
      <c r="E31" s="171">
        <v>107492171</v>
      </c>
      <c r="F31" s="171">
        <v>109292204</v>
      </c>
      <c r="G31" s="171">
        <v>117953223</v>
      </c>
      <c r="H31" s="171">
        <v>112980985</v>
      </c>
      <c r="I31" s="171">
        <v>115312095</v>
      </c>
      <c r="J31" s="171">
        <v>114933800</v>
      </c>
      <c r="K31" s="171">
        <v>108592509</v>
      </c>
      <c r="L31" s="171">
        <v>112444532</v>
      </c>
      <c r="M31" s="171">
        <v>108546437</v>
      </c>
      <c r="N31" s="171">
        <v>113523340</v>
      </c>
      <c r="O31" s="171">
        <v>1321144390</v>
      </c>
      <c r="P31" s="64"/>
      <c r="Q31" s="64"/>
    </row>
    <row r="32" spans="2:17" ht="7.5" customHeight="1">
      <c r="B32" s="173" t="s">
        <v>126</v>
      </c>
      <c r="C32" s="174">
        <v>163210141</v>
      </c>
      <c r="D32" s="174">
        <v>152512214</v>
      </c>
      <c r="E32" s="174">
        <v>172602220</v>
      </c>
      <c r="F32" s="174">
        <v>177107289</v>
      </c>
      <c r="G32" s="174">
        <v>187778856</v>
      </c>
      <c r="H32" s="174">
        <v>181722825</v>
      </c>
      <c r="I32" s="174">
        <v>184425272</v>
      </c>
      <c r="J32" s="174">
        <v>185146711</v>
      </c>
      <c r="K32" s="174">
        <v>174051515</v>
      </c>
      <c r="L32" s="174">
        <v>182676120</v>
      </c>
      <c r="M32" s="174">
        <v>174597073</v>
      </c>
      <c r="N32" s="174">
        <v>180634979</v>
      </c>
      <c r="O32" s="174">
        <v>2116465215</v>
      </c>
      <c r="P32" s="64"/>
      <c r="Q32" s="64"/>
    </row>
    <row r="33" spans="2:17" ht="7.5" customHeight="1">
      <c r="B33" s="170" t="s">
        <v>127</v>
      </c>
      <c r="C33" s="171">
        <v>181850683</v>
      </c>
      <c r="D33" s="171">
        <v>169561382</v>
      </c>
      <c r="E33" s="171">
        <v>188180479</v>
      </c>
      <c r="F33" s="171">
        <v>194070114</v>
      </c>
      <c r="G33" s="171">
        <v>202305267</v>
      </c>
      <c r="H33" s="171">
        <v>168624358</v>
      </c>
      <c r="I33" s="171">
        <v>199640690</v>
      </c>
      <c r="J33" s="171">
        <v>202089193</v>
      </c>
      <c r="K33" s="171">
        <v>182760644</v>
      </c>
      <c r="L33" s="171">
        <v>203921395</v>
      </c>
      <c r="M33" s="171">
        <v>187835485</v>
      </c>
      <c r="N33" s="171">
        <v>198161610</v>
      </c>
      <c r="O33" s="171">
        <v>2279001300</v>
      </c>
      <c r="P33" s="64"/>
      <c r="Q33" s="64"/>
    </row>
    <row r="34" spans="2:17" ht="7.5" customHeight="1">
      <c r="B34" s="172" t="s">
        <v>128</v>
      </c>
      <c r="C34" s="171">
        <v>63868680</v>
      </c>
      <c r="D34" s="171">
        <v>60982275</v>
      </c>
      <c r="E34" s="171">
        <v>61422572</v>
      </c>
      <c r="F34" s="171">
        <v>61427874</v>
      </c>
      <c r="G34" s="171">
        <v>35055921</v>
      </c>
      <c r="H34" s="171">
        <v>91544870</v>
      </c>
      <c r="I34" s="171">
        <v>68224640</v>
      </c>
      <c r="J34" s="171">
        <v>79148564</v>
      </c>
      <c r="K34" s="171">
        <v>77964698</v>
      </c>
      <c r="L34" s="171">
        <v>68165820</v>
      </c>
      <c r="M34" s="171">
        <v>56471162</v>
      </c>
      <c r="N34" s="171">
        <v>77569481</v>
      </c>
      <c r="O34" s="171">
        <v>801846557</v>
      </c>
      <c r="P34" s="64"/>
      <c r="Q34" s="64"/>
    </row>
    <row r="35" spans="2:17" ht="7.5" customHeight="1">
      <c r="B35" s="173" t="s">
        <v>129</v>
      </c>
      <c r="C35" s="174">
        <v>221393729</v>
      </c>
      <c r="D35" s="174">
        <v>198475518</v>
      </c>
      <c r="E35" s="174">
        <v>219026297</v>
      </c>
      <c r="F35" s="174">
        <v>226486165</v>
      </c>
      <c r="G35" s="174">
        <v>239673825</v>
      </c>
      <c r="H35" s="174">
        <v>245816119</v>
      </c>
      <c r="I35" s="174">
        <v>243883650</v>
      </c>
      <c r="J35" s="174">
        <v>233518798</v>
      </c>
      <c r="K35" s="174">
        <v>230856214</v>
      </c>
      <c r="L35" s="174">
        <v>216698356</v>
      </c>
      <c r="M35" s="174">
        <v>222466284</v>
      </c>
      <c r="N35" s="174">
        <v>256091415</v>
      </c>
      <c r="O35" s="174">
        <v>2754386370</v>
      </c>
      <c r="P35" s="64"/>
      <c r="Q35" s="64"/>
    </row>
    <row r="36" spans="2:17" ht="7.5" customHeight="1">
      <c r="B36" s="170" t="s">
        <v>130</v>
      </c>
      <c r="C36" s="171">
        <v>218641933</v>
      </c>
      <c r="D36" s="171">
        <v>200058369</v>
      </c>
      <c r="E36" s="171">
        <v>225611281</v>
      </c>
      <c r="F36" s="171">
        <v>220225165</v>
      </c>
      <c r="G36" s="171">
        <v>238360155</v>
      </c>
      <c r="H36" s="171">
        <v>235135203</v>
      </c>
      <c r="I36" s="171">
        <v>239297763</v>
      </c>
      <c r="J36" s="171">
        <v>242812423</v>
      </c>
      <c r="K36" s="171">
        <v>227343974</v>
      </c>
      <c r="L36" s="171">
        <v>234863767</v>
      </c>
      <c r="M36" s="171">
        <v>227990140</v>
      </c>
      <c r="N36" s="171">
        <v>212853515</v>
      </c>
      <c r="O36" s="171">
        <v>2723193688</v>
      </c>
      <c r="P36" s="64"/>
      <c r="Q36" s="64"/>
    </row>
    <row r="37" spans="2:17" ht="7.5" customHeight="1">
      <c r="B37" s="172" t="s">
        <v>131</v>
      </c>
      <c r="C37" s="171">
        <v>352876911</v>
      </c>
      <c r="D37" s="171">
        <v>352771199</v>
      </c>
      <c r="E37" s="171">
        <v>368720214</v>
      </c>
      <c r="F37" s="171">
        <v>356530829</v>
      </c>
      <c r="G37" s="171">
        <v>414052927</v>
      </c>
      <c r="H37" s="171">
        <v>397423942</v>
      </c>
      <c r="I37" s="171">
        <v>407420468</v>
      </c>
      <c r="J37" s="171">
        <v>419401086</v>
      </c>
      <c r="K37" s="171">
        <v>377697884</v>
      </c>
      <c r="L37" s="171">
        <v>403801756</v>
      </c>
      <c r="M37" s="171">
        <v>363311678</v>
      </c>
      <c r="N37" s="171">
        <v>405484286</v>
      </c>
      <c r="O37" s="171">
        <v>4619493180</v>
      </c>
      <c r="P37" s="64"/>
      <c r="Q37" s="64"/>
    </row>
    <row r="38" spans="2:17" ht="7.5" customHeight="1">
      <c r="B38" s="173" t="s">
        <v>132</v>
      </c>
      <c r="C38" s="174">
        <v>203383755</v>
      </c>
      <c r="D38" s="174">
        <v>189541775</v>
      </c>
      <c r="E38" s="174">
        <v>199190222</v>
      </c>
      <c r="F38" s="174">
        <v>195164012</v>
      </c>
      <c r="G38" s="174">
        <v>225432809</v>
      </c>
      <c r="H38" s="174">
        <v>221707652</v>
      </c>
      <c r="I38" s="174">
        <v>233844128</v>
      </c>
      <c r="J38" s="174">
        <v>232467234</v>
      </c>
      <c r="K38" s="174">
        <v>208575553</v>
      </c>
      <c r="L38" s="174">
        <v>222236892</v>
      </c>
      <c r="M38" s="174">
        <v>213185939</v>
      </c>
      <c r="N38" s="174">
        <v>215638807</v>
      </c>
      <c r="O38" s="174">
        <v>2560368778</v>
      </c>
      <c r="P38" s="64"/>
      <c r="Q38" s="64"/>
    </row>
    <row r="39" spans="2:17" ht="7.5" customHeight="1">
      <c r="B39" s="170" t="s">
        <v>133</v>
      </c>
      <c r="C39" s="171">
        <v>124852886</v>
      </c>
      <c r="D39" s="171">
        <v>125707449</v>
      </c>
      <c r="E39" s="171">
        <v>143266614</v>
      </c>
      <c r="F39" s="171">
        <v>137351113</v>
      </c>
      <c r="G39" s="171">
        <v>157146585</v>
      </c>
      <c r="H39" s="171">
        <v>146053933</v>
      </c>
      <c r="I39" s="171">
        <v>148156082</v>
      </c>
      <c r="J39" s="171">
        <v>148447418</v>
      </c>
      <c r="K39" s="171">
        <v>132516637</v>
      </c>
      <c r="L39" s="171">
        <v>148830279</v>
      </c>
      <c r="M39" s="171">
        <v>136605474</v>
      </c>
      <c r="N39" s="171">
        <v>149632955</v>
      </c>
      <c r="O39" s="171">
        <v>1698567425</v>
      </c>
      <c r="P39" s="64"/>
      <c r="Q39" s="64"/>
    </row>
    <row r="40" spans="2:17" ht="7.5" customHeight="1">
      <c r="B40" s="172" t="s">
        <v>134</v>
      </c>
      <c r="C40" s="171">
        <v>242453854</v>
      </c>
      <c r="D40" s="171">
        <v>222334130</v>
      </c>
      <c r="E40" s="171">
        <v>252216664</v>
      </c>
      <c r="F40" s="171">
        <v>259595190</v>
      </c>
      <c r="G40" s="171">
        <v>276378417</v>
      </c>
      <c r="H40" s="171">
        <v>264868957</v>
      </c>
      <c r="I40" s="171">
        <v>275644842</v>
      </c>
      <c r="J40" s="171">
        <v>271323731</v>
      </c>
      <c r="K40" s="171">
        <v>256696538</v>
      </c>
      <c r="L40" s="171">
        <v>277969934</v>
      </c>
      <c r="M40" s="171">
        <v>263920202</v>
      </c>
      <c r="N40" s="171">
        <v>261542373</v>
      </c>
      <c r="O40" s="171">
        <v>3124944832</v>
      </c>
      <c r="P40" s="64"/>
      <c r="Q40" s="64"/>
    </row>
    <row r="41" spans="2:17" ht="7.5" customHeight="1">
      <c r="B41" s="173" t="s">
        <v>135</v>
      </c>
      <c r="C41" s="174">
        <v>36386507</v>
      </c>
      <c r="D41" s="174">
        <v>35010182</v>
      </c>
      <c r="E41" s="174">
        <v>37926009</v>
      </c>
      <c r="F41" s="174">
        <v>40164936</v>
      </c>
      <c r="G41" s="174">
        <v>45102582</v>
      </c>
      <c r="H41" s="174">
        <v>46863455</v>
      </c>
      <c r="I41" s="174">
        <v>55046626</v>
      </c>
      <c r="J41" s="174">
        <v>52938515</v>
      </c>
      <c r="K41" s="174">
        <v>44704819</v>
      </c>
      <c r="L41" s="174">
        <v>44204797</v>
      </c>
      <c r="M41" s="174">
        <v>40252754</v>
      </c>
      <c r="N41" s="174">
        <v>40014873</v>
      </c>
      <c r="O41" s="174">
        <v>518616055</v>
      </c>
      <c r="P41" s="64"/>
      <c r="Q41" s="64"/>
    </row>
    <row r="42" spans="2:17" ht="7.5" customHeight="1">
      <c r="B42" s="170" t="s">
        <v>136</v>
      </c>
      <c r="C42" s="171">
        <v>67844250</v>
      </c>
      <c r="D42" s="171">
        <v>65498512</v>
      </c>
      <c r="E42" s="171">
        <v>85151671</v>
      </c>
      <c r="F42" s="171">
        <v>71195668</v>
      </c>
      <c r="G42" s="171">
        <v>76813956</v>
      </c>
      <c r="H42" s="171">
        <v>75355640</v>
      </c>
      <c r="I42" s="171">
        <v>81614333</v>
      </c>
      <c r="J42" s="171">
        <v>76135855</v>
      </c>
      <c r="K42" s="171">
        <v>71430076</v>
      </c>
      <c r="L42" s="171">
        <v>73901561</v>
      </c>
      <c r="M42" s="171">
        <v>70429294</v>
      </c>
      <c r="N42" s="171">
        <v>74734267</v>
      </c>
      <c r="O42" s="171">
        <v>890105083</v>
      </c>
      <c r="P42" s="64"/>
      <c r="Q42" s="64"/>
    </row>
    <row r="43" spans="2:17" ht="7.5" customHeight="1">
      <c r="B43" s="172" t="s">
        <v>137</v>
      </c>
      <c r="C43" s="171">
        <v>87444385</v>
      </c>
      <c r="D43" s="171">
        <v>81419748</v>
      </c>
      <c r="E43" s="171">
        <v>93503342</v>
      </c>
      <c r="F43" s="171">
        <v>91716672</v>
      </c>
      <c r="G43" s="171">
        <v>95144224</v>
      </c>
      <c r="H43" s="171">
        <v>94330357</v>
      </c>
      <c r="I43" s="171">
        <v>98098006</v>
      </c>
      <c r="J43" s="171">
        <v>98958710</v>
      </c>
      <c r="K43" s="171">
        <v>92112536</v>
      </c>
      <c r="L43" s="171">
        <v>95610699</v>
      </c>
      <c r="M43" s="171">
        <v>89012604</v>
      </c>
      <c r="N43" s="171">
        <v>93532615</v>
      </c>
      <c r="O43" s="171">
        <v>1110883898</v>
      </c>
      <c r="P43" s="64"/>
      <c r="Q43" s="64"/>
    </row>
    <row r="44" spans="2:17" ht="7.5" customHeight="1">
      <c r="B44" s="173" t="s">
        <v>138</v>
      </c>
      <c r="C44" s="174">
        <v>56495331</v>
      </c>
      <c r="D44" s="174">
        <v>53050529</v>
      </c>
      <c r="E44" s="174">
        <v>57724442</v>
      </c>
      <c r="F44" s="174">
        <v>55237326</v>
      </c>
      <c r="G44" s="174">
        <v>59970318</v>
      </c>
      <c r="H44" s="174">
        <v>61197096</v>
      </c>
      <c r="I44" s="174">
        <v>64732962</v>
      </c>
      <c r="J44" s="174">
        <v>64106138</v>
      </c>
      <c r="K44" s="174">
        <v>58671939</v>
      </c>
      <c r="L44" s="174">
        <v>61421573</v>
      </c>
      <c r="M44" s="174">
        <v>57608571</v>
      </c>
      <c r="N44" s="174">
        <v>58793868</v>
      </c>
      <c r="O44" s="174">
        <v>709010093</v>
      </c>
      <c r="P44" s="64"/>
      <c r="Q44" s="64"/>
    </row>
    <row r="45" spans="2:17" ht="7.5" customHeight="1">
      <c r="B45" s="170" t="s">
        <v>139</v>
      </c>
      <c r="C45" s="171">
        <v>318208481</v>
      </c>
      <c r="D45" s="171">
        <v>290732348</v>
      </c>
      <c r="E45" s="171">
        <v>339912396</v>
      </c>
      <c r="F45" s="171">
        <v>340043246</v>
      </c>
      <c r="G45" s="171">
        <v>356989234</v>
      </c>
      <c r="H45" s="171">
        <v>354252445</v>
      </c>
      <c r="I45" s="171">
        <v>365969059</v>
      </c>
      <c r="J45" s="171">
        <v>361600806</v>
      </c>
      <c r="K45" s="171">
        <v>337078324</v>
      </c>
      <c r="L45" s="171">
        <v>350414458</v>
      </c>
      <c r="M45" s="171">
        <v>336484915</v>
      </c>
      <c r="N45" s="171">
        <v>351224553</v>
      </c>
      <c r="O45" s="171">
        <v>4102910265</v>
      </c>
      <c r="P45" s="64"/>
      <c r="Q45" s="64"/>
    </row>
    <row r="46" spans="2:17" ht="7.5" customHeight="1">
      <c r="B46" s="172" t="s">
        <v>140</v>
      </c>
      <c r="C46" s="171">
        <v>83092354</v>
      </c>
      <c r="D46" s="171">
        <v>73778492</v>
      </c>
      <c r="E46" s="171">
        <v>104141747</v>
      </c>
      <c r="F46" s="171">
        <v>60202419</v>
      </c>
      <c r="G46" s="171">
        <v>77147091</v>
      </c>
      <c r="H46" s="171">
        <v>83023636</v>
      </c>
      <c r="I46" s="171">
        <v>82681690</v>
      </c>
      <c r="J46" s="171">
        <v>83943270</v>
      </c>
      <c r="K46" s="171">
        <v>76865475</v>
      </c>
      <c r="L46" s="171">
        <v>76983934</v>
      </c>
      <c r="M46" s="171">
        <v>81396402</v>
      </c>
      <c r="N46" s="171">
        <v>78569342</v>
      </c>
      <c r="O46" s="171">
        <v>961825852</v>
      </c>
      <c r="P46" s="64"/>
      <c r="Q46" s="64"/>
    </row>
    <row r="47" spans="2:17" ht="7.5" customHeight="1">
      <c r="B47" s="173" t="s">
        <v>141</v>
      </c>
      <c r="C47" s="174">
        <v>466795198</v>
      </c>
      <c r="D47" s="174">
        <v>384966709</v>
      </c>
      <c r="E47" s="174">
        <v>475044535</v>
      </c>
      <c r="F47" s="174">
        <v>443711929</v>
      </c>
      <c r="G47" s="174">
        <v>457160042</v>
      </c>
      <c r="H47" s="174">
        <v>463874800</v>
      </c>
      <c r="I47" s="174">
        <v>501751009</v>
      </c>
      <c r="J47" s="174">
        <v>531630859</v>
      </c>
      <c r="K47" s="174">
        <v>443032114</v>
      </c>
      <c r="L47" s="174">
        <v>444930618</v>
      </c>
      <c r="M47" s="174">
        <v>458049907</v>
      </c>
      <c r="N47" s="174">
        <v>490120856</v>
      </c>
      <c r="O47" s="174">
        <v>5561068576</v>
      </c>
      <c r="P47" s="64"/>
      <c r="Q47" s="64"/>
    </row>
    <row r="48" spans="2:17" ht="7.5" customHeight="1">
      <c r="B48" s="170" t="s">
        <v>142</v>
      </c>
      <c r="C48" s="171">
        <v>334540291</v>
      </c>
      <c r="D48" s="171">
        <v>314415222</v>
      </c>
      <c r="E48" s="171">
        <v>360433613</v>
      </c>
      <c r="F48" s="171">
        <v>369867647</v>
      </c>
      <c r="G48" s="171">
        <v>384403936</v>
      </c>
      <c r="H48" s="171">
        <v>375237823</v>
      </c>
      <c r="I48" s="171">
        <v>381856027</v>
      </c>
      <c r="J48" s="171">
        <v>380542778</v>
      </c>
      <c r="K48" s="171">
        <v>362478021</v>
      </c>
      <c r="L48" s="171">
        <v>388081020</v>
      </c>
      <c r="M48" s="171">
        <v>360258335</v>
      </c>
      <c r="N48" s="171">
        <v>372777758</v>
      </c>
      <c r="O48" s="171">
        <v>4384892471</v>
      </c>
      <c r="P48" s="64"/>
      <c r="Q48" s="64"/>
    </row>
    <row r="49" spans="2:17" ht="7.5" customHeight="1">
      <c r="B49" s="172" t="s">
        <v>143</v>
      </c>
      <c r="C49" s="171">
        <v>34360111</v>
      </c>
      <c r="D49" s="171">
        <v>35931742</v>
      </c>
      <c r="E49" s="171">
        <v>34474665</v>
      </c>
      <c r="F49" s="171">
        <v>37842704</v>
      </c>
      <c r="G49" s="171">
        <v>41113858</v>
      </c>
      <c r="H49" s="171">
        <v>40512357</v>
      </c>
      <c r="I49" s="171">
        <v>44232333</v>
      </c>
      <c r="J49" s="171">
        <v>41637535</v>
      </c>
      <c r="K49" s="171">
        <v>41176262</v>
      </c>
      <c r="L49" s="171">
        <v>37460824</v>
      </c>
      <c r="M49" s="171">
        <v>43530262</v>
      </c>
      <c r="N49" s="171">
        <v>41815022</v>
      </c>
      <c r="O49" s="171">
        <v>474087675</v>
      </c>
      <c r="P49" s="64"/>
      <c r="Q49" s="64"/>
    </row>
    <row r="50" spans="2:17" ht="7.5" customHeight="1">
      <c r="B50" s="173" t="s">
        <v>144</v>
      </c>
      <c r="C50" s="174">
        <v>384683686</v>
      </c>
      <c r="D50" s="174">
        <v>366725044</v>
      </c>
      <c r="E50" s="174">
        <v>405271016</v>
      </c>
      <c r="F50" s="174">
        <v>406445057</v>
      </c>
      <c r="G50" s="174">
        <v>439661611</v>
      </c>
      <c r="H50" s="174">
        <v>428417618</v>
      </c>
      <c r="I50" s="174">
        <v>446823881</v>
      </c>
      <c r="J50" s="174">
        <v>439442679</v>
      </c>
      <c r="K50" s="174">
        <v>415590382</v>
      </c>
      <c r="L50" s="174">
        <v>442084363</v>
      </c>
      <c r="M50" s="174">
        <v>407902804</v>
      </c>
      <c r="N50" s="174">
        <v>430455607</v>
      </c>
      <c r="O50" s="174">
        <v>5013503748</v>
      </c>
      <c r="P50" s="64"/>
      <c r="Q50" s="64"/>
    </row>
    <row r="51" spans="2:17" ht="7.5" customHeight="1">
      <c r="B51" s="170" t="s">
        <v>145</v>
      </c>
      <c r="C51" s="171">
        <v>128730579</v>
      </c>
      <c r="D51" s="171">
        <v>159677598</v>
      </c>
      <c r="E51" s="171">
        <v>155952100</v>
      </c>
      <c r="F51" s="171">
        <v>166310992</v>
      </c>
      <c r="G51" s="171">
        <v>143966464</v>
      </c>
      <c r="H51" s="171">
        <v>181881345</v>
      </c>
      <c r="I51" s="171">
        <v>171695698</v>
      </c>
      <c r="J51" s="171">
        <v>135239438</v>
      </c>
      <c r="K51" s="171">
        <v>212667961</v>
      </c>
      <c r="L51" s="171">
        <v>133512028</v>
      </c>
      <c r="M51" s="171">
        <v>222040417</v>
      </c>
      <c r="N51" s="171">
        <v>184180990</v>
      </c>
      <c r="O51" s="171">
        <v>1995855610</v>
      </c>
      <c r="P51" s="64"/>
      <c r="Q51" s="64"/>
    </row>
    <row r="52" spans="2:17" ht="7.5" customHeight="1">
      <c r="B52" s="172" t="s">
        <v>146</v>
      </c>
      <c r="C52" s="171">
        <v>114563840</v>
      </c>
      <c r="D52" s="171">
        <v>102476790</v>
      </c>
      <c r="E52" s="171">
        <v>121732724</v>
      </c>
      <c r="F52" s="171">
        <v>122824499</v>
      </c>
      <c r="G52" s="171">
        <v>128803089</v>
      </c>
      <c r="H52" s="171">
        <v>129112900</v>
      </c>
      <c r="I52" s="171">
        <v>141039752</v>
      </c>
      <c r="J52" s="171">
        <v>140084408</v>
      </c>
      <c r="K52" s="171">
        <v>127562145</v>
      </c>
      <c r="L52" s="171">
        <v>123471473</v>
      </c>
      <c r="M52" s="171">
        <v>115619757</v>
      </c>
      <c r="N52" s="171">
        <v>131978334</v>
      </c>
      <c r="O52" s="171">
        <v>1499269711</v>
      </c>
      <c r="P52" s="64"/>
      <c r="Q52" s="64"/>
    </row>
    <row r="53" spans="2:17" ht="7.5" customHeight="1">
      <c r="B53" s="173" t="s">
        <v>147</v>
      </c>
      <c r="C53" s="174">
        <v>385326611</v>
      </c>
      <c r="D53" s="174">
        <v>357873698</v>
      </c>
      <c r="E53" s="174">
        <v>405334835</v>
      </c>
      <c r="F53" s="174">
        <v>408510455</v>
      </c>
      <c r="G53" s="174">
        <v>433436531</v>
      </c>
      <c r="H53" s="174">
        <v>422364915</v>
      </c>
      <c r="I53" s="174">
        <v>433320359</v>
      </c>
      <c r="J53" s="174">
        <v>434039190</v>
      </c>
      <c r="K53" s="174">
        <v>407342054</v>
      </c>
      <c r="L53" s="174">
        <v>439732976</v>
      </c>
      <c r="M53" s="174">
        <v>416550528</v>
      </c>
      <c r="N53" s="174">
        <v>430766565</v>
      </c>
      <c r="O53" s="174">
        <v>4974598717</v>
      </c>
      <c r="P53" s="64"/>
      <c r="Q53" s="64"/>
    </row>
    <row r="54" spans="2:17" ht="7.5" customHeight="1">
      <c r="B54" s="170" t="s">
        <v>148</v>
      </c>
      <c r="C54" s="171">
        <v>29669992</v>
      </c>
      <c r="D54" s="171">
        <v>27949343</v>
      </c>
      <c r="E54" s="171">
        <v>30836438</v>
      </c>
      <c r="F54" s="171">
        <v>30265416</v>
      </c>
      <c r="G54" s="171">
        <v>36237947</v>
      </c>
      <c r="H54" s="171">
        <v>31161560</v>
      </c>
      <c r="I54" s="171">
        <v>33196474</v>
      </c>
      <c r="J54" s="171">
        <v>31987597</v>
      </c>
      <c r="K54" s="171">
        <v>30321967</v>
      </c>
      <c r="L54" s="171">
        <v>31572960</v>
      </c>
      <c r="M54" s="171">
        <v>30680302</v>
      </c>
      <c r="N54" s="171">
        <v>32341425</v>
      </c>
      <c r="O54" s="171">
        <v>376221421</v>
      </c>
      <c r="P54" s="64"/>
      <c r="Q54" s="64"/>
    </row>
    <row r="55" spans="2:17" ht="7.5" customHeight="1">
      <c r="B55" s="172" t="s">
        <v>149</v>
      </c>
      <c r="C55" s="171">
        <v>203982483</v>
      </c>
      <c r="D55" s="171">
        <v>187523777</v>
      </c>
      <c r="E55" s="171">
        <v>228783178</v>
      </c>
      <c r="F55" s="171">
        <v>211657889</v>
      </c>
      <c r="G55" s="171">
        <v>249140883</v>
      </c>
      <c r="H55" s="171">
        <v>239840853</v>
      </c>
      <c r="I55" s="171">
        <v>237460530</v>
      </c>
      <c r="J55" s="171">
        <v>233580106</v>
      </c>
      <c r="K55" s="171">
        <v>211366865</v>
      </c>
      <c r="L55" s="171">
        <v>225761710</v>
      </c>
      <c r="M55" s="171">
        <v>226484978</v>
      </c>
      <c r="N55" s="171">
        <v>230345913</v>
      </c>
      <c r="O55" s="171">
        <v>2685929165</v>
      </c>
      <c r="P55" s="64"/>
      <c r="Q55" s="64"/>
    </row>
    <row r="56" spans="2:17" ht="7.5" customHeight="1">
      <c r="B56" s="173" t="s">
        <v>150</v>
      </c>
      <c r="C56" s="174">
        <v>38555760</v>
      </c>
      <c r="D56" s="174">
        <v>32918223</v>
      </c>
      <c r="E56" s="174">
        <v>31732292</v>
      </c>
      <c r="F56" s="174">
        <v>35186535</v>
      </c>
      <c r="G56" s="174">
        <v>35004466</v>
      </c>
      <c r="H56" s="174">
        <v>41272096</v>
      </c>
      <c r="I56" s="174">
        <v>41686448</v>
      </c>
      <c r="J56" s="174">
        <v>48226396</v>
      </c>
      <c r="K56" s="174">
        <v>43192928</v>
      </c>
      <c r="L56" s="174">
        <v>39848307</v>
      </c>
      <c r="M56" s="174">
        <v>36279991</v>
      </c>
      <c r="N56" s="174">
        <v>38976582</v>
      </c>
      <c r="O56" s="174">
        <v>462880024</v>
      </c>
      <c r="P56" s="64"/>
      <c r="Q56" s="64"/>
    </row>
    <row r="57" spans="2:17" ht="7.5" customHeight="1">
      <c r="B57" s="170" t="s">
        <v>151</v>
      </c>
      <c r="C57" s="171">
        <v>248546465</v>
      </c>
      <c r="D57" s="171">
        <v>237578435</v>
      </c>
      <c r="E57" s="171">
        <v>244550782</v>
      </c>
      <c r="F57" s="171">
        <v>284462634</v>
      </c>
      <c r="G57" s="171">
        <v>293396279</v>
      </c>
      <c r="H57" s="171">
        <v>282973825</v>
      </c>
      <c r="I57" s="171">
        <v>274921193</v>
      </c>
      <c r="J57" s="171">
        <v>277188757</v>
      </c>
      <c r="K57" s="171">
        <v>268092141</v>
      </c>
      <c r="L57" s="171">
        <v>260806618</v>
      </c>
      <c r="M57" s="171">
        <v>285051825</v>
      </c>
      <c r="N57" s="171">
        <v>273582593</v>
      </c>
      <c r="O57" s="171">
        <v>3231151547</v>
      </c>
      <c r="P57" s="64"/>
      <c r="Q57" s="64"/>
    </row>
    <row r="58" spans="2:17" ht="7.5" customHeight="1">
      <c r="B58" s="172" t="s">
        <v>152</v>
      </c>
      <c r="C58" s="171">
        <v>1056309303</v>
      </c>
      <c r="D58" s="171">
        <v>1002150702</v>
      </c>
      <c r="E58" s="171">
        <v>1126342595</v>
      </c>
      <c r="F58" s="171">
        <v>1112890053</v>
      </c>
      <c r="G58" s="171">
        <v>1153155521</v>
      </c>
      <c r="H58" s="171">
        <v>1106754352</v>
      </c>
      <c r="I58" s="171">
        <v>1136642527</v>
      </c>
      <c r="J58" s="171">
        <v>1159164569</v>
      </c>
      <c r="K58" s="171">
        <v>1087372762</v>
      </c>
      <c r="L58" s="171">
        <v>1168578067</v>
      </c>
      <c r="M58" s="171">
        <v>1103662188</v>
      </c>
      <c r="N58" s="171">
        <v>1149209132</v>
      </c>
      <c r="O58" s="171">
        <v>13362231771</v>
      </c>
      <c r="P58" s="64"/>
      <c r="Q58" s="64"/>
    </row>
    <row r="59" spans="2:17" ht="7.5" customHeight="1">
      <c r="B59" s="173" t="s">
        <v>153</v>
      </c>
      <c r="C59" s="174">
        <v>87963567</v>
      </c>
      <c r="D59" s="174">
        <v>80569474</v>
      </c>
      <c r="E59" s="174">
        <v>92725960</v>
      </c>
      <c r="F59" s="174">
        <v>91427625</v>
      </c>
      <c r="G59" s="174">
        <v>97105309</v>
      </c>
      <c r="H59" s="174">
        <v>95626217</v>
      </c>
      <c r="I59" s="174">
        <v>101212182</v>
      </c>
      <c r="J59" s="174">
        <v>101309464</v>
      </c>
      <c r="K59" s="174">
        <v>98348774</v>
      </c>
      <c r="L59" s="174">
        <v>98070307</v>
      </c>
      <c r="M59" s="174">
        <v>88318058</v>
      </c>
      <c r="N59" s="174">
        <v>92584473</v>
      </c>
      <c r="O59" s="174">
        <v>1125261410</v>
      </c>
      <c r="P59" s="64"/>
      <c r="Q59" s="64"/>
    </row>
    <row r="60" spans="2:17" ht="7.5" customHeight="1">
      <c r="B60" s="170" t="s">
        <v>154</v>
      </c>
      <c r="C60" s="171">
        <v>25639766</v>
      </c>
      <c r="D60" s="171">
        <v>23740196</v>
      </c>
      <c r="E60" s="171">
        <v>25738229</v>
      </c>
      <c r="F60" s="171">
        <v>23704319</v>
      </c>
      <c r="G60" s="171">
        <v>26566713</v>
      </c>
      <c r="H60" s="171">
        <v>28321712</v>
      </c>
      <c r="I60" s="171">
        <v>28321712</v>
      </c>
      <c r="J60" s="171">
        <v>29378350</v>
      </c>
      <c r="K60" s="171">
        <v>26467343</v>
      </c>
      <c r="L60" s="171">
        <v>26798494</v>
      </c>
      <c r="M60" s="171">
        <v>23777460</v>
      </c>
      <c r="N60" s="171">
        <v>26598228</v>
      </c>
      <c r="O60" s="171">
        <v>315052522</v>
      </c>
      <c r="P60" s="64"/>
      <c r="Q60" s="64"/>
    </row>
    <row r="61" spans="2:17" ht="7.5" customHeight="1">
      <c r="B61" s="172" t="s">
        <v>155</v>
      </c>
      <c r="C61" s="171">
        <v>348172447</v>
      </c>
      <c r="D61" s="171">
        <v>232553840</v>
      </c>
      <c r="E61" s="171">
        <v>452892932</v>
      </c>
      <c r="F61" s="171">
        <v>233761380</v>
      </c>
      <c r="G61" s="171">
        <v>224594268</v>
      </c>
      <c r="H61" s="171">
        <v>440321064</v>
      </c>
      <c r="I61" s="171">
        <v>426842684</v>
      </c>
      <c r="J61" s="171">
        <v>273866349</v>
      </c>
      <c r="K61" s="171">
        <v>338096836</v>
      </c>
      <c r="L61" s="171">
        <v>389843854</v>
      </c>
      <c r="M61" s="171">
        <v>328197628</v>
      </c>
      <c r="N61" s="171">
        <v>331326830</v>
      </c>
      <c r="O61" s="171">
        <v>4020470112</v>
      </c>
      <c r="P61" s="64"/>
      <c r="Q61" s="64"/>
    </row>
    <row r="62" spans="2:17" ht="7.5" customHeight="1">
      <c r="B62" s="173" t="s">
        <v>156</v>
      </c>
      <c r="C62" s="174">
        <v>217278711</v>
      </c>
      <c r="D62" s="174">
        <v>198546118</v>
      </c>
      <c r="E62" s="174">
        <v>227075475</v>
      </c>
      <c r="F62" s="174">
        <v>227932561</v>
      </c>
      <c r="G62" s="174">
        <v>233304201</v>
      </c>
      <c r="H62" s="174">
        <v>234362763</v>
      </c>
      <c r="I62" s="174">
        <v>249355660</v>
      </c>
      <c r="J62" s="174">
        <v>251122590</v>
      </c>
      <c r="K62" s="174">
        <v>230124250</v>
      </c>
      <c r="L62" s="174">
        <v>236987598</v>
      </c>
      <c r="M62" s="174">
        <v>224911838</v>
      </c>
      <c r="N62" s="174">
        <v>220600834</v>
      </c>
      <c r="O62" s="174">
        <v>2751602599</v>
      </c>
      <c r="P62" s="64"/>
      <c r="Q62" s="64"/>
    </row>
    <row r="63" spans="2:17" ht="7.5" customHeight="1">
      <c r="B63" s="170" t="s">
        <v>157</v>
      </c>
      <c r="C63" s="171">
        <v>56108298</v>
      </c>
      <c r="D63" s="171">
        <v>63210661</v>
      </c>
      <c r="E63" s="171">
        <v>59495140</v>
      </c>
      <c r="F63" s="171">
        <v>31633020</v>
      </c>
      <c r="G63" s="171">
        <v>109331468</v>
      </c>
      <c r="H63" s="171">
        <v>69335106</v>
      </c>
      <c r="I63" s="171">
        <v>38179971</v>
      </c>
      <c r="J63" s="171">
        <v>109289789</v>
      </c>
      <c r="K63" s="171">
        <v>60418766</v>
      </c>
      <c r="L63" s="171">
        <v>35085823</v>
      </c>
      <c r="M63" s="171">
        <v>102235861</v>
      </c>
      <c r="N63" s="171">
        <v>84486301</v>
      </c>
      <c r="O63" s="171">
        <v>818810204</v>
      </c>
      <c r="P63" s="64"/>
      <c r="Q63" s="64"/>
    </row>
    <row r="64" spans="2:17" ht="7.5" customHeight="1">
      <c r="B64" s="172" t="s">
        <v>158</v>
      </c>
      <c r="C64" s="171">
        <v>187155272</v>
      </c>
      <c r="D64" s="171">
        <v>168364390</v>
      </c>
      <c r="E64" s="171">
        <v>194938330</v>
      </c>
      <c r="F64" s="171">
        <v>170023914</v>
      </c>
      <c r="G64" s="171">
        <v>203108298</v>
      </c>
      <c r="H64" s="171">
        <v>375366485</v>
      </c>
      <c r="I64" s="171">
        <v>233768252</v>
      </c>
      <c r="J64" s="171">
        <v>231465556</v>
      </c>
      <c r="K64" s="171">
        <v>212971393</v>
      </c>
      <c r="L64" s="171">
        <v>220116718</v>
      </c>
      <c r="M64" s="171">
        <v>195843971</v>
      </c>
      <c r="N64" s="171">
        <v>224054810</v>
      </c>
      <c r="O64" s="171">
        <v>2617177389</v>
      </c>
      <c r="P64" s="64"/>
      <c r="Q64" s="64"/>
    </row>
    <row r="65" spans="2:17" ht="7.5" customHeight="1" thickBot="1">
      <c r="B65" s="173" t="s">
        <v>159</v>
      </c>
      <c r="C65" s="171">
        <v>22195520</v>
      </c>
      <c r="D65" s="171">
        <v>28229933</v>
      </c>
      <c r="E65" s="171">
        <v>23818854</v>
      </c>
      <c r="F65" s="171">
        <v>27016114</v>
      </c>
      <c r="G65" s="171">
        <v>23983803</v>
      </c>
      <c r="H65" s="171">
        <v>34064333</v>
      </c>
      <c r="I65" s="171">
        <v>26259327</v>
      </c>
      <c r="J65" s="171">
        <v>29353577</v>
      </c>
      <c r="K65" s="171">
        <v>49061308</v>
      </c>
      <c r="L65" s="171">
        <v>31401009</v>
      </c>
      <c r="M65" s="171">
        <v>35313012</v>
      </c>
      <c r="N65" s="171">
        <v>22903991</v>
      </c>
      <c r="O65" s="171">
        <v>353600781</v>
      </c>
      <c r="P65" s="64"/>
      <c r="Q65" s="64"/>
    </row>
    <row r="66" spans="2:17" ht="7.5" customHeight="1" thickTop="1">
      <c r="B66" s="175" t="s">
        <v>224</v>
      </c>
      <c r="C66" s="176">
        <v>10847197011</v>
      </c>
      <c r="D66" s="176">
        <v>10109021536</v>
      </c>
      <c r="E66" s="176">
        <v>11453375173</v>
      </c>
      <c r="F66" s="176">
        <v>11194895704</v>
      </c>
      <c r="G66" s="176">
        <v>11856942286</v>
      </c>
      <c r="H66" s="176">
        <v>11983460575</v>
      </c>
      <c r="I66" s="176">
        <v>12042038241</v>
      </c>
      <c r="J66" s="176">
        <v>11980281697</v>
      </c>
      <c r="K66" s="176">
        <v>11503586569</v>
      </c>
      <c r="L66" s="176">
        <v>11770690625</v>
      </c>
      <c r="M66" s="176">
        <v>11433636013</v>
      </c>
      <c r="N66" s="176">
        <v>11778554034</v>
      </c>
      <c r="O66" s="176">
        <v>137953679464</v>
      </c>
      <c r="P66" s="64"/>
      <c r="Q66" s="64"/>
    </row>
    <row r="67" spans="2:17" ht="7.5" customHeight="1" thickBot="1">
      <c r="B67" s="177" t="s">
        <v>161</v>
      </c>
      <c r="C67" s="178">
        <v>82036182</v>
      </c>
      <c r="D67" s="178">
        <v>87599835</v>
      </c>
      <c r="E67" s="178">
        <v>79480932</v>
      </c>
      <c r="F67" s="178">
        <v>83321568</v>
      </c>
      <c r="G67" s="178">
        <v>59331764</v>
      </c>
      <c r="H67" s="178">
        <v>86098278</v>
      </c>
      <c r="I67" s="178">
        <v>75755726</v>
      </c>
      <c r="J67" s="178">
        <v>81082769</v>
      </c>
      <c r="K67" s="178">
        <v>72813879</v>
      </c>
      <c r="L67" s="178">
        <v>90456682</v>
      </c>
      <c r="M67" s="178">
        <v>76628883</v>
      </c>
      <c r="N67" s="178">
        <v>76172089</v>
      </c>
      <c r="O67" s="178">
        <v>950778587</v>
      </c>
      <c r="P67" s="64"/>
      <c r="Q67" s="64"/>
    </row>
    <row r="68" spans="2:17" ht="9" customHeight="1" thickTop="1">
      <c r="B68" s="173" t="s">
        <v>225</v>
      </c>
      <c r="C68" s="174">
        <v>10929233193</v>
      </c>
      <c r="D68" s="174">
        <v>10196621371</v>
      </c>
      <c r="E68" s="174">
        <v>11532856105</v>
      </c>
      <c r="F68" s="174">
        <v>11278217272</v>
      </c>
      <c r="G68" s="174">
        <v>11916274050</v>
      </c>
      <c r="H68" s="174">
        <v>12069558853</v>
      </c>
      <c r="I68" s="174">
        <v>12117793967</v>
      </c>
      <c r="J68" s="174">
        <v>12061364466</v>
      </c>
      <c r="K68" s="174">
        <v>11576400448</v>
      </c>
      <c r="L68" s="174">
        <v>11861147307</v>
      </c>
      <c r="M68" s="174">
        <v>11510264896</v>
      </c>
      <c r="N68" s="174">
        <v>11854726123</v>
      </c>
      <c r="O68" s="174">
        <v>138904458051</v>
      </c>
      <c r="P68" s="64"/>
      <c r="Q68" s="64"/>
    </row>
    <row r="69" spans="2:17" ht="12.75">
      <c r="B69" s="179" t="s">
        <v>226</v>
      </c>
      <c r="C69" s="137"/>
      <c r="D69" s="137"/>
      <c r="E69" s="137"/>
      <c r="F69" s="137"/>
      <c r="G69" s="137"/>
      <c r="H69" s="137"/>
      <c r="I69" s="137"/>
      <c r="J69" s="137"/>
      <c r="K69" s="137"/>
      <c r="L69" s="137"/>
      <c r="M69" s="137"/>
      <c r="N69" s="137"/>
      <c r="O69" s="138"/>
      <c r="P69" s="64"/>
      <c r="Q69" s="64"/>
    </row>
    <row r="70" spans="2:17" ht="12.75">
      <c r="B70" s="180" t="s">
        <v>227</v>
      </c>
      <c r="C70" s="140"/>
      <c r="D70" s="140"/>
      <c r="E70" s="140"/>
      <c r="F70" s="140"/>
      <c r="G70" s="140"/>
      <c r="H70" s="140"/>
      <c r="I70" s="140"/>
      <c r="J70" s="140"/>
      <c r="K70" s="140"/>
      <c r="L70" s="140"/>
      <c r="M70" s="140"/>
      <c r="N70" s="140"/>
      <c r="O70" s="141"/>
      <c r="P70" s="64"/>
      <c r="Q70" s="64"/>
    </row>
    <row r="71" spans="2:17" ht="12.75">
      <c r="B71" s="181" t="s">
        <v>228</v>
      </c>
      <c r="C71" s="143"/>
      <c r="D71" s="143"/>
      <c r="E71" s="143"/>
      <c r="F71" s="143"/>
      <c r="G71" s="143"/>
      <c r="H71" s="143"/>
      <c r="I71" s="143"/>
      <c r="J71" s="143"/>
      <c r="K71" s="143"/>
      <c r="L71" s="143"/>
      <c r="M71" s="143"/>
      <c r="N71" s="143"/>
      <c r="O71" s="144"/>
      <c r="P71" s="64"/>
      <c r="Q71" s="64"/>
    </row>
    <row r="72" spans="2:17" ht="12.75">
      <c r="B72" s="64"/>
      <c r="C72" s="64"/>
      <c r="D72" s="64"/>
      <c r="E72" s="64"/>
      <c r="F72" s="64"/>
      <c r="G72" s="64"/>
      <c r="H72" s="64"/>
      <c r="I72" s="64"/>
      <c r="J72" s="64"/>
      <c r="K72" s="64"/>
      <c r="L72" s="64"/>
      <c r="M72" s="64"/>
      <c r="N72" s="64"/>
      <c r="O72" s="64"/>
      <c r="P72" s="64"/>
      <c r="Q72" s="64"/>
    </row>
    <row r="73" spans="2:17" ht="12.75">
      <c r="B73" s="64"/>
      <c r="C73" s="64"/>
      <c r="D73" s="64"/>
      <c r="E73" s="64"/>
      <c r="F73" s="64"/>
      <c r="G73" s="64"/>
      <c r="H73" s="64"/>
      <c r="I73" s="64"/>
      <c r="J73" s="64"/>
      <c r="K73" s="64"/>
      <c r="L73" s="64"/>
      <c r="M73" s="64"/>
      <c r="N73" s="64"/>
      <c r="O73" s="64"/>
      <c r="P73" s="64"/>
      <c r="Q73" s="64"/>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118"/>
  <sheetViews>
    <sheetView zoomScale="130" zoomScaleNormal="130" zoomScalePageLayoutView="0" workbookViewId="0" topLeftCell="A24">
      <selection activeCell="F73" sqref="F73"/>
    </sheetView>
  </sheetViews>
  <sheetFormatPr defaultColWidth="9.140625" defaultRowHeight="12.75"/>
  <cols>
    <col min="1" max="1" width="2.7109375" style="0" customWidth="1"/>
    <col min="3" max="14" width="10.8515625" style="0" customWidth="1"/>
    <col min="15" max="15" width="9.7109375" style="0" customWidth="1"/>
    <col min="16" max="16" width="2.7109375" style="0" customWidth="1"/>
  </cols>
  <sheetData>
    <row r="1" spans="1:17" ht="12" customHeight="1">
      <c r="A1" s="64"/>
      <c r="B1" s="64"/>
      <c r="C1" s="64"/>
      <c r="D1" s="64"/>
      <c r="E1" s="64"/>
      <c r="F1" s="64"/>
      <c r="G1" s="64"/>
      <c r="H1" s="64"/>
      <c r="I1" s="64"/>
      <c r="J1" s="64"/>
      <c r="K1" s="64"/>
      <c r="L1" s="64"/>
      <c r="M1" s="64"/>
      <c r="N1" s="64"/>
      <c r="O1" s="64"/>
      <c r="P1" s="64"/>
      <c r="Q1" s="64"/>
    </row>
    <row r="2" spans="1:17" ht="12.75" hidden="1">
      <c r="A2" s="64"/>
      <c r="B2" s="101" t="s">
        <v>0</v>
      </c>
      <c r="C2" s="101" t="s">
        <v>82</v>
      </c>
      <c r="D2" s="101" t="s">
        <v>8</v>
      </c>
      <c r="E2" s="101"/>
      <c r="F2" s="101"/>
      <c r="G2" s="64"/>
      <c r="H2" s="64"/>
      <c r="I2" s="64"/>
      <c r="J2" s="64"/>
      <c r="K2" s="64"/>
      <c r="L2" s="64"/>
      <c r="M2" s="64"/>
      <c r="N2" s="64"/>
      <c r="O2" s="64"/>
      <c r="P2" s="64"/>
      <c r="Q2" s="64"/>
    </row>
    <row r="3" spans="1:17" ht="12.75" hidden="1">
      <c r="A3" s="64"/>
      <c r="B3" s="102" t="s">
        <v>209</v>
      </c>
      <c r="C3" s="101"/>
      <c r="D3" s="101"/>
      <c r="E3" s="101"/>
      <c r="F3" s="101"/>
      <c r="G3" s="64"/>
      <c r="H3" s="64"/>
      <c r="I3" s="64"/>
      <c r="J3" s="64"/>
      <c r="K3" s="64"/>
      <c r="L3" s="64"/>
      <c r="M3" s="64"/>
      <c r="N3" s="64"/>
      <c r="O3" s="64"/>
      <c r="P3" s="64"/>
      <c r="Q3" s="64"/>
    </row>
    <row r="4" spans="1:17" ht="12" customHeight="1">
      <c r="A4" s="64"/>
      <c r="B4" s="64"/>
      <c r="C4" s="64"/>
      <c r="D4" s="64"/>
      <c r="E4" s="64"/>
      <c r="F4" s="64"/>
      <c r="G4" s="64"/>
      <c r="H4" s="64"/>
      <c r="I4" s="64"/>
      <c r="J4" s="64"/>
      <c r="K4" s="64"/>
      <c r="L4" s="64"/>
      <c r="M4" s="64"/>
      <c r="N4" s="64"/>
      <c r="O4" s="64"/>
      <c r="P4" s="64"/>
      <c r="Q4" s="64"/>
    </row>
    <row r="5" spans="1:17" ht="16.5" customHeight="1">
      <c r="A5" s="145"/>
      <c r="B5" s="89" t="str">
        <f>CONCATENATE("Monthly Special Fuels &amp; Gasoline/Gasohol Reported by States ",MF33GA!D3," (1)")</f>
        <v>Monthly Special Fuels &amp; Gasoline/Gasohol Reported by States 2014 (1)</v>
      </c>
      <c r="C5" s="89"/>
      <c r="D5" s="89"/>
      <c r="E5" s="70"/>
      <c r="F5" s="70"/>
      <c r="G5" s="70"/>
      <c r="H5" s="70"/>
      <c r="I5" s="70"/>
      <c r="J5" s="70"/>
      <c r="K5" s="70"/>
      <c r="L5" s="70"/>
      <c r="M5" s="70"/>
      <c r="N5" s="70"/>
      <c r="O5" s="70"/>
      <c r="P5" s="64"/>
      <c r="Q5" s="64"/>
    </row>
    <row r="6" spans="1:17" ht="12.75">
      <c r="A6" s="64"/>
      <c r="B6" s="64"/>
      <c r="C6" s="64"/>
      <c r="D6" s="64"/>
      <c r="E6" s="64"/>
      <c r="F6" s="64"/>
      <c r="G6" s="64"/>
      <c r="H6" s="64"/>
      <c r="I6" s="64"/>
      <c r="J6" s="64"/>
      <c r="K6" s="64"/>
      <c r="L6" s="64"/>
      <c r="M6" s="64"/>
      <c r="N6" s="64"/>
      <c r="O6" s="64"/>
      <c r="P6" s="64"/>
      <c r="Q6" s="64"/>
    </row>
    <row r="7" spans="1:17" ht="1.5" customHeight="1">
      <c r="A7" s="64"/>
      <c r="B7" s="64"/>
      <c r="C7" s="64"/>
      <c r="D7" s="64"/>
      <c r="E7" s="64"/>
      <c r="F7" s="64"/>
      <c r="G7" s="64"/>
      <c r="H7" s="64"/>
      <c r="I7" s="64"/>
      <c r="J7" s="64"/>
      <c r="K7" s="64"/>
      <c r="L7" s="64"/>
      <c r="M7" s="64"/>
      <c r="N7" s="64"/>
      <c r="O7" s="64"/>
      <c r="P7" s="64"/>
      <c r="Q7" s="64"/>
    </row>
    <row r="8" spans="1:17" ht="1.5" customHeight="1">
      <c r="A8" s="64"/>
      <c r="B8" s="64"/>
      <c r="C8" s="64"/>
      <c r="D8" s="64"/>
      <c r="E8" s="64"/>
      <c r="F8" s="64"/>
      <c r="G8" s="64"/>
      <c r="H8" s="64"/>
      <c r="I8" s="64"/>
      <c r="J8" s="64"/>
      <c r="K8" s="64"/>
      <c r="L8" s="64"/>
      <c r="M8" s="64"/>
      <c r="N8" s="64"/>
      <c r="O8" s="64"/>
      <c r="P8" s="64"/>
      <c r="Q8" s="64"/>
    </row>
    <row r="9" spans="1:17" ht="9" customHeight="1">
      <c r="A9" s="64"/>
      <c r="B9" s="64"/>
      <c r="C9" s="64"/>
      <c r="D9" s="64"/>
      <c r="E9" s="64"/>
      <c r="F9" s="64"/>
      <c r="G9" s="64"/>
      <c r="H9" s="64"/>
      <c r="I9" s="64"/>
      <c r="J9" s="64"/>
      <c r="K9" s="64"/>
      <c r="L9" s="64"/>
      <c r="M9" s="64"/>
      <c r="N9" s="64"/>
      <c r="O9" s="165" t="s">
        <v>229</v>
      </c>
      <c r="P9" s="64"/>
      <c r="Q9" s="64"/>
    </row>
    <row r="10" spans="1:17" ht="9" customHeight="1">
      <c r="A10" s="64"/>
      <c r="B10" s="166" t="str">
        <f>CONCATENATE("Created On: ",MF33GA!C3)</f>
        <v>Created On: 04/18/2016</v>
      </c>
      <c r="C10" s="64"/>
      <c r="D10" s="64"/>
      <c r="E10" s="64"/>
      <c r="F10" s="64"/>
      <c r="G10" s="64"/>
      <c r="H10" s="64"/>
      <c r="I10" s="64"/>
      <c r="J10" s="64"/>
      <c r="K10" s="64"/>
      <c r="L10" s="64"/>
      <c r="M10" s="64"/>
      <c r="N10" s="165"/>
      <c r="O10" s="165" t="str">
        <f>CONCATENATE(MF33G_Jan_Mar!H3," Reporting Period")</f>
        <v>2015 Reporting Period</v>
      </c>
      <c r="P10" s="64"/>
      <c r="Q10" s="64"/>
    </row>
    <row r="11" spans="1:17" ht="12.75">
      <c r="A11" s="64"/>
      <c r="B11" s="167"/>
      <c r="C11" s="167"/>
      <c r="D11" s="167"/>
      <c r="E11" s="167"/>
      <c r="F11" s="167"/>
      <c r="G11" s="167"/>
      <c r="H11" s="167"/>
      <c r="I11" s="167"/>
      <c r="J11" s="167"/>
      <c r="K11" s="167"/>
      <c r="L11" s="167"/>
      <c r="M11" s="167"/>
      <c r="N11" s="167"/>
      <c r="O11" s="167"/>
      <c r="P11" s="64"/>
      <c r="Q11" s="64"/>
    </row>
    <row r="12" spans="1:17" ht="12.75">
      <c r="A12" s="64"/>
      <c r="B12" s="168" t="s">
        <v>99</v>
      </c>
      <c r="C12" s="168" t="s">
        <v>211</v>
      </c>
      <c r="D12" s="168" t="s">
        <v>212</v>
      </c>
      <c r="E12" s="168" t="s">
        <v>213</v>
      </c>
      <c r="F12" s="168" t="s">
        <v>214</v>
      </c>
      <c r="G12" s="168" t="s">
        <v>215</v>
      </c>
      <c r="H12" s="168" t="s">
        <v>216</v>
      </c>
      <c r="I12" s="168" t="s">
        <v>217</v>
      </c>
      <c r="J12" s="168" t="s">
        <v>218</v>
      </c>
      <c r="K12" s="168" t="s">
        <v>219</v>
      </c>
      <c r="L12" s="168" t="s">
        <v>220</v>
      </c>
      <c r="M12" s="168" t="s">
        <v>221</v>
      </c>
      <c r="N12" s="168" t="s">
        <v>222</v>
      </c>
      <c r="O12" s="168" t="s">
        <v>33</v>
      </c>
      <c r="P12" s="64"/>
      <c r="Q12" s="64"/>
    </row>
    <row r="13" spans="1:17" ht="12.75" hidden="1">
      <c r="A13" s="169"/>
      <c r="B13" s="169" t="s">
        <v>99</v>
      </c>
      <c r="C13" s="169" t="s">
        <v>100</v>
      </c>
      <c r="D13" s="169" t="s">
        <v>103</v>
      </c>
      <c r="E13" s="169" t="s">
        <v>106</v>
      </c>
      <c r="F13" s="169" t="s">
        <v>170</v>
      </c>
      <c r="G13" s="169" t="s">
        <v>223</v>
      </c>
      <c r="H13" s="169" t="s">
        <v>176</v>
      </c>
      <c r="I13" s="169" t="s">
        <v>184</v>
      </c>
      <c r="J13" s="169" t="s">
        <v>187</v>
      </c>
      <c r="K13" s="169" t="s">
        <v>190</v>
      </c>
      <c r="L13" s="169" t="s">
        <v>200</v>
      </c>
      <c r="M13" s="169" t="s">
        <v>203</v>
      </c>
      <c r="N13" s="169" t="s">
        <v>206</v>
      </c>
      <c r="O13" s="169" t="s">
        <v>33</v>
      </c>
      <c r="P13" s="169"/>
      <c r="Q13" s="64"/>
    </row>
    <row r="14" spans="1:17" ht="12.75" hidden="1">
      <c r="A14" s="64"/>
      <c r="B14" s="169"/>
      <c r="C14" s="169">
        <v>0</v>
      </c>
      <c r="D14" s="169">
        <v>0</v>
      </c>
      <c r="E14" s="169">
        <v>0</v>
      </c>
      <c r="F14" s="169">
        <v>0</v>
      </c>
      <c r="G14" s="169">
        <v>0</v>
      </c>
      <c r="H14" s="169">
        <v>0</v>
      </c>
      <c r="I14" s="169">
        <v>0</v>
      </c>
      <c r="J14" s="169">
        <v>0</v>
      </c>
      <c r="K14" s="169">
        <v>0</v>
      </c>
      <c r="L14" s="169">
        <v>0</v>
      </c>
      <c r="M14" s="169">
        <v>0</v>
      </c>
      <c r="N14" s="169">
        <v>0</v>
      </c>
      <c r="O14" s="169">
        <v>0</v>
      </c>
      <c r="P14" s="64"/>
      <c r="Q14" s="64"/>
    </row>
    <row r="15" spans="1:17" ht="7.5" customHeight="1">
      <c r="A15" s="64"/>
      <c r="B15" s="170" t="s">
        <v>109</v>
      </c>
      <c r="C15" s="171">
        <v>270857357</v>
      </c>
      <c r="D15" s="171">
        <v>264263641</v>
      </c>
      <c r="E15" s="171">
        <v>251175591</v>
      </c>
      <c r="F15" s="171">
        <v>285473282</v>
      </c>
      <c r="G15" s="171">
        <v>286301785</v>
      </c>
      <c r="H15" s="171">
        <v>294749677</v>
      </c>
      <c r="I15" s="171">
        <v>284001320</v>
      </c>
      <c r="J15" s="171">
        <v>298794095</v>
      </c>
      <c r="K15" s="171">
        <v>290809223</v>
      </c>
      <c r="L15" s="171">
        <v>279994849</v>
      </c>
      <c r="M15" s="171">
        <v>297049649</v>
      </c>
      <c r="N15" s="171">
        <v>267559478</v>
      </c>
      <c r="O15" s="171">
        <v>3371029947</v>
      </c>
      <c r="P15" s="64"/>
      <c r="Q15" s="64"/>
    </row>
    <row r="16" spans="1:17" ht="7.5" customHeight="1">
      <c r="A16" s="64"/>
      <c r="B16" s="172" t="s">
        <v>110</v>
      </c>
      <c r="C16" s="171">
        <v>33111061</v>
      </c>
      <c r="D16" s="171">
        <v>34920239</v>
      </c>
      <c r="E16" s="171">
        <v>40906026</v>
      </c>
      <c r="F16" s="171">
        <v>38914020</v>
      </c>
      <c r="G16" s="171">
        <v>42899767</v>
      </c>
      <c r="H16" s="171">
        <v>32791492</v>
      </c>
      <c r="I16" s="171">
        <v>66997625</v>
      </c>
      <c r="J16" s="171">
        <v>47593045</v>
      </c>
      <c r="K16" s="171">
        <v>44649147</v>
      </c>
      <c r="L16" s="171">
        <v>43334093</v>
      </c>
      <c r="M16" s="171">
        <v>27217222</v>
      </c>
      <c r="N16" s="171">
        <v>31271662</v>
      </c>
      <c r="O16" s="171">
        <v>484605399</v>
      </c>
      <c r="P16" s="64"/>
      <c r="Q16" s="64"/>
    </row>
    <row r="17" spans="1:17" ht="7.5" customHeight="1">
      <c r="A17" s="64"/>
      <c r="B17" s="173" t="s">
        <v>111</v>
      </c>
      <c r="C17" s="174">
        <v>274859804</v>
      </c>
      <c r="D17" s="174">
        <v>268080200</v>
      </c>
      <c r="E17" s="174">
        <v>306543522</v>
      </c>
      <c r="F17" s="174">
        <v>289874817</v>
      </c>
      <c r="G17" s="174">
        <v>295620771</v>
      </c>
      <c r="H17" s="174">
        <v>285376970</v>
      </c>
      <c r="I17" s="174">
        <v>283207982</v>
      </c>
      <c r="J17" s="174">
        <v>294472354</v>
      </c>
      <c r="K17" s="174">
        <v>283229677</v>
      </c>
      <c r="L17" s="174">
        <v>292496705</v>
      </c>
      <c r="M17" s="174">
        <v>284977983</v>
      </c>
      <c r="N17" s="174">
        <v>300485495</v>
      </c>
      <c r="O17" s="174">
        <v>3459226280</v>
      </c>
      <c r="P17" s="64"/>
      <c r="Q17" s="64"/>
    </row>
    <row r="18" spans="1:17" ht="7.5" customHeight="1">
      <c r="A18" s="64"/>
      <c r="B18" s="170" t="s">
        <v>112</v>
      </c>
      <c r="C18" s="171">
        <v>162149997</v>
      </c>
      <c r="D18" s="171">
        <v>157617966</v>
      </c>
      <c r="E18" s="171">
        <v>170965925</v>
      </c>
      <c r="F18" s="171">
        <v>161926331</v>
      </c>
      <c r="G18" s="171">
        <v>185603918</v>
      </c>
      <c r="H18" s="171">
        <v>173160052</v>
      </c>
      <c r="I18" s="171">
        <v>174101613</v>
      </c>
      <c r="J18" s="171">
        <v>186068910</v>
      </c>
      <c r="K18" s="171">
        <v>170264745</v>
      </c>
      <c r="L18" s="171">
        <v>173388822</v>
      </c>
      <c r="M18" s="171">
        <v>170446897</v>
      </c>
      <c r="N18" s="171">
        <v>171503828</v>
      </c>
      <c r="O18" s="171">
        <v>2057199004</v>
      </c>
      <c r="P18" s="64"/>
      <c r="Q18" s="64"/>
    </row>
    <row r="19" spans="1:17" ht="7.5" customHeight="1">
      <c r="A19" s="64"/>
      <c r="B19" s="172" t="s">
        <v>113</v>
      </c>
      <c r="C19" s="171">
        <v>1377954338</v>
      </c>
      <c r="D19" s="171">
        <v>1298361795</v>
      </c>
      <c r="E19" s="171">
        <v>1488278880</v>
      </c>
      <c r="F19" s="171">
        <v>1426575383</v>
      </c>
      <c r="G19" s="171">
        <v>1506707869</v>
      </c>
      <c r="H19" s="171">
        <v>1492147960</v>
      </c>
      <c r="I19" s="171">
        <v>1495838298</v>
      </c>
      <c r="J19" s="171">
        <v>1526565946</v>
      </c>
      <c r="K19" s="171">
        <v>1507278905</v>
      </c>
      <c r="L19" s="171">
        <v>1519484689</v>
      </c>
      <c r="M19" s="171">
        <v>1405573036</v>
      </c>
      <c r="N19" s="171">
        <v>1591834082</v>
      </c>
      <c r="O19" s="171">
        <v>17636601181</v>
      </c>
      <c r="P19" s="64"/>
      <c r="Q19" s="64"/>
    </row>
    <row r="20" spans="1:17" ht="7.5" customHeight="1">
      <c r="A20" s="64"/>
      <c r="B20" s="173" t="s">
        <v>114</v>
      </c>
      <c r="C20" s="174">
        <v>225977183</v>
      </c>
      <c r="D20" s="174">
        <v>208441955</v>
      </c>
      <c r="E20" s="174">
        <v>226025085</v>
      </c>
      <c r="F20" s="174">
        <v>228806767</v>
      </c>
      <c r="G20" s="174">
        <v>245712336</v>
      </c>
      <c r="H20" s="174">
        <v>227965224</v>
      </c>
      <c r="I20" s="174">
        <v>258841245</v>
      </c>
      <c r="J20" s="174">
        <v>264143066</v>
      </c>
      <c r="K20" s="174">
        <v>238787572</v>
      </c>
      <c r="L20" s="174">
        <v>252722414</v>
      </c>
      <c r="M20" s="174">
        <v>230884519</v>
      </c>
      <c r="N20" s="174">
        <v>227384180</v>
      </c>
      <c r="O20" s="174">
        <v>2835691546</v>
      </c>
      <c r="P20" s="64"/>
      <c r="Q20" s="64"/>
    </row>
    <row r="21" spans="1:17" ht="7.5" customHeight="1">
      <c r="A21" s="64"/>
      <c r="B21" s="170" t="s">
        <v>115</v>
      </c>
      <c r="C21" s="171">
        <v>134033553</v>
      </c>
      <c r="D21" s="171">
        <v>120328007</v>
      </c>
      <c r="E21" s="171">
        <v>148161604</v>
      </c>
      <c r="F21" s="171">
        <v>137283090</v>
      </c>
      <c r="G21" s="171">
        <v>147152853</v>
      </c>
      <c r="H21" s="171">
        <v>148530881</v>
      </c>
      <c r="I21" s="171">
        <v>145656507</v>
      </c>
      <c r="J21" s="171">
        <v>144417204</v>
      </c>
      <c r="K21" s="171">
        <v>145725776</v>
      </c>
      <c r="L21" s="171">
        <v>145953145</v>
      </c>
      <c r="M21" s="171">
        <v>138719781</v>
      </c>
      <c r="N21" s="171">
        <v>149892658</v>
      </c>
      <c r="O21" s="171">
        <v>1705855059</v>
      </c>
      <c r="P21" s="64"/>
      <c r="Q21" s="64"/>
    </row>
    <row r="22" spans="1:17" ht="7.5" customHeight="1">
      <c r="A22" s="64"/>
      <c r="B22" s="172" t="s">
        <v>116</v>
      </c>
      <c r="C22" s="171">
        <v>38756553</v>
      </c>
      <c r="D22" s="171">
        <v>36378130</v>
      </c>
      <c r="E22" s="171">
        <v>41784467</v>
      </c>
      <c r="F22" s="171">
        <v>42601805</v>
      </c>
      <c r="G22" s="171">
        <v>45409396</v>
      </c>
      <c r="H22" s="171">
        <v>31659699</v>
      </c>
      <c r="I22" s="171">
        <v>46125167</v>
      </c>
      <c r="J22" s="171">
        <v>39700868</v>
      </c>
      <c r="K22" s="171">
        <v>51805678</v>
      </c>
      <c r="L22" s="171">
        <v>39848047</v>
      </c>
      <c r="M22" s="171">
        <v>47516364</v>
      </c>
      <c r="N22" s="171">
        <v>44704501</v>
      </c>
      <c r="O22" s="171">
        <v>506290675</v>
      </c>
      <c r="P22" s="64"/>
      <c r="Q22" s="64"/>
    </row>
    <row r="23" spans="1:17" ht="7.5" customHeight="1">
      <c r="A23" s="64"/>
      <c r="B23" s="173" t="s">
        <v>117</v>
      </c>
      <c r="C23" s="174">
        <v>10402530</v>
      </c>
      <c r="D23" s="174">
        <v>10154541</v>
      </c>
      <c r="E23" s="174">
        <v>12306743</v>
      </c>
      <c r="F23" s="174">
        <v>10783076</v>
      </c>
      <c r="G23" s="174">
        <v>10884344</v>
      </c>
      <c r="H23" s="174">
        <v>12023686</v>
      </c>
      <c r="I23" s="174">
        <v>11411117</v>
      </c>
      <c r="J23" s="174">
        <v>10881748</v>
      </c>
      <c r="K23" s="174">
        <v>10421209</v>
      </c>
      <c r="L23" s="174">
        <v>10656211</v>
      </c>
      <c r="M23" s="174">
        <v>9972337</v>
      </c>
      <c r="N23" s="174">
        <v>10491526</v>
      </c>
      <c r="O23" s="174">
        <v>130389068</v>
      </c>
      <c r="P23" s="64"/>
      <c r="Q23" s="64"/>
    </row>
    <row r="24" spans="1:17" ht="7.5" customHeight="1">
      <c r="A24" s="64"/>
      <c r="B24" s="170" t="s">
        <v>118</v>
      </c>
      <c r="C24" s="171">
        <v>815256205</v>
      </c>
      <c r="D24" s="171">
        <v>815714080</v>
      </c>
      <c r="E24" s="171">
        <v>772204756</v>
      </c>
      <c r="F24" s="171">
        <v>878048251</v>
      </c>
      <c r="G24" s="171">
        <v>848572560</v>
      </c>
      <c r="H24" s="171">
        <v>861926801</v>
      </c>
      <c r="I24" s="171">
        <v>801067225</v>
      </c>
      <c r="J24" s="171">
        <v>815384698</v>
      </c>
      <c r="K24" s="171">
        <v>839488111</v>
      </c>
      <c r="L24" s="171">
        <v>787607401</v>
      </c>
      <c r="M24" s="171">
        <v>833935914</v>
      </c>
      <c r="N24" s="171">
        <v>807751124</v>
      </c>
      <c r="O24" s="171">
        <v>9876957126</v>
      </c>
      <c r="P24" s="64"/>
      <c r="Q24" s="64"/>
    </row>
    <row r="25" spans="1:17" ht="7.5" customHeight="1">
      <c r="A25" s="64"/>
      <c r="B25" s="172" t="s">
        <v>119</v>
      </c>
      <c r="C25" s="171">
        <v>460591483</v>
      </c>
      <c r="D25" s="171">
        <v>433684229</v>
      </c>
      <c r="E25" s="171">
        <v>534347521</v>
      </c>
      <c r="F25" s="171">
        <v>494799182</v>
      </c>
      <c r="G25" s="171">
        <v>528093452</v>
      </c>
      <c r="H25" s="171">
        <v>503848250</v>
      </c>
      <c r="I25" s="171">
        <v>506610995</v>
      </c>
      <c r="J25" s="171">
        <v>517183384</v>
      </c>
      <c r="K25" s="171">
        <v>478575994</v>
      </c>
      <c r="L25" s="171">
        <v>511311713</v>
      </c>
      <c r="M25" s="171">
        <v>474606058</v>
      </c>
      <c r="N25" s="171">
        <v>497109811</v>
      </c>
      <c r="O25" s="171">
        <v>5940762072</v>
      </c>
      <c r="P25" s="64"/>
      <c r="Q25" s="64"/>
    </row>
    <row r="26" spans="1:17" ht="7.5" customHeight="1">
      <c r="A26" s="64"/>
      <c r="B26" s="173" t="s">
        <v>120</v>
      </c>
      <c r="C26" s="174">
        <v>43921958</v>
      </c>
      <c r="D26" s="174">
        <v>33553087</v>
      </c>
      <c r="E26" s="174">
        <v>45699531</v>
      </c>
      <c r="F26" s="174">
        <v>42325730</v>
      </c>
      <c r="G26" s="174">
        <v>43529861</v>
      </c>
      <c r="H26" s="174">
        <v>37783684</v>
      </c>
      <c r="I26" s="174">
        <v>43468858</v>
      </c>
      <c r="J26" s="174">
        <v>43954458</v>
      </c>
      <c r="K26" s="174">
        <v>42409756</v>
      </c>
      <c r="L26" s="174">
        <v>43744320</v>
      </c>
      <c r="M26" s="174">
        <v>42451384</v>
      </c>
      <c r="N26" s="174">
        <v>40798131</v>
      </c>
      <c r="O26" s="174">
        <v>503640758</v>
      </c>
      <c r="P26" s="64"/>
      <c r="Q26" s="64"/>
    </row>
    <row r="27" spans="1:17" ht="7.5" customHeight="1">
      <c r="A27" s="64"/>
      <c r="B27" s="170" t="s">
        <v>121</v>
      </c>
      <c r="C27" s="171">
        <v>72545258</v>
      </c>
      <c r="D27" s="171">
        <v>81160415</v>
      </c>
      <c r="E27" s="171">
        <v>76969227</v>
      </c>
      <c r="F27" s="171">
        <v>68572003</v>
      </c>
      <c r="G27" s="171">
        <v>71469345</v>
      </c>
      <c r="H27" s="171">
        <v>81655313</v>
      </c>
      <c r="I27" s="171">
        <v>86382144</v>
      </c>
      <c r="J27" s="171">
        <v>87426456</v>
      </c>
      <c r="K27" s="171">
        <v>98443389</v>
      </c>
      <c r="L27" s="171">
        <v>94513951</v>
      </c>
      <c r="M27" s="171">
        <v>82199186</v>
      </c>
      <c r="N27" s="171">
        <v>89929626</v>
      </c>
      <c r="O27" s="171">
        <v>991266313</v>
      </c>
      <c r="P27" s="64"/>
      <c r="Q27" s="64"/>
    </row>
    <row r="28" spans="1:17" ht="7.5" customHeight="1">
      <c r="A28" s="64"/>
      <c r="B28" s="172" t="s">
        <v>122</v>
      </c>
      <c r="C28" s="171">
        <v>489842207</v>
      </c>
      <c r="D28" s="171">
        <v>411693625</v>
      </c>
      <c r="E28" s="171">
        <v>509097087</v>
      </c>
      <c r="F28" s="171">
        <v>532299850</v>
      </c>
      <c r="G28" s="171">
        <v>567690101</v>
      </c>
      <c r="H28" s="171">
        <v>535364816</v>
      </c>
      <c r="I28" s="171">
        <v>506235386</v>
      </c>
      <c r="J28" s="171">
        <v>434285885</v>
      </c>
      <c r="K28" s="171">
        <v>570469817</v>
      </c>
      <c r="L28" s="171">
        <v>536050842</v>
      </c>
      <c r="M28" s="171">
        <v>512970411</v>
      </c>
      <c r="N28" s="171">
        <v>566220844</v>
      </c>
      <c r="O28" s="171">
        <v>6172220871</v>
      </c>
      <c r="P28" s="64"/>
      <c r="Q28" s="64"/>
    </row>
    <row r="29" spans="1:17" ht="7.5" customHeight="1">
      <c r="A29" s="64"/>
      <c r="B29" s="173" t="s">
        <v>123</v>
      </c>
      <c r="C29" s="174">
        <v>323737796</v>
      </c>
      <c r="D29" s="174">
        <v>326756890</v>
      </c>
      <c r="E29" s="174">
        <v>364627702</v>
      </c>
      <c r="F29" s="174">
        <v>360377118</v>
      </c>
      <c r="G29" s="174">
        <v>382615047</v>
      </c>
      <c r="H29" s="174">
        <v>362621600</v>
      </c>
      <c r="I29" s="174">
        <v>378262517</v>
      </c>
      <c r="J29" s="174">
        <v>380279479</v>
      </c>
      <c r="K29" s="174">
        <v>357139489</v>
      </c>
      <c r="L29" s="174">
        <v>385912642</v>
      </c>
      <c r="M29" s="174">
        <v>361798637</v>
      </c>
      <c r="N29" s="174">
        <v>359116215</v>
      </c>
      <c r="O29" s="174">
        <v>4343245132</v>
      </c>
      <c r="P29" s="64"/>
      <c r="Q29" s="64"/>
    </row>
    <row r="30" spans="1:17" ht="7.5" customHeight="1">
      <c r="A30" s="64"/>
      <c r="B30" s="170" t="s">
        <v>124</v>
      </c>
      <c r="C30" s="171">
        <v>181664617</v>
      </c>
      <c r="D30" s="171">
        <v>162496383</v>
      </c>
      <c r="E30" s="171">
        <v>185381798</v>
      </c>
      <c r="F30" s="171">
        <v>197158388</v>
      </c>
      <c r="G30" s="171">
        <v>215405153</v>
      </c>
      <c r="H30" s="171">
        <v>196622519</v>
      </c>
      <c r="I30" s="171">
        <v>210458543</v>
      </c>
      <c r="J30" s="171">
        <v>204346028</v>
      </c>
      <c r="K30" s="171">
        <v>194610418</v>
      </c>
      <c r="L30" s="171">
        <v>212850037</v>
      </c>
      <c r="M30" s="171">
        <v>200399428</v>
      </c>
      <c r="N30" s="171">
        <v>201237871</v>
      </c>
      <c r="O30" s="171">
        <v>2362631183</v>
      </c>
      <c r="P30" s="64"/>
      <c r="Q30" s="64"/>
    </row>
    <row r="31" spans="1:17" ht="7.5" customHeight="1">
      <c r="A31" s="64"/>
      <c r="B31" s="172" t="s">
        <v>125</v>
      </c>
      <c r="C31" s="171">
        <v>137244378</v>
      </c>
      <c r="D31" s="171">
        <v>137645827</v>
      </c>
      <c r="E31" s="171">
        <v>159309122</v>
      </c>
      <c r="F31" s="171">
        <v>142503373</v>
      </c>
      <c r="G31" s="171">
        <v>162819995</v>
      </c>
      <c r="H31" s="171">
        <v>160919694</v>
      </c>
      <c r="I31" s="171">
        <v>153245960</v>
      </c>
      <c r="J31" s="171">
        <v>149211586</v>
      </c>
      <c r="K31" s="171">
        <v>144967249</v>
      </c>
      <c r="L31" s="171">
        <v>158113179</v>
      </c>
      <c r="M31" s="171">
        <v>135682775</v>
      </c>
      <c r="N31" s="171">
        <v>178869580</v>
      </c>
      <c r="O31" s="171">
        <v>1820532718</v>
      </c>
      <c r="P31" s="64"/>
      <c r="Q31" s="64"/>
    </row>
    <row r="32" spans="1:17" ht="7.5" customHeight="1">
      <c r="A32" s="64"/>
      <c r="B32" s="173" t="s">
        <v>126</v>
      </c>
      <c r="C32" s="174">
        <v>229960539</v>
      </c>
      <c r="D32" s="174">
        <v>212660100</v>
      </c>
      <c r="E32" s="174">
        <v>234434919</v>
      </c>
      <c r="F32" s="174">
        <v>248639555</v>
      </c>
      <c r="G32" s="174">
        <v>257921539</v>
      </c>
      <c r="H32" s="174">
        <v>240694118</v>
      </c>
      <c r="I32" s="174">
        <v>259103296</v>
      </c>
      <c r="J32" s="174">
        <v>253953781</v>
      </c>
      <c r="K32" s="174">
        <v>240458479</v>
      </c>
      <c r="L32" s="174">
        <v>260810832</v>
      </c>
      <c r="M32" s="174">
        <v>237573378</v>
      </c>
      <c r="N32" s="174">
        <v>242115570</v>
      </c>
      <c r="O32" s="174">
        <v>2918326106</v>
      </c>
      <c r="P32" s="64"/>
      <c r="Q32" s="64"/>
    </row>
    <row r="33" spans="1:17" ht="7.5" customHeight="1">
      <c r="A33" s="64"/>
      <c r="B33" s="170" t="s">
        <v>127</v>
      </c>
      <c r="C33" s="171">
        <v>239798785</v>
      </c>
      <c r="D33" s="171">
        <v>224588692</v>
      </c>
      <c r="E33" s="171">
        <v>241243187</v>
      </c>
      <c r="F33" s="171">
        <v>253352806</v>
      </c>
      <c r="G33" s="171">
        <v>263953711</v>
      </c>
      <c r="H33" s="171">
        <v>217245664</v>
      </c>
      <c r="I33" s="171">
        <v>256195278</v>
      </c>
      <c r="J33" s="171">
        <v>262287792</v>
      </c>
      <c r="K33" s="171">
        <v>237538472</v>
      </c>
      <c r="L33" s="171">
        <v>255015933</v>
      </c>
      <c r="M33" s="171">
        <v>246721071</v>
      </c>
      <c r="N33" s="171">
        <v>255875935</v>
      </c>
      <c r="O33" s="171">
        <v>2953817326</v>
      </c>
      <c r="P33" s="64"/>
      <c r="Q33" s="64"/>
    </row>
    <row r="34" spans="1:17" ht="7.5" customHeight="1">
      <c r="A34" s="64"/>
      <c r="B34" s="172" t="s">
        <v>128</v>
      </c>
      <c r="C34" s="171">
        <v>74157501</v>
      </c>
      <c r="D34" s="171">
        <v>77132404</v>
      </c>
      <c r="E34" s="171">
        <v>83808872</v>
      </c>
      <c r="F34" s="171">
        <v>73140673</v>
      </c>
      <c r="G34" s="171">
        <v>48307611</v>
      </c>
      <c r="H34" s="171">
        <v>106842326</v>
      </c>
      <c r="I34" s="171">
        <v>82554641</v>
      </c>
      <c r="J34" s="171">
        <v>91934237</v>
      </c>
      <c r="K34" s="171">
        <v>95419389</v>
      </c>
      <c r="L34" s="171">
        <v>81867861</v>
      </c>
      <c r="M34" s="171">
        <v>72403282</v>
      </c>
      <c r="N34" s="171">
        <v>95221249</v>
      </c>
      <c r="O34" s="171">
        <v>982790046</v>
      </c>
      <c r="P34" s="64"/>
      <c r="Q34" s="64"/>
    </row>
    <row r="35" spans="1:17" ht="7.5" customHeight="1">
      <c r="A35" s="64"/>
      <c r="B35" s="173" t="s">
        <v>129</v>
      </c>
      <c r="C35" s="174">
        <v>262945704</v>
      </c>
      <c r="D35" s="174">
        <v>235489857</v>
      </c>
      <c r="E35" s="174">
        <v>262653162</v>
      </c>
      <c r="F35" s="174">
        <v>273276371</v>
      </c>
      <c r="G35" s="174">
        <v>284595172</v>
      </c>
      <c r="H35" s="174">
        <v>288944211</v>
      </c>
      <c r="I35" s="174">
        <v>291360542</v>
      </c>
      <c r="J35" s="174">
        <v>274896338</v>
      </c>
      <c r="K35" s="174">
        <v>273931804</v>
      </c>
      <c r="L35" s="174">
        <v>262987971</v>
      </c>
      <c r="M35" s="174">
        <v>264178871</v>
      </c>
      <c r="N35" s="174">
        <v>299242735</v>
      </c>
      <c r="O35" s="174">
        <v>3274502738</v>
      </c>
      <c r="P35" s="64"/>
      <c r="Q35" s="64"/>
    </row>
    <row r="36" spans="1:17" ht="7.5" customHeight="1">
      <c r="A36" s="64"/>
      <c r="B36" s="170" t="s">
        <v>130</v>
      </c>
      <c r="C36" s="171">
        <v>252971591</v>
      </c>
      <c r="D36" s="171">
        <v>231838248</v>
      </c>
      <c r="E36" s="171">
        <v>259171068</v>
      </c>
      <c r="F36" s="171">
        <v>251496065</v>
      </c>
      <c r="G36" s="171">
        <v>275728585</v>
      </c>
      <c r="H36" s="171">
        <v>270119214</v>
      </c>
      <c r="I36" s="171">
        <v>273720766</v>
      </c>
      <c r="J36" s="171">
        <v>278629074</v>
      </c>
      <c r="K36" s="171">
        <v>263084147</v>
      </c>
      <c r="L36" s="171">
        <v>270250004</v>
      </c>
      <c r="M36" s="171">
        <v>264633985</v>
      </c>
      <c r="N36" s="171">
        <v>248551027</v>
      </c>
      <c r="O36" s="171">
        <v>3140193774</v>
      </c>
      <c r="P36" s="64"/>
      <c r="Q36" s="64"/>
    </row>
    <row r="37" spans="1:17" ht="7.5" customHeight="1">
      <c r="A37" s="64"/>
      <c r="B37" s="172" t="s">
        <v>131</v>
      </c>
      <c r="C37" s="171">
        <v>439795021</v>
      </c>
      <c r="D37" s="171">
        <v>425547570</v>
      </c>
      <c r="E37" s="171">
        <v>431025489</v>
      </c>
      <c r="F37" s="171">
        <v>436625739</v>
      </c>
      <c r="G37" s="171">
        <v>492773566</v>
      </c>
      <c r="H37" s="171">
        <v>468235033</v>
      </c>
      <c r="I37" s="171">
        <v>494156871</v>
      </c>
      <c r="J37" s="171">
        <v>501080392</v>
      </c>
      <c r="K37" s="171">
        <v>447970856</v>
      </c>
      <c r="L37" s="171">
        <v>500091635</v>
      </c>
      <c r="M37" s="171">
        <v>435337414</v>
      </c>
      <c r="N37" s="171">
        <v>473166049</v>
      </c>
      <c r="O37" s="171">
        <v>5545805635</v>
      </c>
      <c r="P37" s="64"/>
      <c r="Q37" s="64"/>
    </row>
    <row r="38" spans="1:17" ht="7.5" customHeight="1">
      <c r="A38" s="64"/>
      <c r="B38" s="173" t="s">
        <v>132</v>
      </c>
      <c r="C38" s="174">
        <v>251829497</v>
      </c>
      <c r="D38" s="174">
        <v>236673699</v>
      </c>
      <c r="E38" s="174">
        <v>254794243</v>
      </c>
      <c r="F38" s="174">
        <v>242367872</v>
      </c>
      <c r="G38" s="174">
        <v>278544448</v>
      </c>
      <c r="H38" s="174">
        <v>284809668</v>
      </c>
      <c r="I38" s="174">
        <v>292578443</v>
      </c>
      <c r="J38" s="174">
        <v>290855222</v>
      </c>
      <c r="K38" s="174">
        <v>274369739</v>
      </c>
      <c r="L38" s="174">
        <v>280621513</v>
      </c>
      <c r="M38" s="174">
        <v>273354671</v>
      </c>
      <c r="N38" s="174">
        <v>273129369</v>
      </c>
      <c r="O38" s="174">
        <v>3233928384</v>
      </c>
      <c r="P38" s="64"/>
      <c r="Q38" s="64"/>
    </row>
    <row r="39" spans="1:17" ht="7.5" customHeight="1">
      <c r="A39" s="64"/>
      <c r="B39" s="170" t="s">
        <v>133</v>
      </c>
      <c r="C39" s="171">
        <v>171091500</v>
      </c>
      <c r="D39" s="171">
        <v>163065264</v>
      </c>
      <c r="E39" s="171">
        <v>184563633</v>
      </c>
      <c r="F39" s="171">
        <v>187294388</v>
      </c>
      <c r="G39" s="171">
        <v>206728427</v>
      </c>
      <c r="H39" s="171">
        <v>194947680</v>
      </c>
      <c r="I39" s="171">
        <v>197015348</v>
      </c>
      <c r="J39" s="171">
        <v>189016668</v>
      </c>
      <c r="K39" s="171">
        <v>179172377</v>
      </c>
      <c r="L39" s="171">
        <v>202280399</v>
      </c>
      <c r="M39" s="171">
        <v>192756782</v>
      </c>
      <c r="N39" s="171">
        <v>204036679</v>
      </c>
      <c r="O39" s="171">
        <v>2271969145</v>
      </c>
      <c r="P39" s="64"/>
      <c r="Q39" s="64"/>
    </row>
    <row r="40" spans="1:17" ht="7.5" customHeight="1">
      <c r="A40" s="64"/>
      <c r="B40" s="172" t="s">
        <v>134</v>
      </c>
      <c r="C40" s="171">
        <v>309376826</v>
      </c>
      <c r="D40" s="171">
        <v>309651532</v>
      </c>
      <c r="E40" s="171">
        <v>348424970</v>
      </c>
      <c r="F40" s="171">
        <v>324612601</v>
      </c>
      <c r="G40" s="171">
        <v>372911778</v>
      </c>
      <c r="H40" s="171">
        <v>355107626</v>
      </c>
      <c r="I40" s="171">
        <v>345433430</v>
      </c>
      <c r="J40" s="171">
        <v>363476008</v>
      </c>
      <c r="K40" s="171">
        <v>346123074</v>
      </c>
      <c r="L40" s="171">
        <v>342290254</v>
      </c>
      <c r="M40" s="171">
        <v>351836332</v>
      </c>
      <c r="N40" s="171">
        <v>358890570</v>
      </c>
      <c r="O40" s="171">
        <v>4128135001</v>
      </c>
      <c r="P40" s="64"/>
      <c r="Q40" s="64"/>
    </row>
    <row r="41" spans="1:17" ht="7.5" customHeight="1">
      <c r="A41" s="64"/>
      <c r="B41" s="173" t="s">
        <v>135</v>
      </c>
      <c r="C41" s="174">
        <v>55077420</v>
      </c>
      <c r="D41" s="174">
        <v>52546228</v>
      </c>
      <c r="E41" s="174">
        <v>58202243</v>
      </c>
      <c r="F41" s="174">
        <v>61387876</v>
      </c>
      <c r="G41" s="174">
        <v>68297447</v>
      </c>
      <c r="H41" s="174">
        <v>69668075</v>
      </c>
      <c r="I41" s="174">
        <v>82159163</v>
      </c>
      <c r="J41" s="174">
        <v>78344386</v>
      </c>
      <c r="K41" s="174">
        <v>70172433</v>
      </c>
      <c r="L41" s="174">
        <v>71226090</v>
      </c>
      <c r="M41" s="174">
        <v>61628369</v>
      </c>
      <c r="N41" s="174">
        <v>60823821</v>
      </c>
      <c r="O41" s="174">
        <v>789533551</v>
      </c>
      <c r="P41" s="64"/>
      <c r="Q41" s="64"/>
    </row>
    <row r="42" spans="1:17" ht="7.5" customHeight="1">
      <c r="A42" s="64"/>
      <c r="B42" s="170" t="s">
        <v>136</v>
      </c>
      <c r="C42" s="171">
        <v>99984698</v>
      </c>
      <c r="D42" s="171">
        <v>94179043</v>
      </c>
      <c r="E42" s="171">
        <v>126389159</v>
      </c>
      <c r="F42" s="171">
        <v>105643054</v>
      </c>
      <c r="G42" s="171">
        <v>111937737</v>
      </c>
      <c r="H42" s="171">
        <v>116054548</v>
      </c>
      <c r="I42" s="171">
        <v>117645308</v>
      </c>
      <c r="J42" s="171">
        <v>111086608</v>
      </c>
      <c r="K42" s="171">
        <v>113832838</v>
      </c>
      <c r="L42" s="171">
        <v>115038441</v>
      </c>
      <c r="M42" s="171">
        <v>105476260</v>
      </c>
      <c r="N42" s="171">
        <v>115284617</v>
      </c>
      <c r="O42" s="171">
        <v>1332552311</v>
      </c>
      <c r="P42" s="64"/>
      <c r="Q42" s="64"/>
    </row>
    <row r="43" spans="1:17" ht="7.5" customHeight="1">
      <c r="A43" s="64"/>
      <c r="B43" s="172" t="s">
        <v>137</v>
      </c>
      <c r="C43" s="171">
        <v>114067929</v>
      </c>
      <c r="D43" s="171">
        <v>106669816</v>
      </c>
      <c r="E43" s="171">
        <v>109956894</v>
      </c>
      <c r="F43" s="171">
        <v>121746078</v>
      </c>
      <c r="G43" s="171">
        <v>125990163</v>
      </c>
      <c r="H43" s="171">
        <v>111740862</v>
      </c>
      <c r="I43" s="171">
        <v>129450390</v>
      </c>
      <c r="J43" s="171">
        <v>130218695</v>
      </c>
      <c r="K43" s="171">
        <v>110586966</v>
      </c>
      <c r="L43" s="171">
        <v>128356095</v>
      </c>
      <c r="M43" s="171">
        <v>116774064</v>
      </c>
      <c r="N43" s="171">
        <v>106608448</v>
      </c>
      <c r="O43" s="171">
        <v>1412166400</v>
      </c>
      <c r="P43" s="64"/>
      <c r="Q43" s="64"/>
    </row>
    <row r="44" spans="1:17" ht="7.5" customHeight="1">
      <c r="A44" s="64"/>
      <c r="B44" s="173" t="s">
        <v>138</v>
      </c>
      <c r="C44" s="174">
        <v>66478861</v>
      </c>
      <c r="D44" s="174">
        <v>58643475</v>
      </c>
      <c r="E44" s="174">
        <v>65389635</v>
      </c>
      <c r="F44" s="174">
        <v>63978377</v>
      </c>
      <c r="G44" s="174">
        <v>68239004</v>
      </c>
      <c r="H44" s="174">
        <v>69293118</v>
      </c>
      <c r="I44" s="174">
        <v>74152930</v>
      </c>
      <c r="J44" s="174">
        <v>71542602</v>
      </c>
      <c r="K44" s="174">
        <v>66420154</v>
      </c>
      <c r="L44" s="174">
        <v>70946724</v>
      </c>
      <c r="M44" s="174">
        <v>65205106</v>
      </c>
      <c r="N44" s="174">
        <v>66236504</v>
      </c>
      <c r="O44" s="174">
        <v>806526490</v>
      </c>
      <c r="P44" s="64"/>
      <c r="Q44" s="64"/>
    </row>
    <row r="45" spans="1:17" ht="7.5" customHeight="1">
      <c r="A45" s="64"/>
      <c r="B45" s="170" t="s">
        <v>139</v>
      </c>
      <c r="C45" s="171">
        <v>382288809</v>
      </c>
      <c r="D45" s="171">
        <v>348905513</v>
      </c>
      <c r="E45" s="171">
        <v>407947566</v>
      </c>
      <c r="F45" s="171">
        <v>410067312</v>
      </c>
      <c r="G45" s="171">
        <v>429552222</v>
      </c>
      <c r="H45" s="171">
        <v>423554472</v>
      </c>
      <c r="I45" s="171">
        <v>438101858</v>
      </c>
      <c r="J45" s="171">
        <v>430609180</v>
      </c>
      <c r="K45" s="171">
        <v>404578404</v>
      </c>
      <c r="L45" s="171">
        <v>423759780</v>
      </c>
      <c r="M45" s="171">
        <v>404349112</v>
      </c>
      <c r="N45" s="171">
        <v>420251139</v>
      </c>
      <c r="O45" s="171">
        <v>4923965367</v>
      </c>
      <c r="P45" s="64"/>
      <c r="Q45" s="64"/>
    </row>
    <row r="46" spans="1:17" ht="7.5" customHeight="1">
      <c r="A46" s="64"/>
      <c r="B46" s="172" t="s">
        <v>140</v>
      </c>
      <c r="C46" s="171">
        <v>128565214</v>
      </c>
      <c r="D46" s="171">
        <v>117304735</v>
      </c>
      <c r="E46" s="171">
        <v>153609861</v>
      </c>
      <c r="F46" s="171">
        <v>95750268</v>
      </c>
      <c r="G46" s="171">
        <v>120599605</v>
      </c>
      <c r="H46" s="171">
        <v>129195997</v>
      </c>
      <c r="I46" s="171">
        <v>121889146</v>
      </c>
      <c r="J46" s="171">
        <v>132570438</v>
      </c>
      <c r="K46" s="171">
        <v>119539704</v>
      </c>
      <c r="L46" s="171">
        <v>124538352</v>
      </c>
      <c r="M46" s="171">
        <v>125151324</v>
      </c>
      <c r="N46" s="171">
        <v>123478370</v>
      </c>
      <c r="O46" s="171">
        <v>1492193014</v>
      </c>
      <c r="P46" s="64"/>
      <c r="Q46" s="64"/>
    </row>
    <row r="47" spans="1:17" ht="7.5" customHeight="1">
      <c r="A47" s="64"/>
      <c r="B47" s="173" t="s">
        <v>141</v>
      </c>
      <c r="C47" s="174">
        <v>578532353</v>
      </c>
      <c r="D47" s="174">
        <v>476891131</v>
      </c>
      <c r="E47" s="174">
        <v>620521080</v>
      </c>
      <c r="F47" s="174">
        <v>534383535</v>
      </c>
      <c r="G47" s="174">
        <v>582673298</v>
      </c>
      <c r="H47" s="174">
        <v>616935639</v>
      </c>
      <c r="I47" s="174">
        <v>600837946</v>
      </c>
      <c r="J47" s="174">
        <v>622018452</v>
      </c>
      <c r="K47" s="174">
        <v>590138924</v>
      </c>
      <c r="L47" s="174">
        <v>536621542</v>
      </c>
      <c r="M47" s="174">
        <v>551211777</v>
      </c>
      <c r="N47" s="174">
        <v>633712036</v>
      </c>
      <c r="O47" s="174">
        <v>6944477713</v>
      </c>
      <c r="P47" s="64"/>
      <c r="Q47" s="64"/>
    </row>
    <row r="48" spans="1:17" ht="7.5" customHeight="1">
      <c r="A48" s="64"/>
      <c r="B48" s="170" t="s">
        <v>142</v>
      </c>
      <c r="C48" s="171">
        <v>410861202</v>
      </c>
      <c r="D48" s="171">
        <v>394157710</v>
      </c>
      <c r="E48" s="171">
        <v>446338461</v>
      </c>
      <c r="F48" s="171">
        <v>448894537</v>
      </c>
      <c r="G48" s="171">
        <v>480005205</v>
      </c>
      <c r="H48" s="171">
        <v>460591623</v>
      </c>
      <c r="I48" s="171">
        <v>467567499</v>
      </c>
      <c r="J48" s="171">
        <v>468567861</v>
      </c>
      <c r="K48" s="171">
        <v>449235148</v>
      </c>
      <c r="L48" s="171">
        <v>478818595</v>
      </c>
      <c r="M48" s="171">
        <v>446754942</v>
      </c>
      <c r="N48" s="171">
        <v>462910161</v>
      </c>
      <c r="O48" s="171">
        <v>5414702944</v>
      </c>
      <c r="P48" s="64"/>
      <c r="Q48" s="64"/>
    </row>
    <row r="49" spans="1:17" ht="7.5" customHeight="1">
      <c r="A49" s="64"/>
      <c r="B49" s="172" t="s">
        <v>143</v>
      </c>
      <c r="C49" s="171">
        <v>68765297</v>
      </c>
      <c r="D49" s="171">
        <v>67308257</v>
      </c>
      <c r="E49" s="171">
        <v>68768674</v>
      </c>
      <c r="F49" s="171">
        <v>71110572</v>
      </c>
      <c r="G49" s="171">
        <v>73620946</v>
      </c>
      <c r="H49" s="171">
        <v>77659490</v>
      </c>
      <c r="I49" s="171">
        <v>81490036</v>
      </c>
      <c r="J49" s="171">
        <v>71293700</v>
      </c>
      <c r="K49" s="171">
        <v>83129927</v>
      </c>
      <c r="L49" s="171">
        <v>76044211</v>
      </c>
      <c r="M49" s="171">
        <v>72945077</v>
      </c>
      <c r="N49" s="171">
        <v>81405860</v>
      </c>
      <c r="O49" s="171">
        <v>893542047</v>
      </c>
      <c r="P49" s="64"/>
      <c r="Q49" s="64"/>
    </row>
    <row r="50" spans="1:17" ht="7.5" customHeight="1">
      <c r="A50" s="64"/>
      <c r="B50" s="173" t="s">
        <v>144</v>
      </c>
      <c r="C50" s="174">
        <v>517461015</v>
      </c>
      <c r="D50" s="174">
        <v>477941228</v>
      </c>
      <c r="E50" s="174">
        <v>536224093</v>
      </c>
      <c r="F50" s="174">
        <v>543859419</v>
      </c>
      <c r="G50" s="174">
        <v>562247626</v>
      </c>
      <c r="H50" s="174">
        <v>562600025</v>
      </c>
      <c r="I50" s="174">
        <v>587332293</v>
      </c>
      <c r="J50" s="174">
        <v>561962739</v>
      </c>
      <c r="K50" s="174">
        <v>553445216</v>
      </c>
      <c r="L50" s="174">
        <v>587368364</v>
      </c>
      <c r="M50" s="174">
        <v>524981190</v>
      </c>
      <c r="N50" s="174">
        <v>556862181</v>
      </c>
      <c r="O50" s="174">
        <v>6572285389</v>
      </c>
      <c r="P50" s="64"/>
      <c r="Q50" s="64"/>
    </row>
    <row r="51" spans="1:17" ht="7.5" customHeight="1">
      <c r="A51" s="64"/>
      <c r="B51" s="170" t="s">
        <v>145</v>
      </c>
      <c r="C51" s="171">
        <v>174859813</v>
      </c>
      <c r="D51" s="171">
        <v>255864083</v>
      </c>
      <c r="E51" s="171">
        <v>228032942</v>
      </c>
      <c r="F51" s="171">
        <v>242783264</v>
      </c>
      <c r="G51" s="171">
        <v>199913440</v>
      </c>
      <c r="H51" s="171">
        <v>271184127</v>
      </c>
      <c r="I51" s="171">
        <v>244812744</v>
      </c>
      <c r="J51" s="171">
        <v>189112545</v>
      </c>
      <c r="K51" s="171">
        <v>291082342</v>
      </c>
      <c r="L51" s="171">
        <v>156147107</v>
      </c>
      <c r="M51" s="171">
        <v>293585808</v>
      </c>
      <c r="N51" s="171">
        <v>326204731</v>
      </c>
      <c r="O51" s="171">
        <v>2873582946</v>
      </c>
      <c r="P51" s="64"/>
      <c r="Q51" s="64"/>
    </row>
    <row r="52" spans="1:17" ht="7.5" customHeight="1">
      <c r="A52" s="64"/>
      <c r="B52" s="172" t="s">
        <v>146</v>
      </c>
      <c r="C52" s="171">
        <v>156702455</v>
      </c>
      <c r="D52" s="171">
        <v>143752777</v>
      </c>
      <c r="E52" s="171">
        <v>165065147</v>
      </c>
      <c r="F52" s="171">
        <v>166593554</v>
      </c>
      <c r="G52" s="171">
        <v>173589841</v>
      </c>
      <c r="H52" s="171">
        <v>173884435</v>
      </c>
      <c r="I52" s="171">
        <v>187050055</v>
      </c>
      <c r="J52" s="171">
        <v>185774801</v>
      </c>
      <c r="K52" s="171">
        <v>173411132</v>
      </c>
      <c r="L52" s="171">
        <v>168280974</v>
      </c>
      <c r="M52" s="171">
        <v>158313621</v>
      </c>
      <c r="N52" s="171">
        <v>174680545</v>
      </c>
      <c r="O52" s="171">
        <v>2027099337</v>
      </c>
      <c r="P52" s="64"/>
      <c r="Q52" s="64"/>
    </row>
    <row r="53" spans="1:17" ht="7.5" customHeight="1">
      <c r="A53" s="64"/>
      <c r="B53" s="173" t="s">
        <v>147</v>
      </c>
      <c r="C53" s="174">
        <v>506974924</v>
      </c>
      <c r="D53" s="174">
        <v>466678159</v>
      </c>
      <c r="E53" s="174">
        <v>557300690</v>
      </c>
      <c r="F53" s="174">
        <v>527890116</v>
      </c>
      <c r="G53" s="174">
        <v>553957421</v>
      </c>
      <c r="H53" s="174">
        <v>576570397</v>
      </c>
      <c r="I53" s="174">
        <v>562393314</v>
      </c>
      <c r="J53" s="174">
        <v>556708080</v>
      </c>
      <c r="K53" s="174">
        <v>561320927</v>
      </c>
      <c r="L53" s="174">
        <v>573047136</v>
      </c>
      <c r="M53" s="174">
        <v>539668129</v>
      </c>
      <c r="N53" s="174">
        <v>583979971</v>
      </c>
      <c r="O53" s="174">
        <v>6566489264</v>
      </c>
      <c r="P53" s="64"/>
      <c r="Q53" s="64"/>
    </row>
    <row r="54" spans="1:17" ht="7.5" customHeight="1">
      <c r="A54" s="64"/>
      <c r="B54" s="170" t="s">
        <v>148</v>
      </c>
      <c r="C54" s="171">
        <v>35765779</v>
      </c>
      <c r="D54" s="171">
        <v>32543987</v>
      </c>
      <c r="E54" s="171">
        <v>36504347</v>
      </c>
      <c r="F54" s="171">
        <v>36077225</v>
      </c>
      <c r="G54" s="171">
        <v>42243583</v>
      </c>
      <c r="H54" s="171">
        <v>38823553</v>
      </c>
      <c r="I54" s="171">
        <v>38882490</v>
      </c>
      <c r="J54" s="171">
        <v>36898790</v>
      </c>
      <c r="K54" s="171">
        <v>36293477</v>
      </c>
      <c r="L54" s="171">
        <v>42083688</v>
      </c>
      <c r="M54" s="171">
        <v>35908201</v>
      </c>
      <c r="N54" s="171">
        <v>37669808</v>
      </c>
      <c r="O54" s="171">
        <v>449694928</v>
      </c>
      <c r="P54" s="64"/>
      <c r="Q54" s="64"/>
    </row>
    <row r="55" spans="1:17" ht="7.5" customHeight="1">
      <c r="A55" s="64"/>
      <c r="B55" s="172" t="s">
        <v>149</v>
      </c>
      <c r="C55" s="171">
        <v>257925611</v>
      </c>
      <c r="D55" s="171">
        <v>219564353</v>
      </c>
      <c r="E55" s="171">
        <v>298026717</v>
      </c>
      <c r="F55" s="171">
        <v>273190154</v>
      </c>
      <c r="G55" s="171">
        <v>300852257</v>
      </c>
      <c r="H55" s="171">
        <v>303668595</v>
      </c>
      <c r="I55" s="171">
        <v>302693883</v>
      </c>
      <c r="J55" s="171">
        <v>279773897</v>
      </c>
      <c r="K55" s="171">
        <v>277483521</v>
      </c>
      <c r="L55" s="171">
        <v>288539922</v>
      </c>
      <c r="M55" s="171">
        <v>265808006</v>
      </c>
      <c r="N55" s="171">
        <v>301723612</v>
      </c>
      <c r="O55" s="171">
        <v>3369250528</v>
      </c>
      <c r="P55" s="64"/>
      <c r="Q55" s="64"/>
    </row>
    <row r="56" spans="1:17" ht="7.5" customHeight="1">
      <c r="A56" s="64"/>
      <c r="B56" s="173" t="s">
        <v>150</v>
      </c>
      <c r="C56" s="174">
        <v>55253039</v>
      </c>
      <c r="D56" s="174">
        <v>49460596</v>
      </c>
      <c r="E56" s="174">
        <v>47125294</v>
      </c>
      <c r="F56" s="174">
        <v>51666627</v>
      </c>
      <c r="G56" s="174">
        <v>53547728</v>
      </c>
      <c r="H56" s="174">
        <v>61188868</v>
      </c>
      <c r="I56" s="174">
        <v>60843388</v>
      </c>
      <c r="J56" s="174">
        <v>69334891</v>
      </c>
      <c r="K56" s="174">
        <v>63773155</v>
      </c>
      <c r="L56" s="174">
        <v>60358809</v>
      </c>
      <c r="M56" s="174">
        <v>60957896</v>
      </c>
      <c r="N56" s="174">
        <v>59933142</v>
      </c>
      <c r="O56" s="174">
        <v>693443433</v>
      </c>
      <c r="P56" s="64"/>
      <c r="Q56" s="64"/>
    </row>
    <row r="57" spans="1:17" ht="7.5" customHeight="1">
      <c r="A57" s="64"/>
      <c r="B57" s="170" t="s">
        <v>151</v>
      </c>
      <c r="C57" s="171">
        <v>314218753</v>
      </c>
      <c r="D57" s="171">
        <v>316652885</v>
      </c>
      <c r="E57" s="171">
        <v>322990982</v>
      </c>
      <c r="F57" s="171">
        <v>359545147</v>
      </c>
      <c r="G57" s="171">
        <v>378204248</v>
      </c>
      <c r="H57" s="171">
        <v>361777135</v>
      </c>
      <c r="I57" s="171">
        <v>343994444</v>
      </c>
      <c r="J57" s="171">
        <v>361763868</v>
      </c>
      <c r="K57" s="171">
        <v>350596695</v>
      </c>
      <c r="L57" s="171">
        <v>335400959</v>
      </c>
      <c r="M57" s="171">
        <v>364766498</v>
      </c>
      <c r="N57" s="171">
        <v>350480604</v>
      </c>
      <c r="O57" s="171">
        <v>4160392218</v>
      </c>
      <c r="P57" s="64"/>
      <c r="Q57" s="64"/>
    </row>
    <row r="58" spans="1:17" ht="7.5" customHeight="1">
      <c r="A58" s="64"/>
      <c r="B58" s="172" t="s">
        <v>152</v>
      </c>
      <c r="C58" s="171">
        <v>1460369337</v>
      </c>
      <c r="D58" s="171">
        <v>1384473099</v>
      </c>
      <c r="E58" s="171">
        <v>1560200891</v>
      </c>
      <c r="F58" s="171">
        <v>1548277219</v>
      </c>
      <c r="G58" s="171">
        <v>1587316670</v>
      </c>
      <c r="H58" s="171">
        <v>1532960149</v>
      </c>
      <c r="I58" s="171">
        <v>1573154386</v>
      </c>
      <c r="J58" s="171">
        <v>1607023731</v>
      </c>
      <c r="K58" s="171">
        <v>1559433519</v>
      </c>
      <c r="L58" s="171">
        <v>1649526992</v>
      </c>
      <c r="M58" s="171">
        <v>1543446164</v>
      </c>
      <c r="N58" s="171">
        <v>1651597583</v>
      </c>
      <c r="O58" s="171">
        <v>18657779740</v>
      </c>
      <c r="P58" s="64"/>
      <c r="Q58" s="64"/>
    </row>
    <row r="59" spans="1:17" ht="7.5" customHeight="1">
      <c r="A59" s="64"/>
      <c r="B59" s="173" t="s">
        <v>153</v>
      </c>
      <c r="C59" s="174">
        <v>124261303</v>
      </c>
      <c r="D59" s="174">
        <v>112680848</v>
      </c>
      <c r="E59" s="174">
        <v>126568679</v>
      </c>
      <c r="F59" s="174">
        <v>127652525</v>
      </c>
      <c r="G59" s="174">
        <v>137228513</v>
      </c>
      <c r="H59" s="174">
        <v>138372366</v>
      </c>
      <c r="I59" s="174">
        <v>139746374</v>
      </c>
      <c r="J59" s="174">
        <v>143487046</v>
      </c>
      <c r="K59" s="174">
        <v>140275790</v>
      </c>
      <c r="L59" s="174">
        <v>135512955</v>
      </c>
      <c r="M59" s="174">
        <v>124488042</v>
      </c>
      <c r="N59" s="174">
        <v>129992670</v>
      </c>
      <c r="O59" s="174">
        <v>1580267111</v>
      </c>
      <c r="P59" s="64"/>
      <c r="Q59" s="64"/>
    </row>
    <row r="60" spans="1:17" ht="7.5" customHeight="1">
      <c r="A60" s="64"/>
      <c r="B60" s="170" t="s">
        <v>154</v>
      </c>
      <c r="C60" s="171">
        <v>29313778</v>
      </c>
      <c r="D60" s="171">
        <v>29428302</v>
      </c>
      <c r="E60" s="171">
        <v>30565681</v>
      </c>
      <c r="F60" s="171">
        <v>29575752</v>
      </c>
      <c r="G60" s="171">
        <v>31839665</v>
      </c>
      <c r="H60" s="171">
        <v>32676744</v>
      </c>
      <c r="I60" s="171">
        <v>32676744</v>
      </c>
      <c r="J60" s="171">
        <v>34688523</v>
      </c>
      <c r="K60" s="171">
        <v>30180766</v>
      </c>
      <c r="L60" s="171">
        <v>30511917</v>
      </c>
      <c r="M60" s="171">
        <v>29563885</v>
      </c>
      <c r="N60" s="171">
        <v>32384653</v>
      </c>
      <c r="O60" s="171">
        <v>373406410</v>
      </c>
      <c r="P60" s="64"/>
      <c r="Q60" s="64"/>
    </row>
    <row r="61" spans="1:17" ht="7.5" customHeight="1">
      <c r="A61" s="64"/>
      <c r="B61" s="172" t="s">
        <v>155</v>
      </c>
      <c r="C61" s="171">
        <v>455859814</v>
      </c>
      <c r="D61" s="171">
        <v>294100166</v>
      </c>
      <c r="E61" s="171">
        <v>564848538</v>
      </c>
      <c r="F61" s="171">
        <v>304254974</v>
      </c>
      <c r="G61" s="171">
        <v>292323409</v>
      </c>
      <c r="H61" s="171">
        <v>532561282</v>
      </c>
      <c r="I61" s="171">
        <v>525534625</v>
      </c>
      <c r="J61" s="171">
        <v>352126842</v>
      </c>
      <c r="K61" s="171">
        <v>414490928</v>
      </c>
      <c r="L61" s="171">
        <v>493993016</v>
      </c>
      <c r="M61" s="171">
        <v>409245685</v>
      </c>
      <c r="N61" s="171">
        <v>396533767</v>
      </c>
      <c r="O61" s="171">
        <v>5035873046</v>
      </c>
      <c r="P61" s="64"/>
      <c r="Q61" s="64"/>
    </row>
    <row r="62" spans="1:17" ht="7.5" customHeight="1">
      <c r="A62" s="64"/>
      <c r="B62" s="173" t="s">
        <v>156</v>
      </c>
      <c r="C62" s="174">
        <v>275001389</v>
      </c>
      <c r="D62" s="174">
        <v>236307458</v>
      </c>
      <c r="E62" s="174">
        <v>278407510</v>
      </c>
      <c r="F62" s="174">
        <v>287526648</v>
      </c>
      <c r="G62" s="174">
        <v>287729819</v>
      </c>
      <c r="H62" s="174">
        <v>289132000</v>
      </c>
      <c r="I62" s="174">
        <v>312215626</v>
      </c>
      <c r="J62" s="174">
        <v>310528035</v>
      </c>
      <c r="K62" s="174">
        <v>288496457</v>
      </c>
      <c r="L62" s="174">
        <v>305578743</v>
      </c>
      <c r="M62" s="174">
        <v>274999809</v>
      </c>
      <c r="N62" s="174">
        <v>270560623</v>
      </c>
      <c r="O62" s="174">
        <v>3416484117</v>
      </c>
      <c r="P62" s="64"/>
      <c r="Q62" s="64"/>
    </row>
    <row r="63" spans="1:17" ht="7.5" customHeight="1">
      <c r="A63" s="64"/>
      <c r="B63" s="170" t="s">
        <v>157</v>
      </c>
      <c r="C63" s="171">
        <v>73348072</v>
      </c>
      <c r="D63" s="171">
        <v>93554544</v>
      </c>
      <c r="E63" s="171">
        <v>83167911</v>
      </c>
      <c r="F63" s="171">
        <v>41660524</v>
      </c>
      <c r="G63" s="171">
        <v>148590923</v>
      </c>
      <c r="H63" s="171">
        <v>94993252</v>
      </c>
      <c r="I63" s="171">
        <v>44248009</v>
      </c>
      <c r="J63" s="171">
        <v>139542801</v>
      </c>
      <c r="K63" s="171">
        <v>79713864</v>
      </c>
      <c r="L63" s="171">
        <v>45149359</v>
      </c>
      <c r="M63" s="171">
        <v>139589679</v>
      </c>
      <c r="N63" s="171">
        <v>108760717</v>
      </c>
      <c r="O63" s="171">
        <v>1092319655</v>
      </c>
      <c r="P63" s="64"/>
      <c r="Q63" s="64"/>
    </row>
    <row r="64" spans="1:17" ht="7.5" customHeight="1">
      <c r="A64" s="64"/>
      <c r="B64" s="172" t="s">
        <v>158</v>
      </c>
      <c r="C64" s="171">
        <v>249273844</v>
      </c>
      <c r="D64" s="171">
        <v>221945384</v>
      </c>
      <c r="E64" s="171">
        <v>246357397</v>
      </c>
      <c r="F64" s="171">
        <v>217886678</v>
      </c>
      <c r="G64" s="171">
        <v>260329609</v>
      </c>
      <c r="H64" s="171">
        <v>502484708</v>
      </c>
      <c r="I64" s="171">
        <v>300184239</v>
      </c>
      <c r="J64" s="171">
        <v>298681424</v>
      </c>
      <c r="K64" s="171">
        <v>278812355</v>
      </c>
      <c r="L64" s="171">
        <v>291444521</v>
      </c>
      <c r="M64" s="171">
        <v>256157091</v>
      </c>
      <c r="N64" s="171">
        <v>295630267</v>
      </c>
      <c r="O64" s="171">
        <v>3419187517</v>
      </c>
      <c r="P64" s="64"/>
      <c r="Q64" s="64"/>
    </row>
    <row r="65" spans="1:17" ht="7.5" customHeight="1" thickBot="1">
      <c r="A65" s="64"/>
      <c r="B65" s="173" t="s">
        <v>159</v>
      </c>
      <c r="C65" s="171">
        <v>49769360</v>
      </c>
      <c r="D65" s="171">
        <v>49402867</v>
      </c>
      <c r="E65" s="171">
        <v>52106619</v>
      </c>
      <c r="F65" s="171">
        <v>53566654</v>
      </c>
      <c r="G65" s="171">
        <v>53071793</v>
      </c>
      <c r="H65" s="171">
        <v>68595744</v>
      </c>
      <c r="I65" s="171">
        <v>48642032</v>
      </c>
      <c r="J65" s="171">
        <v>61400118</v>
      </c>
      <c r="K65" s="171">
        <v>94127845</v>
      </c>
      <c r="L65" s="171">
        <v>55066964</v>
      </c>
      <c r="M65" s="171">
        <v>70775334</v>
      </c>
      <c r="N65" s="171">
        <v>63007145</v>
      </c>
      <c r="O65" s="171">
        <v>719532475</v>
      </c>
      <c r="P65" s="64"/>
      <c r="Q65" s="64"/>
    </row>
    <row r="66" spans="1:17" ht="7.5" customHeight="1" thickTop="1">
      <c r="A66" s="64"/>
      <c r="B66" s="175" t="s">
        <v>224</v>
      </c>
      <c r="C66" s="176">
        <v>13925813311</v>
      </c>
      <c r="D66" s="176">
        <v>13018855020</v>
      </c>
      <c r="E66" s="176">
        <v>14824521141</v>
      </c>
      <c r="F66" s="176">
        <v>14354096625</v>
      </c>
      <c r="G66" s="176">
        <v>15191855562</v>
      </c>
      <c r="H66" s="176">
        <v>15482261062</v>
      </c>
      <c r="I66" s="176">
        <v>15361730039</v>
      </c>
      <c r="J66" s="176">
        <v>15255898775</v>
      </c>
      <c r="K66" s="176">
        <v>15027716979</v>
      </c>
      <c r="L66" s="176">
        <v>15187560718</v>
      </c>
      <c r="M66" s="176">
        <v>14636948436</v>
      </c>
      <c r="N66" s="176">
        <v>15397102770</v>
      </c>
      <c r="O66" s="176">
        <v>177664360438</v>
      </c>
      <c r="P66" s="64"/>
      <c r="Q66" s="64"/>
    </row>
    <row r="67" spans="1:17" ht="7.5" customHeight="1" thickBot="1">
      <c r="A67" s="64"/>
      <c r="B67" s="177" t="s">
        <v>161</v>
      </c>
      <c r="C67" s="178">
        <v>83201492</v>
      </c>
      <c r="D67" s="178">
        <v>88080800</v>
      </c>
      <c r="E67" s="178">
        <v>80176515</v>
      </c>
      <c r="F67" s="178">
        <v>84084363</v>
      </c>
      <c r="G67" s="178">
        <v>60288983</v>
      </c>
      <c r="H67" s="178">
        <v>86872230</v>
      </c>
      <c r="I67" s="178">
        <v>76176512</v>
      </c>
      <c r="J67" s="178">
        <v>81847472</v>
      </c>
      <c r="K67" s="178">
        <v>74201861</v>
      </c>
      <c r="L67" s="178">
        <v>91669995</v>
      </c>
      <c r="M67" s="178">
        <v>77868002</v>
      </c>
      <c r="N67" s="178">
        <v>76853987</v>
      </c>
      <c r="O67" s="178">
        <v>961322212</v>
      </c>
      <c r="P67" s="64"/>
      <c r="Q67" s="64"/>
    </row>
    <row r="68" spans="1:17" ht="7.5" customHeight="1" thickTop="1">
      <c r="A68" s="64"/>
      <c r="B68" s="173" t="s">
        <v>225</v>
      </c>
      <c r="C68" s="174">
        <v>14009014803</v>
      </c>
      <c r="D68" s="174">
        <v>13106935820</v>
      </c>
      <c r="E68" s="174">
        <v>14904697656</v>
      </c>
      <c r="F68" s="174">
        <v>14438180988</v>
      </c>
      <c r="G68" s="174">
        <v>15252144545</v>
      </c>
      <c r="H68" s="174">
        <v>15569133292</v>
      </c>
      <c r="I68" s="174">
        <v>15437906551</v>
      </c>
      <c r="J68" s="174">
        <v>15337746247</v>
      </c>
      <c r="K68" s="174">
        <v>15101918840</v>
      </c>
      <c r="L68" s="174">
        <v>15279230713</v>
      </c>
      <c r="M68" s="174">
        <v>14714816438</v>
      </c>
      <c r="N68" s="174">
        <v>15473956757</v>
      </c>
      <c r="O68" s="174">
        <v>178625682650</v>
      </c>
      <c r="P68" s="64"/>
      <c r="Q68" s="64"/>
    </row>
    <row r="69" spans="1:17" ht="12.75">
      <c r="A69" s="64"/>
      <c r="B69" s="64"/>
      <c r="C69" s="64"/>
      <c r="D69" s="64"/>
      <c r="E69" s="64"/>
      <c r="F69" s="64"/>
      <c r="G69" s="64"/>
      <c r="H69" s="64"/>
      <c r="I69" s="64"/>
      <c r="J69" s="64"/>
      <c r="K69" s="64"/>
      <c r="L69" s="64"/>
      <c r="M69" s="64"/>
      <c r="N69" s="64"/>
      <c r="O69" s="64"/>
      <c r="P69" s="64"/>
      <c r="Q69" s="64"/>
    </row>
    <row r="70" spans="1:17" ht="12.75">
      <c r="A70" s="64"/>
      <c r="B70" s="64"/>
      <c r="C70" s="64"/>
      <c r="D70" s="64"/>
      <c r="E70" s="64"/>
      <c r="F70" s="64"/>
      <c r="G70" s="64"/>
      <c r="H70" s="64"/>
      <c r="I70" s="64"/>
      <c r="J70" s="64"/>
      <c r="K70" s="64"/>
      <c r="L70" s="64"/>
      <c r="M70" s="64"/>
      <c r="N70" s="64"/>
      <c r="O70" s="64"/>
      <c r="P70" s="64"/>
      <c r="Q70" s="64"/>
    </row>
    <row r="71" spans="1:17" ht="12.75">
      <c r="A71" s="64"/>
      <c r="B71" s="64"/>
      <c r="C71" s="64"/>
      <c r="D71" s="64"/>
      <c r="E71" s="64"/>
      <c r="F71" s="64"/>
      <c r="G71" s="64"/>
      <c r="H71" s="64"/>
      <c r="I71" s="64"/>
      <c r="J71" s="64"/>
      <c r="K71" s="64"/>
      <c r="L71" s="64"/>
      <c r="M71" s="64"/>
      <c r="N71" s="64"/>
      <c r="O71" s="64"/>
      <c r="P71" s="64"/>
      <c r="Q71" s="64"/>
    </row>
    <row r="72" spans="1:17" ht="12.75">
      <c r="A72" s="64"/>
      <c r="B72" s="64"/>
      <c r="C72" s="64"/>
      <c r="D72" s="64"/>
      <c r="E72" s="64"/>
      <c r="F72" s="64"/>
      <c r="G72" s="64"/>
      <c r="H72" s="64"/>
      <c r="I72" s="64"/>
      <c r="J72" s="64"/>
      <c r="K72" s="64"/>
      <c r="L72" s="64"/>
      <c r="M72" s="64"/>
      <c r="N72" s="64"/>
      <c r="O72" s="64"/>
      <c r="P72" s="64"/>
      <c r="Q72" s="64"/>
    </row>
    <row r="73" spans="1:17" ht="12.75">
      <c r="A73" s="64"/>
      <c r="B73" s="64"/>
      <c r="C73" s="64"/>
      <c r="D73" s="64"/>
      <c r="E73" s="64"/>
      <c r="F73" s="64"/>
      <c r="G73" s="64"/>
      <c r="H73" s="64"/>
      <c r="I73" s="64"/>
      <c r="J73" s="64"/>
      <c r="K73" s="64"/>
      <c r="L73" s="64"/>
      <c r="M73" s="64"/>
      <c r="N73" s="64"/>
      <c r="O73" s="64"/>
      <c r="P73" s="64"/>
      <c r="Q73" s="64"/>
    </row>
    <row r="74" spans="1:17" ht="12.75">
      <c r="A74" s="64"/>
      <c r="B74" s="64"/>
      <c r="C74" s="64"/>
      <c r="D74" s="64"/>
      <c r="E74" s="64"/>
      <c r="F74" s="64"/>
      <c r="G74" s="64"/>
      <c r="H74" s="64"/>
      <c r="I74" s="64"/>
      <c r="J74" s="64"/>
      <c r="K74" s="64"/>
      <c r="L74" s="64"/>
      <c r="M74" s="64"/>
      <c r="N74" s="64"/>
      <c r="O74" s="64"/>
      <c r="P74" s="64"/>
      <c r="Q74" s="64"/>
    </row>
    <row r="75" spans="1:17" ht="12.75">
      <c r="A75" s="64"/>
      <c r="B75" s="64"/>
      <c r="C75" s="64"/>
      <c r="D75" s="64"/>
      <c r="E75" s="64"/>
      <c r="F75" s="64"/>
      <c r="G75" s="64"/>
      <c r="H75" s="64"/>
      <c r="I75" s="64"/>
      <c r="J75" s="64"/>
      <c r="K75" s="64"/>
      <c r="L75" s="64"/>
      <c r="M75" s="64"/>
      <c r="N75" s="64"/>
      <c r="O75" s="64"/>
      <c r="P75" s="64"/>
      <c r="Q75" s="64"/>
    </row>
    <row r="76" spans="1:17" ht="12.75">
      <c r="A76" s="64"/>
      <c r="B76" s="64"/>
      <c r="C76" s="64"/>
      <c r="D76" s="64"/>
      <c r="E76" s="64"/>
      <c r="F76" s="64"/>
      <c r="G76" s="64"/>
      <c r="H76" s="64"/>
      <c r="I76" s="64"/>
      <c r="J76" s="64"/>
      <c r="K76" s="64"/>
      <c r="L76" s="64"/>
      <c r="M76" s="64"/>
      <c r="N76" s="64"/>
      <c r="O76" s="64"/>
      <c r="P76" s="64"/>
      <c r="Q76" s="64"/>
    </row>
    <row r="77" spans="1:17" ht="12.75">
      <c r="A77" s="64"/>
      <c r="B77" s="64"/>
      <c r="C77" s="64"/>
      <c r="D77" s="64"/>
      <c r="E77" s="64"/>
      <c r="F77" s="64"/>
      <c r="G77" s="64"/>
      <c r="H77" s="64"/>
      <c r="I77" s="64"/>
      <c r="J77" s="64"/>
      <c r="K77" s="64"/>
      <c r="L77" s="64"/>
      <c r="M77" s="64"/>
      <c r="N77" s="64"/>
      <c r="O77" s="64"/>
      <c r="P77" s="64"/>
      <c r="Q77" s="64"/>
    </row>
    <row r="78" spans="1:17" ht="12.75">
      <c r="A78" s="64"/>
      <c r="B78" s="64"/>
      <c r="C78" s="64"/>
      <c r="D78" s="64"/>
      <c r="E78" s="64"/>
      <c r="F78" s="64"/>
      <c r="G78" s="64"/>
      <c r="H78" s="64"/>
      <c r="I78" s="64"/>
      <c r="J78" s="64"/>
      <c r="K78" s="64"/>
      <c r="L78" s="64"/>
      <c r="M78" s="64"/>
      <c r="N78" s="64"/>
      <c r="O78" s="64"/>
      <c r="P78" s="64"/>
      <c r="Q78" s="64"/>
    </row>
    <row r="79" spans="1:17" ht="12.75">
      <c r="A79" s="64"/>
      <c r="B79" s="64"/>
      <c r="C79" s="64"/>
      <c r="D79" s="64"/>
      <c r="E79" s="64"/>
      <c r="F79" s="64"/>
      <c r="G79" s="64"/>
      <c r="H79" s="64"/>
      <c r="I79" s="64"/>
      <c r="J79" s="64"/>
      <c r="K79" s="64"/>
      <c r="L79" s="64"/>
      <c r="M79" s="64"/>
      <c r="N79" s="64"/>
      <c r="O79" s="64"/>
      <c r="P79" s="64"/>
      <c r="Q79" s="64"/>
    </row>
    <row r="80" spans="1:17" ht="12.75">
      <c r="A80" s="64"/>
      <c r="B80" s="64"/>
      <c r="C80" s="64"/>
      <c r="D80" s="64"/>
      <c r="E80" s="64"/>
      <c r="F80" s="64"/>
      <c r="G80" s="64"/>
      <c r="H80" s="64"/>
      <c r="I80" s="64"/>
      <c r="J80" s="64"/>
      <c r="K80" s="64"/>
      <c r="L80" s="64"/>
      <c r="M80" s="64"/>
      <c r="N80" s="64"/>
      <c r="O80" s="64"/>
      <c r="P80" s="64"/>
      <c r="Q80" s="64"/>
    </row>
    <row r="81" spans="1:17" ht="12.75">
      <c r="A81" s="64"/>
      <c r="B81" s="64"/>
      <c r="C81" s="64"/>
      <c r="D81" s="64"/>
      <c r="E81" s="64"/>
      <c r="F81" s="64"/>
      <c r="G81" s="64"/>
      <c r="H81" s="64"/>
      <c r="I81" s="64"/>
      <c r="J81" s="64"/>
      <c r="K81" s="64"/>
      <c r="L81" s="64"/>
      <c r="M81" s="64"/>
      <c r="N81" s="64"/>
      <c r="O81" s="64"/>
      <c r="P81" s="64"/>
      <c r="Q81" s="64"/>
    </row>
    <row r="82" spans="1:17" ht="12.75">
      <c r="A82" s="64"/>
      <c r="B82" s="64"/>
      <c r="C82" s="64"/>
      <c r="D82" s="64"/>
      <c r="E82" s="64"/>
      <c r="F82" s="64"/>
      <c r="G82" s="64"/>
      <c r="H82" s="64"/>
      <c r="I82" s="64"/>
      <c r="J82" s="64"/>
      <c r="K82" s="64"/>
      <c r="L82" s="64"/>
      <c r="M82" s="64"/>
      <c r="N82" s="64"/>
      <c r="O82" s="64"/>
      <c r="P82" s="64"/>
      <c r="Q82" s="64"/>
    </row>
    <row r="83" spans="1:17" ht="12.75">
      <c r="A83" s="64"/>
      <c r="B83" s="64"/>
      <c r="C83" s="64"/>
      <c r="D83" s="64"/>
      <c r="E83" s="64"/>
      <c r="F83" s="64"/>
      <c r="G83" s="64"/>
      <c r="H83" s="64"/>
      <c r="I83" s="64"/>
      <c r="J83" s="64"/>
      <c r="K83" s="64"/>
      <c r="L83" s="64"/>
      <c r="M83" s="64"/>
      <c r="N83" s="64"/>
      <c r="O83" s="64"/>
      <c r="P83" s="64"/>
      <c r="Q83" s="64"/>
    </row>
    <row r="84" spans="1:17" ht="12.75">
      <c r="A84" s="64"/>
      <c r="B84" s="64"/>
      <c r="C84" s="64"/>
      <c r="D84" s="64"/>
      <c r="E84" s="64"/>
      <c r="F84" s="64"/>
      <c r="G84" s="64"/>
      <c r="H84" s="64"/>
      <c r="I84" s="64"/>
      <c r="J84" s="64"/>
      <c r="K84" s="64"/>
      <c r="L84" s="64"/>
      <c r="M84" s="64"/>
      <c r="N84" s="64"/>
      <c r="O84" s="64"/>
      <c r="P84" s="64"/>
      <c r="Q84" s="64"/>
    </row>
    <row r="85" spans="1:17" ht="12.75">
      <c r="A85" s="64"/>
      <c r="B85" s="64"/>
      <c r="C85" s="64"/>
      <c r="D85" s="64"/>
      <c r="E85" s="64"/>
      <c r="F85" s="64"/>
      <c r="G85" s="64"/>
      <c r="H85" s="64"/>
      <c r="I85" s="64"/>
      <c r="J85" s="64"/>
      <c r="K85" s="64"/>
      <c r="L85" s="64"/>
      <c r="M85" s="64"/>
      <c r="N85" s="64"/>
      <c r="O85" s="64"/>
      <c r="P85" s="64"/>
      <c r="Q85" s="64"/>
    </row>
    <row r="86" spans="1:17" ht="12.75">
      <c r="A86" s="64"/>
      <c r="B86" s="64"/>
      <c r="C86" s="64"/>
      <c r="D86" s="64"/>
      <c r="E86" s="64"/>
      <c r="F86" s="64"/>
      <c r="G86" s="64"/>
      <c r="H86" s="64"/>
      <c r="I86" s="64"/>
      <c r="J86" s="64"/>
      <c r="K86" s="64"/>
      <c r="L86" s="64"/>
      <c r="M86" s="64"/>
      <c r="N86" s="64"/>
      <c r="O86" s="64"/>
      <c r="P86" s="64"/>
      <c r="Q86" s="64"/>
    </row>
    <row r="87" spans="1:17" ht="12.75">
      <c r="A87" s="64"/>
      <c r="B87" s="64"/>
      <c r="C87" s="64"/>
      <c r="D87" s="64"/>
      <c r="E87" s="64"/>
      <c r="F87" s="64"/>
      <c r="G87" s="64"/>
      <c r="H87" s="64"/>
      <c r="I87" s="64"/>
      <c r="J87" s="64"/>
      <c r="K87" s="64"/>
      <c r="L87" s="64"/>
      <c r="M87" s="64"/>
      <c r="N87" s="64"/>
      <c r="O87" s="64"/>
      <c r="P87" s="64"/>
      <c r="Q87" s="64"/>
    </row>
    <row r="88" spans="1:17" ht="12.75">
      <c r="A88" s="64"/>
      <c r="B88" s="64"/>
      <c r="C88" s="64"/>
      <c r="D88" s="64"/>
      <c r="E88" s="64"/>
      <c r="F88" s="64"/>
      <c r="G88" s="64"/>
      <c r="H88" s="64"/>
      <c r="I88" s="64"/>
      <c r="J88" s="64"/>
      <c r="K88" s="64"/>
      <c r="L88" s="64"/>
      <c r="M88" s="64"/>
      <c r="N88" s="64"/>
      <c r="O88" s="64"/>
      <c r="P88" s="64"/>
      <c r="Q88" s="64"/>
    </row>
    <row r="89" spans="1:17" ht="12.75">
      <c r="A89" s="64"/>
      <c r="B89" s="64"/>
      <c r="C89" s="64"/>
      <c r="D89" s="64"/>
      <c r="E89" s="64"/>
      <c r="F89" s="64"/>
      <c r="G89" s="64"/>
      <c r="H89" s="64"/>
      <c r="I89" s="64"/>
      <c r="J89" s="64"/>
      <c r="K89" s="64"/>
      <c r="L89" s="64"/>
      <c r="M89" s="64"/>
      <c r="N89" s="64"/>
      <c r="O89" s="64"/>
      <c r="P89" s="64"/>
      <c r="Q89" s="64"/>
    </row>
    <row r="90" spans="1:17" ht="12.75">
      <c r="A90" s="64"/>
      <c r="B90" s="64"/>
      <c r="C90" s="64"/>
      <c r="D90" s="64"/>
      <c r="E90" s="64"/>
      <c r="F90" s="64"/>
      <c r="G90" s="64"/>
      <c r="H90" s="64"/>
      <c r="I90" s="64"/>
      <c r="J90" s="64"/>
      <c r="K90" s="64"/>
      <c r="L90" s="64"/>
      <c r="M90" s="64"/>
      <c r="N90" s="64"/>
      <c r="O90" s="64"/>
      <c r="P90" s="64"/>
      <c r="Q90" s="64"/>
    </row>
    <row r="91" spans="1:17" ht="12.75">
      <c r="A91" s="64"/>
      <c r="B91" s="64"/>
      <c r="C91" s="64"/>
      <c r="D91" s="64"/>
      <c r="E91" s="64"/>
      <c r="F91" s="64"/>
      <c r="G91" s="64"/>
      <c r="H91" s="64"/>
      <c r="I91" s="64"/>
      <c r="J91" s="64"/>
      <c r="K91" s="64"/>
      <c r="L91" s="64"/>
      <c r="M91" s="64"/>
      <c r="N91" s="64"/>
      <c r="O91" s="64"/>
      <c r="P91" s="64"/>
      <c r="Q91" s="64"/>
    </row>
    <row r="92" spans="1:17" ht="12.75">
      <c r="A92" s="64"/>
      <c r="B92" s="64"/>
      <c r="C92" s="64"/>
      <c r="D92" s="64"/>
      <c r="E92" s="64"/>
      <c r="F92" s="64"/>
      <c r="G92" s="64"/>
      <c r="H92" s="64"/>
      <c r="I92" s="64"/>
      <c r="J92" s="64"/>
      <c r="K92" s="64"/>
      <c r="L92" s="64"/>
      <c r="M92" s="64"/>
      <c r="N92" s="64"/>
      <c r="O92" s="64"/>
      <c r="P92" s="64"/>
      <c r="Q92" s="64"/>
    </row>
    <row r="93" spans="1:17" ht="12.75">
      <c r="A93" s="64"/>
      <c r="B93" s="64"/>
      <c r="C93" s="64"/>
      <c r="D93" s="64"/>
      <c r="E93" s="64"/>
      <c r="F93" s="64"/>
      <c r="G93" s="64"/>
      <c r="H93" s="64"/>
      <c r="I93" s="64"/>
      <c r="J93" s="64"/>
      <c r="K93" s="64"/>
      <c r="L93" s="64"/>
      <c r="M93" s="64"/>
      <c r="N93" s="64"/>
      <c r="O93" s="64"/>
      <c r="P93" s="64"/>
      <c r="Q93" s="64"/>
    </row>
    <row r="94" spans="1:17" ht="12.75">
      <c r="A94" s="64"/>
      <c r="B94" s="64"/>
      <c r="C94" s="64"/>
      <c r="D94" s="64"/>
      <c r="E94" s="64"/>
      <c r="F94" s="64"/>
      <c r="G94" s="64"/>
      <c r="H94" s="64"/>
      <c r="I94" s="64"/>
      <c r="J94" s="64"/>
      <c r="K94" s="64"/>
      <c r="L94" s="64"/>
      <c r="M94" s="64"/>
      <c r="N94" s="64"/>
      <c r="O94" s="64"/>
      <c r="P94" s="64"/>
      <c r="Q94" s="64"/>
    </row>
    <row r="95" spans="1:17" ht="12.75">
      <c r="A95" s="64"/>
      <c r="B95" s="64"/>
      <c r="C95" s="64"/>
      <c r="D95" s="64"/>
      <c r="E95" s="64"/>
      <c r="F95" s="64"/>
      <c r="G95" s="64"/>
      <c r="H95" s="64"/>
      <c r="I95" s="64"/>
      <c r="J95" s="64"/>
      <c r="K95" s="64"/>
      <c r="L95" s="64"/>
      <c r="M95" s="64"/>
      <c r="N95" s="64"/>
      <c r="O95" s="64"/>
      <c r="P95" s="64"/>
      <c r="Q95" s="64"/>
    </row>
    <row r="96" spans="1:17" ht="12.75">
      <c r="A96" s="64"/>
      <c r="B96" s="64"/>
      <c r="C96" s="64"/>
      <c r="D96" s="64"/>
      <c r="E96" s="64"/>
      <c r="F96" s="64"/>
      <c r="G96" s="64"/>
      <c r="H96" s="64"/>
      <c r="I96" s="64"/>
      <c r="J96" s="64"/>
      <c r="K96" s="64"/>
      <c r="L96" s="64"/>
      <c r="M96" s="64"/>
      <c r="N96" s="64"/>
      <c r="O96" s="64"/>
      <c r="P96" s="64"/>
      <c r="Q96" s="64"/>
    </row>
    <row r="97" spans="1:17" ht="12.75">
      <c r="A97" s="64"/>
      <c r="B97" s="64"/>
      <c r="C97" s="64"/>
      <c r="D97" s="64"/>
      <c r="E97" s="64"/>
      <c r="F97" s="64"/>
      <c r="G97" s="64"/>
      <c r="H97" s="64"/>
      <c r="I97" s="64"/>
      <c r="J97" s="64"/>
      <c r="K97" s="64"/>
      <c r="L97" s="64"/>
      <c r="M97" s="64"/>
      <c r="N97" s="64"/>
      <c r="O97" s="64"/>
      <c r="P97" s="64"/>
      <c r="Q97" s="64"/>
    </row>
    <row r="98" spans="1:17" ht="12.75">
      <c r="A98" s="64"/>
      <c r="B98" s="64"/>
      <c r="C98" s="64"/>
      <c r="D98" s="64"/>
      <c r="E98" s="64"/>
      <c r="F98" s="64"/>
      <c r="G98" s="64"/>
      <c r="H98" s="64"/>
      <c r="I98" s="64"/>
      <c r="J98" s="64"/>
      <c r="K98" s="64"/>
      <c r="L98" s="64"/>
      <c r="M98" s="64"/>
      <c r="N98" s="64"/>
      <c r="O98" s="64"/>
      <c r="P98" s="64"/>
      <c r="Q98" s="64"/>
    </row>
    <row r="99" spans="1:17" ht="12.75">
      <c r="A99" s="64"/>
      <c r="B99" s="64"/>
      <c r="C99" s="64"/>
      <c r="D99" s="64"/>
      <c r="E99" s="64"/>
      <c r="F99" s="64"/>
      <c r="G99" s="64"/>
      <c r="H99" s="64"/>
      <c r="I99" s="64"/>
      <c r="J99" s="64"/>
      <c r="K99" s="64"/>
      <c r="L99" s="64"/>
      <c r="M99" s="64"/>
      <c r="N99" s="64"/>
      <c r="O99" s="64"/>
      <c r="P99" s="64"/>
      <c r="Q99" s="64"/>
    </row>
    <row r="100" spans="1:17" ht="12.75">
      <c r="A100" s="64"/>
      <c r="B100" s="64"/>
      <c r="C100" s="64"/>
      <c r="D100" s="64"/>
      <c r="E100" s="64"/>
      <c r="F100" s="64"/>
      <c r="G100" s="64"/>
      <c r="H100" s="64"/>
      <c r="I100" s="64"/>
      <c r="J100" s="64"/>
      <c r="K100" s="64"/>
      <c r="L100" s="64"/>
      <c r="M100" s="64"/>
      <c r="N100" s="64"/>
      <c r="O100" s="64"/>
      <c r="P100" s="64"/>
      <c r="Q100" s="64"/>
    </row>
    <row r="101" spans="1:17" ht="12.75">
      <c r="A101" s="64"/>
      <c r="B101" s="64"/>
      <c r="C101" s="64"/>
      <c r="D101" s="64"/>
      <c r="E101" s="64"/>
      <c r="F101" s="64"/>
      <c r="G101" s="64"/>
      <c r="H101" s="64"/>
      <c r="I101" s="64"/>
      <c r="J101" s="64"/>
      <c r="K101" s="64"/>
      <c r="L101" s="64"/>
      <c r="M101" s="64"/>
      <c r="N101" s="64"/>
      <c r="O101" s="64"/>
      <c r="P101" s="64"/>
      <c r="Q101" s="64"/>
    </row>
    <row r="102" spans="1:17" ht="12.75">
      <c r="A102" s="64"/>
      <c r="B102" s="64"/>
      <c r="C102" s="64"/>
      <c r="D102" s="64"/>
      <c r="E102" s="64"/>
      <c r="F102" s="64"/>
      <c r="G102" s="64"/>
      <c r="H102" s="64"/>
      <c r="I102" s="64"/>
      <c r="J102" s="64"/>
      <c r="K102" s="64"/>
      <c r="L102" s="64"/>
      <c r="M102" s="64"/>
      <c r="N102" s="64"/>
      <c r="O102" s="64"/>
      <c r="P102" s="64"/>
      <c r="Q102" s="64"/>
    </row>
    <row r="103" spans="1:17" ht="12.75">
      <c r="A103" s="64"/>
      <c r="B103" s="64"/>
      <c r="C103" s="64"/>
      <c r="D103" s="64"/>
      <c r="E103" s="64"/>
      <c r="F103" s="64"/>
      <c r="G103" s="64"/>
      <c r="H103" s="64"/>
      <c r="I103" s="64"/>
      <c r="J103" s="64"/>
      <c r="K103" s="64"/>
      <c r="L103" s="64"/>
      <c r="M103" s="64"/>
      <c r="N103" s="64"/>
      <c r="O103" s="64"/>
      <c r="P103" s="64"/>
      <c r="Q103" s="64"/>
    </row>
    <row r="104" spans="1:17" ht="12.75">
      <c r="A104" s="64"/>
      <c r="B104" s="64"/>
      <c r="C104" s="64"/>
      <c r="D104" s="64"/>
      <c r="E104" s="64"/>
      <c r="F104" s="64"/>
      <c r="G104" s="64"/>
      <c r="H104" s="64"/>
      <c r="I104" s="64"/>
      <c r="J104" s="64"/>
      <c r="K104" s="64"/>
      <c r="L104" s="64"/>
      <c r="M104" s="64"/>
      <c r="N104" s="64"/>
      <c r="O104" s="64"/>
      <c r="P104" s="64"/>
      <c r="Q104" s="64"/>
    </row>
    <row r="105" spans="1:17" ht="12.75">
      <c r="A105" s="64"/>
      <c r="B105" s="64"/>
      <c r="C105" s="64"/>
      <c r="D105" s="64"/>
      <c r="E105" s="64"/>
      <c r="F105" s="64"/>
      <c r="G105" s="64"/>
      <c r="H105" s="64"/>
      <c r="I105" s="64"/>
      <c r="J105" s="64"/>
      <c r="K105" s="64"/>
      <c r="L105" s="64"/>
      <c r="M105" s="64"/>
      <c r="N105" s="64"/>
      <c r="O105" s="64"/>
      <c r="P105" s="64"/>
      <c r="Q105" s="64"/>
    </row>
    <row r="106" spans="1:17" ht="12.75">
      <c r="A106" s="64"/>
      <c r="B106" s="64"/>
      <c r="C106" s="64"/>
      <c r="D106" s="64"/>
      <c r="E106" s="64"/>
      <c r="F106" s="64"/>
      <c r="G106" s="64"/>
      <c r="H106" s="64"/>
      <c r="I106" s="64"/>
      <c r="J106" s="64"/>
      <c r="K106" s="64"/>
      <c r="L106" s="64"/>
      <c r="M106" s="64"/>
      <c r="N106" s="64"/>
      <c r="O106" s="64"/>
      <c r="P106" s="64"/>
      <c r="Q106" s="64"/>
    </row>
    <row r="107" spans="1:17" ht="12.75">
      <c r="A107" s="64"/>
      <c r="B107" s="64"/>
      <c r="C107" s="64"/>
      <c r="D107" s="64"/>
      <c r="E107" s="64"/>
      <c r="F107" s="64"/>
      <c r="G107" s="64"/>
      <c r="H107" s="64"/>
      <c r="I107" s="64"/>
      <c r="J107" s="64"/>
      <c r="K107" s="64"/>
      <c r="L107" s="64"/>
      <c r="M107" s="64"/>
      <c r="N107" s="64"/>
      <c r="O107" s="64"/>
      <c r="P107" s="64"/>
      <c r="Q107" s="64"/>
    </row>
    <row r="108" spans="1:17" ht="12.75">
      <c r="A108" s="64"/>
      <c r="B108" s="64"/>
      <c r="C108" s="64"/>
      <c r="D108" s="64"/>
      <c r="E108" s="64"/>
      <c r="F108" s="64"/>
      <c r="G108" s="64"/>
      <c r="H108" s="64"/>
      <c r="I108" s="64"/>
      <c r="J108" s="64"/>
      <c r="K108" s="64"/>
      <c r="L108" s="64"/>
      <c r="M108" s="64"/>
      <c r="N108" s="64"/>
      <c r="O108" s="64"/>
      <c r="P108" s="64"/>
      <c r="Q108" s="64"/>
    </row>
    <row r="109" spans="1:17" ht="12.75">
      <c r="A109" s="64"/>
      <c r="B109" s="64"/>
      <c r="C109" s="64"/>
      <c r="D109" s="64"/>
      <c r="E109" s="64"/>
      <c r="F109" s="64"/>
      <c r="G109" s="64"/>
      <c r="H109" s="64"/>
      <c r="I109" s="64"/>
      <c r="J109" s="64"/>
      <c r="K109" s="64"/>
      <c r="L109" s="64"/>
      <c r="M109" s="64"/>
      <c r="N109" s="64"/>
      <c r="O109" s="64"/>
      <c r="P109" s="64"/>
      <c r="Q109" s="64"/>
    </row>
    <row r="110" spans="1:17" ht="12.75">
      <c r="A110" s="64"/>
      <c r="B110" s="64"/>
      <c r="C110" s="64"/>
      <c r="D110" s="64"/>
      <c r="E110" s="64"/>
      <c r="F110" s="64"/>
      <c r="G110" s="64"/>
      <c r="H110" s="64"/>
      <c r="I110" s="64"/>
      <c r="J110" s="64"/>
      <c r="K110" s="64"/>
      <c r="L110" s="64"/>
      <c r="M110" s="64"/>
      <c r="N110" s="64"/>
      <c r="O110" s="64"/>
      <c r="P110" s="64"/>
      <c r="Q110" s="64"/>
    </row>
    <row r="111" spans="1:17" ht="12.75">
      <c r="A111" s="64"/>
      <c r="B111" s="64"/>
      <c r="C111" s="64"/>
      <c r="D111" s="64"/>
      <c r="E111" s="64"/>
      <c r="F111" s="64"/>
      <c r="G111" s="64"/>
      <c r="H111" s="64"/>
      <c r="I111" s="64"/>
      <c r="J111" s="64"/>
      <c r="K111" s="64"/>
      <c r="L111" s="64"/>
      <c r="M111" s="64"/>
      <c r="N111" s="64"/>
      <c r="O111" s="64"/>
      <c r="P111" s="64"/>
      <c r="Q111" s="64"/>
    </row>
    <row r="112" spans="1:17" ht="12.75">
      <c r="A112" s="64"/>
      <c r="B112" s="64"/>
      <c r="C112" s="64"/>
      <c r="D112" s="64"/>
      <c r="E112" s="64"/>
      <c r="F112" s="64"/>
      <c r="G112" s="64"/>
      <c r="H112" s="64"/>
      <c r="I112" s="64"/>
      <c r="J112" s="64"/>
      <c r="K112" s="64"/>
      <c r="L112" s="64"/>
      <c r="M112" s="64"/>
      <c r="N112" s="64"/>
      <c r="O112" s="64"/>
      <c r="P112" s="64"/>
      <c r="Q112" s="64"/>
    </row>
    <row r="113" spans="1:17" ht="12.75">
      <c r="A113" s="64"/>
      <c r="B113" s="64"/>
      <c r="C113" s="64"/>
      <c r="D113" s="64"/>
      <c r="E113" s="64"/>
      <c r="F113" s="64"/>
      <c r="G113" s="64"/>
      <c r="H113" s="64"/>
      <c r="I113" s="64"/>
      <c r="J113" s="64"/>
      <c r="K113" s="64"/>
      <c r="L113" s="64"/>
      <c r="M113" s="64"/>
      <c r="N113" s="64"/>
      <c r="O113" s="64"/>
      <c r="P113" s="64"/>
      <c r="Q113" s="64"/>
    </row>
    <row r="114" spans="1:17" ht="12.75">
      <c r="A114" s="64"/>
      <c r="B114" s="64"/>
      <c r="C114" s="64"/>
      <c r="D114" s="64"/>
      <c r="E114" s="64"/>
      <c r="F114" s="64"/>
      <c r="G114" s="64"/>
      <c r="H114" s="64"/>
      <c r="I114" s="64"/>
      <c r="J114" s="64"/>
      <c r="K114" s="64"/>
      <c r="L114" s="64"/>
      <c r="M114" s="64"/>
      <c r="N114" s="64"/>
      <c r="O114" s="64"/>
      <c r="P114" s="64"/>
      <c r="Q114" s="64"/>
    </row>
    <row r="115" spans="1:17" ht="12.75">
      <c r="A115" s="64"/>
      <c r="B115" s="64"/>
      <c r="C115" s="64"/>
      <c r="D115" s="64"/>
      <c r="E115" s="64"/>
      <c r="F115" s="64"/>
      <c r="G115" s="64"/>
      <c r="H115" s="64"/>
      <c r="I115" s="64"/>
      <c r="J115" s="64"/>
      <c r="K115" s="64"/>
      <c r="L115" s="64"/>
      <c r="M115" s="64"/>
      <c r="N115" s="64"/>
      <c r="O115" s="64"/>
      <c r="P115" s="64"/>
      <c r="Q115" s="64"/>
    </row>
    <row r="116" spans="1:17" ht="12.75">
      <c r="A116" s="64"/>
      <c r="B116" s="64"/>
      <c r="C116" s="64"/>
      <c r="D116" s="64"/>
      <c r="E116" s="64"/>
      <c r="F116" s="64"/>
      <c r="G116" s="64"/>
      <c r="H116" s="64"/>
      <c r="I116" s="64"/>
      <c r="J116" s="64"/>
      <c r="K116" s="64"/>
      <c r="L116" s="64"/>
      <c r="M116" s="64"/>
      <c r="N116" s="64"/>
      <c r="O116" s="64"/>
      <c r="P116" s="64"/>
      <c r="Q116" s="64"/>
    </row>
    <row r="117" spans="1:17" ht="12.75">
      <c r="A117" s="64"/>
      <c r="B117" s="64"/>
      <c r="C117" s="64"/>
      <c r="D117" s="64"/>
      <c r="E117" s="64"/>
      <c r="F117" s="64"/>
      <c r="G117" s="64"/>
      <c r="H117" s="64"/>
      <c r="I117" s="64"/>
      <c r="J117" s="64"/>
      <c r="K117" s="64"/>
      <c r="L117" s="64"/>
      <c r="M117" s="64"/>
      <c r="N117" s="64"/>
      <c r="O117" s="64"/>
      <c r="P117" s="64"/>
      <c r="Q117" s="64"/>
    </row>
    <row r="118" spans="1:17" ht="12.75">
      <c r="A118" s="64"/>
      <c r="B118" s="64"/>
      <c r="C118" s="64"/>
      <c r="D118" s="64"/>
      <c r="E118" s="64"/>
      <c r="F118" s="64"/>
      <c r="G118" s="64"/>
      <c r="H118" s="64"/>
      <c r="I118" s="64"/>
      <c r="J118" s="64"/>
      <c r="K118" s="64"/>
      <c r="L118" s="64"/>
      <c r="M118" s="64"/>
      <c r="N118" s="64"/>
      <c r="O118" s="64"/>
      <c r="P118" s="64"/>
      <c r="Q118" s="64"/>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Gross, Bryant (FHWA)</cp:lastModifiedBy>
  <cp:lastPrinted>2013-02-04T15:53:54Z</cp:lastPrinted>
  <dcterms:created xsi:type="dcterms:W3CDTF">2012-10-23T18:32:24Z</dcterms:created>
  <dcterms:modified xsi:type="dcterms:W3CDTF">2016-04-18T18:42:21Z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