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<sst xmlns="http://schemas.openxmlformats.org/spreadsheetml/2006/main" count="2607" uniqueCount="877">
  <si>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</si>
  <si>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</si>
  <si>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</si>
  <si>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</si>
  <si>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</si>
  <si>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</si>
  <si>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</si>
  <si>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</si>
  <si>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</si>
  <si>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</si>
  <si>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</si>
  <si>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</si>
  <si>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</si>
  <si>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</si>
  <si>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</si>
  <si>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</si>
  <si>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</si>
  <si>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</si>
  <si>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</si>
  <si>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</si>
  <si>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</si>
  <si>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</si>
  <si>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</si>
  <si>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</si>
  <si>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</si>
  <si>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</si>
  <si>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</si>
  <si>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</si>
  <si>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</si>
  <si>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</si>
  <si>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</si>
  <si>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</si>
  <si>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</si>
  <si>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</si>
  <si>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</si>
  <si>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</si>
  <si>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</si>
  <si>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</si>
  <si>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</si>
  <si>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</si>
  <si>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</si>
  <si>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</si>
  <si>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</si>
  <si>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</si>
  <si>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</si>
  <si>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</si>
  <si>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</si>
  <si>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</si>
  <si>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</si>
  <si>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</si>
  <si>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</si>
  <si>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</si>
  <si>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</si>
  <si>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</si>
  <si>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</si>
  <si>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</si>
  <si>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</si>
  <si>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</si>
  <si>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</si>
  <si>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</si>
  <si>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</si>
  <si>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</si>
  <si>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</si>
  <si>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</si>
  <si>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</si>
  <si>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</si>
  <si>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</si>
  <si>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</si>
  <si>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</si>
  <si>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</si>
  <si>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</si>
  <si>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</si>
  <si>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</si>
  <si>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</si>
  <si>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</si>
  <si>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</si>
  <si>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</si>
  <si>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</si>
  <si>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</si>
  <si>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</si>
  <si>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</si>
  <si>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</si>
  <si>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</si>
  <si>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</si>
  <si>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</si>
  <si>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</si>
  <si>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</si>
  <si>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33.5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</si>
  <si>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</si>
  <si>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</si>
  <si>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</si>
  <si>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</si>
  <si>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</si>
  <si>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</si>
  <si>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</si>
  <si>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</si>
  <si>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</si>
  <si>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</si>
  <si>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</si>
  <si>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</si>
  <si>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41.8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</si>
  <si>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</si>
  <si>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</si>
  <si>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</si>
  <si>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</si>
  <si>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</si>
  <si>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</si>
  <si>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</si>
  <si>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</si>
  <si>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</si>
  <si>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</si>
  <si>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</si>
  <si>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</si>
  <si>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</si>
  <si>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</si>
  <si>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</si>
  <si>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</si>
  <si>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</si>
  <si>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</si>
  <si>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</si>
  <si>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</si>
  <si>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</si>
  <si>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</si>
  <si>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</si>
  <si>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</si>
  <si>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</si>
  <si>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</si>
  <si>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</si>
  <si>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</si>
  <si>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</si>
  <si>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</si>
  <si>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</si>
  <si>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</si>
  <si>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</si>
  <si>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</si>
  <si>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</si>
  <si>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</si>
  <si>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</si>
  <si>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</si>
  <si>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</si>
  <si>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</si>
  <si>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</si>
  <si>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</si>
  <si>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</si>
  <si>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</si>
  <si>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</si>
  <si>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</si>
  <si>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</si>
  <si>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22.2</t>
  </si>
  <si>
    <t>26.1</t>
  </si>
  <si>
    <t>31.7</t>
  </si>
  <si>
    <t>33.6</t>
  </si>
  <si>
    <t>27.2</t>
  </si>
  <si>
    <t>25.8</t>
  </si>
  <si>
    <t>31.8</t>
  </si>
  <si>
    <t>36.4</t>
  </si>
  <si>
    <t>34.5</t>
  </si>
  <si>
    <t>40.7</t>
  </si>
  <si>
    <t>42.0</t>
  </si>
  <si>
    <t>81.0</t>
  </si>
  <si>
    <t>78.0</t>
  </si>
  <si>
    <t>92.1</t>
  </si>
  <si>
    <t>91.4</t>
  </si>
  <si>
    <t>33.2</t>
  </si>
  <si>
    <t>37.4</t>
  </si>
  <si>
    <t>37.8</t>
  </si>
  <si>
    <t>222.5</t>
  </si>
  <si>
    <t>212.9</t>
  </si>
  <si>
    <t>254.1</t>
  </si>
  <si>
    <t>255.9</t>
  </si>
  <si>
    <t>260.6</t>
  </si>
  <si>
    <t>Percent Change In Individual Monthly Travel 2009 vs 2010</t>
  </si>
  <si>
    <t>-0.1</t>
  </si>
  <si>
    <t>-1.5</t>
  </si>
  <si>
    <t>3.0</t>
  </si>
  <si>
    <t>2.9</t>
  </si>
  <si>
    <t>1.4</t>
  </si>
  <si>
    <t>-2.0</t>
  </si>
  <si>
    <t>-2.7</t>
  </si>
  <si>
    <t>2.0</t>
  </si>
  <si>
    <t>0.5</t>
  </si>
  <si>
    <t>-1.4</t>
  </si>
  <si>
    <t>-3.8</t>
  </si>
  <si>
    <t>2.5</t>
  </si>
  <si>
    <t>1.5</t>
  </si>
  <si>
    <t>-0.2</t>
  </si>
  <si>
    <t>-1.1</t>
  </si>
  <si>
    <t>-2.4</t>
  </si>
  <si>
    <t>2.2</t>
  </si>
  <si>
    <t>0.8</t>
  </si>
  <si>
    <t>0.4</t>
  </si>
  <si>
    <t>-1.8</t>
  </si>
  <si>
    <t>-2.5</t>
  </si>
  <si>
    <t>1.0</t>
  </si>
  <si>
    <t>0.3</t>
  </si>
  <si>
    <t>-2.6</t>
  </si>
  <si>
    <t>-4.5</t>
  </si>
  <si>
    <t>0.2</t>
  </si>
  <si>
    <t>-1.7</t>
  </si>
  <si>
    <t>-2.9</t>
  </si>
  <si>
    <t>1.2</t>
  </si>
  <si>
    <t>0.1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</si>
  <si>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</si>
  <si>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</si>
  <si>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</si>
  <si>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</si>
  <si>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</si>
  <si>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</si>
  <si>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</si>
  <si>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</si>
  <si>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</si>
  <si>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</si>
  <si>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</si>
  <si>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</si>
  <si>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</si>
  <si>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</si>
  <si>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</si>
  <si>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</si>
  <si>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</si>
  <si>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</si>
  <si>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</si>
  <si>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</si>
  <si>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</si>
  <si>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</si>
  <si>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</si>
  <si>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378.9</t>
  </si>
  <si>
    <t>117.3</t>
  </si>
  <si>
    <t>150.8</t>
  </si>
  <si>
    <t>184.9</t>
  </si>
  <si>
    <t>220.0</t>
  </si>
  <si>
    <t>253.8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</si>
  <si>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</si>
  <si>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</si>
  <si>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</si>
  <si>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</si>
  <si>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</si>
  <si>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</si>
  <si>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</si>
  <si>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</si>
  <si>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</si>
  <si>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</si>
  <si>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</si>
  <si>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</si>
  <si>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</si>
  <si>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</si>
  <si>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</si>
  <si>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</si>
  <si>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</si>
  <si>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</si>
  <si>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</si>
  <si>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</si>
  <si>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</si>
  <si>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</si>
  <si>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</si>
  <si>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</si>
  <si>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</si>
  <si>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</si>
  <si>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</si>
  <si>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</si>
  <si>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</si>
  <si>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</si>
  <si>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219.5</t>
  </si>
  <si>
    <t>258.4</t>
  </si>
  <si>
    <t>296.2</t>
  </si>
  <si>
    <t>331.9</t>
  </si>
  <si>
    <t>368.7</t>
  </si>
  <si>
    <t>404.0</t>
  </si>
  <si>
    <t>441.2</t>
  </si>
  <si>
    <t>445.5</t>
  </si>
  <si>
    <t>694.5</t>
  </si>
  <si>
    <t>947.4</t>
  </si>
  <si>
    <t>1207.7</t>
  </si>
  <si>
    <t>1468.4</t>
  </si>
  <si>
    <t>1736.1</t>
  </si>
  <si>
    <t>1999.2</t>
  </si>
  <si>
    <t>2243.3</t>
  </si>
  <si>
    <t>2498.0</t>
  </si>
  <si>
    <t>2737.3</t>
  </si>
  <si>
    <t>2979.2</t>
  </si>
  <si>
    <t>2010 Cumulative monthly vehicle-miles in Billions*</t>
  </si>
  <si>
    <t>34.6</t>
  </si>
  <si>
    <t>55.0</t>
  </si>
  <si>
    <t>76.2</t>
  </si>
  <si>
    <t>98.4</t>
  </si>
  <si>
    <t>53.0</t>
  </si>
  <si>
    <t>84.7</t>
  </si>
  <si>
    <t>116.7</t>
  </si>
  <si>
    <t>150.3</t>
  </si>
  <si>
    <t>84.8</t>
  </si>
  <si>
    <t>117.2</t>
  </si>
  <si>
    <t>150.7</t>
  </si>
  <si>
    <t>70.9</t>
  </si>
  <si>
    <t>111.6</t>
  </si>
  <si>
    <t>152.2</t>
  </si>
  <si>
    <t>194.2</t>
  </si>
  <si>
    <t>159.0</t>
  </si>
  <si>
    <t>251.0</t>
  </si>
  <si>
    <t>342.5</t>
  </si>
  <si>
    <t>434.0</t>
  </si>
  <si>
    <t>65.0</t>
  </si>
  <si>
    <t>102.4</t>
  </si>
  <si>
    <t>140.7</t>
  </si>
  <si>
    <t>178.5</t>
  </si>
  <si>
    <t>435.5</t>
  </si>
  <si>
    <t>689.6</t>
  </si>
  <si>
    <t>945.5</t>
  </si>
  <si>
    <t>1206.2</t>
  </si>
  <si>
    <t>Percent Change In Cumulative Monthly Travel 2009 vs 2010</t>
  </si>
  <si>
    <t>-0.8</t>
  </si>
  <si>
    <t>0.6</t>
  </si>
  <si>
    <t>-2.3</t>
  </si>
  <si>
    <t>-0.4</t>
  </si>
  <si>
    <t>-0.7</t>
  </si>
  <si>
    <t>-0.3</t>
  </si>
  <si>
    <t>0.0</t>
  </si>
  <si>
    <t>-2.2</t>
  </si>
  <si>
    <t>-3.5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</si>
  <si>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</si>
  <si>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</si>
  <si>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</si>
  <si>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</si>
  <si>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</si>
  <si>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</si>
  <si>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</si>
  <si>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</si>
  <si>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</si>
  <si>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</si>
  <si>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</si>
  <si>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</si>
  <si>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</si>
  <si>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</si>
  <si>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</si>
  <si>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</si>
  <si>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</si>
  <si>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</si>
  <si>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</si>
  <si>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</si>
  <si>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</si>
  <si>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</si>
  <si>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</si>
  <si>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</si>
  <si>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</si>
  <si>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</si>
  <si>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</si>
  <si>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</si>
  <si>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</si>
  <si>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</si>
  <si>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</si>
  <si>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</si>
  <si>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</si>
  <si>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</si>
  <si>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</si>
  <si>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</si>
  <si>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</si>
  <si>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</si>
  <si>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</si>
  <si>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</si>
  <si>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</si>
  <si>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</si>
  <si>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</si>
  <si>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</si>
  <si>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</si>
  <si>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</si>
  <si>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</si>
  <si>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</si>
  <si>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</si>
  <si>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</si>
  <si>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</si>
  <si>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</si>
  <si>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</si>
  <si>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</si>
  <si>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</si>
  <si>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</si>
  <si>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</si>
  <si>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</si>
  <si>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</si>
  <si>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</si>
  <si>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</si>
  <si>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</si>
  <si>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</si>
  <si>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</si>
  <si>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</si>
  <si>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</si>
  <si>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</si>
  <si>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</si>
  <si>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</si>
  <si>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</si>
  <si>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</si>
  <si>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</si>
  <si>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</si>
  <si>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</si>
  <si>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</si>
  <si>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</si>
  <si>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</si>
  <si>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</si>
  <si>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</si>
  <si>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</si>
  <si>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</si>
  <si>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</si>
  <si>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</si>
  <si>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</si>
  <si>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</si>
  <si>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</si>
  <si>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</si>
  <si>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</si>
  <si>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</si>
  <si>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</si>
  <si>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</si>
  <si>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</si>
  <si>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</si>
  <si>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</si>
  <si>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</si>
  <si>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</si>
  <si>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</si>
  <si>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</si>
  <si>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</si>
  <si>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</si>
  <si>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</si>
  <si>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</si>
  <si>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</si>
  <si>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</si>
  <si>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</si>
  <si>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</si>
  <si>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</si>
  <si>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</si>
  <si>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</si>
  <si>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</si>
  <si>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</si>
  <si>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</si>
  <si>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</si>
  <si>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</si>
  <si>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</si>
  <si>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</si>
  <si>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</si>
  <si>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</si>
  <si>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</si>
  <si>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</si>
  <si>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</si>
  <si>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</si>
  <si>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</si>
  <si>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</si>
  <si>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</si>
  <si>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</si>
  <si>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</si>
  <si>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</si>
  <si>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</si>
  <si>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</si>
  <si>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</si>
  <si>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</si>
  <si>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</si>
  <si>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</si>
  <si>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</si>
  <si>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</si>
  <si>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56.2</t>
  </si>
  <si>
    <t>59.5</t>
  </si>
  <si>
    <t>51.2</t>
  </si>
  <si>
    <t>38.9</t>
  </si>
  <si>
    <t>54.9</t>
  </si>
  <si>
    <t>89.3</t>
  </si>
  <si>
    <t>171.3</t>
  </si>
  <si>
    <t>-0.6</t>
  </si>
  <si>
    <t>2008</t>
  </si>
  <si>
    <t>July      19, 2010</t>
  </si>
  <si>
    <t>April 2009</t>
  </si>
  <si>
    <t>July 19,2010</t>
  </si>
  <si>
    <t>-1.6</t>
  </si>
  <si>
    <t>Page 2 - table</t>
  </si>
  <si>
    <t>year_record</t>
  </si>
  <si>
    <t>tmonth</t>
  </si>
  <si>
    <t>yearToDate</t>
  </si>
  <si>
    <t>moving</t>
  </si>
  <si>
    <t>1985</t>
  </si>
  <si>
    <t>156726</t>
  </si>
  <si>
    <t>692273</t>
  </si>
  <si>
    <t>1739350</t>
  </si>
  <si>
    <t>1986</t>
  </si>
  <si>
    <t>160459</t>
  </si>
  <si>
    <t>718443</t>
  </si>
  <si>
    <t>1800933</t>
  </si>
  <si>
    <t>1987</t>
  </si>
  <si>
    <t>167776</t>
  </si>
  <si>
    <t>761065</t>
  </si>
  <si>
    <t>1880862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</si>
  <si>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</si>
  <si>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</si>
  <si>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</si>
  <si>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</si>
  <si>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</si>
  <si>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</si>
  <si>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</si>
  <si>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</si>
  <si>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</si>
  <si>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</si>
  <si>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</si>
  <si>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</si>
  <si>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</si>
  <si>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</si>
  <si>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</si>
  <si>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</si>
  <si>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</si>
  <si>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</si>
  <si>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</si>
  <si>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</si>
  <si>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</si>
  <si>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</si>
  <si>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</si>
  <si>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</si>
  <si>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</si>
  <si>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</si>
  <si>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</si>
  <si>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</si>
  <si>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</si>
  <si>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</si>
  <si>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</si>
  <si>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</si>
  <si>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</si>
  <si>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</si>
  <si>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</si>
  <si>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</si>
  <si>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</si>
  <si>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</si>
  <si>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</si>
  <si>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</si>
  <si>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</si>
  <si>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</si>
  <si>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</si>
  <si>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</si>
  <si>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</si>
  <si>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</si>
  <si>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</si>
  <si>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</si>
  <si>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</si>
  <si>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</si>
  <si>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1105391</t>
  </si>
  <si>
    <t>2727239</t>
  </si>
  <si>
    <t>2001</t>
  </si>
  <si>
    <t>245353</t>
  </si>
  <si>
    <t>1121010</t>
  </si>
  <si>
    <t>2762543</t>
  </si>
  <si>
    <t>2002</t>
  </si>
  <si>
    <t>251720</t>
  </si>
  <si>
    <t>1148421</t>
  </si>
  <si>
    <t>2822960</t>
  </si>
  <si>
    <t>2003</t>
  </si>
  <si>
    <t>253192</t>
  </si>
  <si>
    <t>1151377</t>
  </si>
  <si>
    <t>2858218</t>
  </si>
  <si>
    <t>2004</t>
  </si>
  <si>
    <t>256863</t>
  </si>
  <si>
    <t>1194413</t>
  </si>
  <si>
    <t>2932712</t>
  </si>
  <si>
    <t>2005</t>
  </si>
  <si>
    <t>262348</t>
  </si>
  <si>
    <t>1209574</t>
  </si>
  <si>
    <t>2979327</t>
  </si>
  <si>
    <t>2006</t>
  </si>
  <si>
    <t>263060</t>
  </si>
  <si>
    <t>1223547</t>
  </si>
  <si>
    <t>3003368</t>
  </si>
  <si>
    <t>2007</t>
  </si>
  <si>
    <t>267240</t>
  </si>
  <si>
    <t>1231344</t>
  </si>
  <si>
    <t>3022133</t>
  </si>
  <si>
    <t>261345</t>
  </si>
  <si>
    <t>1220144</t>
  </si>
  <si>
    <t>3018592</t>
  </si>
  <si>
    <t>2009</t>
  </si>
  <si>
    <t>260355</t>
  </si>
  <si>
    <t>1207736</t>
  </si>
  <si>
    <t>2961063</t>
  </si>
  <si>
    <t>260641</t>
  </si>
  <si>
    <t>1206153</t>
  </si>
  <si>
    <t>2977655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</si>
  <si>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</si>
  <si>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</si>
  <si>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</si>
  <si>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</si>
  <si>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</si>
  <si>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</si>
  <si>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</si>
  <si>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</si>
  <si>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</si>
  <si>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</si>
  <si>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</si>
  <si>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</si>
  <si>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</si>
  <si>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</si>
  <si>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</si>
  <si>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</si>
  <si>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</si>
  <si>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</si>
  <si>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</si>
  <si>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</si>
  <si>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</si>
  <si>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</si>
  <si>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</si>
  <si>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</si>
  <si>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</si>
  <si>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</si>
  <si>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</si>
  <si>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</si>
  <si>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</si>
  <si>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</si>
  <si>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</si>
  <si>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</si>
  <si>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</si>
  <si>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</si>
  <si>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</si>
  <si>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</si>
  <si>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</si>
  <si>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</si>
  <si>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</si>
  <si>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</si>
  <si>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</si>
  <si>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</si>
  <si>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</si>
  <si>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</si>
  <si>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</si>
  <si>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</si>
  <si>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</si>
  <si>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</si>
  <si>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</si>
  <si>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</si>
  <si>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</si>
  <si>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</si>
  <si>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</si>
  <si>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</si>
  <si>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</si>
  <si>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</si>
  <si>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</si>
  <si>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</si>
  <si>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</si>
  <si>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</si>
  <si>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</si>
  <si>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</si>
  <si>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</si>
  <si>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</si>
  <si>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</si>
  <si>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</si>
  <si>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</si>
  <si>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</si>
  <si>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</si>
  <si>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</si>
  <si>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</si>
  <si>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</si>
  <si>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</si>
  <si>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</si>
  <si>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</si>
  <si>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</si>
  <si>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</si>
  <si>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</si>
  <si>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</si>
  <si>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</si>
  <si>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</si>
  <si>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</si>
  <si>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</si>
  <si>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</si>
  <si>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</si>
  <si>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</si>
  <si>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</si>
  <si>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</si>
  <si>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</si>
  <si>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</si>
  <si>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</si>
  <si>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</si>
  <si>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</si>
  <si>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</si>
  <si>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</si>
  <si>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</si>
  <si>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</si>
  <si>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</si>
  <si>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</si>
  <si>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</si>
  <si>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</si>
  <si>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</si>
  <si>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</si>
  <si>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</si>
  <si>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</si>
  <si>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</si>
  <si>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</si>
  <si>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</si>
  <si>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</si>
  <si>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</si>
  <si>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</si>
  <si>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</si>
  <si>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</si>
  <si>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</si>
  <si>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</si>
  <si>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</si>
  <si>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</si>
  <si>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</si>
  <si>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</si>
  <si>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</si>
  <si>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</si>
  <si>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</si>
  <si>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</si>
  <si>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</si>
  <si>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</si>
  <si>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</si>
  <si>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</si>
  <si>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</si>
  <si>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</si>
  <si>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</si>
  <si>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</si>
  <si>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</si>
  <si>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</si>
  <si>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</si>
  <si>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</si>
  <si>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</si>
  <si>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</si>
  <si>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</si>
  <si>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</si>
  <si>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</si>
  <si>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</si>
  <si>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</si>
  <si>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</si>
  <si>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</si>
  <si>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</si>
  <si>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</si>
  <si>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</si>
  <si>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</si>
  <si>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</si>
  <si>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</si>
  <si>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</si>
  <si>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</si>
  <si>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</si>
  <si>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</si>
  <si>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</si>
  <si>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</si>
  <si>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</si>
  <si>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</si>
  <si>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</si>
  <si>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</si>
  <si>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</si>
  <si>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</si>
  <si>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</si>
  <si>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</si>
  <si>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</si>
  <si>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</si>
  <si>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</si>
  <si>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</si>
  <si>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</si>
  <si>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</si>
  <si>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</si>
  <si>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</si>
  <si>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</si>
  <si>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</si>
  <si>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</si>
  <si>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</si>
  <si>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</si>
  <si>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</si>
  <si>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</si>
  <si>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</si>
  <si>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</si>
  <si>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</si>
  <si>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</si>
  <si>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</si>
  <si>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</si>
  <si>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</si>
  <si>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</si>
  <si>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</si>
  <si>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</si>
  <si>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</si>
  <si>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</si>
  <si>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</si>
  <si>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</si>
  <si>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</si>
  <si>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</si>
  <si>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</si>
  <si>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</si>
  <si>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</si>
  <si>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</si>
  <si>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</si>
  <si>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</si>
  <si>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</si>
  <si>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</si>
  <si>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</si>
  <si>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</si>
  <si>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</si>
  <si>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</si>
  <si>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</si>
  <si>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</si>
  <si>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</si>
  <si>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</si>
  <si>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</si>
  <si>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</si>
  <si>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</si>
  <si>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</si>
  <si>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</si>
  <si>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</si>
  <si>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</si>
  <si>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</si>
  <si>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</si>
  <si>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</si>
  <si>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</si>
  <si>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</si>
  <si>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</si>
  <si>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</si>
  <si>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</si>
  <si>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</si>
  <si>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</si>
  <si>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</si>
  <si>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</si>
  <si>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</si>
  <si>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</si>
  <si>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</si>
  <si>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</si>
  <si>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</si>
  <si>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</si>
  <si>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</si>
  <si>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</si>
  <si>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</si>
  <si>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</si>
  <si>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</si>
  <si>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</si>
  <si>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</si>
  <si>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</si>
  <si>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</si>
  <si>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</si>
  <si>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</si>
  <si>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</si>
  <si>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</si>
  <si>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</si>
  <si>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</si>
  <si>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</si>
  <si>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</si>
  <si>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</si>
  <si>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</si>
  <si>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</si>
  <si>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</si>
  <si>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</si>
  <si>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</si>
  <si>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</si>
  <si>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</si>
  <si>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</si>
  <si>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</si>
  <si>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</si>
  <si>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</si>
  <si>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</si>
  <si>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</si>
  <si>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</si>
  <si>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</si>
  <si>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</si>
  <si>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</si>
  <si>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</si>
  <si>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</si>
  <si>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</si>
  <si>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</si>
  <si>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</si>
  <si>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</si>
  <si>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</si>
  <si>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</si>
  <si>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</si>
  <si>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</si>
  <si>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</si>
  <si>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</si>
  <si>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</si>
  <si>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</si>
  <si>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2975</t>
  </si>
  <si>
    <t>2969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</si>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</sst>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6939960"/>
        <c:axId val="14675161"/>
      </c:lineChart>
      <c:catAx>
        <c:axId val="269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5161"/>
        <c:crosses val="autoZero"/>
        <c:auto val="0"/>
        <c:lblOffset val="100"/>
        <c:tickLblSkip val="12"/>
        <c:noMultiLvlLbl val="0"/>
      </c:catAx>
      <c:valAx>
        <c:axId val="1467516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996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6559366"/>
        <c:axId val="64183119"/>
      </c:lineChart>
      <c:catAx>
        <c:axId val="56559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3119"/>
        <c:crosses val="autoZero"/>
        <c:auto val="1"/>
        <c:lblOffset val="100"/>
        <c:tickLblSkip val="1"/>
        <c:noMultiLvlLbl val="0"/>
      </c:catAx>
      <c:valAx>
        <c:axId val="6418311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9074180"/>
        <c:axId val="42420021"/>
      </c:lineChart>
      <c:catAx>
        <c:axId val="2907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0021"/>
        <c:crosses val="autoZero"/>
        <c:auto val="1"/>
        <c:lblOffset val="100"/>
        <c:tickLblSkip val="1"/>
        <c:noMultiLvlLbl val="0"/>
      </c:catAx>
      <c:valAx>
        <c:axId val="4242002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418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 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%</v>
      </c>
      <c r="F15" s="2" t="str">
        <f>CONCATENATE(" (",Data!Y4," billion vehicle miles ) for ",E10," as compared  with")</f>
        <v> ( billion vehicle miles ) for   as compared  with</v>
      </c>
      <c r="G15" s="1"/>
      <c r="H15" s="1"/>
      <c r="I15" s="1"/>
      <c r="J15" s="1"/>
    </row>
    <row r="16" spans="5:10" ht="18">
      <c r="E16" s="121">
        <f>Data!A6</f>
        <v>31</v>
      </c>
      <c r="F16" s="122">
        <f>E16</f>
        <v>31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 changed by </v>
      </c>
      <c r="F20" s="183"/>
      <c r="G20" s="183"/>
      <c r="H20" s="183"/>
      <c r="I20" s="183"/>
      <c r="J20" s="183"/>
      <c r="K20" s="112" t="str">
        <f>Data!S4&amp;"%"</f>
        <v>%</v>
      </c>
    </row>
    <row r="21" spans="5:6" ht="18">
      <c r="E21" s="4" t="str">
        <f>CONCATENATE("(",Data!Z4," billion vehicle miles",")")</f>
        <v>(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 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>
        <f>Data!C4</f>
        <v>0</v>
      </c>
      <c r="G56" s="12">
        <f>Data!D4</f>
        <v>0</v>
      </c>
      <c r="J56" s="12">
        <f>Data!G4</f>
        <v>0</v>
      </c>
    </row>
    <row r="57" spans="4:10" ht="15">
      <c r="D57" s="11" t="str">
        <f>Data!L4&amp;"%"</f>
        <v>%</v>
      </c>
      <c r="G57" s="11" t="str">
        <f>Data!M4&amp;"%"</f>
        <v>%</v>
      </c>
      <c r="J57" s="11" t="str">
        <f>Data!O4&amp;"%"</f>
        <v>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>
        <f>Data!E4</f>
        <v>0</v>
      </c>
      <c r="J60" s="10">
        <f>Data!H4</f>
        <v>0</v>
      </c>
    </row>
    <row r="61" spans="7:10" ht="15">
      <c r="G61" s="11" t="str">
        <f>Data!N4&amp;"%"</f>
        <v>%</v>
      </c>
      <c r="J61" s="11" t="str">
        <f>Data!P4&amp;"%"</f>
        <v>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 Table VM-2 as a base.</v>
      </c>
    </row>
    <row r="65" spans="2:7" ht="12.75">
      <c r="B65" s="175" t="s">
        <v>19</v>
      </c>
      <c r="C65" s="176"/>
      <c r="D65" s="176"/>
      <c r="E65" s="176"/>
      <c r="F65" s="177">
        <f>Data!X4</f>
        <v>0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0" t="s">
        <v>423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424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0</v>
      </c>
      <c r="O4" s="123">
        <f>Data!I362</f>
        <v>0</v>
      </c>
      <c r="P4" s="123">
        <f>Data!J362</f>
        <v>0</v>
      </c>
    </row>
    <row r="5" spans="13:16" ht="12.75">
      <c r="M5" s="22" t="s">
        <v>400</v>
      </c>
      <c r="N5" s="80" t="e">
        <f>Data!M363</f>
        <v>#N/A</v>
      </c>
      <c r="O5" s="80" t="e">
        <f>Data!N363</f>
        <v>#N/A</v>
      </c>
      <c r="P5" s="80" t="e">
        <f>Data!O363</f>
        <v>#N/A</v>
      </c>
    </row>
    <row r="6" spans="13:16" ht="12.75">
      <c r="M6" s="22" t="s">
        <v>401</v>
      </c>
      <c r="N6" s="80" t="e">
        <f>Data!M364</f>
        <v>#N/A</v>
      </c>
      <c r="O6" s="80" t="e">
        <f>Data!N364</f>
        <v>#N/A</v>
      </c>
      <c r="P6" s="80" t="e">
        <f>Data!O364</f>
        <v>#N/A</v>
      </c>
    </row>
    <row r="7" spans="13:16" ht="12.75">
      <c r="M7" s="22" t="s">
        <v>402</v>
      </c>
      <c r="N7" s="80" t="e">
        <f>Data!M365</f>
        <v>#N/A</v>
      </c>
      <c r="O7" s="80" t="e">
        <f>Data!N365</f>
        <v>#N/A</v>
      </c>
      <c r="P7" s="80" t="e">
        <f>Data!O365</f>
        <v>#N/A</v>
      </c>
    </row>
    <row r="8" spans="13:16" ht="12.75">
      <c r="M8" s="22" t="s">
        <v>404</v>
      </c>
      <c r="N8" s="80" t="e">
        <f>Data!M366</f>
        <v>#N/A</v>
      </c>
      <c r="O8" s="80" t="e">
        <f>Data!N366</f>
        <v>#N/A</v>
      </c>
      <c r="P8" s="80" t="e">
        <f>Data!O366</f>
        <v>#N/A</v>
      </c>
    </row>
    <row r="9" spans="13:16" ht="12.75">
      <c r="M9" s="22" t="s">
        <v>405</v>
      </c>
      <c r="N9" s="80" t="e">
        <f>Data!M367</f>
        <v>#N/A</v>
      </c>
      <c r="O9" s="80" t="e">
        <f>Data!N367</f>
        <v>#N/A</v>
      </c>
      <c r="P9" s="80" t="e">
        <f>Data!O367</f>
        <v>#N/A</v>
      </c>
    </row>
    <row r="10" spans="13:16" ht="12.75">
      <c r="M10" s="22" t="s">
        <v>406</v>
      </c>
      <c r="N10" s="80" t="e">
        <f>Data!M368</f>
        <v>#N/A</v>
      </c>
      <c r="O10" s="80" t="e">
        <f>Data!N368</f>
        <v>#N/A</v>
      </c>
      <c r="P10" s="80" t="e">
        <f>Data!O368</f>
        <v>#N/A</v>
      </c>
    </row>
    <row r="11" spans="13:16" ht="12.75">
      <c r="M11" s="22" t="s">
        <v>409</v>
      </c>
      <c r="N11" s="80" t="e">
        <f>Data!M369</f>
        <v>#N/A</v>
      </c>
      <c r="O11" s="80" t="e">
        <f>Data!N369</f>
        <v>#N/A</v>
      </c>
      <c r="P11" s="80" t="e">
        <f>Data!O369</f>
        <v>#N/A</v>
      </c>
    </row>
    <row r="12" spans="13:16" ht="12.75">
      <c r="M12" s="22" t="s">
        <v>410</v>
      </c>
      <c r="N12" s="80" t="e">
        <f>Data!M370</f>
        <v>#N/A</v>
      </c>
      <c r="O12" s="80" t="e">
        <f>Data!N370</f>
        <v>#N/A</v>
      </c>
      <c r="P12" s="80" t="e">
        <f>Data!O370</f>
        <v>#N/A</v>
      </c>
    </row>
    <row r="13" spans="13:16" ht="12.75" customHeight="1">
      <c r="M13" s="22" t="s">
        <v>411</v>
      </c>
      <c r="N13" s="80" t="e">
        <f>Data!M371</f>
        <v>#N/A</v>
      </c>
      <c r="O13" s="80" t="e">
        <f>Data!N371</f>
        <v>#N/A</v>
      </c>
      <c r="P13" s="80" t="e">
        <f>Data!O371</f>
        <v>#N/A</v>
      </c>
    </row>
    <row r="14" spans="13:16" ht="12.75">
      <c r="M14" s="22" t="s">
        <v>413</v>
      </c>
      <c r="N14" s="80" t="e">
        <f>Data!M372</f>
        <v>#N/A</v>
      </c>
      <c r="O14" s="80" t="e">
        <f>Data!N372</f>
        <v>#N/A</v>
      </c>
      <c r="P14" s="80" t="e">
        <f>Data!O372</f>
        <v>#N/A</v>
      </c>
    </row>
    <row r="15" spans="13:16" ht="12.75">
      <c r="M15" s="22" t="s">
        <v>414</v>
      </c>
      <c r="N15" s="80" t="e">
        <f>Data!M373</f>
        <v>#N/A</v>
      </c>
      <c r="O15" s="80" t="e">
        <f>Data!N373</f>
        <v>#N/A</v>
      </c>
      <c r="P15" s="80" t="e">
        <f>Data!O373</f>
        <v>#N/A</v>
      </c>
    </row>
    <row r="16" spans="13:16" ht="12.75" customHeight="1">
      <c r="M16" s="22" t="s">
        <v>415</v>
      </c>
      <c r="N16" s="80" t="e">
        <f>Data!M374</f>
        <v>#N/A</v>
      </c>
      <c r="O16" s="80" t="e">
        <f>Data!N374</f>
        <v>#N/A</v>
      </c>
      <c r="P16" s="80" t="e">
        <f>Data!O374</f>
        <v>#N/A</v>
      </c>
    </row>
    <row r="19" spans="13:16" ht="12.75" customHeight="1">
      <c r="M19" s="247" t="s">
        <v>425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0</v>
      </c>
      <c r="O21" s="79">
        <f>Data!I362</f>
        <v>0</v>
      </c>
      <c r="P21" s="79">
        <f>Data!J362</f>
        <v>0</v>
      </c>
    </row>
    <row r="22" spans="13:16" ht="12.75">
      <c r="M22" s="22" t="s">
        <v>400</v>
      </c>
      <c r="N22" s="81" t="e">
        <f>Data!H363</f>
        <v>#N/A</v>
      </c>
      <c r="O22" s="81" t="e">
        <f>Data!I363</f>
        <v>#N/A</v>
      </c>
      <c r="P22" s="81" t="e">
        <f>Data!J363</f>
        <v>#N/A</v>
      </c>
    </row>
    <row r="23" spans="13:16" ht="12.75">
      <c r="M23" s="22" t="s">
        <v>401</v>
      </c>
      <c r="N23" s="81" t="e">
        <f>Data!H364</f>
        <v>#N/A</v>
      </c>
      <c r="O23" s="81" t="e">
        <f>Data!I364</f>
        <v>#N/A</v>
      </c>
      <c r="P23" s="81" t="e">
        <f>Data!J364</f>
        <v>#N/A</v>
      </c>
    </row>
    <row r="24" spans="13:16" ht="12.75">
      <c r="M24" s="22" t="s">
        <v>402</v>
      </c>
      <c r="N24" s="81" t="e">
        <f>Data!H365</f>
        <v>#N/A</v>
      </c>
      <c r="O24" s="81" t="e">
        <f>Data!I365</f>
        <v>#N/A</v>
      </c>
      <c r="P24" s="81" t="e">
        <f>Data!J365</f>
        <v>#N/A</v>
      </c>
    </row>
    <row r="25" spans="13:16" ht="12.75">
      <c r="M25" s="22" t="s">
        <v>404</v>
      </c>
      <c r="N25" s="81" t="e">
        <f>Data!H366</f>
        <v>#N/A</v>
      </c>
      <c r="O25" s="81" t="e">
        <f>Data!I366</f>
        <v>#N/A</v>
      </c>
      <c r="P25" s="81" t="e">
        <f>Data!J366</f>
        <v>#N/A</v>
      </c>
    </row>
    <row r="26" spans="13:16" ht="12.75">
      <c r="M26" s="22" t="s">
        <v>405</v>
      </c>
      <c r="N26" s="81" t="e">
        <f>Data!H367</f>
        <v>#N/A</v>
      </c>
      <c r="O26" s="81" t="e">
        <f>Data!I367</f>
        <v>#N/A</v>
      </c>
      <c r="P26" s="81" t="e">
        <f>Data!J367</f>
        <v>#N/A</v>
      </c>
    </row>
    <row r="27" spans="13:16" ht="12.75">
      <c r="M27" s="22" t="s">
        <v>406</v>
      </c>
      <c r="N27" s="81" t="e">
        <f>Data!H368</f>
        <v>#N/A</v>
      </c>
      <c r="O27" s="81" t="e">
        <f>Data!I368</f>
        <v>#N/A</v>
      </c>
      <c r="P27" s="81" t="e">
        <f>Data!J368</f>
        <v>#N/A</v>
      </c>
    </row>
    <row r="28" spans="13:16" ht="12.75">
      <c r="M28" s="22" t="s">
        <v>409</v>
      </c>
      <c r="N28" s="81" t="e">
        <f>Data!H369</f>
        <v>#N/A</v>
      </c>
      <c r="O28" s="81" t="e">
        <f>Data!I369</f>
        <v>#N/A</v>
      </c>
      <c r="P28" s="81" t="e">
        <f>Data!J369</f>
        <v>#N/A</v>
      </c>
    </row>
    <row r="29" spans="13:16" ht="12.75">
      <c r="M29" s="22" t="s">
        <v>410</v>
      </c>
      <c r="N29" s="81" t="e">
        <f>Data!H370</f>
        <v>#N/A</v>
      </c>
      <c r="O29" s="81" t="e">
        <f>Data!I370</f>
        <v>#N/A</v>
      </c>
      <c r="P29" s="81" t="e">
        <f>Data!J370</f>
        <v>#N/A</v>
      </c>
    </row>
    <row r="30" spans="13:16" ht="12.75" customHeight="1">
      <c r="M30" s="22" t="s">
        <v>411</v>
      </c>
      <c r="N30" s="81" t="e">
        <f>Data!H371</f>
        <v>#N/A</v>
      </c>
      <c r="O30" s="81" t="e">
        <f>Data!I371</f>
        <v>#N/A</v>
      </c>
      <c r="P30" s="81" t="e">
        <f>Data!J371</f>
        <v>#N/A</v>
      </c>
    </row>
    <row r="31" spans="13:16" ht="12.75">
      <c r="M31" s="22" t="s">
        <v>413</v>
      </c>
      <c r="N31" s="81" t="e">
        <f>Data!H372</f>
        <v>#N/A</v>
      </c>
      <c r="O31" s="81" t="e">
        <f>Data!I372</f>
        <v>#N/A</v>
      </c>
      <c r="P31" s="81" t="e">
        <f>Data!J372</f>
        <v>#N/A</v>
      </c>
    </row>
    <row r="32" spans="13:16" ht="12.75">
      <c r="M32" s="22" t="s">
        <v>414</v>
      </c>
      <c r="N32" s="81" t="e">
        <f>Data!H373</f>
        <v>#N/A</v>
      </c>
      <c r="O32" s="81" t="e">
        <f>Data!I373</f>
        <v>#N/A</v>
      </c>
      <c r="P32" s="81" t="e">
        <f>Data!J373</f>
        <v>#N/A</v>
      </c>
    </row>
    <row r="33" spans="13:16" ht="12.75" customHeight="1">
      <c r="M33" s="22" t="s">
        <v>415</v>
      </c>
      <c r="N33" s="81" t="e">
        <f>Data!H374</f>
        <v>#N/A</v>
      </c>
      <c r="O33" s="81" t="e">
        <f>Data!I374</f>
        <v>#N/A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426</v>
      </c>
    </row>
    <row r="2" spans="1:26" ht="12.75">
      <c r="A2" t="s">
        <v>427</v>
      </c>
      <c r="B2" t="s">
        <v>428</v>
      </c>
      <c r="C2" t="s">
        <v>429</v>
      </c>
      <c r="D2" t="s">
        <v>430</v>
      </c>
      <c r="E2" t="s">
        <v>431</v>
      </c>
      <c r="G2" t="s">
        <v>432</v>
      </c>
      <c r="H2" t="s">
        <v>433</v>
      </c>
      <c r="I2" t="s">
        <v>434</v>
      </c>
      <c r="J2" t="s">
        <v>435</v>
      </c>
      <c r="K2" t="s">
        <v>436</v>
      </c>
      <c r="L2" t="s">
        <v>437</v>
      </c>
      <c r="M2" t="s">
        <v>438</v>
      </c>
      <c r="N2" t="s">
        <v>439</v>
      </c>
      <c r="O2" t="s">
        <v>440</v>
      </c>
      <c r="P2" t="s">
        <v>441</v>
      </c>
      <c r="Q2" t="s">
        <v>442</v>
      </c>
      <c r="R2" t="s">
        <v>443</v>
      </c>
      <c r="S2" t="s">
        <v>444</v>
      </c>
      <c r="T2" t="s">
        <v>445</v>
      </c>
      <c r="U2" t="s">
        <v>446</v>
      </c>
      <c r="V2" t="s">
        <v>447</v>
      </c>
      <c r="W2" t="s">
        <v>448</v>
      </c>
      <c r="X2" t="s">
        <v>449</v>
      </c>
      <c r="Y2" t="s">
        <v>450</v>
      </c>
      <c r="Z2" t="s">
        <v>451</v>
      </c>
    </row>
    <row r="3" ht="12.75">
      <c r="B3" s="44"/>
    </row>
    <row r="4" spans="1:26" ht="12.75">
      <c r="A4" s="251" t="s">
        <v>452</v>
      </c>
      <c r="B4" s="251" t="s">
        <v>405</v>
      </c>
      <c r="C4" s="251" t="s">
        <v>453</v>
      </c>
      <c r="D4" s="251" t="s">
        <v>454</v>
      </c>
      <c r="E4" s="251" t="s">
        <v>455</v>
      </c>
      <c r="G4" s="251" t="s">
        <v>456</v>
      </c>
      <c r="H4" s="251" t="s">
        <v>457</v>
      </c>
      <c r="I4" s="251" t="s">
        <v>458</v>
      </c>
      <c r="J4" s="251" t="s">
        <v>459</v>
      </c>
      <c r="K4" s="251" t="s">
        <v>170</v>
      </c>
      <c r="L4" s="251" t="s">
        <v>460</v>
      </c>
      <c r="M4" s="251" t="s">
        <v>185</v>
      </c>
      <c r="N4" s="251" t="s">
        <v>189</v>
      </c>
      <c r="O4" s="251" t="s">
        <v>180</v>
      </c>
      <c r="P4" s="251" t="s">
        <v>194</v>
      </c>
      <c r="Q4" s="251" t="s">
        <v>201</v>
      </c>
      <c r="R4" s="251" t="s">
        <v>172</v>
      </c>
      <c r="S4" s="251" t="s">
        <v>172</v>
      </c>
      <c r="T4" s="251" t="s">
        <v>461</v>
      </c>
      <c r="U4" s="251" t="s">
        <v>462</v>
      </c>
      <c r="V4" s="251" t="s">
        <v>306</v>
      </c>
      <c r="W4" s="251" t="s">
        <v>463</v>
      </c>
      <c r="X4" s="251" t="s">
        <v>464</v>
      </c>
      <c r="Y4" s="251" t="s">
        <v>194</v>
      </c>
      <c r="Z4" s="251" t="s">
        <v>465</v>
      </c>
    </row>
    <row r="6" spans="1:2" ht="12.75">
      <c r="A6" s="110">
        <f>W4+31</f>
        <v>31</v>
      </c>
      <c r="B6" s="111">
        <f>A6-31</f>
        <v>0</v>
      </c>
    </row>
    <row r="7" spans="1:23" ht="12.75">
      <c r="A7" s="74"/>
      <c r="B7" s="74"/>
      <c r="C7" s="74"/>
      <c r="D7" s="74"/>
      <c r="E7" s="74"/>
      <c r="F7" s="74"/>
      <c r="G7" s="74" t="s">
        <v>466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467</v>
      </c>
      <c r="B8" s="75" t="s">
        <v>468</v>
      </c>
      <c r="C8" s="75" t="s">
        <v>469</v>
      </c>
      <c r="D8" s="75" t="s">
        <v>470</v>
      </c>
    </row>
    <row r="9" spans="1:4" ht="12.75">
      <c r="A9" s="75" t="s">
        <v>471</v>
      </c>
      <c r="B9" s="75" t="s">
        <v>472</v>
      </c>
      <c r="C9" s="75" t="s">
        <v>473</v>
      </c>
      <c r="D9" s="75" t="s">
        <v>474</v>
      </c>
    </row>
    <row r="10" spans="1:4" ht="12.75">
      <c r="A10" s="75" t="s">
        <v>475</v>
      </c>
      <c r="B10" s="75" t="s">
        <v>476</v>
      </c>
      <c r="C10" s="75" t="s">
        <v>477</v>
      </c>
      <c r="D10" s="75" t="s">
        <v>478</v>
      </c>
    </row>
    <row r="11" spans="1:4" ht="12.75">
      <c r="A11" s="75" t="s">
        <v>479</v>
      </c>
      <c r="B11" s="75" t="s">
        <v>480</v>
      </c>
      <c r="C11" s="75" t="s">
        <v>481</v>
      </c>
      <c r="D11" s="75" t="s">
        <v>482</v>
      </c>
    </row>
    <row r="12" spans="1:4" ht="12.75">
      <c r="A12" s="75" t="s">
        <v>483</v>
      </c>
      <c r="B12" s="75" t="s">
        <v>484</v>
      </c>
      <c r="C12" s="75" t="s">
        <v>485</v>
      </c>
      <c r="D12" s="75" t="s">
        <v>486</v>
      </c>
    </row>
    <row r="13" spans="1:4" ht="12.75">
      <c r="A13" s="75" t="s">
        <v>487</v>
      </c>
      <c r="B13" s="75" t="s">
        <v>488</v>
      </c>
      <c r="C13" s="75" t="s">
        <v>489</v>
      </c>
      <c r="D13" s="75" t="s">
        <v>490</v>
      </c>
    </row>
    <row r="14" spans="1:4" ht="12.75">
      <c r="A14" s="75" t="s">
        <v>491</v>
      </c>
      <c r="B14" s="75" t="s">
        <v>492</v>
      </c>
      <c r="C14" s="75" t="s">
        <v>493</v>
      </c>
      <c r="D14" s="75" t="s">
        <v>494</v>
      </c>
    </row>
    <row r="15" spans="1:4" ht="12.75">
      <c r="A15" s="75" t="s">
        <v>495</v>
      </c>
      <c r="B15" s="75" t="s">
        <v>496</v>
      </c>
      <c r="C15" s="75" t="s">
        <v>497</v>
      </c>
      <c r="D15" s="75" t="s">
        <v>498</v>
      </c>
    </row>
    <row r="16" spans="1:4" ht="12.75">
      <c r="A16" s="75" t="s">
        <v>499</v>
      </c>
      <c r="B16" s="75" t="s">
        <v>500</v>
      </c>
      <c r="C16" s="75" t="s">
        <v>501</v>
      </c>
      <c r="D16" s="75" t="s">
        <v>502</v>
      </c>
    </row>
    <row r="17" spans="1:4" ht="12.75">
      <c r="A17" s="75" t="s">
        <v>503</v>
      </c>
      <c r="B17" s="75" t="s">
        <v>504</v>
      </c>
      <c r="C17" s="75" t="s">
        <v>505</v>
      </c>
      <c r="D17" s="75" t="s">
        <v>506</v>
      </c>
    </row>
    <row r="18" spans="1:4" ht="12.75">
      <c r="A18" s="75" t="s">
        <v>507</v>
      </c>
      <c r="B18" s="75" t="s">
        <v>508</v>
      </c>
      <c r="C18" s="75" t="s">
        <v>509</v>
      </c>
      <c r="D18" s="75" t="s">
        <v>510</v>
      </c>
    </row>
    <row r="19" spans="1:4" ht="12.75">
      <c r="A19" s="75" t="s">
        <v>511</v>
      </c>
      <c r="B19" s="75" t="s">
        <v>512</v>
      </c>
      <c r="C19" s="75" t="s">
        <v>513</v>
      </c>
      <c r="D19" s="75" t="s">
        <v>514</v>
      </c>
    </row>
    <row r="20" spans="1:4" ht="12.75">
      <c r="A20" s="75" t="s">
        <v>515</v>
      </c>
      <c r="B20" s="75" t="s">
        <v>516</v>
      </c>
      <c r="C20" s="75" t="s">
        <v>517</v>
      </c>
      <c r="D20" s="75" t="s">
        <v>518</v>
      </c>
    </row>
    <row r="21" spans="1:4" ht="12.75">
      <c r="A21" s="75" t="s">
        <v>519</v>
      </c>
      <c r="B21" s="75" t="s">
        <v>520</v>
      </c>
      <c r="C21" s="75" t="s">
        <v>521</v>
      </c>
      <c r="D21" s="75" t="s">
        <v>522</v>
      </c>
    </row>
    <row r="22" spans="1:4" ht="12.75">
      <c r="A22" s="75" t="s">
        <v>523</v>
      </c>
      <c r="B22" s="75" t="s">
        <v>524</v>
      </c>
      <c r="C22" s="75" t="s">
        <v>525</v>
      </c>
      <c r="D22" s="75" t="s">
        <v>526</v>
      </c>
    </row>
    <row r="23" spans="1:4" ht="12.75">
      <c r="A23" s="75" t="s">
        <v>527</v>
      </c>
      <c r="B23" s="75" t="s">
        <v>528</v>
      </c>
      <c r="C23" s="75" t="s">
        <v>529</v>
      </c>
      <c r="D23" s="75" t="s">
        <v>530</v>
      </c>
    </row>
    <row r="24" spans="1:4" ht="12.75">
      <c r="A24" s="75" t="s">
        <v>531</v>
      </c>
      <c r="B24" s="75" t="s">
        <v>532</v>
      </c>
      <c r="C24" s="75" t="s">
        <v>533</v>
      </c>
      <c r="D24" s="75" t="s">
        <v>534</v>
      </c>
    </row>
    <row r="25" spans="1:4" ht="12.75">
      <c r="A25" s="75" t="s">
        <v>535</v>
      </c>
      <c r="B25" s="75" t="s">
        <v>536</v>
      </c>
      <c r="C25" s="75" t="s">
        <v>537</v>
      </c>
      <c r="D25" s="75" t="s">
        <v>538</v>
      </c>
    </row>
    <row r="26" spans="1:4" ht="12.75">
      <c r="A26" s="75" t="s">
        <v>539</v>
      </c>
      <c r="B26" s="75" t="s">
        <v>540</v>
      </c>
      <c r="C26" s="75" t="s">
        <v>541</v>
      </c>
      <c r="D26" s="75" t="s">
        <v>542</v>
      </c>
    </row>
    <row r="27" spans="1:4" ht="12.75">
      <c r="A27" s="75" t="s">
        <v>543</v>
      </c>
      <c r="B27" s="75" t="s">
        <v>544</v>
      </c>
      <c r="C27" s="75" t="s">
        <v>545</v>
      </c>
      <c r="D27" s="75" t="s">
        <v>546</v>
      </c>
    </row>
    <row r="28" spans="1:4" ht="12.75">
      <c r="A28" s="75" t="s">
        <v>547</v>
      </c>
      <c r="B28" s="75" t="s">
        <v>548</v>
      </c>
      <c r="C28" s="75" t="s">
        <v>549</v>
      </c>
      <c r="D28" s="75" t="s">
        <v>550</v>
      </c>
    </row>
    <row r="29" spans="1:4" ht="12.75">
      <c r="A29" s="75" t="s">
        <v>551</v>
      </c>
      <c r="B29" s="75" t="s">
        <v>552</v>
      </c>
      <c r="C29" s="75" t="s">
        <v>553</v>
      </c>
      <c r="D29" s="75" t="s">
        <v>554</v>
      </c>
    </row>
    <row r="30" spans="1:4" ht="12.75">
      <c r="A30" s="75" t="s">
        <v>555</v>
      </c>
      <c r="B30" s="75" t="s">
        <v>556</v>
      </c>
      <c r="C30" s="75" t="s">
        <v>557</v>
      </c>
      <c r="D30" s="75" t="s">
        <v>558</v>
      </c>
    </row>
    <row r="31" spans="1:4" ht="12.75">
      <c r="A31" s="75" t="s">
        <v>559</v>
      </c>
      <c r="B31" s="75" t="s">
        <v>560</v>
      </c>
      <c r="C31" s="75" t="s">
        <v>561</v>
      </c>
      <c r="D31" s="75" t="s">
        <v>562</v>
      </c>
    </row>
    <row r="32" spans="1:4" ht="12.75">
      <c r="A32" s="75" t="s">
        <v>461</v>
      </c>
      <c r="B32" s="75" t="s">
        <v>563</v>
      </c>
      <c r="C32" s="75" t="s">
        <v>564</v>
      </c>
      <c r="D32" s="75" t="s">
        <v>565</v>
      </c>
    </row>
    <row r="33" spans="1:4" ht="12.75">
      <c r="A33" s="75" t="s">
        <v>566</v>
      </c>
      <c r="B33" s="75" t="s">
        <v>567</v>
      </c>
      <c r="C33" s="75" t="s">
        <v>568</v>
      </c>
      <c r="D33" s="75" t="s">
        <v>569</v>
      </c>
    </row>
    <row r="34" spans="1:4" ht="12.75">
      <c r="A34" s="75" t="s">
        <v>452</v>
      </c>
      <c r="B34" s="75" t="s">
        <v>570</v>
      </c>
      <c r="C34" s="75" t="s">
        <v>571</v>
      </c>
      <c r="D34" s="75" t="s">
        <v>572</v>
      </c>
    </row>
    <row r="40" ht="12.75">
      <c r="H40" s="74" t="s">
        <v>573</v>
      </c>
    </row>
    <row r="41" spans="1:6" ht="12.75">
      <c r="A41" t="s">
        <v>427</v>
      </c>
      <c r="B41" t="s">
        <v>574</v>
      </c>
      <c r="C41" t="s">
        <v>575</v>
      </c>
      <c r="D41" t="s">
        <v>576</v>
      </c>
      <c r="E41" t="s">
        <v>577</v>
      </c>
      <c r="F41" s="75" t="s">
        <v>56</v>
      </c>
    </row>
    <row r="42" spans="1:9" ht="12.75">
      <c r="A42" s="251" t="s">
        <v>471</v>
      </c>
      <c r="B42" s="251" t="s">
        <v>578</v>
      </c>
      <c r="C42" s="251" t="s">
        <v>400</v>
      </c>
      <c r="E42" s="251" t="s">
        <v>579</v>
      </c>
      <c r="F42" s="76">
        <v>1</v>
      </c>
      <c r="G42">
        <f>VALUE(A42)</f>
        <v>0</v>
      </c>
      <c r="H42" s="77" t="e">
        <f>IF(ISBLANK(A42),NA(),DATE(G42,B42,1))</f>
        <v>#N/A</v>
      </c>
      <c r="I42" t="e">
        <f>IF(ISBLANK(E42),NA(),VALUE(E42))</f>
        <v>#N/A</v>
      </c>
    </row>
    <row r="43" spans="1:9" ht="12.75">
      <c r="A43" s="251" t="s">
        <v>471</v>
      </c>
      <c r="B43" s="251" t="s">
        <v>580</v>
      </c>
      <c r="C43" s="251" t="s">
        <v>401</v>
      </c>
      <c r="E43" s="251" t="s">
        <v>581</v>
      </c>
      <c r="F43" s="76">
        <v>2</v>
      </c>
      <c r="G43">
        <f aca="true" t="shared" si="0" ref="G43:G106">VALUE(A43)</f>
        <v>0</v>
      </c>
      <c r="H43" s="77" t="e">
        <f aca="true" t="shared" si="1" ref="H43:H106">IF(ISBLANK(A43),NA(),DATE(G43,B43,1))</f>
        <v>#N/A</v>
      </c>
      <c r="I43" t="e">
        <f aca="true" t="shared" si="2" ref="I43:I106">IF(ISBLANK(E43),NA(),VALUE(E43))</f>
        <v>#N/A</v>
      </c>
    </row>
    <row r="44" spans="1:9" ht="12.75">
      <c r="A44" s="251" t="s">
        <v>471</v>
      </c>
      <c r="B44" s="251" t="s">
        <v>582</v>
      </c>
      <c r="C44" s="251" t="s">
        <v>402</v>
      </c>
      <c r="E44" s="251" t="s">
        <v>583</v>
      </c>
      <c r="F44" s="76">
        <v>3</v>
      </c>
      <c r="G44">
        <f t="shared" si="0"/>
        <v>0</v>
      </c>
      <c r="H44" s="77" t="e">
        <f t="shared" si="1"/>
        <v>#N/A</v>
      </c>
      <c r="I44" t="e">
        <f t="shared" si="2"/>
        <v>#N/A</v>
      </c>
    </row>
    <row r="45" spans="1:9" ht="12.75">
      <c r="A45" s="251" t="s">
        <v>471</v>
      </c>
      <c r="B45" s="251" t="s">
        <v>584</v>
      </c>
      <c r="C45" s="251" t="s">
        <v>404</v>
      </c>
      <c r="E45" s="251" t="s">
        <v>585</v>
      </c>
      <c r="F45" s="76">
        <v>4</v>
      </c>
      <c r="G45">
        <f t="shared" si="0"/>
        <v>0</v>
      </c>
      <c r="H45" s="77" t="e">
        <f t="shared" si="1"/>
        <v>#N/A</v>
      </c>
      <c r="I45" t="e">
        <f t="shared" si="2"/>
        <v>#N/A</v>
      </c>
    </row>
    <row r="46" spans="1:9" ht="12.75">
      <c r="A46" s="251" t="s">
        <v>471</v>
      </c>
      <c r="B46" s="251" t="s">
        <v>586</v>
      </c>
      <c r="C46" s="251" t="s">
        <v>405</v>
      </c>
      <c r="E46" s="251" t="s">
        <v>587</v>
      </c>
      <c r="F46" s="76">
        <v>5</v>
      </c>
      <c r="G46">
        <f t="shared" si="0"/>
        <v>0</v>
      </c>
      <c r="H46" s="77" t="e">
        <f t="shared" si="1"/>
        <v>#N/A</v>
      </c>
      <c r="I46" t="e">
        <f t="shared" si="2"/>
        <v>#N/A</v>
      </c>
    </row>
    <row r="47" spans="1:9" ht="12.75">
      <c r="A47" s="251" t="s">
        <v>471</v>
      </c>
      <c r="B47" s="251" t="s">
        <v>588</v>
      </c>
      <c r="C47" s="251" t="s">
        <v>406</v>
      </c>
      <c r="E47" s="251" t="s">
        <v>589</v>
      </c>
      <c r="F47" s="76">
        <v>6</v>
      </c>
      <c r="G47">
        <f t="shared" si="0"/>
        <v>0</v>
      </c>
      <c r="H47" s="77" t="e">
        <f t="shared" si="1"/>
        <v>#N/A</v>
      </c>
      <c r="I47" t="e">
        <f t="shared" si="2"/>
        <v>#N/A</v>
      </c>
    </row>
    <row r="48" spans="1:9" ht="12.75">
      <c r="A48" s="251" t="s">
        <v>471</v>
      </c>
      <c r="B48" s="251" t="s">
        <v>590</v>
      </c>
      <c r="C48" s="251" t="s">
        <v>409</v>
      </c>
      <c r="E48" s="251" t="s">
        <v>591</v>
      </c>
      <c r="F48" s="76">
        <v>7</v>
      </c>
      <c r="G48">
        <f t="shared" si="0"/>
        <v>0</v>
      </c>
      <c r="H48" s="77" t="e">
        <f t="shared" si="1"/>
        <v>#N/A</v>
      </c>
      <c r="I48" t="e">
        <f t="shared" si="2"/>
        <v>#N/A</v>
      </c>
    </row>
    <row r="49" spans="1:9" ht="12.75">
      <c r="A49" s="251" t="s">
        <v>471</v>
      </c>
      <c r="B49" s="251" t="s">
        <v>592</v>
      </c>
      <c r="C49" s="251" t="s">
        <v>410</v>
      </c>
      <c r="E49" s="251" t="s">
        <v>593</v>
      </c>
      <c r="F49" s="76">
        <v>8</v>
      </c>
      <c r="G49">
        <f t="shared" si="0"/>
        <v>0</v>
      </c>
      <c r="H49" s="77" t="e">
        <f t="shared" si="1"/>
        <v>#N/A</v>
      </c>
      <c r="I49" t="e">
        <f t="shared" si="2"/>
        <v>#N/A</v>
      </c>
    </row>
    <row r="50" spans="1:9" ht="12.75">
      <c r="A50" s="251" t="s">
        <v>471</v>
      </c>
      <c r="B50" s="251" t="s">
        <v>594</v>
      </c>
      <c r="C50" s="251" t="s">
        <v>411</v>
      </c>
      <c r="E50" s="251" t="s">
        <v>595</v>
      </c>
      <c r="F50" s="76">
        <v>9</v>
      </c>
      <c r="G50">
        <f t="shared" si="0"/>
        <v>0</v>
      </c>
      <c r="H50" s="77" t="e">
        <f t="shared" si="1"/>
        <v>#N/A</v>
      </c>
      <c r="I50" t="e">
        <f t="shared" si="2"/>
        <v>#N/A</v>
      </c>
    </row>
    <row r="51" spans="1:9" ht="12.75">
      <c r="A51" s="251" t="s">
        <v>471</v>
      </c>
      <c r="B51" s="251" t="s">
        <v>596</v>
      </c>
      <c r="C51" s="251" t="s">
        <v>413</v>
      </c>
      <c r="E51" s="251" t="s">
        <v>597</v>
      </c>
      <c r="F51" s="76">
        <v>10</v>
      </c>
      <c r="G51">
        <f t="shared" si="0"/>
        <v>0</v>
      </c>
      <c r="H51" s="77" t="e">
        <f t="shared" si="1"/>
        <v>#N/A</v>
      </c>
      <c r="I51" t="e">
        <f t="shared" si="2"/>
        <v>#N/A</v>
      </c>
    </row>
    <row r="52" spans="1:9" ht="12.75">
      <c r="A52" s="251" t="s">
        <v>471</v>
      </c>
      <c r="B52" s="251" t="s">
        <v>598</v>
      </c>
      <c r="C52" s="251" t="s">
        <v>414</v>
      </c>
      <c r="E52" s="251" t="s">
        <v>599</v>
      </c>
      <c r="F52" s="76">
        <v>11</v>
      </c>
      <c r="G52">
        <f t="shared" si="0"/>
        <v>0</v>
      </c>
      <c r="H52" s="77" t="e">
        <f t="shared" si="1"/>
        <v>#N/A</v>
      </c>
      <c r="I52" t="e">
        <f t="shared" si="2"/>
        <v>#N/A</v>
      </c>
    </row>
    <row r="53" spans="1:9" ht="12.75">
      <c r="A53" s="251" t="s">
        <v>471</v>
      </c>
      <c r="B53" s="251" t="s">
        <v>600</v>
      </c>
      <c r="C53" s="251" t="s">
        <v>415</v>
      </c>
      <c r="E53" s="251" t="s">
        <v>601</v>
      </c>
      <c r="F53" s="76">
        <v>12</v>
      </c>
      <c r="G53">
        <f t="shared" si="0"/>
        <v>0</v>
      </c>
      <c r="H53" s="77" t="e">
        <f t="shared" si="1"/>
        <v>#N/A</v>
      </c>
      <c r="I53" t="e">
        <f t="shared" si="2"/>
        <v>#N/A</v>
      </c>
    </row>
    <row r="54" spans="1:9" ht="12.75">
      <c r="A54" s="251" t="s">
        <v>475</v>
      </c>
      <c r="B54" s="251" t="s">
        <v>578</v>
      </c>
      <c r="C54" s="251" t="s">
        <v>400</v>
      </c>
      <c r="E54" s="251" t="s">
        <v>602</v>
      </c>
      <c r="F54" s="76">
        <v>13</v>
      </c>
      <c r="G54">
        <f t="shared" si="0"/>
        <v>0</v>
      </c>
      <c r="H54" s="77" t="e">
        <f t="shared" si="1"/>
        <v>#N/A</v>
      </c>
      <c r="I54" t="e">
        <f t="shared" si="2"/>
        <v>#N/A</v>
      </c>
    </row>
    <row r="55" spans="1:9" ht="12.75">
      <c r="A55" s="251" t="s">
        <v>475</v>
      </c>
      <c r="B55" s="251" t="s">
        <v>580</v>
      </c>
      <c r="C55" s="251" t="s">
        <v>401</v>
      </c>
      <c r="E55" s="251" t="s">
        <v>603</v>
      </c>
      <c r="F55" s="76">
        <v>14</v>
      </c>
      <c r="G55">
        <f t="shared" si="0"/>
        <v>0</v>
      </c>
      <c r="H55" s="77" t="e">
        <f t="shared" si="1"/>
        <v>#N/A</v>
      </c>
      <c r="I55" t="e">
        <f t="shared" si="2"/>
        <v>#N/A</v>
      </c>
    </row>
    <row r="56" spans="1:9" ht="12.75">
      <c r="A56" s="251" t="s">
        <v>475</v>
      </c>
      <c r="B56" s="251" t="s">
        <v>582</v>
      </c>
      <c r="C56" s="251" t="s">
        <v>402</v>
      </c>
      <c r="E56" s="251" t="s">
        <v>604</v>
      </c>
      <c r="F56" s="76">
        <v>15</v>
      </c>
      <c r="G56">
        <f t="shared" si="0"/>
        <v>0</v>
      </c>
      <c r="H56" s="77" t="e">
        <f t="shared" si="1"/>
        <v>#N/A</v>
      </c>
      <c r="I56" t="e">
        <f t="shared" si="2"/>
        <v>#N/A</v>
      </c>
    </row>
    <row r="57" spans="1:9" ht="12.75">
      <c r="A57" s="251" t="s">
        <v>475</v>
      </c>
      <c r="B57" s="251" t="s">
        <v>584</v>
      </c>
      <c r="C57" s="251" t="s">
        <v>404</v>
      </c>
      <c r="E57" s="251" t="s">
        <v>605</v>
      </c>
      <c r="F57" s="76">
        <v>16</v>
      </c>
      <c r="G57">
        <f t="shared" si="0"/>
        <v>0</v>
      </c>
      <c r="H57" s="77" t="e">
        <f t="shared" si="1"/>
        <v>#N/A</v>
      </c>
      <c r="I57" t="e">
        <f t="shared" si="2"/>
        <v>#N/A</v>
      </c>
    </row>
    <row r="58" spans="1:9" ht="12.75">
      <c r="A58" s="251" t="s">
        <v>475</v>
      </c>
      <c r="B58" s="251" t="s">
        <v>586</v>
      </c>
      <c r="C58" s="251" t="s">
        <v>405</v>
      </c>
      <c r="E58" s="251" t="s">
        <v>606</v>
      </c>
      <c r="F58" s="76">
        <v>17</v>
      </c>
      <c r="G58">
        <f t="shared" si="0"/>
        <v>0</v>
      </c>
      <c r="H58" s="77" t="e">
        <f t="shared" si="1"/>
        <v>#N/A</v>
      </c>
      <c r="I58" t="e">
        <f t="shared" si="2"/>
        <v>#N/A</v>
      </c>
    </row>
    <row r="59" spans="1:9" ht="12.75">
      <c r="A59" s="251" t="s">
        <v>475</v>
      </c>
      <c r="B59" s="251" t="s">
        <v>588</v>
      </c>
      <c r="C59" s="251" t="s">
        <v>406</v>
      </c>
      <c r="E59" s="251" t="s">
        <v>607</v>
      </c>
      <c r="F59" s="76">
        <v>18</v>
      </c>
      <c r="G59">
        <f t="shared" si="0"/>
        <v>0</v>
      </c>
      <c r="H59" s="77" t="e">
        <f t="shared" si="1"/>
        <v>#N/A</v>
      </c>
      <c r="I59" t="e">
        <f t="shared" si="2"/>
        <v>#N/A</v>
      </c>
    </row>
    <row r="60" spans="1:9" ht="12.75">
      <c r="A60" s="251" t="s">
        <v>475</v>
      </c>
      <c r="B60" s="251" t="s">
        <v>590</v>
      </c>
      <c r="C60" s="251" t="s">
        <v>409</v>
      </c>
      <c r="E60" s="251" t="s">
        <v>608</v>
      </c>
      <c r="F60" s="76">
        <v>19</v>
      </c>
      <c r="G60">
        <f t="shared" si="0"/>
        <v>0</v>
      </c>
      <c r="H60" s="77" t="e">
        <f t="shared" si="1"/>
        <v>#N/A</v>
      </c>
      <c r="I60" t="e">
        <f t="shared" si="2"/>
        <v>#N/A</v>
      </c>
    </row>
    <row r="61" spans="1:9" ht="12.75">
      <c r="A61" s="251" t="s">
        <v>475</v>
      </c>
      <c r="B61" s="251" t="s">
        <v>592</v>
      </c>
      <c r="C61" s="251" t="s">
        <v>410</v>
      </c>
      <c r="E61" s="251" t="s">
        <v>609</v>
      </c>
      <c r="F61" s="76">
        <v>20</v>
      </c>
      <c r="G61">
        <f t="shared" si="0"/>
        <v>0</v>
      </c>
      <c r="H61" s="77" t="e">
        <f t="shared" si="1"/>
        <v>#N/A</v>
      </c>
      <c r="I61" t="e">
        <f t="shared" si="2"/>
        <v>#N/A</v>
      </c>
    </row>
    <row r="62" spans="1:9" ht="12.75">
      <c r="A62" s="251" t="s">
        <v>475</v>
      </c>
      <c r="B62" s="251" t="s">
        <v>594</v>
      </c>
      <c r="C62" s="251" t="s">
        <v>411</v>
      </c>
      <c r="E62" s="251" t="s">
        <v>610</v>
      </c>
      <c r="F62" s="76">
        <v>21</v>
      </c>
      <c r="G62">
        <f t="shared" si="0"/>
        <v>0</v>
      </c>
      <c r="H62" s="77" t="e">
        <f t="shared" si="1"/>
        <v>#N/A</v>
      </c>
      <c r="I62" t="e">
        <f t="shared" si="2"/>
        <v>#N/A</v>
      </c>
    </row>
    <row r="63" spans="1:9" ht="12.75">
      <c r="A63" s="251" t="s">
        <v>475</v>
      </c>
      <c r="B63" s="251" t="s">
        <v>596</v>
      </c>
      <c r="C63" s="251" t="s">
        <v>413</v>
      </c>
      <c r="E63" s="251" t="s">
        <v>611</v>
      </c>
      <c r="F63" s="76">
        <v>22</v>
      </c>
      <c r="G63">
        <f t="shared" si="0"/>
        <v>0</v>
      </c>
      <c r="H63" s="77" t="e">
        <f t="shared" si="1"/>
        <v>#N/A</v>
      </c>
      <c r="I63" t="e">
        <f t="shared" si="2"/>
        <v>#N/A</v>
      </c>
    </row>
    <row r="64" spans="1:9" ht="12.75">
      <c r="A64" s="251" t="s">
        <v>475</v>
      </c>
      <c r="B64" s="251" t="s">
        <v>598</v>
      </c>
      <c r="C64" s="251" t="s">
        <v>414</v>
      </c>
      <c r="E64" s="251" t="s">
        <v>612</v>
      </c>
      <c r="F64" s="76">
        <v>23</v>
      </c>
      <c r="G64">
        <f t="shared" si="0"/>
        <v>0</v>
      </c>
      <c r="H64" s="77" t="e">
        <f t="shared" si="1"/>
        <v>#N/A</v>
      </c>
      <c r="I64" t="e">
        <f t="shared" si="2"/>
        <v>#N/A</v>
      </c>
    </row>
    <row r="65" spans="1:9" ht="12.75">
      <c r="A65" s="251" t="s">
        <v>475</v>
      </c>
      <c r="B65" s="251" t="s">
        <v>600</v>
      </c>
      <c r="C65" s="251" t="s">
        <v>415</v>
      </c>
      <c r="E65" s="251" t="s">
        <v>613</v>
      </c>
      <c r="F65" s="76">
        <v>24</v>
      </c>
      <c r="G65">
        <f t="shared" si="0"/>
        <v>0</v>
      </c>
      <c r="H65" s="77" t="e">
        <f t="shared" si="1"/>
        <v>#N/A</v>
      </c>
      <c r="I65" t="e">
        <f t="shared" si="2"/>
        <v>#N/A</v>
      </c>
    </row>
    <row r="66" spans="1:9" ht="12.75">
      <c r="A66" s="251" t="s">
        <v>479</v>
      </c>
      <c r="B66" s="251" t="s">
        <v>578</v>
      </c>
      <c r="C66" s="251" t="s">
        <v>400</v>
      </c>
      <c r="E66" s="251" t="s">
        <v>614</v>
      </c>
      <c r="F66" s="76">
        <v>25</v>
      </c>
      <c r="G66">
        <f t="shared" si="0"/>
        <v>0</v>
      </c>
      <c r="H66" s="77" t="e">
        <f t="shared" si="1"/>
        <v>#N/A</v>
      </c>
      <c r="I66" t="e">
        <f t="shared" si="2"/>
        <v>#N/A</v>
      </c>
    </row>
    <row r="67" spans="1:9" ht="12.75">
      <c r="A67" s="251" t="s">
        <v>479</v>
      </c>
      <c r="B67" s="251" t="s">
        <v>580</v>
      </c>
      <c r="C67" s="251" t="s">
        <v>401</v>
      </c>
      <c r="E67" s="251" t="s">
        <v>615</v>
      </c>
      <c r="F67" s="76">
        <v>26</v>
      </c>
      <c r="G67">
        <f t="shared" si="0"/>
        <v>0</v>
      </c>
      <c r="H67" s="77" t="e">
        <f t="shared" si="1"/>
        <v>#N/A</v>
      </c>
      <c r="I67" t="e">
        <f t="shared" si="2"/>
        <v>#N/A</v>
      </c>
    </row>
    <row r="68" spans="1:9" ht="12.75">
      <c r="A68" s="251" t="s">
        <v>479</v>
      </c>
      <c r="B68" s="251" t="s">
        <v>582</v>
      </c>
      <c r="C68" s="251" t="s">
        <v>402</v>
      </c>
      <c r="E68" s="251" t="s">
        <v>616</v>
      </c>
      <c r="F68" s="76">
        <v>27</v>
      </c>
      <c r="G68">
        <f t="shared" si="0"/>
        <v>0</v>
      </c>
      <c r="H68" s="77" t="e">
        <f t="shared" si="1"/>
        <v>#N/A</v>
      </c>
      <c r="I68" t="e">
        <f t="shared" si="2"/>
        <v>#N/A</v>
      </c>
    </row>
    <row r="69" spans="1:9" ht="12.75">
      <c r="A69" s="251" t="s">
        <v>479</v>
      </c>
      <c r="B69" s="251" t="s">
        <v>584</v>
      </c>
      <c r="C69" s="251" t="s">
        <v>404</v>
      </c>
      <c r="E69" s="251" t="s">
        <v>617</v>
      </c>
      <c r="F69" s="76">
        <v>28</v>
      </c>
      <c r="G69">
        <f t="shared" si="0"/>
        <v>0</v>
      </c>
      <c r="H69" s="77" t="e">
        <f t="shared" si="1"/>
        <v>#N/A</v>
      </c>
      <c r="I69" t="e">
        <f t="shared" si="2"/>
        <v>#N/A</v>
      </c>
    </row>
    <row r="70" spans="1:9" ht="12.75">
      <c r="A70" s="251" t="s">
        <v>479</v>
      </c>
      <c r="B70" s="251" t="s">
        <v>586</v>
      </c>
      <c r="C70" s="251" t="s">
        <v>405</v>
      </c>
      <c r="E70" s="251" t="s">
        <v>618</v>
      </c>
      <c r="F70" s="76">
        <v>29</v>
      </c>
      <c r="G70">
        <f t="shared" si="0"/>
        <v>0</v>
      </c>
      <c r="H70" s="77" t="e">
        <f t="shared" si="1"/>
        <v>#N/A</v>
      </c>
      <c r="I70" t="e">
        <f t="shared" si="2"/>
        <v>#N/A</v>
      </c>
    </row>
    <row r="71" spans="1:9" ht="12.75">
      <c r="A71" s="251" t="s">
        <v>479</v>
      </c>
      <c r="B71" s="251" t="s">
        <v>588</v>
      </c>
      <c r="C71" s="251" t="s">
        <v>406</v>
      </c>
      <c r="E71" s="251" t="s">
        <v>619</v>
      </c>
      <c r="F71" s="76">
        <v>30</v>
      </c>
      <c r="G71">
        <f t="shared" si="0"/>
        <v>0</v>
      </c>
      <c r="H71" s="77" t="e">
        <f t="shared" si="1"/>
        <v>#N/A</v>
      </c>
      <c r="I71" t="e">
        <f t="shared" si="2"/>
        <v>#N/A</v>
      </c>
    </row>
    <row r="72" spans="1:9" ht="12.75">
      <c r="A72" s="251" t="s">
        <v>479</v>
      </c>
      <c r="B72" s="251" t="s">
        <v>590</v>
      </c>
      <c r="C72" s="251" t="s">
        <v>409</v>
      </c>
      <c r="E72" s="251" t="s">
        <v>620</v>
      </c>
      <c r="F72" s="76">
        <v>31</v>
      </c>
      <c r="G72">
        <f t="shared" si="0"/>
        <v>0</v>
      </c>
      <c r="H72" s="77" t="e">
        <f t="shared" si="1"/>
        <v>#N/A</v>
      </c>
      <c r="I72" t="e">
        <f t="shared" si="2"/>
        <v>#N/A</v>
      </c>
    </row>
    <row r="73" spans="1:9" ht="12.75">
      <c r="A73" s="251" t="s">
        <v>479</v>
      </c>
      <c r="B73" s="251" t="s">
        <v>592</v>
      </c>
      <c r="C73" s="251" t="s">
        <v>410</v>
      </c>
      <c r="E73" s="251" t="s">
        <v>621</v>
      </c>
      <c r="F73" s="76">
        <v>32</v>
      </c>
      <c r="G73">
        <f t="shared" si="0"/>
        <v>0</v>
      </c>
      <c r="H73" s="77" t="e">
        <f t="shared" si="1"/>
        <v>#N/A</v>
      </c>
      <c r="I73" t="e">
        <f t="shared" si="2"/>
        <v>#N/A</v>
      </c>
    </row>
    <row r="74" spans="1:9" ht="12.75">
      <c r="A74" s="251" t="s">
        <v>479</v>
      </c>
      <c r="B74" s="251" t="s">
        <v>594</v>
      </c>
      <c r="C74" s="251" t="s">
        <v>411</v>
      </c>
      <c r="E74" s="251" t="s">
        <v>622</v>
      </c>
      <c r="F74" s="76">
        <v>33</v>
      </c>
      <c r="G74">
        <f t="shared" si="0"/>
        <v>0</v>
      </c>
      <c r="H74" s="77" t="e">
        <f t="shared" si="1"/>
        <v>#N/A</v>
      </c>
      <c r="I74" t="e">
        <f t="shared" si="2"/>
        <v>#N/A</v>
      </c>
    </row>
    <row r="75" spans="1:9" ht="12.75">
      <c r="A75" s="251" t="s">
        <v>479</v>
      </c>
      <c r="B75" s="251" t="s">
        <v>596</v>
      </c>
      <c r="C75" s="251" t="s">
        <v>413</v>
      </c>
      <c r="E75" s="251" t="s">
        <v>623</v>
      </c>
      <c r="F75" s="76">
        <v>34</v>
      </c>
      <c r="G75">
        <f t="shared" si="0"/>
        <v>0</v>
      </c>
      <c r="H75" s="77" t="e">
        <f t="shared" si="1"/>
        <v>#N/A</v>
      </c>
      <c r="I75" t="e">
        <f t="shared" si="2"/>
        <v>#N/A</v>
      </c>
    </row>
    <row r="76" spans="1:9" ht="12.75">
      <c r="A76" s="251" t="s">
        <v>479</v>
      </c>
      <c r="B76" s="251" t="s">
        <v>598</v>
      </c>
      <c r="C76" s="251" t="s">
        <v>414</v>
      </c>
      <c r="E76" s="251" t="s">
        <v>624</v>
      </c>
      <c r="F76" s="76">
        <v>35</v>
      </c>
      <c r="G76">
        <f t="shared" si="0"/>
        <v>0</v>
      </c>
      <c r="H76" s="77" t="e">
        <f t="shared" si="1"/>
        <v>#N/A</v>
      </c>
      <c r="I76" t="e">
        <f t="shared" si="2"/>
        <v>#N/A</v>
      </c>
    </row>
    <row r="77" spans="1:9" ht="12.75">
      <c r="A77" s="251" t="s">
        <v>479</v>
      </c>
      <c r="B77" s="251" t="s">
        <v>600</v>
      </c>
      <c r="C77" s="251" t="s">
        <v>415</v>
      </c>
      <c r="E77" s="251" t="s">
        <v>625</v>
      </c>
      <c r="F77" s="76">
        <v>36</v>
      </c>
      <c r="G77">
        <f t="shared" si="0"/>
        <v>0</v>
      </c>
      <c r="H77" s="77" t="e">
        <f t="shared" si="1"/>
        <v>#N/A</v>
      </c>
      <c r="I77" t="e">
        <f t="shared" si="2"/>
        <v>#N/A</v>
      </c>
    </row>
    <row r="78" spans="1:9" ht="12.75">
      <c r="A78" s="251" t="s">
        <v>483</v>
      </c>
      <c r="B78" s="251" t="s">
        <v>578</v>
      </c>
      <c r="C78" s="251" t="s">
        <v>400</v>
      </c>
      <c r="E78" s="251" t="s">
        <v>626</v>
      </c>
      <c r="F78" s="76">
        <v>37</v>
      </c>
      <c r="G78">
        <f t="shared" si="0"/>
        <v>0</v>
      </c>
      <c r="H78" s="77" t="e">
        <f t="shared" si="1"/>
        <v>#N/A</v>
      </c>
      <c r="I78" t="e">
        <f t="shared" si="2"/>
        <v>#N/A</v>
      </c>
    </row>
    <row r="79" spans="1:9" ht="12.75">
      <c r="A79" s="251" t="s">
        <v>483</v>
      </c>
      <c r="B79" s="251" t="s">
        <v>580</v>
      </c>
      <c r="C79" s="251" t="s">
        <v>401</v>
      </c>
      <c r="E79" s="251" t="s">
        <v>627</v>
      </c>
      <c r="F79" s="76">
        <v>38</v>
      </c>
      <c r="G79">
        <f t="shared" si="0"/>
        <v>0</v>
      </c>
      <c r="H79" s="77" t="e">
        <f t="shared" si="1"/>
        <v>#N/A</v>
      </c>
      <c r="I79" t="e">
        <f t="shared" si="2"/>
        <v>#N/A</v>
      </c>
    </row>
    <row r="80" spans="1:9" ht="12.75">
      <c r="A80" s="251" t="s">
        <v>483</v>
      </c>
      <c r="B80" s="251" t="s">
        <v>582</v>
      </c>
      <c r="C80" s="251" t="s">
        <v>402</v>
      </c>
      <c r="E80" s="251" t="s">
        <v>628</v>
      </c>
      <c r="F80" s="76">
        <v>39</v>
      </c>
      <c r="G80">
        <f t="shared" si="0"/>
        <v>0</v>
      </c>
      <c r="H80" s="77" t="e">
        <f t="shared" si="1"/>
        <v>#N/A</v>
      </c>
      <c r="I80" t="e">
        <f t="shared" si="2"/>
        <v>#N/A</v>
      </c>
    </row>
    <row r="81" spans="1:9" ht="12.75">
      <c r="A81" s="251" t="s">
        <v>483</v>
      </c>
      <c r="B81" s="251" t="s">
        <v>584</v>
      </c>
      <c r="C81" s="251" t="s">
        <v>404</v>
      </c>
      <c r="E81" s="251" t="s">
        <v>629</v>
      </c>
      <c r="F81" s="76">
        <v>40</v>
      </c>
      <c r="G81">
        <f t="shared" si="0"/>
        <v>0</v>
      </c>
      <c r="H81" s="77" t="e">
        <f t="shared" si="1"/>
        <v>#N/A</v>
      </c>
      <c r="I81" t="e">
        <f t="shared" si="2"/>
        <v>#N/A</v>
      </c>
    </row>
    <row r="82" spans="1:9" ht="12.75">
      <c r="A82" s="251" t="s">
        <v>483</v>
      </c>
      <c r="B82" s="251" t="s">
        <v>586</v>
      </c>
      <c r="C82" s="251" t="s">
        <v>405</v>
      </c>
      <c r="E82" s="251" t="s">
        <v>630</v>
      </c>
      <c r="F82" s="76">
        <v>41</v>
      </c>
      <c r="G82">
        <f t="shared" si="0"/>
        <v>0</v>
      </c>
      <c r="H82" s="77" t="e">
        <f t="shared" si="1"/>
        <v>#N/A</v>
      </c>
      <c r="I82" t="e">
        <f t="shared" si="2"/>
        <v>#N/A</v>
      </c>
    </row>
    <row r="83" spans="1:9" ht="12.75">
      <c r="A83" s="251" t="s">
        <v>483</v>
      </c>
      <c r="B83" s="251" t="s">
        <v>588</v>
      </c>
      <c r="C83" s="251" t="s">
        <v>406</v>
      </c>
      <c r="E83" s="251" t="s">
        <v>631</v>
      </c>
      <c r="F83" s="76">
        <v>42</v>
      </c>
      <c r="G83">
        <f t="shared" si="0"/>
        <v>0</v>
      </c>
      <c r="H83" s="77" t="e">
        <f t="shared" si="1"/>
        <v>#N/A</v>
      </c>
      <c r="I83" t="e">
        <f t="shared" si="2"/>
        <v>#N/A</v>
      </c>
    </row>
    <row r="84" spans="1:9" ht="12.75">
      <c r="A84" s="251" t="s">
        <v>483</v>
      </c>
      <c r="B84" s="251" t="s">
        <v>590</v>
      </c>
      <c r="C84" s="251" t="s">
        <v>409</v>
      </c>
      <c r="E84" s="251" t="s">
        <v>475</v>
      </c>
      <c r="F84" s="76">
        <v>43</v>
      </c>
      <c r="G84">
        <f t="shared" si="0"/>
        <v>0</v>
      </c>
      <c r="H84" s="77" t="e">
        <f t="shared" si="1"/>
        <v>#N/A</v>
      </c>
      <c r="I84" t="e">
        <f t="shared" si="2"/>
        <v>#N/A</v>
      </c>
    </row>
    <row r="85" spans="1:9" ht="12.75">
      <c r="A85" s="251" t="s">
        <v>483</v>
      </c>
      <c r="B85" s="251" t="s">
        <v>592</v>
      </c>
      <c r="C85" s="251" t="s">
        <v>410</v>
      </c>
      <c r="E85" s="251" t="s">
        <v>507</v>
      </c>
      <c r="F85" s="76">
        <v>44</v>
      </c>
      <c r="G85">
        <f t="shared" si="0"/>
        <v>0</v>
      </c>
      <c r="H85" s="77" t="e">
        <f t="shared" si="1"/>
        <v>#N/A</v>
      </c>
      <c r="I85" t="e">
        <f t="shared" si="2"/>
        <v>#N/A</v>
      </c>
    </row>
    <row r="86" spans="1:9" ht="12.75">
      <c r="A86" s="251" t="s">
        <v>483</v>
      </c>
      <c r="B86" s="251" t="s">
        <v>594</v>
      </c>
      <c r="C86" s="251" t="s">
        <v>411</v>
      </c>
      <c r="E86" s="251" t="s">
        <v>531</v>
      </c>
      <c r="F86" s="76">
        <v>45</v>
      </c>
      <c r="G86">
        <f t="shared" si="0"/>
        <v>0</v>
      </c>
      <c r="H86" s="77" t="e">
        <f t="shared" si="1"/>
        <v>#N/A</v>
      </c>
      <c r="I86" t="e">
        <f t="shared" si="2"/>
        <v>#N/A</v>
      </c>
    </row>
    <row r="87" spans="1:9" ht="12.75">
      <c r="A87" s="251" t="s">
        <v>483</v>
      </c>
      <c r="B87" s="251" t="s">
        <v>596</v>
      </c>
      <c r="C87" s="251" t="s">
        <v>413</v>
      </c>
      <c r="E87" s="251" t="s">
        <v>566</v>
      </c>
      <c r="F87" s="76">
        <v>46</v>
      </c>
      <c r="G87">
        <f t="shared" si="0"/>
        <v>0</v>
      </c>
      <c r="H87" s="77" t="e">
        <f t="shared" si="1"/>
        <v>#N/A</v>
      </c>
      <c r="I87" t="e">
        <f t="shared" si="2"/>
        <v>#N/A</v>
      </c>
    </row>
    <row r="88" spans="1:9" ht="12.75">
      <c r="A88" s="251" t="s">
        <v>483</v>
      </c>
      <c r="B88" s="251" t="s">
        <v>598</v>
      </c>
      <c r="C88" s="251" t="s">
        <v>414</v>
      </c>
      <c r="E88" s="251" t="s">
        <v>632</v>
      </c>
      <c r="F88" s="76">
        <v>47</v>
      </c>
      <c r="G88">
        <f t="shared" si="0"/>
        <v>0</v>
      </c>
      <c r="H88" s="77" t="e">
        <f t="shared" si="1"/>
        <v>#N/A</v>
      </c>
      <c r="I88" t="e">
        <f t="shared" si="2"/>
        <v>#N/A</v>
      </c>
    </row>
    <row r="89" spans="1:9" ht="12.75">
      <c r="A89" s="251" t="s">
        <v>483</v>
      </c>
      <c r="B89" s="251" t="s">
        <v>600</v>
      </c>
      <c r="C89" s="251" t="s">
        <v>415</v>
      </c>
      <c r="E89" s="251" t="s">
        <v>633</v>
      </c>
      <c r="F89" s="76">
        <v>48</v>
      </c>
      <c r="G89">
        <f t="shared" si="0"/>
        <v>0</v>
      </c>
      <c r="H89" s="77" t="e">
        <f t="shared" si="1"/>
        <v>#N/A</v>
      </c>
      <c r="I89" t="e">
        <f t="shared" si="2"/>
        <v>#N/A</v>
      </c>
    </row>
    <row r="90" spans="1:9" ht="12.75">
      <c r="A90" s="251" t="s">
        <v>487</v>
      </c>
      <c r="B90" s="251" t="s">
        <v>578</v>
      </c>
      <c r="C90" s="251" t="s">
        <v>400</v>
      </c>
      <c r="E90" s="251" t="s">
        <v>634</v>
      </c>
      <c r="F90" s="76">
        <v>49</v>
      </c>
      <c r="G90">
        <f t="shared" si="0"/>
        <v>0</v>
      </c>
      <c r="H90" s="77" t="e">
        <f t="shared" si="1"/>
        <v>#N/A</v>
      </c>
      <c r="I90" t="e">
        <f t="shared" si="2"/>
        <v>#N/A</v>
      </c>
    </row>
    <row r="91" spans="1:9" ht="12.75">
      <c r="A91" s="251" t="s">
        <v>487</v>
      </c>
      <c r="B91" s="251" t="s">
        <v>580</v>
      </c>
      <c r="C91" s="251" t="s">
        <v>401</v>
      </c>
      <c r="E91" s="251" t="s">
        <v>635</v>
      </c>
      <c r="F91" s="76">
        <v>50</v>
      </c>
      <c r="G91">
        <f t="shared" si="0"/>
        <v>0</v>
      </c>
      <c r="H91" s="77" t="e">
        <f t="shared" si="1"/>
        <v>#N/A</v>
      </c>
      <c r="I91" t="e">
        <f t="shared" si="2"/>
        <v>#N/A</v>
      </c>
    </row>
    <row r="92" spans="1:9" ht="12.75">
      <c r="A92" s="251" t="s">
        <v>487</v>
      </c>
      <c r="B92" s="251" t="s">
        <v>582</v>
      </c>
      <c r="C92" s="251" t="s">
        <v>402</v>
      </c>
      <c r="E92" s="251" t="s">
        <v>636</v>
      </c>
      <c r="F92" s="76">
        <v>51</v>
      </c>
      <c r="G92">
        <f t="shared" si="0"/>
        <v>0</v>
      </c>
      <c r="H92" s="77" t="e">
        <f t="shared" si="1"/>
        <v>#N/A</v>
      </c>
      <c r="I92" t="e">
        <f t="shared" si="2"/>
        <v>#N/A</v>
      </c>
    </row>
    <row r="93" spans="1:9" ht="12.75">
      <c r="A93" s="251" t="s">
        <v>487</v>
      </c>
      <c r="B93" s="251" t="s">
        <v>584</v>
      </c>
      <c r="C93" s="251" t="s">
        <v>404</v>
      </c>
      <c r="E93" s="251" t="s">
        <v>637</v>
      </c>
      <c r="F93" s="76">
        <v>52</v>
      </c>
      <c r="G93">
        <f t="shared" si="0"/>
        <v>0</v>
      </c>
      <c r="H93" s="77" t="e">
        <f t="shared" si="1"/>
        <v>#N/A</v>
      </c>
      <c r="I93" t="e">
        <f t="shared" si="2"/>
        <v>#N/A</v>
      </c>
    </row>
    <row r="94" spans="1:9" ht="12.75">
      <c r="A94" s="251" t="s">
        <v>487</v>
      </c>
      <c r="B94" s="251" t="s">
        <v>586</v>
      </c>
      <c r="C94" s="251" t="s">
        <v>405</v>
      </c>
      <c r="E94" s="251" t="s">
        <v>638</v>
      </c>
      <c r="F94" s="76">
        <v>53</v>
      </c>
      <c r="G94">
        <f t="shared" si="0"/>
        <v>0</v>
      </c>
      <c r="H94" s="77" t="e">
        <f t="shared" si="1"/>
        <v>#N/A</v>
      </c>
      <c r="I94" t="e">
        <f t="shared" si="2"/>
        <v>#N/A</v>
      </c>
    </row>
    <row r="95" spans="1:9" ht="12.75">
      <c r="A95" s="251" t="s">
        <v>487</v>
      </c>
      <c r="B95" s="251" t="s">
        <v>588</v>
      </c>
      <c r="C95" s="251" t="s">
        <v>406</v>
      </c>
      <c r="E95" s="251" t="s">
        <v>639</v>
      </c>
      <c r="F95" s="76">
        <v>54</v>
      </c>
      <c r="G95">
        <f t="shared" si="0"/>
        <v>0</v>
      </c>
      <c r="H95" s="77" t="e">
        <f t="shared" si="1"/>
        <v>#N/A</v>
      </c>
      <c r="I95" t="e">
        <f t="shared" si="2"/>
        <v>#N/A</v>
      </c>
    </row>
    <row r="96" spans="1:9" ht="12.75">
      <c r="A96" s="251" t="s">
        <v>487</v>
      </c>
      <c r="B96" s="251" t="s">
        <v>590</v>
      </c>
      <c r="C96" s="251" t="s">
        <v>409</v>
      </c>
      <c r="E96" s="251" t="s">
        <v>640</v>
      </c>
      <c r="F96" s="76">
        <v>55</v>
      </c>
      <c r="G96">
        <f t="shared" si="0"/>
        <v>0</v>
      </c>
      <c r="H96" s="77" t="e">
        <f t="shared" si="1"/>
        <v>#N/A</v>
      </c>
      <c r="I96" t="e">
        <f t="shared" si="2"/>
        <v>#N/A</v>
      </c>
    </row>
    <row r="97" spans="1:9" ht="12.75">
      <c r="A97" s="251" t="s">
        <v>487</v>
      </c>
      <c r="B97" s="251" t="s">
        <v>592</v>
      </c>
      <c r="C97" s="251" t="s">
        <v>410</v>
      </c>
      <c r="E97" s="251" t="s">
        <v>641</v>
      </c>
      <c r="F97" s="76">
        <v>56</v>
      </c>
      <c r="G97">
        <f t="shared" si="0"/>
        <v>0</v>
      </c>
      <c r="H97" s="77" t="e">
        <f t="shared" si="1"/>
        <v>#N/A</v>
      </c>
      <c r="I97" t="e">
        <f t="shared" si="2"/>
        <v>#N/A</v>
      </c>
    </row>
    <row r="98" spans="1:9" ht="12.75">
      <c r="A98" s="251" t="s">
        <v>487</v>
      </c>
      <c r="B98" s="251" t="s">
        <v>594</v>
      </c>
      <c r="C98" s="251" t="s">
        <v>411</v>
      </c>
      <c r="E98" s="251" t="s">
        <v>642</v>
      </c>
      <c r="F98" s="76">
        <v>57</v>
      </c>
      <c r="G98">
        <f t="shared" si="0"/>
        <v>0</v>
      </c>
      <c r="H98" s="77" t="e">
        <f t="shared" si="1"/>
        <v>#N/A</v>
      </c>
      <c r="I98" t="e">
        <f t="shared" si="2"/>
        <v>#N/A</v>
      </c>
    </row>
    <row r="99" spans="1:9" ht="12.75">
      <c r="A99" s="251" t="s">
        <v>487</v>
      </c>
      <c r="B99" s="251" t="s">
        <v>596</v>
      </c>
      <c r="C99" s="251" t="s">
        <v>413</v>
      </c>
      <c r="E99" s="251" t="s">
        <v>643</v>
      </c>
      <c r="F99" s="76">
        <v>58</v>
      </c>
      <c r="G99">
        <f t="shared" si="0"/>
        <v>0</v>
      </c>
      <c r="H99" s="77" t="e">
        <f t="shared" si="1"/>
        <v>#N/A</v>
      </c>
      <c r="I99" t="e">
        <f t="shared" si="2"/>
        <v>#N/A</v>
      </c>
    </row>
    <row r="100" spans="1:9" ht="12.75">
      <c r="A100" s="251" t="s">
        <v>487</v>
      </c>
      <c r="B100" s="251" t="s">
        <v>598</v>
      </c>
      <c r="C100" s="251" t="s">
        <v>414</v>
      </c>
      <c r="E100" s="251" t="s">
        <v>644</v>
      </c>
      <c r="F100" s="76">
        <v>59</v>
      </c>
      <c r="G100">
        <f t="shared" si="0"/>
        <v>0</v>
      </c>
      <c r="H100" s="77" t="e">
        <f t="shared" si="1"/>
        <v>#N/A</v>
      </c>
      <c r="I100" t="e">
        <f t="shared" si="2"/>
        <v>#N/A</v>
      </c>
    </row>
    <row r="101" spans="1:9" ht="12.75">
      <c r="A101" s="251" t="s">
        <v>487</v>
      </c>
      <c r="B101" s="251" t="s">
        <v>600</v>
      </c>
      <c r="C101" s="251" t="s">
        <v>415</v>
      </c>
      <c r="E101" s="251" t="s">
        <v>645</v>
      </c>
      <c r="F101" s="76">
        <v>60</v>
      </c>
      <c r="G101">
        <f t="shared" si="0"/>
        <v>0</v>
      </c>
      <c r="H101" s="77" t="e">
        <f t="shared" si="1"/>
        <v>#N/A</v>
      </c>
      <c r="I101" t="e">
        <f t="shared" si="2"/>
        <v>#N/A</v>
      </c>
    </row>
    <row r="102" spans="1:9" ht="12.75">
      <c r="A102" s="251" t="s">
        <v>491</v>
      </c>
      <c r="B102" s="251" t="s">
        <v>578</v>
      </c>
      <c r="C102" s="251" t="s">
        <v>400</v>
      </c>
      <c r="E102" s="251" t="s">
        <v>646</v>
      </c>
      <c r="F102" s="76">
        <v>61</v>
      </c>
      <c r="G102">
        <f t="shared" si="0"/>
        <v>0</v>
      </c>
      <c r="H102" s="77" t="e">
        <f t="shared" si="1"/>
        <v>#N/A</v>
      </c>
      <c r="I102" t="e">
        <f t="shared" si="2"/>
        <v>#N/A</v>
      </c>
    </row>
    <row r="103" spans="1:9" ht="12.75">
      <c r="A103" s="251" t="s">
        <v>491</v>
      </c>
      <c r="B103" s="251" t="s">
        <v>580</v>
      </c>
      <c r="C103" s="251" t="s">
        <v>401</v>
      </c>
      <c r="E103" s="251" t="s">
        <v>647</v>
      </c>
      <c r="F103" s="76">
        <v>62</v>
      </c>
      <c r="G103">
        <f t="shared" si="0"/>
        <v>0</v>
      </c>
      <c r="H103" s="77" t="e">
        <f t="shared" si="1"/>
        <v>#N/A</v>
      </c>
      <c r="I103" t="e">
        <f t="shared" si="2"/>
        <v>#N/A</v>
      </c>
    </row>
    <row r="104" spans="1:9" ht="12.75">
      <c r="A104" s="251" t="s">
        <v>491</v>
      </c>
      <c r="B104" s="251" t="s">
        <v>582</v>
      </c>
      <c r="C104" s="251" t="s">
        <v>402</v>
      </c>
      <c r="E104" s="251" t="s">
        <v>648</v>
      </c>
      <c r="F104" s="76">
        <v>63</v>
      </c>
      <c r="G104">
        <f t="shared" si="0"/>
        <v>0</v>
      </c>
      <c r="H104" s="77" t="e">
        <f t="shared" si="1"/>
        <v>#N/A</v>
      </c>
      <c r="I104" t="e">
        <f t="shared" si="2"/>
        <v>#N/A</v>
      </c>
    </row>
    <row r="105" spans="1:9" ht="12.75">
      <c r="A105" s="251" t="s">
        <v>491</v>
      </c>
      <c r="B105" s="251" t="s">
        <v>584</v>
      </c>
      <c r="C105" s="251" t="s">
        <v>404</v>
      </c>
      <c r="E105" s="251" t="s">
        <v>649</v>
      </c>
      <c r="F105" s="76">
        <v>64</v>
      </c>
      <c r="G105">
        <f t="shared" si="0"/>
        <v>0</v>
      </c>
      <c r="H105" s="77" t="e">
        <f t="shared" si="1"/>
        <v>#N/A</v>
      </c>
      <c r="I105" t="e">
        <f t="shared" si="2"/>
        <v>#N/A</v>
      </c>
    </row>
    <row r="106" spans="1:9" ht="12.75">
      <c r="A106" s="251" t="s">
        <v>491</v>
      </c>
      <c r="B106" s="251" t="s">
        <v>586</v>
      </c>
      <c r="C106" s="251" t="s">
        <v>405</v>
      </c>
      <c r="E106" s="251" t="s">
        <v>650</v>
      </c>
      <c r="F106" s="76">
        <v>65</v>
      </c>
      <c r="G106">
        <f t="shared" si="0"/>
        <v>0</v>
      </c>
      <c r="H106" s="77" t="e">
        <f t="shared" si="1"/>
        <v>#N/A</v>
      </c>
      <c r="I106" t="e">
        <f t="shared" si="2"/>
        <v>#N/A</v>
      </c>
    </row>
    <row r="107" spans="1:9" ht="12.75">
      <c r="A107" s="251" t="s">
        <v>491</v>
      </c>
      <c r="B107" s="251" t="s">
        <v>588</v>
      </c>
      <c r="C107" s="251" t="s">
        <v>406</v>
      </c>
      <c r="E107" s="251" t="s">
        <v>651</v>
      </c>
      <c r="F107" s="76">
        <v>66</v>
      </c>
      <c r="G107">
        <f aca="true" t="shared" si="3" ref="G107:G170">VALUE(A107)</f>
        <v>0</v>
      </c>
      <c r="H107" s="77" t="e">
        <f aca="true" t="shared" si="4" ref="H107:H170">IF(ISBLANK(A107),NA(),DATE(G107,B107,1))</f>
        <v>#N/A</v>
      </c>
      <c r="I107" t="e">
        <f aca="true" t="shared" si="5" ref="I107:I170">IF(ISBLANK(E107),NA(),VALUE(E107))</f>
        <v>#N/A</v>
      </c>
    </row>
    <row r="108" spans="1:9" ht="12.75">
      <c r="A108" s="251" t="s">
        <v>491</v>
      </c>
      <c r="B108" s="251" t="s">
        <v>590</v>
      </c>
      <c r="C108" s="251" t="s">
        <v>409</v>
      </c>
      <c r="E108" s="251" t="s">
        <v>652</v>
      </c>
      <c r="F108" s="76">
        <v>67</v>
      </c>
      <c r="G108">
        <f t="shared" si="3"/>
        <v>0</v>
      </c>
      <c r="H108" s="77" t="e">
        <f t="shared" si="4"/>
        <v>#N/A</v>
      </c>
      <c r="I108" t="e">
        <f t="shared" si="5"/>
        <v>#N/A</v>
      </c>
    </row>
    <row r="109" spans="1:9" ht="12.75">
      <c r="A109" s="251" t="s">
        <v>491</v>
      </c>
      <c r="B109" s="251" t="s">
        <v>592</v>
      </c>
      <c r="C109" s="251" t="s">
        <v>410</v>
      </c>
      <c r="E109" s="251" t="s">
        <v>653</v>
      </c>
      <c r="F109" s="76">
        <v>68</v>
      </c>
      <c r="G109">
        <f t="shared" si="3"/>
        <v>0</v>
      </c>
      <c r="H109" s="77" t="e">
        <f t="shared" si="4"/>
        <v>#N/A</v>
      </c>
      <c r="I109" t="e">
        <f t="shared" si="5"/>
        <v>#N/A</v>
      </c>
    </row>
    <row r="110" spans="1:9" ht="12.75">
      <c r="A110" s="251" t="s">
        <v>491</v>
      </c>
      <c r="B110" s="251" t="s">
        <v>594</v>
      </c>
      <c r="C110" s="251" t="s">
        <v>411</v>
      </c>
      <c r="E110" s="251" t="s">
        <v>654</v>
      </c>
      <c r="F110" s="76">
        <v>69</v>
      </c>
      <c r="G110">
        <f t="shared" si="3"/>
        <v>0</v>
      </c>
      <c r="H110" s="77" t="e">
        <f t="shared" si="4"/>
        <v>#N/A</v>
      </c>
      <c r="I110" t="e">
        <f t="shared" si="5"/>
        <v>#N/A</v>
      </c>
    </row>
    <row r="111" spans="1:9" ht="12.75">
      <c r="A111" s="251" t="s">
        <v>491</v>
      </c>
      <c r="B111" s="251" t="s">
        <v>596</v>
      </c>
      <c r="C111" s="251" t="s">
        <v>413</v>
      </c>
      <c r="E111" s="251" t="s">
        <v>654</v>
      </c>
      <c r="F111" s="76">
        <v>70</v>
      </c>
      <c r="G111">
        <f t="shared" si="3"/>
        <v>0</v>
      </c>
      <c r="H111" s="77" t="e">
        <f t="shared" si="4"/>
        <v>#N/A</v>
      </c>
      <c r="I111" t="e">
        <f t="shared" si="5"/>
        <v>#N/A</v>
      </c>
    </row>
    <row r="112" spans="1:9" ht="12.75">
      <c r="A112" s="251" t="s">
        <v>491</v>
      </c>
      <c r="B112" s="251" t="s">
        <v>598</v>
      </c>
      <c r="C112" s="251" t="s">
        <v>414</v>
      </c>
      <c r="E112" s="251" t="s">
        <v>655</v>
      </c>
      <c r="F112" s="76">
        <v>71</v>
      </c>
      <c r="G112">
        <f t="shared" si="3"/>
        <v>0</v>
      </c>
      <c r="H112" s="77" t="e">
        <f t="shared" si="4"/>
        <v>#N/A</v>
      </c>
      <c r="I112" t="e">
        <f t="shared" si="5"/>
        <v>#N/A</v>
      </c>
    </row>
    <row r="113" spans="1:9" ht="12.75">
      <c r="A113" s="251" t="s">
        <v>491</v>
      </c>
      <c r="B113" s="251" t="s">
        <v>600</v>
      </c>
      <c r="C113" s="251" t="s">
        <v>415</v>
      </c>
      <c r="E113" s="251" t="s">
        <v>656</v>
      </c>
      <c r="F113" s="76">
        <v>72</v>
      </c>
      <c r="G113">
        <f t="shared" si="3"/>
        <v>0</v>
      </c>
      <c r="H113" s="77" t="e">
        <f t="shared" si="4"/>
        <v>#N/A</v>
      </c>
      <c r="I113" t="e">
        <f t="shared" si="5"/>
        <v>#N/A</v>
      </c>
    </row>
    <row r="114" spans="1:9" ht="12.75">
      <c r="A114" s="251" t="s">
        <v>495</v>
      </c>
      <c r="B114" s="251" t="s">
        <v>578</v>
      </c>
      <c r="C114" s="251" t="s">
        <v>400</v>
      </c>
      <c r="E114" s="251" t="s">
        <v>657</v>
      </c>
      <c r="F114" s="76">
        <v>73</v>
      </c>
      <c r="G114">
        <f t="shared" si="3"/>
        <v>0</v>
      </c>
      <c r="H114" s="77" t="e">
        <f t="shared" si="4"/>
        <v>#N/A</v>
      </c>
      <c r="I114" t="e">
        <f t="shared" si="5"/>
        <v>#N/A</v>
      </c>
    </row>
    <row r="115" spans="1:9" ht="12.75">
      <c r="A115" s="251" t="s">
        <v>495</v>
      </c>
      <c r="B115" s="251" t="s">
        <v>580</v>
      </c>
      <c r="C115" s="251" t="s">
        <v>401</v>
      </c>
      <c r="E115" s="251" t="s">
        <v>657</v>
      </c>
      <c r="F115" s="76">
        <v>74</v>
      </c>
      <c r="G115">
        <f t="shared" si="3"/>
        <v>0</v>
      </c>
      <c r="H115" s="77" t="e">
        <f t="shared" si="4"/>
        <v>#N/A</v>
      </c>
      <c r="I115" t="e">
        <f t="shared" si="5"/>
        <v>#N/A</v>
      </c>
    </row>
    <row r="116" spans="1:9" ht="12.75">
      <c r="A116" s="251" t="s">
        <v>495</v>
      </c>
      <c r="B116" s="251" t="s">
        <v>582</v>
      </c>
      <c r="C116" s="251" t="s">
        <v>402</v>
      </c>
      <c r="E116" s="251" t="s">
        <v>657</v>
      </c>
      <c r="F116" s="76">
        <v>75</v>
      </c>
      <c r="G116">
        <f t="shared" si="3"/>
        <v>0</v>
      </c>
      <c r="H116" s="77" t="e">
        <f t="shared" si="4"/>
        <v>#N/A</v>
      </c>
      <c r="I116" t="e">
        <f t="shared" si="5"/>
        <v>#N/A</v>
      </c>
    </row>
    <row r="117" spans="1:9" ht="12.75">
      <c r="A117" s="251" t="s">
        <v>495</v>
      </c>
      <c r="B117" s="251" t="s">
        <v>584</v>
      </c>
      <c r="C117" s="251" t="s">
        <v>404</v>
      </c>
      <c r="E117" s="251" t="s">
        <v>657</v>
      </c>
      <c r="F117" s="76">
        <v>76</v>
      </c>
      <c r="G117">
        <f t="shared" si="3"/>
        <v>0</v>
      </c>
      <c r="H117" s="77" t="e">
        <f t="shared" si="4"/>
        <v>#N/A</v>
      </c>
      <c r="I117" t="e">
        <f t="shared" si="5"/>
        <v>#N/A</v>
      </c>
    </row>
    <row r="118" spans="1:9" ht="12.75">
      <c r="A118" s="251" t="s">
        <v>495</v>
      </c>
      <c r="B118" s="251" t="s">
        <v>586</v>
      </c>
      <c r="C118" s="251" t="s">
        <v>405</v>
      </c>
      <c r="E118" s="251" t="s">
        <v>654</v>
      </c>
      <c r="F118" s="76">
        <v>77</v>
      </c>
      <c r="G118">
        <f t="shared" si="3"/>
        <v>0</v>
      </c>
      <c r="H118" s="77" t="e">
        <f t="shared" si="4"/>
        <v>#N/A</v>
      </c>
      <c r="I118" t="e">
        <f t="shared" si="5"/>
        <v>#N/A</v>
      </c>
    </row>
    <row r="119" spans="1:9" ht="12.75">
      <c r="A119" s="251" t="s">
        <v>495</v>
      </c>
      <c r="B119" s="251" t="s">
        <v>588</v>
      </c>
      <c r="C119" s="251" t="s">
        <v>406</v>
      </c>
      <c r="E119" s="251" t="s">
        <v>658</v>
      </c>
      <c r="F119" s="76">
        <v>78</v>
      </c>
      <c r="G119">
        <f t="shared" si="3"/>
        <v>0</v>
      </c>
      <c r="H119" s="77" t="e">
        <f t="shared" si="4"/>
        <v>#N/A</v>
      </c>
      <c r="I119" t="e">
        <f t="shared" si="5"/>
        <v>#N/A</v>
      </c>
    </row>
    <row r="120" spans="1:9" ht="12.75">
      <c r="A120" s="251" t="s">
        <v>495</v>
      </c>
      <c r="B120" s="251" t="s">
        <v>590</v>
      </c>
      <c r="C120" s="251" t="s">
        <v>409</v>
      </c>
      <c r="E120" s="251" t="s">
        <v>659</v>
      </c>
      <c r="F120" s="76">
        <v>79</v>
      </c>
      <c r="G120">
        <f t="shared" si="3"/>
        <v>0</v>
      </c>
      <c r="H120" s="77" t="e">
        <f t="shared" si="4"/>
        <v>#N/A</v>
      </c>
      <c r="I120" t="e">
        <f t="shared" si="5"/>
        <v>#N/A</v>
      </c>
    </row>
    <row r="121" spans="1:9" ht="12.75">
      <c r="A121" s="251" t="s">
        <v>495</v>
      </c>
      <c r="B121" s="251" t="s">
        <v>592</v>
      </c>
      <c r="C121" s="251" t="s">
        <v>410</v>
      </c>
      <c r="E121" s="251" t="s">
        <v>660</v>
      </c>
      <c r="F121" s="76">
        <v>80</v>
      </c>
      <c r="G121">
        <f t="shared" si="3"/>
        <v>0</v>
      </c>
      <c r="H121" s="77" t="e">
        <f t="shared" si="4"/>
        <v>#N/A</v>
      </c>
      <c r="I121" t="e">
        <f t="shared" si="5"/>
        <v>#N/A</v>
      </c>
    </row>
    <row r="122" spans="1:9" ht="12.75">
      <c r="A122" s="251" t="s">
        <v>495</v>
      </c>
      <c r="B122" s="251" t="s">
        <v>594</v>
      </c>
      <c r="C122" s="251" t="s">
        <v>411</v>
      </c>
      <c r="E122" s="251" t="s">
        <v>661</v>
      </c>
      <c r="F122" s="76">
        <v>81</v>
      </c>
      <c r="G122">
        <f t="shared" si="3"/>
        <v>0</v>
      </c>
      <c r="H122" s="77" t="e">
        <f t="shared" si="4"/>
        <v>#N/A</v>
      </c>
      <c r="I122" t="e">
        <f t="shared" si="5"/>
        <v>#N/A</v>
      </c>
    </row>
    <row r="123" spans="1:9" ht="12.75">
      <c r="A123" s="251" t="s">
        <v>495</v>
      </c>
      <c r="B123" s="251" t="s">
        <v>596</v>
      </c>
      <c r="C123" s="251" t="s">
        <v>413</v>
      </c>
      <c r="E123" s="251" t="s">
        <v>662</v>
      </c>
      <c r="F123" s="76">
        <v>82</v>
      </c>
      <c r="G123">
        <f t="shared" si="3"/>
        <v>0</v>
      </c>
      <c r="H123" s="77" t="e">
        <f t="shared" si="4"/>
        <v>#N/A</v>
      </c>
      <c r="I123" t="e">
        <f t="shared" si="5"/>
        <v>#N/A</v>
      </c>
    </row>
    <row r="124" spans="1:9" ht="12.75">
      <c r="A124" s="251" t="s">
        <v>495</v>
      </c>
      <c r="B124" s="251" t="s">
        <v>598</v>
      </c>
      <c r="C124" s="251" t="s">
        <v>414</v>
      </c>
      <c r="E124" s="251" t="s">
        <v>663</v>
      </c>
      <c r="F124" s="76">
        <v>83</v>
      </c>
      <c r="G124">
        <f t="shared" si="3"/>
        <v>0</v>
      </c>
      <c r="H124" s="77" t="e">
        <f t="shared" si="4"/>
        <v>#N/A</v>
      </c>
      <c r="I124" t="e">
        <f t="shared" si="5"/>
        <v>#N/A</v>
      </c>
    </row>
    <row r="125" spans="1:9" ht="12.75">
      <c r="A125" s="251" t="s">
        <v>495</v>
      </c>
      <c r="B125" s="251" t="s">
        <v>600</v>
      </c>
      <c r="C125" s="251" t="s">
        <v>415</v>
      </c>
      <c r="E125" s="251" t="s">
        <v>664</v>
      </c>
      <c r="F125" s="76">
        <v>84</v>
      </c>
      <c r="G125">
        <f t="shared" si="3"/>
        <v>0</v>
      </c>
      <c r="H125" s="77" t="e">
        <f t="shared" si="4"/>
        <v>#N/A</v>
      </c>
      <c r="I125" t="e">
        <f t="shared" si="5"/>
        <v>#N/A</v>
      </c>
    </row>
    <row r="126" spans="1:9" ht="12.75">
      <c r="A126" s="251" t="s">
        <v>499</v>
      </c>
      <c r="B126" s="251" t="s">
        <v>578</v>
      </c>
      <c r="C126" s="251" t="s">
        <v>400</v>
      </c>
      <c r="E126" s="251" t="s">
        <v>665</v>
      </c>
      <c r="F126" s="76">
        <v>85</v>
      </c>
      <c r="G126">
        <f t="shared" si="3"/>
        <v>0</v>
      </c>
      <c r="H126" s="77" t="e">
        <f t="shared" si="4"/>
        <v>#N/A</v>
      </c>
      <c r="I126" t="e">
        <f t="shared" si="5"/>
        <v>#N/A</v>
      </c>
    </row>
    <row r="127" spans="1:9" ht="12.75">
      <c r="A127" s="251" t="s">
        <v>499</v>
      </c>
      <c r="B127" s="251" t="s">
        <v>580</v>
      </c>
      <c r="C127" s="251" t="s">
        <v>401</v>
      </c>
      <c r="E127" s="251" t="s">
        <v>666</v>
      </c>
      <c r="F127" s="76">
        <v>86</v>
      </c>
      <c r="G127">
        <f t="shared" si="3"/>
        <v>0</v>
      </c>
      <c r="H127" s="77" t="e">
        <f t="shared" si="4"/>
        <v>#N/A</v>
      </c>
      <c r="I127" t="e">
        <f t="shared" si="5"/>
        <v>#N/A</v>
      </c>
    </row>
    <row r="128" spans="1:9" ht="12.75">
      <c r="A128" s="251" t="s">
        <v>499</v>
      </c>
      <c r="B128" s="251" t="s">
        <v>582</v>
      </c>
      <c r="C128" s="251" t="s">
        <v>402</v>
      </c>
      <c r="E128" s="251" t="s">
        <v>667</v>
      </c>
      <c r="F128" s="76">
        <v>87</v>
      </c>
      <c r="G128">
        <f t="shared" si="3"/>
        <v>0</v>
      </c>
      <c r="H128" s="77" t="e">
        <f t="shared" si="4"/>
        <v>#N/A</v>
      </c>
      <c r="I128" t="e">
        <f t="shared" si="5"/>
        <v>#N/A</v>
      </c>
    </row>
    <row r="129" spans="1:9" ht="12.75">
      <c r="A129" s="251" t="s">
        <v>499</v>
      </c>
      <c r="B129" s="251" t="s">
        <v>584</v>
      </c>
      <c r="C129" s="251" t="s">
        <v>404</v>
      </c>
      <c r="E129" s="251" t="s">
        <v>668</v>
      </c>
      <c r="F129" s="76">
        <v>88</v>
      </c>
      <c r="G129">
        <f t="shared" si="3"/>
        <v>0</v>
      </c>
      <c r="H129" s="77" t="e">
        <f t="shared" si="4"/>
        <v>#N/A</v>
      </c>
      <c r="I129" t="e">
        <f t="shared" si="5"/>
        <v>#N/A</v>
      </c>
    </row>
    <row r="130" spans="1:9" ht="12.75">
      <c r="A130" s="251" t="s">
        <v>499</v>
      </c>
      <c r="B130" s="251" t="s">
        <v>586</v>
      </c>
      <c r="C130" s="251" t="s">
        <v>405</v>
      </c>
      <c r="E130" s="251" t="s">
        <v>669</v>
      </c>
      <c r="F130" s="76">
        <v>89</v>
      </c>
      <c r="G130">
        <f t="shared" si="3"/>
        <v>0</v>
      </c>
      <c r="H130" s="77" t="e">
        <f t="shared" si="4"/>
        <v>#N/A</v>
      </c>
      <c r="I130" t="e">
        <f t="shared" si="5"/>
        <v>#N/A</v>
      </c>
    </row>
    <row r="131" spans="1:9" ht="12.75">
      <c r="A131" s="251" t="s">
        <v>499</v>
      </c>
      <c r="B131" s="251" t="s">
        <v>588</v>
      </c>
      <c r="C131" s="251" t="s">
        <v>406</v>
      </c>
      <c r="E131" s="251" t="s">
        <v>670</v>
      </c>
      <c r="F131" s="76">
        <v>90</v>
      </c>
      <c r="G131">
        <f t="shared" si="3"/>
        <v>0</v>
      </c>
      <c r="H131" s="77" t="e">
        <f t="shared" si="4"/>
        <v>#N/A</v>
      </c>
      <c r="I131" t="e">
        <f t="shared" si="5"/>
        <v>#N/A</v>
      </c>
    </row>
    <row r="132" spans="1:9" ht="12.75">
      <c r="A132" s="251" t="s">
        <v>499</v>
      </c>
      <c r="B132" s="251" t="s">
        <v>590</v>
      </c>
      <c r="C132" s="251" t="s">
        <v>409</v>
      </c>
      <c r="E132" s="251" t="s">
        <v>671</v>
      </c>
      <c r="F132" s="76">
        <v>91</v>
      </c>
      <c r="G132">
        <f t="shared" si="3"/>
        <v>0</v>
      </c>
      <c r="H132" s="77" t="e">
        <f t="shared" si="4"/>
        <v>#N/A</v>
      </c>
      <c r="I132" t="e">
        <f t="shared" si="5"/>
        <v>#N/A</v>
      </c>
    </row>
    <row r="133" spans="1:9" ht="12.75">
      <c r="A133" s="251" t="s">
        <v>499</v>
      </c>
      <c r="B133" s="251" t="s">
        <v>592</v>
      </c>
      <c r="C133" s="251" t="s">
        <v>410</v>
      </c>
      <c r="E133" s="251" t="s">
        <v>672</v>
      </c>
      <c r="F133" s="76">
        <v>92</v>
      </c>
      <c r="G133">
        <f t="shared" si="3"/>
        <v>0</v>
      </c>
      <c r="H133" s="77" t="e">
        <f t="shared" si="4"/>
        <v>#N/A</v>
      </c>
      <c r="I133" t="e">
        <f t="shared" si="5"/>
        <v>#N/A</v>
      </c>
    </row>
    <row r="134" spans="1:9" ht="12.75">
      <c r="A134" s="251" t="s">
        <v>499</v>
      </c>
      <c r="B134" s="251" t="s">
        <v>594</v>
      </c>
      <c r="C134" s="251" t="s">
        <v>411</v>
      </c>
      <c r="E134" s="251" t="s">
        <v>673</v>
      </c>
      <c r="F134" s="76">
        <v>93</v>
      </c>
      <c r="G134">
        <f t="shared" si="3"/>
        <v>0</v>
      </c>
      <c r="H134" s="77" t="e">
        <f t="shared" si="4"/>
        <v>#N/A</v>
      </c>
      <c r="I134" t="e">
        <f t="shared" si="5"/>
        <v>#N/A</v>
      </c>
    </row>
    <row r="135" spans="1:9" ht="12.75">
      <c r="A135" s="251" t="s">
        <v>499</v>
      </c>
      <c r="B135" s="251" t="s">
        <v>596</v>
      </c>
      <c r="C135" s="251" t="s">
        <v>413</v>
      </c>
      <c r="E135" s="251" t="s">
        <v>674</v>
      </c>
      <c r="F135" s="76">
        <v>94</v>
      </c>
      <c r="G135">
        <f t="shared" si="3"/>
        <v>0</v>
      </c>
      <c r="H135" s="77" t="e">
        <f t="shared" si="4"/>
        <v>#N/A</v>
      </c>
      <c r="I135" t="e">
        <f t="shared" si="5"/>
        <v>#N/A</v>
      </c>
    </row>
    <row r="136" spans="1:9" ht="12.75">
      <c r="A136" s="251" t="s">
        <v>499</v>
      </c>
      <c r="B136" s="251" t="s">
        <v>598</v>
      </c>
      <c r="C136" s="251" t="s">
        <v>414</v>
      </c>
      <c r="E136" s="251" t="s">
        <v>675</v>
      </c>
      <c r="F136" s="76">
        <v>95</v>
      </c>
      <c r="G136">
        <f t="shared" si="3"/>
        <v>0</v>
      </c>
      <c r="H136" s="77" t="e">
        <f t="shared" si="4"/>
        <v>#N/A</v>
      </c>
      <c r="I136" t="e">
        <f t="shared" si="5"/>
        <v>#N/A</v>
      </c>
    </row>
    <row r="137" spans="1:9" ht="12.75">
      <c r="A137" s="251" t="s">
        <v>499</v>
      </c>
      <c r="B137" s="251" t="s">
        <v>600</v>
      </c>
      <c r="C137" s="251" t="s">
        <v>415</v>
      </c>
      <c r="E137" s="251" t="s">
        <v>676</v>
      </c>
      <c r="F137" s="76">
        <v>96</v>
      </c>
      <c r="G137">
        <f t="shared" si="3"/>
        <v>0</v>
      </c>
      <c r="H137" s="77" t="e">
        <f t="shared" si="4"/>
        <v>#N/A</v>
      </c>
      <c r="I137" t="e">
        <f t="shared" si="5"/>
        <v>#N/A</v>
      </c>
    </row>
    <row r="138" spans="1:9" ht="12.75">
      <c r="A138" s="251" t="s">
        <v>503</v>
      </c>
      <c r="B138" s="251" t="s">
        <v>578</v>
      </c>
      <c r="C138" s="251" t="s">
        <v>400</v>
      </c>
      <c r="E138" s="251" t="s">
        <v>677</v>
      </c>
      <c r="F138" s="76">
        <v>97</v>
      </c>
      <c r="G138">
        <f t="shared" si="3"/>
        <v>0</v>
      </c>
      <c r="H138" s="77" t="e">
        <f t="shared" si="4"/>
        <v>#N/A</v>
      </c>
      <c r="I138" t="e">
        <f t="shared" si="5"/>
        <v>#N/A</v>
      </c>
    </row>
    <row r="139" spans="1:9" ht="12.75">
      <c r="A139" s="251" t="s">
        <v>503</v>
      </c>
      <c r="B139" s="251" t="s">
        <v>580</v>
      </c>
      <c r="C139" s="251" t="s">
        <v>401</v>
      </c>
      <c r="E139" s="251" t="s">
        <v>678</v>
      </c>
      <c r="F139" s="76">
        <v>98</v>
      </c>
      <c r="G139">
        <f t="shared" si="3"/>
        <v>0</v>
      </c>
      <c r="H139" s="77" t="e">
        <f t="shared" si="4"/>
        <v>#N/A</v>
      </c>
      <c r="I139" t="e">
        <f t="shared" si="5"/>
        <v>#N/A</v>
      </c>
    </row>
    <row r="140" spans="1:9" ht="12.75">
      <c r="A140" s="251" t="s">
        <v>503</v>
      </c>
      <c r="B140" s="251" t="s">
        <v>582</v>
      </c>
      <c r="C140" s="251" t="s">
        <v>402</v>
      </c>
      <c r="E140" s="251" t="s">
        <v>679</v>
      </c>
      <c r="F140" s="76">
        <v>99</v>
      </c>
      <c r="G140">
        <f t="shared" si="3"/>
        <v>0</v>
      </c>
      <c r="H140" s="77" t="e">
        <f t="shared" si="4"/>
        <v>#N/A</v>
      </c>
      <c r="I140" t="e">
        <f t="shared" si="5"/>
        <v>#N/A</v>
      </c>
    </row>
    <row r="141" spans="1:9" ht="12.75">
      <c r="A141" s="251" t="s">
        <v>503</v>
      </c>
      <c r="B141" s="251" t="s">
        <v>584</v>
      </c>
      <c r="C141" s="251" t="s">
        <v>404</v>
      </c>
      <c r="E141" s="251" t="s">
        <v>680</v>
      </c>
      <c r="F141" s="76">
        <v>100</v>
      </c>
      <c r="G141">
        <f t="shared" si="3"/>
        <v>0</v>
      </c>
      <c r="H141" s="77" t="e">
        <f t="shared" si="4"/>
        <v>#N/A</v>
      </c>
      <c r="I141" t="e">
        <f t="shared" si="5"/>
        <v>#N/A</v>
      </c>
    </row>
    <row r="142" spans="1:9" ht="12.75">
      <c r="A142" s="251" t="s">
        <v>503</v>
      </c>
      <c r="B142" s="251" t="s">
        <v>586</v>
      </c>
      <c r="C142" s="251" t="s">
        <v>405</v>
      </c>
      <c r="E142" s="251" t="s">
        <v>681</v>
      </c>
      <c r="F142" s="76">
        <v>101</v>
      </c>
      <c r="G142">
        <f t="shared" si="3"/>
        <v>0</v>
      </c>
      <c r="H142" s="77" t="e">
        <f t="shared" si="4"/>
        <v>#N/A</v>
      </c>
      <c r="I142" t="e">
        <f t="shared" si="5"/>
        <v>#N/A</v>
      </c>
    </row>
    <row r="143" spans="1:9" ht="12.75">
      <c r="A143" s="251" t="s">
        <v>503</v>
      </c>
      <c r="B143" s="251" t="s">
        <v>588</v>
      </c>
      <c r="C143" s="251" t="s">
        <v>406</v>
      </c>
      <c r="E143" s="251" t="s">
        <v>682</v>
      </c>
      <c r="F143" s="76">
        <v>102</v>
      </c>
      <c r="G143">
        <f t="shared" si="3"/>
        <v>0</v>
      </c>
      <c r="H143" s="77" t="e">
        <f t="shared" si="4"/>
        <v>#N/A</v>
      </c>
      <c r="I143" t="e">
        <f t="shared" si="5"/>
        <v>#N/A</v>
      </c>
    </row>
    <row r="144" spans="1:9" ht="12.75">
      <c r="A144" s="251" t="s">
        <v>503</v>
      </c>
      <c r="B144" s="251" t="s">
        <v>590</v>
      </c>
      <c r="C144" s="251" t="s">
        <v>409</v>
      </c>
      <c r="E144" s="251" t="s">
        <v>683</v>
      </c>
      <c r="F144" s="76">
        <v>103</v>
      </c>
      <c r="G144">
        <f t="shared" si="3"/>
        <v>0</v>
      </c>
      <c r="H144" s="77" t="e">
        <f t="shared" si="4"/>
        <v>#N/A</v>
      </c>
      <c r="I144" t="e">
        <f t="shared" si="5"/>
        <v>#N/A</v>
      </c>
    </row>
    <row r="145" spans="1:9" ht="12.75">
      <c r="A145" s="251" t="s">
        <v>503</v>
      </c>
      <c r="B145" s="251" t="s">
        <v>592</v>
      </c>
      <c r="C145" s="251" t="s">
        <v>410</v>
      </c>
      <c r="E145" s="251" t="s">
        <v>684</v>
      </c>
      <c r="F145" s="76">
        <v>104</v>
      </c>
      <c r="G145">
        <f t="shared" si="3"/>
        <v>0</v>
      </c>
      <c r="H145" s="77" t="e">
        <f t="shared" si="4"/>
        <v>#N/A</v>
      </c>
      <c r="I145" t="e">
        <f t="shared" si="5"/>
        <v>#N/A</v>
      </c>
    </row>
    <row r="146" spans="1:9" ht="12.75">
      <c r="A146" s="251" t="s">
        <v>503</v>
      </c>
      <c r="B146" s="251" t="s">
        <v>594</v>
      </c>
      <c r="C146" s="251" t="s">
        <v>411</v>
      </c>
      <c r="E146" s="251" t="s">
        <v>685</v>
      </c>
      <c r="F146" s="76">
        <v>105</v>
      </c>
      <c r="G146">
        <f t="shared" si="3"/>
        <v>0</v>
      </c>
      <c r="H146" s="77" t="e">
        <f t="shared" si="4"/>
        <v>#N/A</v>
      </c>
      <c r="I146" t="e">
        <f t="shared" si="5"/>
        <v>#N/A</v>
      </c>
    </row>
    <row r="147" spans="1:9" ht="12.75">
      <c r="A147" s="251" t="s">
        <v>503</v>
      </c>
      <c r="B147" s="251" t="s">
        <v>596</v>
      </c>
      <c r="C147" s="251" t="s">
        <v>413</v>
      </c>
      <c r="E147" s="251" t="s">
        <v>686</v>
      </c>
      <c r="F147" s="76">
        <v>106</v>
      </c>
      <c r="G147">
        <f t="shared" si="3"/>
        <v>0</v>
      </c>
      <c r="H147" s="77" t="e">
        <f t="shared" si="4"/>
        <v>#N/A</v>
      </c>
      <c r="I147" t="e">
        <f t="shared" si="5"/>
        <v>#N/A</v>
      </c>
    </row>
    <row r="148" spans="1:9" ht="12.75">
      <c r="A148" s="251" t="s">
        <v>503</v>
      </c>
      <c r="B148" s="251" t="s">
        <v>598</v>
      </c>
      <c r="C148" s="251" t="s">
        <v>414</v>
      </c>
      <c r="E148" s="251" t="s">
        <v>687</v>
      </c>
      <c r="F148" s="76">
        <v>107</v>
      </c>
      <c r="G148">
        <f t="shared" si="3"/>
        <v>0</v>
      </c>
      <c r="H148" s="77" t="e">
        <f t="shared" si="4"/>
        <v>#N/A</v>
      </c>
      <c r="I148" t="e">
        <f t="shared" si="5"/>
        <v>#N/A</v>
      </c>
    </row>
    <row r="149" spans="1:9" ht="12.75">
      <c r="A149" s="251" t="s">
        <v>503</v>
      </c>
      <c r="B149" s="251" t="s">
        <v>600</v>
      </c>
      <c r="C149" s="251" t="s">
        <v>415</v>
      </c>
      <c r="E149" s="251" t="s">
        <v>688</v>
      </c>
      <c r="F149" s="76">
        <v>108</v>
      </c>
      <c r="G149">
        <f t="shared" si="3"/>
        <v>0</v>
      </c>
      <c r="H149" s="77" t="e">
        <f t="shared" si="4"/>
        <v>#N/A</v>
      </c>
      <c r="I149" t="e">
        <f t="shared" si="5"/>
        <v>#N/A</v>
      </c>
    </row>
    <row r="150" spans="1:9" ht="12.75">
      <c r="A150" s="251" t="s">
        <v>507</v>
      </c>
      <c r="B150" s="251" t="s">
        <v>578</v>
      </c>
      <c r="C150" s="251" t="s">
        <v>400</v>
      </c>
      <c r="E150" s="251" t="s">
        <v>689</v>
      </c>
      <c r="F150" s="76">
        <v>109</v>
      </c>
      <c r="G150">
        <f t="shared" si="3"/>
        <v>0</v>
      </c>
      <c r="H150" s="77" t="e">
        <f t="shared" si="4"/>
        <v>#N/A</v>
      </c>
      <c r="I150" t="e">
        <f t="shared" si="5"/>
        <v>#N/A</v>
      </c>
    </row>
    <row r="151" spans="1:9" ht="12.75">
      <c r="A151" s="251" t="s">
        <v>507</v>
      </c>
      <c r="B151" s="251" t="s">
        <v>580</v>
      </c>
      <c r="C151" s="251" t="s">
        <v>401</v>
      </c>
      <c r="E151" s="251" t="s">
        <v>690</v>
      </c>
      <c r="F151" s="76">
        <v>110</v>
      </c>
      <c r="G151">
        <f t="shared" si="3"/>
        <v>0</v>
      </c>
      <c r="H151" s="77" t="e">
        <f t="shared" si="4"/>
        <v>#N/A</v>
      </c>
      <c r="I151" t="e">
        <f t="shared" si="5"/>
        <v>#N/A</v>
      </c>
    </row>
    <row r="152" spans="1:9" ht="12.75">
      <c r="A152" s="251" t="s">
        <v>507</v>
      </c>
      <c r="B152" s="251" t="s">
        <v>582</v>
      </c>
      <c r="C152" s="251" t="s">
        <v>402</v>
      </c>
      <c r="E152" s="251" t="s">
        <v>691</v>
      </c>
      <c r="F152" s="76">
        <v>111</v>
      </c>
      <c r="G152">
        <f t="shared" si="3"/>
        <v>0</v>
      </c>
      <c r="H152" s="77" t="e">
        <f t="shared" si="4"/>
        <v>#N/A</v>
      </c>
      <c r="I152" t="e">
        <f t="shared" si="5"/>
        <v>#N/A</v>
      </c>
    </row>
    <row r="153" spans="1:9" ht="12.75">
      <c r="A153" s="251" t="s">
        <v>507</v>
      </c>
      <c r="B153" s="251" t="s">
        <v>584</v>
      </c>
      <c r="C153" s="251" t="s">
        <v>404</v>
      </c>
      <c r="E153" s="251" t="s">
        <v>692</v>
      </c>
      <c r="F153" s="76">
        <v>112</v>
      </c>
      <c r="G153">
        <f t="shared" si="3"/>
        <v>0</v>
      </c>
      <c r="H153" s="77" t="e">
        <f t="shared" si="4"/>
        <v>#N/A</v>
      </c>
      <c r="I153" t="e">
        <f t="shared" si="5"/>
        <v>#N/A</v>
      </c>
    </row>
    <row r="154" spans="1:9" ht="12.75">
      <c r="A154" s="251" t="s">
        <v>507</v>
      </c>
      <c r="B154" s="251" t="s">
        <v>586</v>
      </c>
      <c r="C154" s="251" t="s">
        <v>405</v>
      </c>
      <c r="E154" s="251" t="s">
        <v>693</v>
      </c>
      <c r="F154" s="76">
        <v>113</v>
      </c>
      <c r="G154">
        <f t="shared" si="3"/>
        <v>0</v>
      </c>
      <c r="H154" s="77" t="e">
        <f t="shared" si="4"/>
        <v>#N/A</v>
      </c>
      <c r="I154" t="e">
        <f t="shared" si="5"/>
        <v>#N/A</v>
      </c>
    </row>
    <row r="155" spans="1:9" ht="12.75">
      <c r="A155" s="251" t="s">
        <v>507</v>
      </c>
      <c r="B155" s="251" t="s">
        <v>588</v>
      </c>
      <c r="C155" s="251" t="s">
        <v>406</v>
      </c>
      <c r="E155" s="251" t="s">
        <v>694</v>
      </c>
      <c r="F155" s="76">
        <v>114</v>
      </c>
      <c r="G155">
        <f t="shared" si="3"/>
        <v>0</v>
      </c>
      <c r="H155" s="77" t="e">
        <f t="shared" si="4"/>
        <v>#N/A</v>
      </c>
      <c r="I155" t="e">
        <f t="shared" si="5"/>
        <v>#N/A</v>
      </c>
    </row>
    <row r="156" spans="1:9" ht="12.75">
      <c r="A156" s="251" t="s">
        <v>507</v>
      </c>
      <c r="B156" s="251" t="s">
        <v>590</v>
      </c>
      <c r="C156" s="251" t="s">
        <v>409</v>
      </c>
      <c r="E156" s="251" t="s">
        <v>695</v>
      </c>
      <c r="F156" s="76">
        <v>115</v>
      </c>
      <c r="G156">
        <f t="shared" si="3"/>
        <v>0</v>
      </c>
      <c r="H156" s="77" t="e">
        <f t="shared" si="4"/>
        <v>#N/A</v>
      </c>
      <c r="I156" t="e">
        <f t="shared" si="5"/>
        <v>#N/A</v>
      </c>
    </row>
    <row r="157" spans="1:9" ht="12.75">
      <c r="A157" s="251" t="s">
        <v>507</v>
      </c>
      <c r="B157" s="251" t="s">
        <v>592</v>
      </c>
      <c r="C157" s="251" t="s">
        <v>410</v>
      </c>
      <c r="E157" s="251" t="s">
        <v>696</v>
      </c>
      <c r="F157" s="76">
        <v>116</v>
      </c>
      <c r="G157">
        <f t="shared" si="3"/>
        <v>0</v>
      </c>
      <c r="H157" s="77" t="e">
        <f t="shared" si="4"/>
        <v>#N/A</v>
      </c>
      <c r="I157" t="e">
        <f t="shared" si="5"/>
        <v>#N/A</v>
      </c>
    </row>
    <row r="158" spans="1:9" ht="12.75">
      <c r="A158" s="251" t="s">
        <v>507</v>
      </c>
      <c r="B158" s="251" t="s">
        <v>594</v>
      </c>
      <c r="C158" s="251" t="s">
        <v>411</v>
      </c>
      <c r="E158" s="251" t="s">
        <v>697</v>
      </c>
      <c r="F158" s="76">
        <v>117</v>
      </c>
      <c r="G158">
        <f t="shared" si="3"/>
        <v>0</v>
      </c>
      <c r="H158" s="77" t="e">
        <f t="shared" si="4"/>
        <v>#N/A</v>
      </c>
      <c r="I158" t="e">
        <f t="shared" si="5"/>
        <v>#N/A</v>
      </c>
    </row>
    <row r="159" spans="1:9" ht="12.75">
      <c r="A159" s="251" t="s">
        <v>507</v>
      </c>
      <c r="B159" s="251" t="s">
        <v>596</v>
      </c>
      <c r="C159" s="251" t="s">
        <v>413</v>
      </c>
      <c r="E159" s="251" t="s">
        <v>698</v>
      </c>
      <c r="F159" s="76">
        <v>118</v>
      </c>
      <c r="G159">
        <f t="shared" si="3"/>
        <v>0</v>
      </c>
      <c r="H159" s="77" t="e">
        <f t="shared" si="4"/>
        <v>#N/A</v>
      </c>
      <c r="I159" t="e">
        <f t="shared" si="5"/>
        <v>#N/A</v>
      </c>
    </row>
    <row r="160" spans="1:9" ht="12.75">
      <c r="A160" s="251" t="s">
        <v>507</v>
      </c>
      <c r="B160" s="251" t="s">
        <v>598</v>
      </c>
      <c r="C160" s="251" t="s">
        <v>414</v>
      </c>
      <c r="E160" s="251" t="s">
        <v>699</v>
      </c>
      <c r="F160" s="76">
        <v>119</v>
      </c>
      <c r="G160">
        <f t="shared" si="3"/>
        <v>0</v>
      </c>
      <c r="H160" s="77" t="e">
        <f t="shared" si="4"/>
        <v>#N/A</v>
      </c>
      <c r="I160" t="e">
        <f t="shared" si="5"/>
        <v>#N/A</v>
      </c>
    </row>
    <row r="161" spans="1:9" ht="12.75">
      <c r="A161" s="251" t="s">
        <v>507</v>
      </c>
      <c r="B161" s="251" t="s">
        <v>600</v>
      </c>
      <c r="C161" s="251" t="s">
        <v>415</v>
      </c>
      <c r="E161" s="251" t="s">
        <v>700</v>
      </c>
      <c r="F161" s="76">
        <v>120</v>
      </c>
      <c r="G161">
        <f t="shared" si="3"/>
        <v>0</v>
      </c>
      <c r="H161" s="77" t="e">
        <f t="shared" si="4"/>
        <v>#N/A</v>
      </c>
      <c r="I161" t="e">
        <f t="shared" si="5"/>
        <v>#N/A</v>
      </c>
    </row>
    <row r="162" spans="1:9" ht="12.75">
      <c r="A162" s="251" t="s">
        <v>511</v>
      </c>
      <c r="B162" s="251" t="s">
        <v>578</v>
      </c>
      <c r="C162" s="251" t="s">
        <v>400</v>
      </c>
      <c r="E162" s="251" t="s">
        <v>701</v>
      </c>
      <c r="F162" s="76">
        <v>121</v>
      </c>
      <c r="G162">
        <f t="shared" si="3"/>
        <v>0</v>
      </c>
      <c r="H162" s="77" t="e">
        <f t="shared" si="4"/>
        <v>#N/A</v>
      </c>
      <c r="I162" t="e">
        <f t="shared" si="5"/>
        <v>#N/A</v>
      </c>
    </row>
    <row r="163" spans="1:9" ht="12.75">
      <c r="A163" s="251" t="s">
        <v>511</v>
      </c>
      <c r="B163" s="251" t="s">
        <v>580</v>
      </c>
      <c r="C163" s="251" t="s">
        <v>401</v>
      </c>
      <c r="E163" s="251" t="s">
        <v>702</v>
      </c>
      <c r="F163" s="76">
        <v>122</v>
      </c>
      <c r="G163">
        <f t="shared" si="3"/>
        <v>0</v>
      </c>
      <c r="H163" s="77" t="e">
        <f t="shared" si="4"/>
        <v>#N/A</v>
      </c>
      <c r="I163" t="e">
        <f t="shared" si="5"/>
        <v>#N/A</v>
      </c>
    </row>
    <row r="164" spans="1:9" ht="12.75">
      <c r="A164" s="251" t="s">
        <v>511</v>
      </c>
      <c r="B164" s="251" t="s">
        <v>582</v>
      </c>
      <c r="C164" s="251" t="s">
        <v>402</v>
      </c>
      <c r="E164" s="251" t="s">
        <v>703</v>
      </c>
      <c r="F164" s="76">
        <v>123</v>
      </c>
      <c r="G164">
        <f t="shared" si="3"/>
        <v>0</v>
      </c>
      <c r="H164" s="77" t="e">
        <f t="shared" si="4"/>
        <v>#N/A</v>
      </c>
      <c r="I164" t="e">
        <f t="shared" si="5"/>
        <v>#N/A</v>
      </c>
    </row>
    <row r="165" spans="1:9" ht="12.75">
      <c r="A165" s="251" t="s">
        <v>511</v>
      </c>
      <c r="B165" s="251" t="s">
        <v>584</v>
      </c>
      <c r="C165" s="251" t="s">
        <v>404</v>
      </c>
      <c r="E165" s="251" t="s">
        <v>704</v>
      </c>
      <c r="F165" s="76">
        <v>124</v>
      </c>
      <c r="G165">
        <f t="shared" si="3"/>
        <v>0</v>
      </c>
      <c r="H165" s="77" t="e">
        <f t="shared" si="4"/>
        <v>#N/A</v>
      </c>
      <c r="I165" t="e">
        <f t="shared" si="5"/>
        <v>#N/A</v>
      </c>
    </row>
    <row r="166" spans="1:9" ht="12.75">
      <c r="A166" s="251" t="s">
        <v>511</v>
      </c>
      <c r="B166" s="251" t="s">
        <v>586</v>
      </c>
      <c r="C166" s="251" t="s">
        <v>405</v>
      </c>
      <c r="E166" s="251" t="s">
        <v>705</v>
      </c>
      <c r="F166" s="76">
        <v>125</v>
      </c>
      <c r="G166">
        <f t="shared" si="3"/>
        <v>0</v>
      </c>
      <c r="H166" s="77" t="e">
        <f t="shared" si="4"/>
        <v>#N/A</v>
      </c>
      <c r="I166" t="e">
        <f t="shared" si="5"/>
        <v>#N/A</v>
      </c>
    </row>
    <row r="167" spans="1:9" ht="12.75">
      <c r="A167" s="251" t="s">
        <v>511</v>
      </c>
      <c r="B167" s="251" t="s">
        <v>588</v>
      </c>
      <c r="C167" s="251" t="s">
        <v>406</v>
      </c>
      <c r="E167" s="251" t="s">
        <v>706</v>
      </c>
      <c r="F167" s="76">
        <v>126</v>
      </c>
      <c r="G167">
        <f t="shared" si="3"/>
        <v>0</v>
      </c>
      <c r="H167" s="77" t="e">
        <f t="shared" si="4"/>
        <v>#N/A</v>
      </c>
      <c r="I167" t="e">
        <f t="shared" si="5"/>
        <v>#N/A</v>
      </c>
    </row>
    <row r="168" spans="1:9" ht="12.75">
      <c r="A168" s="251" t="s">
        <v>511</v>
      </c>
      <c r="B168" s="251" t="s">
        <v>590</v>
      </c>
      <c r="C168" s="251" t="s">
        <v>409</v>
      </c>
      <c r="E168" s="251" t="s">
        <v>707</v>
      </c>
      <c r="F168" s="76">
        <v>127</v>
      </c>
      <c r="G168">
        <f t="shared" si="3"/>
        <v>0</v>
      </c>
      <c r="H168" s="77" t="e">
        <f t="shared" si="4"/>
        <v>#N/A</v>
      </c>
      <c r="I168" t="e">
        <f t="shared" si="5"/>
        <v>#N/A</v>
      </c>
    </row>
    <row r="169" spans="1:9" ht="12.75">
      <c r="A169" s="251" t="s">
        <v>511</v>
      </c>
      <c r="B169" s="251" t="s">
        <v>592</v>
      </c>
      <c r="C169" s="251" t="s">
        <v>410</v>
      </c>
      <c r="E169" s="251" t="s">
        <v>708</v>
      </c>
      <c r="F169" s="76">
        <v>128</v>
      </c>
      <c r="G169">
        <f t="shared" si="3"/>
        <v>0</v>
      </c>
      <c r="H169" s="77" t="e">
        <f t="shared" si="4"/>
        <v>#N/A</v>
      </c>
      <c r="I169" t="e">
        <f t="shared" si="5"/>
        <v>#N/A</v>
      </c>
    </row>
    <row r="170" spans="1:9" ht="12.75">
      <c r="A170" s="251" t="s">
        <v>511</v>
      </c>
      <c r="B170" s="251" t="s">
        <v>594</v>
      </c>
      <c r="C170" s="251" t="s">
        <v>411</v>
      </c>
      <c r="E170" s="251" t="s">
        <v>709</v>
      </c>
      <c r="F170" s="76">
        <v>129</v>
      </c>
      <c r="G170">
        <f t="shared" si="3"/>
        <v>0</v>
      </c>
      <c r="H170" s="77" t="e">
        <f t="shared" si="4"/>
        <v>#N/A</v>
      </c>
      <c r="I170" t="e">
        <f t="shared" si="5"/>
        <v>#N/A</v>
      </c>
    </row>
    <row r="171" spans="1:9" ht="12.75">
      <c r="A171" s="251" t="s">
        <v>511</v>
      </c>
      <c r="B171" s="251" t="s">
        <v>596</v>
      </c>
      <c r="C171" s="251" t="s">
        <v>413</v>
      </c>
      <c r="E171" s="251" t="s">
        <v>710</v>
      </c>
      <c r="F171" s="76">
        <v>130</v>
      </c>
      <c r="G171">
        <f aca="true" t="shared" si="6" ref="G171:G234">VALUE(A171)</f>
        <v>0</v>
      </c>
      <c r="H171" s="77" t="e">
        <f aca="true" t="shared" si="7" ref="H171:H234">IF(ISBLANK(A171),NA(),DATE(G171,B171,1))</f>
        <v>#N/A</v>
      </c>
      <c r="I171" t="e">
        <f aca="true" t="shared" si="8" ref="I171:I234">IF(ISBLANK(E171),NA(),VALUE(E171))</f>
        <v>#N/A</v>
      </c>
    </row>
    <row r="172" spans="1:9" ht="12.75">
      <c r="A172" s="251" t="s">
        <v>511</v>
      </c>
      <c r="B172" s="251" t="s">
        <v>598</v>
      </c>
      <c r="C172" s="251" t="s">
        <v>414</v>
      </c>
      <c r="E172" s="251" t="s">
        <v>711</v>
      </c>
      <c r="F172" s="76">
        <v>131</v>
      </c>
      <c r="G172">
        <f t="shared" si="6"/>
        <v>0</v>
      </c>
      <c r="H172" s="77" t="e">
        <f t="shared" si="7"/>
        <v>#N/A</v>
      </c>
      <c r="I172" t="e">
        <f t="shared" si="8"/>
        <v>#N/A</v>
      </c>
    </row>
    <row r="173" spans="1:9" ht="12.75">
      <c r="A173" s="251" t="s">
        <v>511</v>
      </c>
      <c r="B173" s="251" t="s">
        <v>600</v>
      </c>
      <c r="C173" s="251" t="s">
        <v>415</v>
      </c>
      <c r="E173" s="251" t="s">
        <v>711</v>
      </c>
      <c r="F173" s="76">
        <v>132</v>
      </c>
      <c r="G173">
        <f t="shared" si="6"/>
        <v>0</v>
      </c>
      <c r="H173" s="77" t="e">
        <f t="shared" si="7"/>
        <v>#N/A</v>
      </c>
      <c r="I173" t="e">
        <f t="shared" si="8"/>
        <v>#N/A</v>
      </c>
    </row>
    <row r="174" spans="1:9" ht="12.75">
      <c r="A174" s="251" t="s">
        <v>515</v>
      </c>
      <c r="B174" s="251" t="s">
        <v>578</v>
      </c>
      <c r="C174" s="251" t="s">
        <v>400</v>
      </c>
      <c r="E174" s="251" t="s">
        <v>712</v>
      </c>
      <c r="F174" s="76">
        <v>133</v>
      </c>
      <c r="G174">
        <f t="shared" si="6"/>
        <v>0</v>
      </c>
      <c r="H174" s="77" t="e">
        <f t="shared" si="7"/>
        <v>#N/A</v>
      </c>
      <c r="I174" t="e">
        <f t="shared" si="8"/>
        <v>#N/A</v>
      </c>
    </row>
    <row r="175" spans="1:9" ht="12.75">
      <c r="A175" s="251" t="s">
        <v>515</v>
      </c>
      <c r="B175" s="251" t="s">
        <v>580</v>
      </c>
      <c r="C175" s="251" t="s">
        <v>401</v>
      </c>
      <c r="E175" s="251" t="s">
        <v>710</v>
      </c>
      <c r="F175" s="76">
        <v>134</v>
      </c>
      <c r="G175">
        <f t="shared" si="6"/>
        <v>0</v>
      </c>
      <c r="H175" s="77" t="e">
        <f t="shared" si="7"/>
        <v>#N/A</v>
      </c>
      <c r="I175" t="e">
        <f t="shared" si="8"/>
        <v>#N/A</v>
      </c>
    </row>
    <row r="176" spans="1:9" ht="12.75">
      <c r="A176" s="251" t="s">
        <v>515</v>
      </c>
      <c r="B176" s="251" t="s">
        <v>582</v>
      </c>
      <c r="C176" s="251" t="s">
        <v>402</v>
      </c>
      <c r="E176" s="251" t="s">
        <v>713</v>
      </c>
      <c r="F176" s="76">
        <v>135</v>
      </c>
      <c r="G176">
        <f t="shared" si="6"/>
        <v>0</v>
      </c>
      <c r="H176" s="77" t="e">
        <f t="shared" si="7"/>
        <v>#N/A</v>
      </c>
      <c r="I176" t="e">
        <f t="shared" si="8"/>
        <v>#N/A</v>
      </c>
    </row>
    <row r="177" spans="1:9" ht="12.75">
      <c r="A177" s="251" t="s">
        <v>515</v>
      </c>
      <c r="B177" s="251" t="s">
        <v>584</v>
      </c>
      <c r="C177" s="251" t="s">
        <v>404</v>
      </c>
      <c r="E177" s="251" t="s">
        <v>714</v>
      </c>
      <c r="F177" s="76">
        <v>136</v>
      </c>
      <c r="G177">
        <f t="shared" si="6"/>
        <v>0</v>
      </c>
      <c r="H177" s="77" t="e">
        <f t="shared" si="7"/>
        <v>#N/A</v>
      </c>
      <c r="I177" t="e">
        <f t="shared" si="8"/>
        <v>#N/A</v>
      </c>
    </row>
    <row r="178" spans="1:9" ht="12.75">
      <c r="A178" s="251" t="s">
        <v>515</v>
      </c>
      <c r="B178" s="251" t="s">
        <v>586</v>
      </c>
      <c r="C178" s="251" t="s">
        <v>405</v>
      </c>
      <c r="E178" s="251" t="s">
        <v>715</v>
      </c>
      <c r="F178" s="76">
        <v>137</v>
      </c>
      <c r="G178">
        <f t="shared" si="6"/>
        <v>0</v>
      </c>
      <c r="H178" s="77" t="e">
        <f t="shared" si="7"/>
        <v>#N/A</v>
      </c>
      <c r="I178" t="e">
        <f t="shared" si="8"/>
        <v>#N/A</v>
      </c>
    </row>
    <row r="179" spans="1:9" ht="12.75">
      <c r="A179" s="251" t="s">
        <v>515</v>
      </c>
      <c r="B179" s="251" t="s">
        <v>588</v>
      </c>
      <c r="C179" s="251" t="s">
        <v>406</v>
      </c>
      <c r="E179" s="251" t="s">
        <v>716</v>
      </c>
      <c r="F179" s="76">
        <v>138</v>
      </c>
      <c r="G179">
        <f t="shared" si="6"/>
        <v>0</v>
      </c>
      <c r="H179" s="77" t="e">
        <f t="shared" si="7"/>
        <v>#N/A</v>
      </c>
      <c r="I179" t="e">
        <f t="shared" si="8"/>
        <v>#N/A</v>
      </c>
    </row>
    <row r="180" spans="1:9" ht="12.75">
      <c r="A180" s="251" t="s">
        <v>515</v>
      </c>
      <c r="B180" s="251" t="s">
        <v>590</v>
      </c>
      <c r="C180" s="251" t="s">
        <v>409</v>
      </c>
      <c r="E180" s="251" t="s">
        <v>717</v>
      </c>
      <c r="F180" s="76">
        <v>139</v>
      </c>
      <c r="G180">
        <f t="shared" si="6"/>
        <v>0</v>
      </c>
      <c r="H180" s="77" t="e">
        <f t="shared" si="7"/>
        <v>#N/A</v>
      </c>
      <c r="I180" t="e">
        <f t="shared" si="8"/>
        <v>#N/A</v>
      </c>
    </row>
    <row r="181" spans="1:9" ht="12.75">
      <c r="A181" s="251" t="s">
        <v>515</v>
      </c>
      <c r="B181" s="251" t="s">
        <v>592</v>
      </c>
      <c r="C181" s="251" t="s">
        <v>410</v>
      </c>
      <c r="E181" s="251" t="s">
        <v>718</v>
      </c>
      <c r="F181" s="76">
        <v>140</v>
      </c>
      <c r="G181">
        <f t="shared" si="6"/>
        <v>0</v>
      </c>
      <c r="H181" s="77" t="e">
        <f t="shared" si="7"/>
        <v>#N/A</v>
      </c>
      <c r="I181" t="e">
        <f t="shared" si="8"/>
        <v>#N/A</v>
      </c>
    </row>
    <row r="182" spans="1:9" ht="12.75">
      <c r="A182" s="251" t="s">
        <v>515</v>
      </c>
      <c r="B182" s="251" t="s">
        <v>594</v>
      </c>
      <c r="C182" s="251" t="s">
        <v>411</v>
      </c>
      <c r="E182" s="251" t="s">
        <v>719</v>
      </c>
      <c r="F182" s="76">
        <v>141</v>
      </c>
      <c r="G182">
        <f t="shared" si="6"/>
        <v>0</v>
      </c>
      <c r="H182" s="77" t="e">
        <f t="shared" si="7"/>
        <v>#N/A</v>
      </c>
      <c r="I182" t="e">
        <f t="shared" si="8"/>
        <v>#N/A</v>
      </c>
    </row>
    <row r="183" spans="1:9" ht="12.75">
      <c r="A183" s="251" t="s">
        <v>515</v>
      </c>
      <c r="B183" s="251" t="s">
        <v>596</v>
      </c>
      <c r="C183" s="251" t="s">
        <v>413</v>
      </c>
      <c r="E183" s="251" t="s">
        <v>720</v>
      </c>
      <c r="F183" s="76">
        <v>142</v>
      </c>
      <c r="G183">
        <f t="shared" si="6"/>
        <v>0</v>
      </c>
      <c r="H183" s="77" t="e">
        <f t="shared" si="7"/>
        <v>#N/A</v>
      </c>
      <c r="I183" t="e">
        <f t="shared" si="8"/>
        <v>#N/A</v>
      </c>
    </row>
    <row r="184" spans="1:9" ht="12.75">
      <c r="A184" s="251" t="s">
        <v>515</v>
      </c>
      <c r="B184" s="251" t="s">
        <v>598</v>
      </c>
      <c r="C184" s="251" t="s">
        <v>414</v>
      </c>
      <c r="E184" s="251" t="s">
        <v>721</v>
      </c>
      <c r="F184" s="76">
        <v>143</v>
      </c>
      <c r="G184">
        <f t="shared" si="6"/>
        <v>0</v>
      </c>
      <c r="H184" s="77" t="e">
        <f t="shared" si="7"/>
        <v>#N/A</v>
      </c>
      <c r="I184" t="e">
        <f t="shared" si="8"/>
        <v>#N/A</v>
      </c>
    </row>
    <row r="185" spans="1:9" ht="12.75">
      <c r="A185" s="251" t="s">
        <v>515</v>
      </c>
      <c r="B185" s="251" t="s">
        <v>600</v>
      </c>
      <c r="C185" s="251" t="s">
        <v>415</v>
      </c>
      <c r="E185" s="251" t="s">
        <v>722</v>
      </c>
      <c r="F185" s="76">
        <v>144</v>
      </c>
      <c r="G185">
        <f t="shared" si="6"/>
        <v>0</v>
      </c>
      <c r="H185" s="77" t="e">
        <f t="shared" si="7"/>
        <v>#N/A</v>
      </c>
      <c r="I185" t="e">
        <f t="shared" si="8"/>
        <v>#N/A</v>
      </c>
    </row>
    <row r="186" spans="1:9" ht="12.75">
      <c r="A186" s="251" t="s">
        <v>519</v>
      </c>
      <c r="B186" s="251" t="s">
        <v>578</v>
      </c>
      <c r="C186" s="251" t="s">
        <v>400</v>
      </c>
      <c r="E186" s="251" t="s">
        <v>723</v>
      </c>
      <c r="F186" s="76">
        <v>145</v>
      </c>
      <c r="G186">
        <f t="shared" si="6"/>
        <v>0</v>
      </c>
      <c r="H186" s="77" t="e">
        <f t="shared" si="7"/>
        <v>#N/A</v>
      </c>
      <c r="I186" t="e">
        <f t="shared" si="8"/>
        <v>#N/A</v>
      </c>
    </row>
    <row r="187" spans="1:9" ht="12.75">
      <c r="A187" s="251" t="s">
        <v>519</v>
      </c>
      <c r="B187" s="251" t="s">
        <v>580</v>
      </c>
      <c r="C187" s="251" t="s">
        <v>401</v>
      </c>
      <c r="E187" s="251" t="s">
        <v>724</v>
      </c>
      <c r="F187" s="76">
        <v>146</v>
      </c>
      <c r="G187">
        <f t="shared" si="6"/>
        <v>0</v>
      </c>
      <c r="H187" s="77" t="e">
        <f t="shared" si="7"/>
        <v>#N/A</v>
      </c>
      <c r="I187" t="e">
        <f t="shared" si="8"/>
        <v>#N/A</v>
      </c>
    </row>
    <row r="188" spans="1:9" ht="12.75">
      <c r="A188" s="251" t="s">
        <v>519</v>
      </c>
      <c r="B188" s="251" t="s">
        <v>582</v>
      </c>
      <c r="C188" s="251" t="s">
        <v>402</v>
      </c>
      <c r="E188" s="251" t="s">
        <v>725</v>
      </c>
      <c r="F188" s="76">
        <v>147</v>
      </c>
      <c r="G188">
        <f t="shared" si="6"/>
        <v>0</v>
      </c>
      <c r="H188" s="77" t="e">
        <f t="shared" si="7"/>
        <v>#N/A</v>
      </c>
      <c r="I188" t="e">
        <f t="shared" si="8"/>
        <v>#N/A</v>
      </c>
    </row>
    <row r="189" spans="1:9" ht="12.75">
      <c r="A189" s="251" t="s">
        <v>519</v>
      </c>
      <c r="B189" s="251" t="s">
        <v>584</v>
      </c>
      <c r="C189" s="251" t="s">
        <v>404</v>
      </c>
      <c r="E189" s="251" t="s">
        <v>726</v>
      </c>
      <c r="F189" s="76">
        <v>148</v>
      </c>
      <c r="G189">
        <f t="shared" si="6"/>
        <v>0</v>
      </c>
      <c r="H189" s="77" t="e">
        <f t="shared" si="7"/>
        <v>#N/A</v>
      </c>
      <c r="I189" t="e">
        <f t="shared" si="8"/>
        <v>#N/A</v>
      </c>
    </row>
    <row r="190" spans="1:9" ht="12.75">
      <c r="A190" s="251" t="s">
        <v>519</v>
      </c>
      <c r="B190" s="251" t="s">
        <v>586</v>
      </c>
      <c r="C190" s="251" t="s">
        <v>405</v>
      </c>
      <c r="E190" s="251" t="s">
        <v>727</v>
      </c>
      <c r="F190" s="76">
        <v>149</v>
      </c>
      <c r="G190">
        <f t="shared" si="6"/>
        <v>0</v>
      </c>
      <c r="H190" s="77" t="e">
        <f t="shared" si="7"/>
        <v>#N/A</v>
      </c>
      <c r="I190" t="e">
        <f t="shared" si="8"/>
        <v>#N/A</v>
      </c>
    </row>
    <row r="191" spans="1:9" ht="12.75">
      <c r="A191" s="251" t="s">
        <v>519</v>
      </c>
      <c r="B191" s="251" t="s">
        <v>588</v>
      </c>
      <c r="C191" s="251" t="s">
        <v>406</v>
      </c>
      <c r="E191" s="251" t="s">
        <v>728</v>
      </c>
      <c r="F191" s="76">
        <v>150</v>
      </c>
      <c r="G191">
        <f t="shared" si="6"/>
        <v>0</v>
      </c>
      <c r="H191" s="77" t="e">
        <f t="shared" si="7"/>
        <v>#N/A</v>
      </c>
      <c r="I191" t="e">
        <f t="shared" si="8"/>
        <v>#N/A</v>
      </c>
    </row>
    <row r="192" spans="1:9" ht="12.75">
      <c r="A192" s="251" t="s">
        <v>519</v>
      </c>
      <c r="B192" s="251" t="s">
        <v>590</v>
      </c>
      <c r="C192" s="251" t="s">
        <v>409</v>
      </c>
      <c r="E192" s="251" t="s">
        <v>729</v>
      </c>
      <c r="F192" s="76">
        <v>151</v>
      </c>
      <c r="G192">
        <f t="shared" si="6"/>
        <v>0</v>
      </c>
      <c r="H192" s="77" t="e">
        <f t="shared" si="7"/>
        <v>#N/A</v>
      </c>
      <c r="I192" t="e">
        <f t="shared" si="8"/>
        <v>#N/A</v>
      </c>
    </row>
    <row r="193" spans="1:9" ht="12.75">
      <c r="A193" s="251" t="s">
        <v>519</v>
      </c>
      <c r="B193" s="251" t="s">
        <v>592</v>
      </c>
      <c r="C193" s="251" t="s">
        <v>410</v>
      </c>
      <c r="E193" s="251" t="s">
        <v>730</v>
      </c>
      <c r="F193" s="76">
        <v>152</v>
      </c>
      <c r="G193">
        <f t="shared" si="6"/>
        <v>0</v>
      </c>
      <c r="H193" s="77" t="e">
        <f t="shared" si="7"/>
        <v>#N/A</v>
      </c>
      <c r="I193" t="e">
        <f t="shared" si="8"/>
        <v>#N/A</v>
      </c>
    </row>
    <row r="194" spans="1:9" ht="12.75">
      <c r="A194" s="251" t="s">
        <v>519</v>
      </c>
      <c r="B194" s="251" t="s">
        <v>594</v>
      </c>
      <c r="C194" s="251" t="s">
        <v>411</v>
      </c>
      <c r="E194" s="251" t="s">
        <v>731</v>
      </c>
      <c r="F194" s="76">
        <v>153</v>
      </c>
      <c r="G194">
        <f t="shared" si="6"/>
        <v>0</v>
      </c>
      <c r="H194" s="77" t="e">
        <f t="shared" si="7"/>
        <v>#N/A</v>
      </c>
      <c r="I194" t="e">
        <f t="shared" si="8"/>
        <v>#N/A</v>
      </c>
    </row>
    <row r="195" spans="1:9" ht="12.75">
      <c r="A195" s="251" t="s">
        <v>519</v>
      </c>
      <c r="B195" s="251" t="s">
        <v>596</v>
      </c>
      <c r="C195" s="251" t="s">
        <v>413</v>
      </c>
      <c r="E195" s="251" t="s">
        <v>732</v>
      </c>
      <c r="F195" s="76">
        <v>154</v>
      </c>
      <c r="G195">
        <f t="shared" si="6"/>
        <v>0</v>
      </c>
      <c r="H195" s="77" t="e">
        <f t="shared" si="7"/>
        <v>#N/A</v>
      </c>
      <c r="I195" t="e">
        <f t="shared" si="8"/>
        <v>#N/A</v>
      </c>
    </row>
    <row r="196" spans="1:9" ht="12.75">
      <c r="A196" s="251" t="s">
        <v>519</v>
      </c>
      <c r="B196" s="251" t="s">
        <v>598</v>
      </c>
      <c r="C196" s="251" t="s">
        <v>414</v>
      </c>
      <c r="E196" s="251" t="s">
        <v>733</v>
      </c>
      <c r="F196" s="76">
        <v>155</v>
      </c>
      <c r="G196">
        <f t="shared" si="6"/>
        <v>0</v>
      </c>
      <c r="H196" s="77" t="e">
        <f t="shared" si="7"/>
        <v>#N/A</v>
      </c>
      <c r="I196" t="e">
        <f t="shared" si="8"/>
        <v>#N/A</v>
      </c>
    </row>
    <row r="197" spans="1:9" ht="12.75">
      <c r="A197" s="251" t="s">
        <v>519</v>
      </c>
      <c r="B197" s="251" t="s">
        <v>600</v>
      </c>
      <c r="C197" s="251" t="s">
        <v>415</v>
      </c>
      <c r="E197" s="251" t="s">
        <v>734</v>
      </c>
      <c r="F197" s="76">
        <v>156</v>
      </c>
      <c r="G197">
        <f t="shared" si="6"/>
        <v>0</v>
      </c>
      <c r="H197" s="77" t="e">
        <f t="shared" si="7"/>
        <v>#N/A</v>
      </c>
      <c r="I197" t="e">
        <f t="shared" si="8"/>
        <v>#N/A</v>
      </c>
    </row>
    <row r="198" spans="1:9" ht="12.75">
      <c r="A198" s="251" t="s">
        <v>523</v>
      </c>
      <c r="B198" s="251" t="s">
        <v>578</v>
      </c>
      <c r="C198" s="251" t="s">
        <v>400</v>
      </c>
      <c r="E198" s="251" t="s">
        <v>735</v>
      </c>
      <c r="F198" s="76">
        <v>157</v>
      </c>
      <c r="G198">
        <f t="shared" si="6"/>
        <v>0</v>
      </c>
      <c r="H198" s="77" t="e">
        <f t="shared" si="7"/>
        <v>#N/A</v>
      </c>
      <c r="I198" t="e">
        <f t="shared" si="8"/>
        <v>#N/A</v>
      </c>
    </row>
    <row r="199" spans="1:9" ht="12.75">
      <c r="A199" s="251" t="s">
        <v>523</v>
      </c>
      <c r="B199" s="251" t="s">
        <v>580</v>
      </c>
      <c r="C199" s="251" t="s">
        <v>401</v>
      </c>
      <c r="E199" s="251" t="s">
        <v>736</v>
      </c>
      <c r="F199" s="76">
        <v>158</v>
      </c>
      <c r="G199">
        <f t="shared" si="6"/>
        <v>0</v>
      </c>
      <c r="H199" s="77" t="e">
        <f t="shared" si="7"/>
        <v>#N/A</v>
      </c>
      <c r="I199" t="e">
        <f t="shared" si="8"/>
        <v>#N/A</v>
      </c>
    </row>
    <row r="200" spans="1:9" ht="12.75">
      <c r="A200" s="251" t="s">
        <v>523</v>
      </c>
      <c r="B200" s="251" t="s">
        <v>582</v>
      </c>
      <c r="C200" s="251" t="s">
        <v>402</v>
      </c>
      <c r="E200" s="251" t="s">
        <v>737</v>
      </c>
      <c r="F200" s="76">
        <v>159</v>
      </c>
      <c r="G200">
        <f t="shared" si="6"/>
        <v>0</v>
      </c>
      <c r="H200" s="77" t="e">
        <f t="shared" si="7"/>
        <v>#N/A</v>
      </c>
      <c r="I200" t="e">
        <f t="shared" si="8"/>
        <v>#N/A</v>
      </c>
    </row>
    <row r="201" spans="1:9" ht="12.75">
      <c r="A201" s="251" t="s">
        <v>523</v>
      </c>
      <c r="B201" s="251" t="s">
        <v>584</v>
      </c>
      <c r="C201" s="251" t="s">
        <v>404</v>
      </c>
      <c r="E201" s="251" t="s">
        <v>738</v>
      </c>
      <c r="F201" s="76">
        <v>160</v>
      </c>
      <c r="G201">
        <f t="shared" si="6"/>
        <v>0</v>
      </c>
      <c r="H201" s="77" t="e">
        <f t="shared" si="7"/>
        <v>#N/A</v>
      </c>
      <c r="I201" t="e">
        <f t="shared" si="8"/>
        <v>#N/A</v>
      </c>
    </row>
    <row r="202" spans="1:9" ht="12.75">
      <c r="A202" s="251" t="s">
        <v>523</v>
      </c>
      <c r="B202" s="251" t="s">
        <v>586</v>
      </c>
      <c r="C202" s="251" t="s">
        <v>405</v>
      </c>
      <c r="E202" s="251" t="s">
        <v>739</v>
      </c>
      <c r="F202" s="76">
        <v>161</v>
      </c>
      <c r="G202">
        <f t="shared" si="6"/>
        <v>0</v>
      </c>
      <c r="H202" s="77" t="e">
        <f t="shared" si="7"/>
        <v>#N/A</v>
      </c>
      <c r="I202" t="e">
        <f t="shared" si="8"/>
        <v>#N/A</v>
      </c>
    </row>
    <row r="203" spans="1:9" ht="12.75">
      <c r="A203" s="251" t="s">
        <v>523</v>
      </c>
      <c r="B203" s="251" t="s">
        <v>588</v>
      </c>
      <c r="C203" s="251" t="s">
        <v>406</v>
      </c>
      <c r="E203" s="251" t="s">
        <v>740</v>
      </c>
      <c r="F203" s="76">
        <v>162</v>
      </c>
      <c r="G203">
        <f t="shared" si="6"/>
        <v>0</v>
      </c>
      <c r="H203" s="77" t="e">
        <f t="shared" si="7"/>
        <v>#N/A</v>
      </c>
      <c r="I203" t="e">
        <f t="shared" si="8"/>
        <v>#N/A</v>
      </c>
    </row>
    <row r="204" spans="1:9" ht="12.75">
      <c r="A204" s="251" t="s">
        <v>523</v>
      </c>
      <c r="B204" s="251" t="s">
        <v>590</v>
      </c>
      <c r="C204" s="251" t="s">
        <v>409</v>
      </c>
      <c r="E204" s="251" t="s">
        <v>741</v>
      </c>
      <c r="F204" s="76">
        <v>163</v>
      </c>
      <c r="G204">
        <f t="shared" si="6"/>
        <v>0</v>
      </c>
      <c r="H204" s="77" t="e">
        <f t="shared" si="7"/>
        <v>#N/A</v>
      </c>
      <c r="I204" t="e">
        <f t="shared" si="8"/>
        <v>#N/A</v>
      </c>
    </row>
    <row r="205" spans="1:9" ht="12.75">
      <c r="A205" s="251" t="s">
        <v>523</v>
      </c>
      <c r="B205" s="251" t="s">
        <v>592</v>
      </c>
      <c r="C205" s="251" t="s">
        <v>410</v>
      </c>
      <c r="E205" s="251" t="s">
        <v>742</v>
      </c>
      <c r="F205" s="76">
        <v>164</v>
      </c>
      <c r="G205">
        <f t="shared" si="6"/>
        <v>0</v>
      </c>
      <c r="H205" s="77" t="e">
        <f t="shared" si="7"/>
        <v>#N/A</v>
      </c>
      <c r="I205" t="e">
        <f t="shared" si="8"/>
        <v>#N/A</v>
      </c>
    </row>
    <row r="206" spans="1:9" ht="12.75">
      <c r="A206" s="251" t="s">
        <v>523</v>
      </c>
      <c r="B206" s="251" t="s">
        <v>594</v>
      </c>
      <c r="C206" s="251" t="s">
        <v>411</v>
      </c>
      <c r="E206" s="251" t="s">
        <v>743</v>
      </c>
      <c r="F206" s="76">
        <v>165</v>
      </c>
      <c r="G206">
        <f t="shared" si="6"/>
        <v>0</v>
      </c>
      <c r="H206" s="77" t="e">
        <f t="shared" si="7"/>
        <v>#N/A</v>
      </c>
      <c r="I206" t="e">
        <f t="shared" si="8"/>
        <v>#N/A</v>
      </c>
    </row>
    <row r="207" spans="1:9" ht="12.75">
      <c r="A207" s="251" t="s">
        <v>523</v>
      </c>
      <c r="B207" s="251" t="s">
        <v>596</v>
      </c>
      <c r="C207" s="251" t="s">
        <v>413</v>
      </c>
      <c r="E207" s="251" t="s">
        <v>744</v>
      </c>
      <c r="F207" s="76">
        <v>166</v>
      </c>
      <c r="G207">
        <f t="shared" si="6"/>
        <v>0</v>
      </c>
      <c r="H207" s="77" t="e">
        <f t="shared" si="7"/>
        <v>#N/A</v>
      </c>
      <c r="I207" t="e">
        <f t="shared" si="8"/>
        <v>#N/A</v>
      </c>
    </row>
    <row r="208" spans="1:9" ht="12.75">
      <c r="A208" s="251" t="s">
        <v>523</v>
      </c>
      <c r="B208" s="251" t="s">
        <v>598</v>
      </c>
      <c r="C208" s="251" t="s">
        <v>414</v>
      </c>
      <c r="E208" s="251" t="s">
        <v>745</v>
      </c>
      <c r="F208" s="76">
        <v>167</v>
      </c>
      <c r="G208">
        <f t="shared" si="6"/>
        <v>0</v>
      </c>
      <c r="H208" s="77" t="e">
        <f t="shared" si="7"/>
        <v>#N/A</v>
      </c>
      <c r="I208" t="e">
        <f t="shared" si="8"/>
        <v>#N/A</v>
      </c>
    </row>
    <row r="209" spans="1:9" ht="12.75">
      <c r="A209" s="251" t="s">
        <v>523</v>
      </c>
      <c r="B209" s="251" t="s">
        <v>600</v>
      </c>
      <c r="C209" s="251" t="s">
        <v>415</v>
      </c>
      <c r="E209" s="251" t="s">
        <v>746</v>
      </c>
      <c r="F209" s="76">
        <v>168</v>
      </c>
      <c r="G209">
        <f t="shared" si="6"/>
        <v>0</v>
      </c>
      <c r="H209" s="77" t="e">
        <f t="shared" si="7"/>
        <v>#N/A</v>
      </c>
      <c r="I209" t="e">
        <f t="shared" si="8"/>
        <v>#N/A</v>
      </c>
    </row>
    <row r="210" spans="1:9" ht="12.75">
      <c r="A210" s="251" t="s">
        <v>527</v>
      </c>
      <c r="B210" s="251" t="s">
        <v>578</v>
      </c>
      <c r="C210" s="251" t="s">
        <v>400</v>
      </c>
      <c r="E210" s="251" t="s">
        <v>747</v>
      </c>
      <c r="F210" s="76">
        <v>169</v>
      </c>
      <c r="G210">
        <f t="shared" si="6"/>
        <v>0</v>
      </c>
      <c r="H210" s="77" t="e">
        <f t="shared" si="7"/>
        <v>#N/A</v>
      </c>
      <c r="I210" t="e">
        <f t="shared" si="8"/>
        <v>#N/A</v>
      </c>
    </row>
    <row r="211" spans="1:9" ht="12.75">
      <c r="A211" s="251" t="s">
        <v>527</v>
      </c>
      <c r="B211" s="251" t="s">
        <v>580</v>
      </c>
      <c r="C211" s="251" t="s">
        <v>401</v>
      </c>
      <c r="E211" s="251" t="s">
        <v>748</v>
      </c>
      <c r="F211" s="76">
        <v>170</v>
      </c>
      <c r="G211">
        <f t="shared" si="6"/>
        <v>0</v>
      </c>
      <c r="H211" s="77" t="e">
        <f t="shared" si="7"/>
        <v>#N/A</v>
      </c>
      <c r="I211" t="e">
        <f t="shared" si="8"/>
        <v>#N/A</v>
      </c>
    </row>
    <row r="212" spans="1:9" ht="12.75">
      <c r="A212" s="251" t="s">
        <v>527</v>
      </c>
      <c r="B212" s="251" t="s">
        <v>582</v>
      </c>
      <c r="C212" s="251" t="s">
        <v>402</v>
      </c>
      <c r="E212" s="251" t="s">
        <v>749</v>
      </c>
      <c r="F212" s="76">
        <v>171</v>
      </c>
      <c r="G212">
        <f t="shared" si="6"/>
        <v>0</v>
      </c>
      <c r="H212" s="77" t="e">
        <f t="shared" si="7"/>
        <v>#N/A</v>
      </c>
      <c r="I212" t="e">
        <f t="shared" si="8"/>
        <v>#N/A</v>
      </c>
    </row>
    <row r="213" spans="1:9" ht="12.75">
      <c r="A213" s="251" t="s">
        <v>527</v>
      </c>
      <c r="B213" s="251" t="s">
        <v>584</v>
      </c>
      <c r="C213" s="251" t="s">
        <v>404</v>
      </c>
      <c r="E213" s="251" t="s">
        <v>750</v>
      </c>
      <c r="F213" s="76">
        <v>172</v>
      </c>
      <c r="G213">
        <f t="shared" si="6"/>
        <v>0</v>
      </c>
      <c r="H213" s="77" t="e">
        <f t="shared" si="7"/>
        <v>#N/A</v>
      </c>
      <c r="I213" t="e">
        <f t="shared" si="8"/>
        <v>#N/A</v>
      </c>
    </row>
    <row r="214" spans="1:9" ht="12.75">
      <c r="A214" s="251" t="s">
        <v>527</v>
      </c>
      <c r="B214" s="251" t="s">
        <v>586</v>
      </c>
      <c r="C214" s="251" t="s">
        <v>405</v>
      </c>
      <c r="E214" s="251" t="s">
        <v>751</v>
      </c>
      <c r="F214" s="76">
        <v>173</v>
      </c>
      <c r="G214">
        <f t="shared" si="6"/>
        <v>0</v>
      </c>
      <c r="H214" s="77" t="e">
        <f t="shared" si="7"/>
        <v>#N/A</v>
      </c>
      <c r="I214" t="e">
        <f t="shared" si="8"/>
        <v>#N/A</v>
      </c>
    </row>
    <row r="215" spans="1:9" ht="12.75">
      <c r="A215" s="251" t="s">
        <v>527</v>
      </c>
      <c r="B215" s="251" t="s">
        <v>588</v>
      </c>
      <c r="C215" s="251" t="s">
        <v>406</v>
      </c>
      <c r="E215" s="251" t="s">
        <v>752</v>
      </c>
      <c r="F215" s="76">
        <v>174</v>
      </c>
      <c r="G215">
        <f t="shared" si="6"/>
        <v>0</v>
      </c>
      <c r="H215" s="77" t="e">
        <f t="shared" si="7"/>
        <v>#N/A</v>
      </c>
      <c r="I215" t="e">
        <f t="shared" si="8"/>
        <v>#N/A</v>
      </c>
    </row>
    <row r="216" spans="1:9" ht="12.75">
      <c r="A216" s="251" t="s">
        <v>527</v>
      </c>
      <c r="B216" s="251" t="s">
        <v>590</v>
      </c>
      <c r="C216" s="251" t="s">
        <v>409</v>
      </c>
      <c r="E216" s="251" t="s">
        <v>753</v>
      </c>
      <c r="F216" s="76">
        <v>175</v>
      </c>
      <c r="G216">
        <f t="shared" si="6"/>
        <v>0</v>
      </c>
      <c r="H216" s="77" t="e">
        <f t="shared" si="7"/>
        <v>#N/A</v>
      </c>
      <c r="I216" t="e">
        <f t="shared" si="8"/>
        <v>#N/A</v>
      </c>
    </row>
    <row r="217" spans="1:9" ht="12.75">
      <c r="A217" s="251" t="s">
        <v>527</v>
      </c>
      <c r="B217" s="251" t="s">
        <v>592</v>
      </c>
      <c r="C217" s="251" t="s">
        <v>410</v>
      </c>
      <c r="E217" s="251" t="s">
        <v>754</v>
      </c>
      <c r="F217" s="76">
        <v>176</v>
      </c>
      <c r="G217">
        <f t="shared" si="6"/>
        <v>0</v>
      </c>
      <c r="H217" s="77" t="e">
        <f t="shared" si="7"/>
        <v>#N/A</v>
      </c>
      <c r="I217" t="e">
        <f t="shared" si="8"/>
        <v>#N/A</v>
      </c>
    </row>
    <row r="218" spans="1:9" ht="12.75">
      <c r="A218" s="251" t="s">
        <v>527</v>
      </c>
      <c r="B218" s="251" t="s">
        <v>594</v>
      </c>
      <c r="C218" s="251" t="s">
        <v>411</v>
      </c>
      <c r="E218" s="251" t="s">
        <v>755</v>
      </c>
      <c r="F218" s="76">
        <v>177</v>
      </c>
      <c r="G218">
        <f t="shared" si="6"/>
        <v>0</v>
      </c>
      <c r="H218" s="77" t="e">
        <f t="shared" si="7"/>
        <v>#N/A</v>
      </c>
      <c r="I218" t="e">
        <f t="shared" si="8"/>
        <v>#N/A</v>
      </c>
    </row>
    <row r="219" spans="1:9" ht="12.75">
      <c r="A219" s="251" t="s">
        <v>527</v>
      </c>
      <c r="B219" s="251" t="s">
        <v>596</v>
      </c>
      <c r="C219" s="251" t="s">
        <v>413</v>
      </c>
      <c r="E219" s="251" t="s">
        <v>756</v>
      </c>
      <c r="F219" s="76">
        <v>178</v>
      </c>
      <c r="G219">
        <f t="shared" si="6"/>
        <v>0</v>
      </c>
      <c r="H219" s="77" t="e">
        <f t="shared" si="7"/>
        <v>#N/A</v>
      </c>
      <c r="I219" t="e">
        <f t="shared" si="8"/>
        <v>#N/A</v>
      </c>
    </row>
    <row r="220" spans="1:9" ht="12.75">
      <c r="A220" s="251" t="s">
        <v>527</v>
      </c>
      <c r="B220" s="251" t="s">
        <v>598</v>
      </c>
      <c r="C220" s="251" t="s">
        <v>414</v>
      </c>
      <c r="E220" s="251" t="s">
        <v>757</v>
      </c>
      <c r="F220" s="76">
        <v>179</v>
      </c>
      <c r="G220">
        <f t="shared" si="6"/>
        <v>0</v>
      </c>
      <c r="H220" s="77" t="e">
        <f t="shared" si="7"/>
        <v>#N/A</v>
      </c>
      <c r="I220" t="e">
        <f t="shared" si="8"/>
        <v>#N/A</v>
      </c>
    </row>
    <row r="221" spans="1:9" ht="12.75">
      <c r="A221" s="251" t="s">
        <v>527</v>
      </c>
      <c r="B221" s="251" t="s">
        <v>600</v>
      </c>
      <c r="C221" s="251" t="s">
        <v>415</v>
      </c>
      <c r="E221" s="251" t="s">
        <v>758</v>
      </c>
      <c r="F221" s="76">
        <v>180</v>
      </c>
      <c r="G221">
        <f t="shared" si="6"/>
        <v>0</v>
      </c>
      <c r="H221" s="77" t="e">
        <f t="shared" si="7"/>
        <v>#N/A</v>
      </c>
      <c r="I221" t="e">
        <f t="shared" si="8"/>
        <v>#N/A</v>
      </c>
    </row>
    <row r="222" spans="1:9" ht="12.75">
      <c r="A222" s="251" t="s">
        <v>531</v>
      </c>
      <c r="B222" s="251" t="s">
        <v>578</v>
      </c>
      <c r="C222" s="251" t="s">
        <v>400</v>
      </c>
      <c r="E222" s="251" t="s">
        <v>759</v>
      </c>
      <c r="F222" s="76">
        <v>181</v>
      </c>
      <c r="G222">
        <f t="shared" si="6"/>
        <v>0</v>
      </c>
      <c r="H222" s="77" t="e">
        <f t="shared" si="7"/>
        <v>#N/A</v>
      </c>
      <c r="I222" t="e">
        <f t="shared" si="8"/>
        <v>#N/A</v>
      </c>
    </row>
    <row r="223" spans="1:9" ht="12.75">
      <c r="A223" s="251" t="s">
        <v>531</v>
      </c>
      <c r="B223" s="251" t="s">
        <v>580</v>
      </c>
      <c r="C223" s="251" t="s">
        <v>401</v>
      </c>
      <c r="E223" s="251" t="s">
        <v>760</v>
      </c>
      <c r="F223" s="76">
        <v>182</v>
      </c>
      <c r="G223">
        <f t="shared" si="6"/>
        <v>0</v>
      </c>
      <c r="H223" s="77" t="e">
        <f t="shared" si="7"/>
        <v>#N/A</v>
      </c>
      <c r="I223" t="e">
        <f t="shared" si="8"/>
        <v>#N/A</v>
      </c>
    </row>
    <row r="224" spans="1:9" ht="12.75">
      <c r="A224" s="251" t="s">
        <v>531</v>
      </c>
      <c r="B224" s="251" t="s">
        <v>582</v>
      </c>
      <c r="C224" s="251" t="s">
        <v>402</v>
      </c>
      <c r="E224" s="251" t="s">
        <v>761</v>
      </c>
      <c r="F224" s="76">
        <v>183</v>
      </c>
      <c r="G224">
        <f t="shared" si="6"/>
        <v>0</v>
      </c>
      <c r="H224" s="77" t="e">
        <f t="shared" si="7"/>
        <v>#N/A</v>
      </c>
      <c r="I224" t="e">
        <f t="shared" si="8"/>
        <v>#N/A</v>
      </c>
    </row>
    <row r="225" spans="1:9" ht="12.75">
      <c r="A225" s="251" t="s">
        <v>531</v>
      </c>
      <c r="B225" s="251" t="s">
        <v>584</v>
      </c>
      <c r="C225" s="251" t="s">
        <v>404</v>
      </c>
      <c r="E225" s="251" t="s">
        <v>762</v>
      </c>
      <c r="F225" s="76">
        <v>184</v>
      </c>
      <c r="G225">
        <f t="shared" si="6"/>
        <v>0</v>
      </c>
      <c r="H225" s="77" t="e">
        <f t="shared" si="7"/>
        <v>#N/A</v>
      </c>
      <c r="I225" t="e">
        <f t="shared" si="8"/>
        <v>#N/A</v>
      </c>
    </row>
    <row r="226" spans="1:9" ht="12.75">
      <c r="A226" s="251" t="s">
        <v>531</v>
      </c>
      <c r="B226" s="251" t="s">
        <v>586</v>
      </c>
      <c r="C226" s="251" t="s">
        <v>405</v>
      </c>
      <c r="E226" s="251" t="s">
        <v>763</v>
      </c>
      <c r="F226" s="76">
        <v>185</v>
      </c>
      <c r="G226">
        <f t="shared" si="6"/>
        <v>0</v>
      </c>
      <c r="H226" s="77" t="e">
        <f t="shared" si="7"/>
        <v>#N/A</v>
      </c>
      <c r="I226" t="e">
        <f t="shared" si="8"/>
        <v>#N/A</v>
      </c>
    </row>
    <row r="227" spans="1:9" ht="12.75">
      <c r="A227" s="251" t="s">
        <v>531</v>
      </c>
      <c r="B227" s="251" t="s">
        <v>588</v>
      </c>
      <c r="C227" s="251" t="s">
        <v>406</v>
      </c>
      <c r="E227" s="251" t="s">
        <v>764</v>
      </c>
      <c r="F227" s="76">
        <v>186</v>
      </c>
      <c r="G227">
        <f t="shared" si="6"/>
        <v>0</v>
      </c>
      <c r="H227" s="77" t="e">
        <f t="shared" si="7"/>
        <v>#N/A</v>
      </c>
      <c r="I227" t="e">
        <f t="shared" si="8"/>
        <v>#N/A</v>
      </c>
    </row>
    <row r="228" spans="1:9" ht="12.75">
      <c r="A228" s="251" t="s">
        <v>531</v>
      </c>
      <c r="B228" s="251" t="s">
        <v>590</v>
      </c>
      <c r="C228" s="251" t="s">
        <v>409</v>
      </c>
      <c r="E228" s="251" t="s">
        <v>765</v>
      </c>
      <c r="F228" s="76">
        <v>187</v>
      </c>
      <c r="G228">
        <f t="shared" si="6"/>
        <v>0</v>
      </c>
      <c r="H228" s="77" t="e">
        <f t="shared" si="7"/>
        <v>#N/A</v>
      </c>
      <c r="I228" t="e">
        <f t="shared" si="8"/>
        <v>#N/A</v>
      </c>
    </row>
    <row r="229" spans="1:9" ht="12.75">
      <c r="A229" s="251" t="s">
        <v>531</v>
      </c>
      <c r="B229" s="251" t="s">
        <v>592</v>
      </c>
      <c r="C229" s="251" t="s">
        <v>410</v>
      </c>
      <c r="E229" s="251" t="s">
        <v>766</v>
      </c>
      <c r="F229" s="76">
        <v>188</v>
      </c>
      <c r="G229">
        <f t="shared" si="6"/>
        <v>0</v>
      </c>
      <c r="H229" s="77" t="e">
        <f t="shared" si="7"/>
        <v>#N/A</v>
      </c>
      <c r="I229" t="e">
        <f t="shared" si="8"/>
        <v>#N/A</v>
      </c>
    </row>
    <row r="230" spans="1:9" ht="12.75">
      <c r="A230" s="251" t="s">
        <v>531</v>
      </c>
      <c r="B230" s="251" t="s">
        <v>594</v>
      </c>
      <c r="C230" s="251" t="s">
        <v>411</v>
      </c>
      <c r="E230" s="251" t="s">
        <v>767</v>
      </c>
      <c r="F230" s="76">
        <v>189</v>
      </c>
      <c r="G230">
        <f t="shared" si="6"/>
        <v>0</v>
      </c>
      <c r="H230" s="77" t="e">
        <f t="shared" si="7"/>
        <v>#N/A</v>
      </c>
      <c r="I230" t="e">
        <f t="shared" si="8"/>
        <v>#N/A</v>
      </c>
    </row>
    <row r="231" spans="1:9" ht="12.75">
      <c r="A231" s="251" t="s">
        <v>531</v>
      </c>
      <c r="B231" s="251" t="s">
        <v>596</v>
      </c>
      <c r="C231" s="251" t="s">
        <v>413</v>
      </c>
      <c r="E231" s="251" t="s">
        <v>768</v>
      </c>
      <c r="F231" s="76">
        <v>190</v>
      </c>
      <c r="G231">
        <f t="shared" si="6"/>
        <v>0</v>
      </c>
      <c r="H231" s="77" t="e">
        <f t="shared" si="7"/>
        <v>#N/A</v>
      </c>
      <c r="I231" t="e">
        <f t="shared" si="8"/>
        <v>#N/A</v>
      </c>
    </row>
    <row r="232" spans="1:9" ht="12.75">
      <c r="A232" s="251" t="s">
        <v>531</v>
      </c>
      <c r="B232" s="251" t="s">
        <v>598</v>
      </c>
      <c r="C232" s="251" t="s">
        <v>414</v>
      </c>
      <c r="E232" s="251" t="s">
        <v>769</v>
      </c>
      <c r="F232" s="76">
        <v>191</v>
      </c>
      <c r="G232">
        <f t="shared" si="6"/>
        <v>0</v>
      </c>
      <c r="H232" s="77" t="e">
        <f t="shared" si="7"/>
        <v>#N/A</v>
      </c>
      <c r="I232" t="e">
        <f t="shared" si="8"/>
        <v>#N/A</v>
      </c>
    </row>
    <row r="233" spans="1:9" ht="12.75">
      <c r="A233" s="251" t="s">
        <v>531</v>
      </c>
      <c r="B233" s="251" t="s">
        <v>600</v>
      </c>
      <c r="C233" s="251" t="s">
        <v>415</v>
      </c>
      <c r="E233" s="251" t="s">
        <v>770</v>
      </c>
      <c r="F233" s="76">
        <v>192</v>
      </c>
      <c r="G233">
        <f t="shared" si="6"/>
        <v>0</v>
      </c>
      <c r="H233" s="77" t="e">
        <f t="shared" si="7"/>
        <v>#N/A</v>
      </c>
      <c r="I233" t="e">
        <f t="shared" si="8"/>
        <v>#N/A</v>
      </c>
    </row>
    <row r="234" spans="1:9" ht="12.75">
      <c r="A234" s="251" t="s">
        <v>535</v>
      </c>
      <c r="B234" s="251" t="s">
        <v>578</v>
      </c>
      <c r="C234" s="251" t="s">
        <v>400</v>
      </c>
      <c r="E234" s="251" t="s">
        <v>771</v>
      </c>
      <c r="F234" s="76">
        <v>193</v>
      </c>
      <c r="G234">
        <f t="shared" si="6"/>
        <v>0</v>
      </c>
      <c r="H234" s="77" t="e">
        <f t="shared" si="7"/>
        <v>#N/A</v>
      </c>
      <c r="I234" t="e">
        <f t="shared" si="8"/>
        <v>#N/A</v>
      </c>
    </row>
    <row r="235" spans="1:9" ht="12.75">
      <c r="A235" s="251" t="s">
        <v>535</v>
      </c>
      <c r="B235" s="251" t="s">
        <v>580</v>
      </c>
      <c r="C235" s="251" t="s">
        <v>401</v>
      </c>
      <c r="E235" s="251" t="s">
        <v>772</v>
      </c>
      <c r="F235" s="76">
        <v>194</v>
      </c>
      <c r="G235">
        <f aca="true" t="shared" si="9" ref="G235:G298">VALUE(A235)</f>
        <v>0</v>
      </c>
      <c r="H235" s="77" t="e">
        <f aca="true" t="shared" si="10" ref="H235:H298">IF(ISBLANK(A235),NA(),DATE(G235,B235,1))</f>
        <v>#N/A</v>
      </c>
      <c r="I235" t="e">
        <f aca="true" t="shared" si="11" ref="I235:I298">IF(ISBLANK(E235),NA(),VALUE(E235))</f>
        <v>#N/A</v>
      </c>
    </row>
    <row r="236" spans="1:9" ht="12.75">
      <c r="A236" s="251" t="s">
        <v>535</v>
      </c>
      <c r="B236" s="251" t="s">
        <v>582</v>
      </c>
      <c r="C236" s="251" t="s">
        <v>402</v>
      </c>
      <c r="E236" s="251" t="s">
        <v>772</v>
      </c>
      <c r="F236" s="76">
        <v>195</v>
      </c>
      <c r="G236">
        <f t="shared" si="9"/>
        <v>0</v>
      </c>
      <c r="H236" s="77" t="e">
        <f t="shared" si="10"/>
        <v>#N/A</v>
      </c>
      <c r="I236" t="e">
        <f t="shared" si="11"/>
        <v>#N/A</v>
      </c>
    </row>
    <row r="237" spans="1:9" ht="12.75">
      <c r="A237" s="251" t="s">
        <v>535</v>
      </c>
      <c r="B237" s="251" t="s">
        <v>584</v>
      </c>
      <c r="C237" s="251" t="s">
        <v>404</v>
      </c>
      <c r="E237" s="251" t="s">
        <v>773</v>
      </c>
      <c r="F237" s="76">
        <v>196</v>
      </c>
      <c r="G237">
        <f t="shared" si="9"/>
        <v>0</v>
      </c>
      <c r="H237" s="77" t="e">
        <f t="shared" si="10"/>
        <v>#N/A</v>
      </c>
      <c r="I237" t="e">
        <f t="shared" si="11"/>
        <v>#N/A</v>
      </c>
    </row>
    <row r="238" spans="1:9" ht="12.75">
      <c r="A238" s="251" t="s">
        <v>535</v>
      </c>
      <c r="B238" s="251" t="s">
        <v>586</v>
      </c>
      <c r="C238" s="251" t="s">
        <v>405</v>
      </c>
      <c r="E238" s="251" t="s">
        <v>774</v>
      </c>
      <c r="F238" s="76">
        <v>197</v>
      </c>
      <c r="G238">
        <f t="shared" si="9"/>
        <v>0</v>
      </c>
      <c r="H238" s="77" t="e">
        <f t="shared" si="10"/>
        <v>#N/A</v>
      </c>
      <c r="I238" t="e">
        <f t="shared" si="11"/>
        <v>#N/A</v>
      </c>
    </row>
    <row r="239" spans="1:9" ht="12.75">
      <c r="A239" s="251" t="s">
        <v>535</v>
      </c>
      <c r="B239" s="251" t="s">
        <v>588</v>
      </c>
      <c r="C239" s="251" t="s">
        <v>406</v>
      </c>
      <c r="E239" s="251" t="s">
        <v>774</v>
      </c>
      <c r="F239" s="76">
        <v>198</v>
      </c>
      <c r="G239">
        <f t="shared" si="9"/>
        <v>0</v>
      </c>
      <c r="H239" s="77" t="e">
        <f t="shared" si="10"/>
        <v>#N/A</v>
      </c>
      <c r="I239" t="e">
        <f t="shared" si="11"/>
        <v>#N/A</v>
      </c>
    </row>
    <row r="240" spans="1:9" ht="12.75">
      <c r="A240" s="251" t="s">
        <v>535</v>
      </c>
      <c r="B240" s="251" t="s">
        <v>590</v>
      </c>
      <c r="C240" s="251" t="s">
        <v>409</v>
      </c>
      <c r="E240" s="251" t="s">
        <v>775</v>
      </c>
      <c r="F240" s="76">
        <v>199</v>
      </c>
      <c r="G240">
        <f t="shared" si="9"/>
        <v>0</v>
      </c>
      <c r="H240" s="77" t="e">
        <f t="shared" si="10"/>
        <v>#N/A</v>
      </c>
      <c r="I240" t="e">
        <f t="shared" si="11"/>
        <v>#N/A</v>
      </c>
    </row>
    <row r="241" spans="1:9" ht="12.75">
      <c r="A241" s="251" t="s">
        <v>535</v>
      </c>
      <c r="B241" s="251" t="s">
        <v>592</v>
      </c>
      <c r="C241" s="251" t="s">
        <v>410</v>
      </c>
      <c r="E241" s="251" t="s">
        <v>776</v>
      </c>
      <c r="F241" s="76">
        <v>200</v>
      </c>
      <c r="G241">
        <f t="shared" si="9"/>
        <v>0</v>
      </c>
      <c r="H241" s="77" t="e">
        <f t="shared" si="10"/>
        <v>#N/A</v>
      </c>
      <c r="I241" t="e">
        <f t="shared" si="11"/>
        <v>#N/A</v>
      </c>
    </row>
    <row r="242" spans="1:9" ht="12.75">
      <c r="A242" s="251" t="s">
        <v>535</v>
      </c>
      <c r="B242" s="251" t="s">
        <v>594</v>
      </c>
      <c r="C242" s="251" t="s">
        <v>411</v>
      </c>
      <c r="E242" s="251" t="s">
        <v>777</v>
      </c>
      <c r="F242" s="76">
        <v>201</v>
      </c>
      <c r="G242">
        <f t="shared" si="9"/>
        <v>0</v>
      </c>
      <c r="H242" s="77" t="e">
        <f t="shared" si="10"/>
        <v>#N/A</v>
      </c>
      <c r="I242" t="e">
        <f t="shared" si="11"/>
        <v>#N/A</v>
      </c>
    </row>
    <row r="243" spans="1:9" ht="12.75">
      <c r="A243" s="251" t="s">
        <v>535</v>
      </c>
      <c r="B243" s="251" t="s">
        <v>596</v>
      </c>
      <c r="C243" s="251" t="s">
        <v>413</v>
      </c>
      <c r="E243" s="251" t="s">
        <v>778</v>
      </c>
      <c r="F243" s="76">
        <v>202</v>
      </c>
      <c r="G243">
        <f t="shared" si="9"/>
        <v>0</v>
      </c>
      <c r="H243" s="77" t="e">
        <f t="shared" si="10"/>
        <v>#N/A</v>
      </c>
      <c r="I243" t="e">
        <f t="shared" si="11"/>
        <v>#N/A</v>
      </c>
    </row>
    <row r="244" spans="1:9" ht="12.75">
      <c r="A244" s="251" t="s">
        <v>535</v>
      </c>
      <c r="B244" s="251" t="s">
        <v>598</v>
      </c>
      <c r="C244" s="251" t="s">
        <v>414</v>
      </c>
      <c r="E244" s="251" t="s">
        <v>779</v>
      </c>
      <c r="F244" s="76">
        <v>203</v>
      </c>
      <c r="G244">
        <f t="shared" si="9"/>
        <v>0</v>
      </c>
      <c r="H244" s="77" t="e">
        <f t="shared" si="10"/>
        <v>#N/A</v>
      </c>
      <c r="I244" t="e">
        <f t="shared" si="11"/>
        <v>#N/A</v>
      </c>
    </row>
    <row r="245" spans="1:9" ht="12.75">
      <c r="A245" s="251" t="s">
        <v>535</v>
      </c>
      <c r="B245" s="251" t="s">
        <v>600</v>
      </c>
      <c r="C245" s="251" t="s">
        <v>415</v>
      </c>
      <c r="E245" s="251" t="s">
        <v>780</v>
      </c>
      <c r="F245" s="76">
        <v>204</v>
      </c>
      <c r="G245">
        <f t="shared" si="9"/>
        <v>0</v>
      </c>
      <c r="H245" s="77" t="e">
        <f t="shared" si="10"/>
        <v>#N/A</v>
      </c>
      <c r="I245" t="e">
        <f t="shared" si="11"/>
        <v>#N/A</v>
      </c>
    </row>
    <row r="246" spans="1:9" ht="12.75">
      <c r="A246" s="251" t="s">
        <v>539</v>
      </c>
      <c r="B246" s="251" t="s">
        <v>578</v>
      </c>
      <c r="C246" s="251" t="s">
        <v>400</v>
      </c>
      <c r="E246" s="251" t="s">
        <v>781</v>
      </c>
      <c r="F246" s="76">
        <v>205</v>
      </c>
      <c r="G246">
        <f t="shared" si="9"/>
        <v>0</v>
      </c>
      <c r="H246" s="77" t="e">
        <f t="shared" si="10"/>
        <v>#N/A</v>
      </c>
      <c r="I246" t="e">
        <f t="shared" si="11"/>
        <v>#N/A</v>
      </c>
    </row>
    <row r="247" spans="1:9" ht="12.75">
      <c r="A247" s="251" t="s">
        <v>539</v>
      </c>
      <c r="B247" s="251" t="s">
        <v>580</v>
      </c>
      <c r="C247" s="251" t="s">
        <v>401</v>
      </c>
      <c r="E247" s="251" t="s">
        <v>782</v>
      </c>
      <c r="F247" s="76">
        <v>206</v>
      </c>
      <c r="G247">
        <f t="shared" si="9"/>
        <v>0</v>
      </c>
      <c r="H247" s="77" t="e">
        <f t="shared" si="10"/>
        <v>#N/A</v>
      </c>
      <c r="I247" t="e">
        <f t="shared" si="11"/>
        <v>#N/A</v>
      </c>
    </row>
    <row r="248" spans="1:9" ht="12.75">
      <c r="A248" s="251" t="s">
        <v>539</v>
      </c>
      <c r="B248" s="251" t="s">
        <v>582</v>
      </c>
      <c r="C248" s="251" t="s">
        <v>402</v>
      </c>
      <c r="E248" s="251" t="s">
        <v>783</v>
      </c>
      <c r="F248" s="76">
        <v>207</v>
      </c>
      <c r="G248">
        <f t="shared" si="9"/>
        <v>0</v>
      </c>
      <c r="H248" s="77" t="e">
        <f t="shared" si="10"/>
        <v>#N/A</v>
      </c>
      <c r="I248" t="e">
        <f t="shared" si="11"/>
        <v>#N/A</v>
      </c>
    </row>
    <row r="249" spans="1:9" ht="12.75">
      <c r="A249" s="251" t="s">
        <v>539</v>
      </c>
      <c r="B249" s="251" t="s">
        <v>584</v>
      </c>
      <c r="C249" s="251" t="s">
        <v>404</v>
      </c>
      <c r="E249" s="251" t="s">
        <v>784</v>
      </c>
      <c r="F249" s="76">
        <v>208</v>
      </c>
      <c r="G249">
        <f t="shared" si="9"/>
        <v>0</v>
      </c>
      <c r="H249" s="77" t="e">
        <f t="shared" si="10"/>
        <v>#N/A</v>
      </c>
      <c r="I249" t="e">
        <f t="shared" si="11"/>
        <v>#N/A</v>
      </c>
    </row>
    <row r="250" spans="1:9" ht="12.75">
      <c r="A250" s="251" t="s">
        <v>539</v>
      </c>
      <c r="B250" s="251" t="s">
        <v>586</v>
      </c>
      <c r="C250" s="251" t="s">
        <v>405</v>
      </c>
      <c r="E250" s="251" t="s">
        <v>785</v>
      </c>
      <c r="F250" s="76">
        <v>209</v>
      </c>
      <c r="G250">
        <f t="shared" si="9"/>
        <v>0</v>
      </c>
      <c r="H250" s="77" t="e">
        <f t="shared" si="10"/>
        <v>#N/A</v>
      </c>
      <c r="I250" t="e">
        <f t="shared" si="11"/>
        <v>#N/A</v>
      </c>
    </row>
    <row r="251" spans="1:9" ht="12.75">
      <c r="A251" s="251" t="s">
        <v>539</v>
      </c>
      <c r="B251" s="251" t="s">
        <v>588</v>
      </c>
      <c r="C251" s="251" t="s">
        <v>406</v>
      </c>
      <c r="E251" s="251" t="s">
        <v>786</v>
      </c>
      <c r="F251" s="76">
        <v>210</v>
      </c>
      <c r="G251">
        <f t="shared" si="9"/>
        <v>0</v>
      </c>
      <c r="H251" s="77" t="e">
        <f t="shared" si="10"/>
        <v>#N/A</v>
      </c>
      <c r="I251" t="e">
        <f t="shared" si="11"/>
        <v>#N/A</v>
      </c>
    </row>
    <row r="252" spans="1:9" ht="12.75">
      <c r="A252" s="251" t="s">
        <v>539</v>
      </c>
      <c r="B252" s="251" t="s">
        <v>590</v>
      </c>
      <c r="C252" s="251" t="s">
        <v>409</v>
      </c>
      <c r="E252" s="251" t="s">
        <v>787</v>
      </c>
      <c r="F252" s="76">
        <v>211</v>
      </c>
      <c r="G252">
        <f t="shared" si="9"/>
        <v>0</v>
      </c>
      <c r="H252" s="77" t="e">
        <f t="shared" si="10"/>
        <v>#N/A</v>
      </c>
      <c r="I252" t="e">
        <f t="shared" si="11"/>
        <v>#N/A</v>
      </c>
    </row>
    <row r="253" spans="1:9" ht="12.75">
      <c r="A253" s="251" t="s">
        <v>539</v>
      </c>
      <c r="B253" s="251" t="s">
        <v>592</v>
      </c>
      <c r="C253" s="251" t="s">
        <v>410</v>
      </c>
      <c r="E253" s="251" t="s">
        <v>788</v>
      </c>
      <c r="F253" s="76">
        <v>212</v>
      </c>
      <c r="G253">
        <f t="shared" si="9"/>
        <v>0</v>
      </c>
      <c r="H253" s="77" t="e">
        <f t="shared" si="10"/>
        <v>#N/A</v>
      </c>
      <c r="I253" t="e">
        <f t="shared" si="11"/>
        <v>#N/A</v>
      </c>
    </row>
    <row r="254" spans="1:9" ht="12.75">
      <c r="A254" s="251" t="s">
        <v>539</v>
      </c>
      <c r="B254" s="251" t="s">
        <v>594</v>
      </c>
      <c r="C254" s="251" t="s">
        <v>411</v>
      </c>
      <c r="E254" s="251" t="s">
        <v>789</v>
      </c>
      <c r="F254" s="76">
        <v>213</v>
      </c>
      <c r="G254">
        <f t="shared" si="9"/>
        <v>0</v>
      </c>
      <c r="H254" s="77" t="e">
        <f t="shared" si="10"/>
        <v>#N/A</v>
      </c>
      <c r="I254" t="e">
        <f t="shared" si="11"/>
        <v>#N/A</v>
      </c>
    </row>
    <row r="255" spans="1:9" ht="12.75">
      <c r="A255" s="251" t="s">
        <v>539</v>
      </c>
      <c r="B255" s="251" t="s">
        <v>596</v>
      </c>
      <c r="C255" s="251" t="s">
        <v>413</v>
      </c>
      <c r="E255" s="251" t="s">
        <v>790</v>
      </c>
      <c r="F255" s="76">
        <v>214</v>
      </c>
      <c r="G255">
        <f t="shared" si="9"/>
        <v>0</v>
      </c>
      <c r="H255" s="77" t="e">
        <f t="shared" si="10"/>
        <v>#N/A</v>
      </c>
      <c r="I255" t="e">
        <f t="shared" si="11"/>
        <v>#N/A</v>
      </c>
    </row>
    <row r="256" spans="1:9" ht="12.75">
      <c r="A256" s="251" t="s">
        <v>539</v>
      </c>
      <c r="B256" s="251" t="s">
        <v>598</v>
      </c>
      <c r="C256" s="251" t="s">
        <v>414</v>
      </c>
      <c r="E256" s="251" t="s">
        <v>791</v>
      </c>
      <c r="F256" s="76">
        <v>215</v>
      </c>
      <c r="G256">
        <f t="shared" si="9"/>
        <v>0</v>
      </c>
      <c r="H256" s="77" t="e">
        <f t="shared" si="10"/>
        <v>#N/A</v>
      </c>
      <c r="I256" t="e">
        <f t="shared" si="11"/>
        <v>#N/A</v>
      </c>
    </row>
    <row r="257" spans="1:9" ht="12.75">
      <c r="A257" s="251" t="s">
        <v>539</v>
      </c>
      <c r="B257" s="251" t="s">
        <v>600</v>
      </c>
      <c r="C257" s="251" t="s">
        <v>415</v>
      </c>
      <c r="E257" s="251" t="s">
        <v>792</v>
      </c>
      <c r="F257" s="76">
        <v>216</v>
      </c>
      <c r="G257">
        <f t="shared" si="9"/>
        <v>0</v>
      </c>
      <c r="H257" s="77" t="e">
        <f t="shared" si="10"/>
        <v>#N/A</v>
      </c>
      <c r="I257" t="e">
        <f t="shared" si="11"/>
        <v>#N/A</v>
      </c>
    </row>
    <row r="258" spans="1:9" ht="12.75">
      <c r="A258" s="251" t="s">
        <v>543</v>
      </c>
      <c r="B258" s="251" t="s">
        <v>578</v>
      </c>
      <c r="C258" s="251" t="s">
        <v>400</v>
      </c>
      <c r="E258" s="251" t="s">
        <v>793</v>
      </c>
      <c r="F258" s="76">
        <v>217</v>
      </c>
      <c r="G258">
        <f t="shared" si="9"/>
        <v>0</v>
      </c>
      <c r="H258" s="77" t="e">
        <f t="shared" si="10"/>
        <v>#N/A</v>
      </c>
      <c r="I258" t="e">
        <f t="shared" si="11"/>
        <v>#N/A</v>
      </c>
    </row>
    <row r="259" spans="1:9" ht="12.75">
      <c r="A259" s="251" t="s">
        <v>543</v>
      </c>
      <c r="B259" s="251" t="s">
        <v>580</v>
      </c>
      <c r="C259" s="251" t="s">
        <v>401</v>
      </c>
      <c r="E259" s="251" t="s">
        <v>794</v>
      </c>
      <c r="F259" s="76">
        <v>218</v>
      </c>
      <c r="G259">
        <f t="shared" si="9"/>
        <v>0</v>
      </c>
      <c r="H259" s="77" t="e">
        <f t="shared" si="10"/>
        <v>#N/A</v>
      </c>
      <c r="I259" t="e">
        <f t="shared" si="11"/>
        <v>#N/A</v>
      </c>
    </row>
    <row r="260" spans="1:9" ht="12.75">
      <c r="A260" s="251" t="s">
        <v>543</v>
      </c>
      <c r="B260" s="251" t="s">
        <v>582</v>
      </c>
      <c r="C260" s="251" t="s">
        <v>402</v>
      </c>
      <c r="E260" s="251" t="s">
        <v>792</v>
      </c>
      <c r="F260" s="76">
        <v>219</v>
      </c>
      <c r="G260">
        <f t="shared" si="9"/>
        <v>0</v>
      </c>
      <c r="H260" s="77" t="e">
        <f t="shared" si="10"/>
        <v>#N/A</v>
      </c>
      <c r="I260" t="e">
        <f t="shared" si="11"/>
        <v>#N/A</v>
      </c>
    </row>
    <row r="261" spans="1:9" ht="12.75">
      <c r="A261" s="251" t="s">
        <v>543</v>
      </c>
      <c r="B261" s="251" t="s">
        <v>584</v>
      </c>
      <c r="C261" s="251" t="s">
        <v>404</v>
      </c>
      <c r="E261" s="251" t="s">
        <v>795</v>
      </c>
      <c r="F261" s="76">
        <v>220</v>
      </c>
      <c r="G261">
        <f t="shared" si="9"/>
        <v>0</v>
      </c>
      <c r="H261" s="77" t="e">
        <f t="shared" si="10"/>
        <v>#N/A</v>
      </c>
      <c r="I261" t="e">
        <f t="shared" si="11"/>
        <v>#N/A</v>
      </c>
    </row>
    <row r="262" spans="1:9" ht="12.75">
      <c r="A262" s="251" t="s">
        <v>543</v>
      </c>
      <c r="B262" s="251" t="s">
        <v>586</v>
      </c>
      <c r="C262" s="251" t="s">
        <v>405</v>
      </c>
      <c r="E262" s="251" t="s">
        <v>796</v>
      </c>
      <c r="F262" s="76">
        <v>221</v>
      </c>
      <c r="G262">
        <f t="shared" si="9"/>
        <v>0</v>
      </c>
      <c r="H262" s="77" t="e">
        <f t="shared" si="10"/>
        <v>#N/A</v>
      </c>
      <c r="I262" t="e">
        <f t="shared" si="11"/>
        <v>#N/A</v>
      </c>
    </row>
    <row r="263" spans="1:9" ht="12.75">
      <c r="A263" s="251" t="s">
        <v>543</v>
      </c>
      <c r="B263" s="251" t="s">
        <v>588</v>
      </c>
      <c r="C263" s="251" t="s">
        <v>406</v>
      </c>
      <c r="E263" s="251" t="s">
        <v>797</v>
      </c>
      <c r="F263" s="76">
        <v>222</v>
      </c>
      <c r="G263">
        <f t="shared" si="9"/>
        <v>0</v>
      </c>
      <c r="H263" s="77" t="e">
        <f t="shared" si="10"/>
        <v>#N/A</v>
      </c>
      <c r="I263" t="e">
        <f t="shared" si="11"/>
        <v>#N/A</v>
      </c>
    </row>
    <row r="264" spans="1:9" ht="12.75">
      <c r="A264" s="251" t="s">
        <v>543</v>
      </c>
      <c r="B264" s="251" t="s">
        <v>590</v>
      </c>
      <c r="C264" s="251" t="s">
        <v>409</v>
      </c>
      <c r="E264" s="251" t="s">
        <v>798</v>
      </c>
      <c r="F264" s="76">
        <v>223</v>
      </c>
      <c r="G264">
        <f t="shared" si="9"/>
        <v>0</v>
      </c>
      <c r="H264" s="77" t="e">
        <f t="shared" si="10"/>
        <v>#N/A</v>
      </c>
      <c r="I264" t="e">
        <f t="shared" si="11"/>
        <v>#N/A</v>
      </c>
    </row>
    <row r="265" spans="1:9" ht="12.75">
      <c r="A265" s="251" t="s">
        <v>543</v>
      </c>
      <c r="B265" s="251" t="s">
        <v>592</v>
      </c>
      <c r="C265" s="251" t="s">
        <v>410</v>
      </c>
      <c r="E265" s="251" t="s">
        <v>799</v>
      </c>
      <c r="F265" s="76">
        <v>224</v>
      </c>
      <c r="G265">
        <f t="shared" si="9"/>
        <v>0</v>
      </c>
      <c r="H265" s="77" t="e">
        <f t="shared" si="10"/>
        <v>#N/A</v>
      </c>
      <c r="I265" t="e">
        <f t="shared" si="11"/>
        <v>#N/A</v>
      </c>
    </row>
    <row r="266" spans="1:9" ht="12.75">
      <c r="A266" s="251" t="s">
        <v>543</v>
      </c>
      <c r="B266" s="251" t="s">
        <v>594</v>
      </c>
      <c r="C266" s="251" t="s">
        <v>411</v>
      </c>
      <c r="E266" s="251" t="s">
        <v>800</v>
      </c>
      <c r="F266" s="76">
        <v>225</v>
      </c>
      <c r="G266">
        <f t="shared" si="9"/>
        <v>0</v>
      </c>
      <c r="H266" s="77" t="e">
        <f t="shared" si="10"/>
        <v>#N/A</v>
      </c>
      <c r="I266" t="e">
        <f t="shared" si="11"/>
        <v>#N/A</v>
      </c>
    </row>
    <row r="267" spans="1:9" ht="12.75">
      <c r="A267" s="251" t="s">
        <v>543</v>
      </c>
      <c r="B267" s="251" t="s">
        <v>596</v>
      </c>
      <c r="C267" s="251" t="s">
        <v>413</v>
      </c>
      <c r="E267" s="251" t="s">
        <v>801</v>
      </c>
      <c r="F267" s="76">
        <v>226</v>
      </c>
      <c r="G267">
        <f t="shared" si="9"/>
        <v>0</v>
      </c>
      <c r="H267" s="77" t="e">
        <f t="shared" si="10"/>
        <v>#N/A</v>
      </c>
      <c r="I267" t="e">
        <f t="shared" si="11"/>
        <v>#N/A</v>
      </c>
    </row>
    <row r="268" spans="1:9" ht="12.75">
      <c r="A268" s="251" t="s">
        <v>543</v>
      </c>
      <c r="B268" s="251" t="s">
        <v>598</v>
      </c>
      <c r="C268" s="251" t="s">
        <v>414</v>
      </c>
      <c r="E268" s="251" t="s">
        <v>802</v>
      </c>
      <c r="F268" s="76">
        <v>227</v>
      </c>
      <c r="G268">
        <f t="shared" si="9"/>
        <v>0</v>
      </c>
      <c r="H268" s="77" t="e">
        <f t="shared" si="10"/>
        <v>#N/A</v>
      </c>
      <c r="I268" t="e">
        <f t="shared" si="11"/>
        <v>#N/A</v>
      </c>
    </row>
    <row r="269" spans="1:9" ht="12.75">
      <c r="A269" s="251" t="s">
        <v>543</v>
      </c>
      <c r="B269" s="251" t="s">
        <v>600</v>
      </c>
      <c r="C269" s="251" t="s">
        <v>415</v>
      </c>
      <c r="E269" s="251" t="s">
        <v>803</v>
      </c>
      <c r="F269" s="76">
        <v>228</v>
      </c>
      <c r="G269">
        <f t="shared" si="9"/>
        <v>0</v>
      </c>
      <c r="H269" s="77" t="e">
        <f t="shared" si="10"/>
        <v>#N/A</v>
      </c>
      <c r="I269" t="e">
        <f t="shared" si="11"/>
        <v>#N/A</v>
      </c>
    </row>
    <row r="270" spans="1:9" ht="12.75">
      <c r="A270" s="251" t="s">
        <v>547</v>
      </c>
      <c r="B270" s="251" t="s">
        <v>578</v>
      </c>
      <c r="C270" s="251" t="s">
        <v>400</v>
      </c>
      <c r="E270" s="251" t="s">
        <v>804</v>
      </c>
      <c r="F270" s="76">
        <v>229</v>
      </c>
      <c r="G270">
        <f t="shared" si="9"/>
        <v>0</v>
      </c>
      <c r="H270" s="77" t="e">
        <f t="shared" si="10"/>
        <v>#N/A</v>
      </c>
      <c r="I270" t="e">
        <f t="shared" si="11"/>
        <v>#N/A</v>
      </c>
    </row>
    <row r="271" spans="1:9" ht="12.75">
      <c r="A271" s="251" t="s">
        <v>547</v>
      </c>
      <c r="B271" s="251" t="s">
        <v>580</v>
      </c>
      <c r="C271" s="251" t="s">
        <v>401</v>
      </c>
      <c r="E271" s="251" t="s">
        <v>805</v>
      </c>
      <c r="F271" s="76">
        <v>230</v>
      </c>
      <c r="G271">
        <f t="shared" si="9"/>
        <v>0</v>
      </c>
      <c r="H271" s="77" t="e">
        <f t="shared" si="10"/>
        <v>#N/A</v>
      </c>
      <c r="I271" t="e">
        <f t="shared" si="11"/>
        <v>#N/A</v>
      </c>
    </row>
    <row r="272" spans="1:9" ht="12.75">
      <c r="A272" s="251" t="s">
        <v>547</v>
      </c>
      <c r="B272" s="251" t="s">
        <v>582</v>
      </c>
      <c r="C272" s="251" t="s">
        <v>402</v>
      </c>
      <c r="E272" s="251" t="s">
        <v>806</v>
      </c>
      <c r="F272" s="76">
        <v>231</v>
      </c>
      <c r="G272">
        <f t="shared" si="9"/>
        <v>0</v>
      </c>
      <c r="H272" s="77" t="e">
        <f t="shared" si="10"/>
        <v>#N/A</v>
      </c>
      <c r="I272" t="e">
        <f t="shared" si="11"/>
        <v>#N/A</v>
      </c>
    </row>
    <row r="273" spans="1:9" ht="12.75">
      <c r="A273" s="251" t="s">
        <v>547</v>
      </c>
      <c r="B273" s="251" t="s">
        <v>584</v>
      </c>
      <c r="C273" s="251" t="s">
        <v>404</v>
      </c>
      <c r="E273" s="251" t="s">
        <v>807</v>
      </c>
      <c r="F273" s="76">
        <v>232</v>
      </c>
      <c r="G273">
        <f t="shared" si="9"/>
        <v>0</v>
      </c>
      <c r="H273" s="77" t="e">
        <f t="shared" si="10"/>
        <v>#N/A</v>
      </c>
      <c r="I273" t="e">
        <f t="shared" si="11"/>
        <v>#N/A</v>
      </c>
    </row>
    <row r="274" spans="1:9" ht="12.75">
      <c r="A274" s="251" t="s">
        <v>547</v>
      </c>
      <c r="B274" s="251" t="s">
        <v>586</v>
      </c>
      <c r="C274" s="251" t="s">
        <v>405</v>
      </c>
      <c r="E274" s="251" t="s">
        <v>808</v>
      </c>
      <c r="F274" s="76">
        <v>233</v>
      </c>
      <c r="G274">
        <f t="shared" si="9"/>
        <v>0</v>
      </c>
      <c r="H274" s="77" t="e">
        <f t="shared" si="10"/>
        <v>#N/A</v>
      </c>
      <c r="I274" t="e">
        <f t="shared" si="11"/>
        <v>#N/A</v>
      </c>
    </row>
    <row r="275" spans="1:9" ht="12.75">
      <c r="A275" s="251" t="s">
        <v>547</v>
      </c>
      <c r="B275" s="251" t="s">
        <v>588</v>
      </c>
      <c r="C275" s="251" t="s">
        <v>406</v>
      </c>
      <c r="E275" s="251" t="s">
        <v>809</v>
      </c>
      <c r="F275" s="76">
        <v>234</v>
      </c>
      <c r="G275">
        <f t="shared" si="9"/>
        <v>0</v>
      </c>
      <c r="H275" s="77" t="e">
        <f t="shared" si="10"/>
        <v>#N/A</v>
      </c>
      <c r="I275" t="e">
        <f t="shared" si="11"/>
        <v>#N/A</v>
      </c>
    </row>
    <row r="276" spans="1:9" ht="12.75">
      <c r="A276" s="251" t="s">
        <v>547</v>
      </c>
      <c r="B276" s="251" t="s">
        <v>590</v>
      </c>
      <c r="C276" s="251" t="s">
        <v>409</v>
      </c>
      <c r="E276" s="251" t="s">
        <v>810</v>
      </c>
      <c r="F276" s="76">
        <v>235</v>
      </c>
      <c r="G276">
        <f t="shared" si="9"/>
        <v>0</v>
      </c>
      <c r="H276" s="77" t="e">
        <f t="shared" si="10"/>
        <v>#N/A</v>
      </c>
      <c r="I276" t="e">
        <f t="shared" si="11"/>
        <v>#N/A</v>
      </c>
    </row>
    <row r="277" spans="1:9" ht="12.75">
      <c r="A277" s="251" t="s">
        <v>547</v>
      </c>
      <c r="B277" s="251" t="s">
        <v>592</v>
      </c>
      <c r="C277" s="251" t="s">
        <v>410</v>
      </c>
      <c r="E277" s="251" t="s">
        <v>811</v>
      </c>
      <c r="F277" s="76">
        <v>236</v>
      </c>
      <c r="G277">
        <f t="shared" si="9"/>
        <v>0</v>
      </c>
      <c r="H277" s="77" t="e">
        <f t="shared" si="10"/>
        <v>#N/A</v>
      </c>
      <c r="I277" t="e">
        <f t="shared" si="11"/>
        <v>#N/A</v>
      </c>
    </row>
    <row r="278" spans="1:9" ht="12.75">
      <c r="A278" s="251" t="s">
        <v>547</v>
      </c>
      <c r="B278" s="251" t="s">
        <v>594</v>
      </c>
      <c r="C278" s="251" t="s">
        <v>411</v>
      </c>
      <c r="E278" s="251" t="s">
        <v>812</v>
      </c>
      <c r="F278" s="76">
        <v>237</v>
      </c>
      <c r="G278">
        <f t="shared" si="9"/>
        <v>0</v>
      </c>
      <c r="H278" s="77" t="e">
        <f t="shared" si="10"/>
        <v>#N/A</v>
      </c>
      <c r="I278" t="e">
        <f t="shared" si="11"/>
        <v>#N/A</v>
      </c>
    </row>
    <row r="279" spans="1:9" ht="12.75">
      <c r="A279" s="251" t="s">
        <v>547</v>
      </c>
      <c r="B279" s="251" t="s">
        <v>596</v>
      </c>
      <c r="C279" s="251" t="s">
        <v>413</v>
      </c>
      <c r="E279" s="251" t="s">
        <v>813</v>
      </c>
      <c r="F279" s="76">
        <v>238</v>
      </c>
      <c r="G279">
        <f t="shared" si="9"/>
        <v>0</v>
      </c>
      <c r="H279" s="77" t="e">
        <f t="shared" si="10"/>
        <v>#N/A</v>
      </c>
      <c r="I279" t="e">
        <f t="shared" si="11"/>
        <v>#N/A</v>
      </c>
    </row>
    <row r="280" spans="1:9" ht="12.75">
      <c r="A280" s="251" t="s">
        <v>547</v>
      </c>
      <c r="B280" s="251" t="s">
        <v>598</v>
      </c>
      <c r="C280" s="251" t="s">
        <v>414</v>
      </c>
      <c r="E280" s="251" t="s">
        <v>814</v>
      </c>
      <c r="F280" s="76">
        <v>239</v>
      </c>
      <c r="G280">
        <f t="shared" si="9"/>
        <v>0</v>
      </c>
      <c r="H280" s="77" t="e">
        <f t="shared" si="10"/>
        <v>#N/A</v>
      </c>
      <c r="I280" t="e">
        <f t="shared" si="11"/>
        <v>#N/A</v>
      </c>
    </row>
    <row r="281" spans="1:9" ht="12.75">
      <c r="A281" s="251" t="s">
        <v>547</v>
      </c>
      <c r="B281" s="251" t="s">
        <v>600</v>
      </c>
      <c r="C281" s="251" t="s">
        <v>415</v>
      </c>
      <c r="E281" s="251" t="s">
        <v>815</v>
      </c>
      <c r="F281" s="76">
        <v>240</v>
      </c>
      <c r="G281">
        <f t="shared" si="9"/>
        <v>0</v>
      </c>
      <c r="H281" s="77" t="e">
        <f t="shared" si="10"/>
        <v>#N/A</v>
      </c>
      <c r="I281" t="e">
        <f t="shared" si="11"/>
        <v>#N/A</v>
      </c>
    </row>
    <row r="282" spans="1:9" ht="12.75">
      <c r="A282" s="251" t="s">
        <v>551</v>
      </c>
      <c r="B282" s="251" t="s">
        <v>578</v>
      </c>
      <c r="C282" s="251" t="s">
        <v>400</v>
      </c>
      <c r="E282" s="251" t="s">
        <v>816</v>
      </c>
      <c r="F282" s="76">
        <v>241</v>
      </c>
      <c r="G282">
        <f t="shared" si="9"/>
        <v>0</v>
      </c>
      <c r="H282" s="77" t="e">
        <f t="shared" si="10"/>
        <v>#N/A</v>
      </c>
      <c r="I282" t="e">
        <f t="shared" si="11"/>
        <v>#N/A</v>
      </c>
    </row>
    <row r="283" spans="1:9" ht="12.75">
      <c r="A283" s="251" t="s">
        <v>551</v>
      </c>
      <c r="B283" s="251" t="s">
        <v>580</v>
      </c>
      <c r="C283" s="251" t="s">
        <v>401</v>
      </c>
      <c r="E283" s="251" t="s">
        <v>817</v>
      </c>
      <c r="F283" s="76">
        <v>242</v>
      </c>
      <c r="G283">
        <f t="shared" si="9"/>
        <v>0</v>
      </c>
      <c r="H283" s="77" t="e">
        <f t="shared" si="10"/>
        <v>#N/A</v>
      </c>
      <c r="I283" t="e">
        <f t="shared" si="11"/>
        <v>#N/A</v>
      </c>
    </row>
    <row r="284" spans="1:9" ht="12.75">
      <c r="A284" s="251" t="s">
        <v>551</v>
      </c>
      <c r="B284" s="251" t="s">
        <v>582</v>
      </c>
      <c r="C284" s="251" t="s">
        <v>402</v>
      </c>
      <c r="E284" s="251" t="s">
        <v>818</v>
      </c>
      <c r="F284" s="76">
        <v>243</v>
      </c>
      <c r="G284">
        <f t="shared" si="9"/>
        <v>0</v>
      </c>
      <c r="H284" s="77" t="e">
        <f t="shared" si="10"/>
        <v>#N/A</v>
      </c>
      <c r="I284" t="e">
        <f t="shared" si="11"/>
        <v>#N/A</v>
      </c>
    </row>
    <row r="285" spans="1:9" ht="12.75">
      <c r="A285" s="251" t="s">
        <v>551</v>
      </c>
      <c r="B285" s="251" t="s">
        <v>584</v>
      </c>
      <c r="C285" s="251" t="s">
        <v>404</v>
      </c>
      <c r="E285" s="251" t="s">
        <v>818</v>
      </c>
      <c r="F285" s="76">
        <v>244</v>
      </c>
      <c r="G285">
        <f t="shared" si="9"/>
        <v>0</v>
      </c>
      <c r="H285" s="77" t="e">
        <f t="shared" si="10"/>
        <v>#N/A</v>
      </c>
      <c r="I285" t="e">
        <f t="shared" si="11"/>
        <v>#N/A</v>
      </c>
    </row>
    <row r="286" spans="1:9" ht="12.75">
      <c r="A286" s="251" t="s">
        <v>551</v>
      </c>
      <c r="B286" s="251" t="s">
        <v>586</v>
      </c>
      <c r="C286" s="251" t="s">
        <v>405</v>
      </c>
      <c r="E286" s="251" t="s">
        <v>819</v>
      </c>
      <c r="F286" s="76">
        <v>245</v>
      </c>
      <c r="G286">
        <f t="shared" si="9"/>
        <v>0</v>
      </c>
      <c r="H286" s="77" t="e">
        <f t="shared" si="10"/>
        <v>#N/A</v>
      </c>
      <c r="I286" t="e">
        <f t="shared" si="11"/>
        <v>#N/A</v>
      </c>
    </row>
    <row r="287" spans="1:9" ht="12.75">
      <c r="A287" s="251" t="s">
        <v>551</v>
      </c>
      <c r="B287" s="251" t="s">
        <v>588</v>
      </c>
      <c r="C287" s="251" t="s">
        <v>406</v>
      </c>
      <c r="E287" s="251" t="s">
        <v>820</v>
      </c>
      <c r="F287" s="76">
        <v>246</v>
      </c>
      <c r="G287">
        <f t="shared" si="9"/>
        <v>0</v>
      </c>
      <c r="H287" s="77" t="e">
        <f t="shared" si="10"/>
        <v>#N/A</v>
      </c>
      <c r="I287" t="e">
        <f t="shared" si="11"/>
        <v>#N/A</v>
      </c>
    </row>
    <row r="288" spans="1:9" ht="12.75">
      <c r="A288" s="251" t="s">
        <v>551</v>
      </c>
      <c r="B288" s="251" t="s">
        <v>590</v>
      </c>
      <c r="C288" s="251" t="s">
        <v>409</v>
      </c>
      <c r="E288" s="251" t="s">
        <v>821</v>
      </c>
      <c r="F288" s="76">
        <v>247</v>
      </c>
      <c r="G288">
        <f t="shared" si="9"/>
        <v>0</v>
      </c>
      <c r="H288" s="77" t="e">
        <f t="shared" si="10"/>
        <v>#N/A</v>
      </c>
      <c r="I288" t="e">
        <f t="shared" si="11"/>
        <v>#N/A</v>
      </c>
    </row>
    <row r="289" spans="1:9" ht="12.75">
      <c r="A289" s="251" t="s">
        <v>551</v>
      </c>
      <c r="B289" s="251" t="s">
        <v>592</v>
      </c>
      <c r="C289" s="251" t="s">
        <v>410</v>
      </c>
      <c r="E289" s="251" t="s">
        <v>822</v>
      </c>
      <c r="F289" s="76">
        <v>248</v>
      </c>
      <c r="G289">
        <f t="shared" si="9"/>
        <v>0</v>
      </c>
      <c r="H289" s="77" t="e">
        <f t="shared" si="10"/>
        <v>#N/A</v>
      </c>
      <c r="I289" t="e">
        <f t="shared" si="11"/>
        <v>#N/A</v>
      </c>
    </row>
    <row r="290" spans="1:9" ht="12.75">
      <c r="A290" s="251" t="s">
        <v>551</v>
      </c>
      <c r="B290" s="251" t="s">
        <v>594</v>
      </c>
      <c r="C290" s="251" t="s">
        <v>411</v>
      </c>
      <c r="E290" s="251" t="s">
        <v>823</v>
      </c>
      <c r="F290" s="76">
        <v>249</v>
      </c>
      <c r="G290">
        <f t="shared" si="9"/>
        <v>0</v>
      </c>
      <c r="H290" s="77" t="e">
        <f t="shared" si="10"/>
        <v>#N/A</v>
      </c>
      <c r="I290" t="e">
        <f t="shared" si="11"/>
        <v>#N/A</v>
      </c>
    </row>
    <row r="291" spans="1:9" ht="12.75">
      <c r="A291" s="251" t="s">
        <v>551</v>
      </c>
      <c r="B291" s="251" t="s">
        <v>596</v>
      </c>
      <c r="C291" s="251" t="s">
        <v>413</v>
      </c>
      <c r="E291" s="251" t="s">
        <v>824</v>
      </c>
      <c r="F291" s="76">
        <v>250</v>
      </c>
      <c r="G291">
        <f t="shared" si="9"/>
        <v>0</v>
      </c>
      <c r="H291" s="77" t="e">
        <f t="shared" si="10"/>
        <v>#N/A</v>
      </c>
      <c r="I291" t="e">
        <f t="shared" si="11"/>
        <v>#N/A</v>
      </c>
    </row>
    <row r="292" spans="1:9" ht="12.75">
      <c r="A292" s="251" t="s">
        <v>551</v>
      </c>
      <c r="B292" s="251" t="s">
        <v>598</v>
      </c>
      <c r="C292" s="251" t="s">
        <v>414</v>
      </c>
      <c r="E292" s="251" t="s">
        <v>825</v>
      </c>
      <c r="F292" s="76">
        <v>251</v>
      </c>
      <c r="G292">
        <f t="shared" si="9"/>
        <v>0</v>
      </c>
      <c r="H292" s="77" t="e">
        <f t="shared" si="10"/>
        <v>#N/A</v>
      </c>
      <c r="I292" t="e">
        <f t="shared" si="11"/>
        <v>#N/A</v>
      </c>
    </row>
    <row r="293" spans="1:9" ht="12.75">
      <c r="A293" s="251" t="s">
        <v>551</v>
      </c>
      <c r="B293" s="251" t="s">
        <v>600</v>
      </c>
      <c r="C293" s="251" t="s">
        <v>415</v>
      </c>
      <c r="E293" s="251" t="s">
        <v>825</v>
      </c>
      <c r="F293" s="76">
        <v>252</v>
      </c>
      <c r="G293">
        <f t="shared" si="9"/>
        <v>0</v>
      </c>
      <c r="H293" s="77" t="e">
        <f t="shared" si="10"/>
        <v>#N/A</v>
      </c>
      <c r="I293" t="e">
        <f t="shared" si="11"/>
        <v>#N/A</v>
      </c>
    </row>
    <row r="294" spans="1:9" ht="12.75">
      <c r="A294" s="251" t="s">
        <v>555</v>
      </c>
      <c r="B294" s="251" t="s">
        <v>578</v>
      </c>
      <c r="C294" s="251" t="s">
        <v>400</v>
      </c>
      <c r="E294" s="251" t="s">
        <v>826</v>
      </c>
      <c r="F294" s="76">
        <v>253</v>
      </c>
      <c r="G294">
        <f t="shared" si="9"/>
        <v>0</v>
      </c>
      <c r="H294" s="77" t="e">
        <f t="shared" si="10"/>
        <v>#N/A</v>
      </c>
      <c r="I294" t="e">
        <f t="shared" si="11"/>
        <v>#N/A</v>
      </c>
    </row>
    <row r="295" spans="1:9" ht="12.75">
      <c r="A295" s="251" t="s">
        <v>555</v>
      </c>
      <c r="B295" s="251" t="s">
        <v>580</v>
      </c>
      <c r="C295" s="251" t="s">
        <v>401</v>
      </c>
      <c r="E295" s="251" t="s">
        <v>826</v>
      </c>
      <c r="F295" s="76">
        <v>254</v>
      </c>
      <c r="G295">
        <f t="shared" si="9"/>
        <v>0</v>
      </c>
      <c r="H295" s="77" t="e">
        <f t="shared" si="10"/>
        <v>#N/A</v>
      </c>
      <c r="I295" t="e">
        <f t="shared" si="11"/>
        <v>#N/A</v>
      </c>
    </row>
    <row r="296" spans="1:9" ht="12.75">
      <c r="A296" s="251" t="s">
        <v>555</v>
      </c>
      <c r="B296" s="251" t="s">
        <v>582</v>
      </c>
      <c r="C296" s="251" t="s">
        <v>402</v>
      </c>
      <c r="E296" s="251" t="s">
        <v>827</v>
      </c>
      <c r="F296" s="76">
        <v>255</v>
      </c>
      <c r="G296">
        <f t="shared" si="9"/>
        <v>0</v>
      </c>
      <c r="H296" s="77" t="e">
        <f t="shared" si="10"/>
        <v>#N/A</v>
      </c>
      <c r="I296" t="e">
        <f t="shared" si="11"/>
        <v>#N/A</v>
      </c>
    </row>
    <row r="297" spans="1:9" ht="12.75">
      <c r="A297" s="251" t="s">
        <v>555</v>
      </c>
      <c r="B297" s="251" t="s">
        <v>584</v>
      </c>
      <c r="C297" s="251" t="s">
        <v>404</v>
      </c>
      <c r="E297" s="251" t="s">
        <v>827</v>
      </c>
      <c r="F297" s="76">
        <v>256</v>
      </c>
      <c r="G297">
        <f t="shared" si="9"/>
        <v>0</v>
      </c>
      <c r="H297" s="77" t="e">
        <f t="shared" si="10"/>
        <v>#N/A</v>
      </c>
      <c r="I297" t="e">
        <f t="shared" si="11"/>
        <v>#N/A</v>
      </c>
    </row>
    <row r="298" spans="1:9" ht="12.75">
      <c r="A298" s="251" t="s">
        <v>555</v>
      </c>
      <c r="B298" s="251" t="s">
        <v>586</v>
      </c>
      <c r="C298" s="251" t="s">
        <v>405</v>
      </c>
      <c r="E298" s="251" t="s">
        <v>827</v>
      </c>
      <c r="F298" s="76">
        <v>257</v>
      </c>
      <c r="G298">
        <f t="shared" si="9"/>
        <v>0</v>
      </c>
      <c r="H298" s="77" t="e">
        <f t="shared" si="10"/>
        <v>#N/A</v>
      </c>
      <c r="I298" t="e">
        <f t="shared" si="11"/>
        <v>#N/A</v>
      </c>
    </row>
    <row r="299" spans="1:9" ht="12.75">
      <c r="A299" s="251" t="s">
        <v>555</v>
      </c>
      <c r="B299" s="251" t="s">
        <v>588</v>
      </c>
      <c r="C299" s="251" t="s">
        <v>406</v>
      </c>
      <c r="E299" s="251" t="s">
        <v>827</v>
      </c>
      <c r="F299" s="76">
        <v>258</v>
      </c>
      <c r="G299">
        <f aca="true" t="shared" si="12" ref="G299:G353">VALUE(A299)</f>
        <v>0</v>
      </c>
      <c r="H299" s="77" t="e">
        <f aca="true" t="shared" si="13" ref="H299:H353">IF(ISBLANK(A299),NA(),DATE(G299,B299,1))</f>
        <v>#N/A</v>
      </c>
      <c r="I299" t="e">
        <f aca="true" t="shared" si="14" ref="I299:I353">IF(ISBLANK(E299),NA(),VALUE(E299))</f>
        <v>#N/A</v>
      </c>
    </row>
    <row r="300" spans="1:9" ht="12.75">
      <c r="A300" s="251" t="s">
        <v>555</v>
      </c>
      <c r="B300" s="251" t="s">
        <v>590</v>
      </c>
      <c r="C300" s="251" t="s">
        <v>409</v>
      </c>
      <c r="E300" s="251" t="s">
        <v>828</v>
      </c>
      <c r="F300" s="76">
        <v>259</v>
      </c>
      <c r="G300">
        <f t="shared" si="12"/>
        <v>0</v>
      </c>
      <c r="H300" s="77" t="e">
        <f t="shared" si="13"/>
        <v>#N/A</v>
      </c>
      <c r="I300" t="e">
        <f t="shared" si="14"/>
        <v>#N/A</v>
      </c>
    </row>
    <row r="301" spans="1:9" ht="12.75">
      <c r="A301" s="251" t="s">
        <v>555</v>
      </c>
      <c r="B301" s="251" t="s">
        <v>592</v>
      </c>
      <c r="C301" s="251" t="s">
        <v>410</v>
      </c>
      <c r="E301" s="251" t="s">
        <v>828</v>
      </c>
      <c r="F301" s="76">
        <v>260</v>
      </c>
      <c r="G301">
        <f t="shared" si="12"/>
        <v>0</v>
      </c>
      <c r="H301" s="77" t="e">
        <f t="shared" si="13"/>
        <v>#N/A</v>
      </c>
      <c r="I301" t="e">
        <f t="shared" si="14"/>
        <v>#N/A</v>
      </c>
    </row>
    <row r="302" spans="1:9" ht="12.75">
      <c r="A302" s="251" t="s">
        <v>555</v>
      </c>
      <c r="B302" s="251" t="s">
        <v>594</v>
      </c>
      <c r="C302" s="251" t="s">
        <v>411</v>
      </c>
      <c r="E302" s="251" t="s">
        <v>827</v>
      </c>
      <c r="F302" s="76">
        <v>261</v>
      </c>
      <c r="G302">
        <f t="shared" si="12"/>
        <v>0</v>
      </c>
      <c r="H302" s="77" t="e">
        <f t="shared" si="13"/>
        <v>#N/A</v>
      </c>
      <c r="I302" t="e">
        <f t="shared" si="14"/>
        <v>#N/A</v>
      </c>
    </row>
    <row r="303" spans="1:9" ht="12.75">
      <c r="A303" s="251" t="s">
        <v>555</v>
      </c>
      <c r="B303" s="251" t="s">
        <v>596</v>
      </c>
      <c r="C303" s="251" t="s">
        <v>413</v>
      </c>
      <c r="E303" s="251" t="s">
        <v>829</v>
      </c>
      <c r="F303" s="76">
        <v>262</v>
      </c>
      <c r="G303">
        <f t="shared" si="12"/>
        <v>0</v>
      </c>
      <c r="H303" s="77" t="e">
        <f t="shared" si="13"/>
        <v>#N/A</v>
      </c>
      <c r="I303" t="e">
        <f t="shared" si="14"/>
        <v>#N/A</v>
      </c>
    </row>
    <row r="304" spans="1:9" ht="12.75">
      <c r="A304" s="251" t="s">
        <v>555</v>
      </c>
      <c r="B304" s="251" t="s">
        <v>598</v>
      </c>
      <c r="C304" s="251" t="s">
        <v>414</v>
      </c>
      <c r="E304" s="251" t="s">
        <v>830</v>
      </c>
      <c r="F304" s="76">
        <v>263</v>
      </c>
      <c r="G304">
        <f t="shared" si="12"/>
        <v>0</v>
      </c>
      <c r="H304" s="77" t="e">
        <f t="shared" si="13"/>
        <v>#N/A</v>
      </c>
      <c r="I304" t="e">
        <f t="shared" si="14"/>
        <v>#N/A</v>
      </c>
    </row>
    <row r="305" spans="1:9" ht="12.75">
      <c r="A305" s="251" t="s">
        <v>555</v>
      </c>
      <c r="B305" s="251" t="s">
        <v>600</v>
      </c>
      <c r="C305" s="251" t="s">
        <v>415</v>
      </c>
      <c r="E305" s="251" t="s">
        <v>831</v>
      </c>
      <c r="F305" s="76">
        <v>264</v>
      </c>
      <c r="G305">
        <f t="shared" si="12"/>
        <v>0</v>
      </c>
      <c r="H305" s="77" t="e">
        <f t="shared" si="13"/>
        <v>#N/A</v>
      </c>
      <c r="I305" t="e">
        <f t="shared" si="14"/>
        <v>#N/A</v>
      </c>
    </row>
    <row r="306" spans="1:9" ht="12.75">
      <c r="A306" s="251" t="s">
        <v>559</v>
      </c>
      <c r="B306" s="251" t="s">
        <v>578</v>
      </c>
      <c r="C306" s="251" t="s">
        <v>400</v>
      </c>
      <c r="E306" s="251" t="s">
        <v>832</v>
      </c>
      <c r="F306" s="76">
        <v>265</v>
      </c>
      <c r="G306">
        <f t="shared" si="12"/>
        <v>0</v>
      </c>
      <c r="H306" s="77" t="e">
        <f t="shared" si="13"/>
        <v>#N/A</v>
      </c>
      <c r="I306" t="e">
        <f t="shared" si="14"/>
        <v>#N/A</v>
      </c>
    </row>
    <row r="307" spans="1:9" ht="12.75">
      <c r="A307" s="251" t="s">
        <v>559</v>
      </c>
      <c r="B307" s="251" t="s">
        <v>580</v>
      </c>
      <c r="C307" s="251" t="s">
        <v>401</v>
      </c>
      <c r="E307" s="251" t="s">
        <v>833</v>
      </c>
      <c r="F307" s="76">
        <v>266</v>
      </c>
      <c r="G307">
        <f t="shared" si="12"/>
        <v>0</v>
      </c>
      <c r="H307" s="77" t="e">
        <f t="shared" si="13"/>
        <v>#N/A</v>
      </c>
      <c r="I307" t="e">
        <f t="shared" si="14"/>
        <v>#N/A</v>
      </c>
    </row>
    <row r="308" spans="1:9" ht="12.75">
      <c r="A308" s="251" t="s">
        <v>559</v>
      </c>
      <c r="B308" s="251" t="s">
        <v>582</v>
      </c>
      <c r="C308" s="251" t="s">
        <v>402</v>
      </c>
      <c r="E308" s="251" t="s">
        <v>834</v>
      </c>
      <c r="F308" s="76">
        <v>267</v>
      </c>
      <c r="G308">
        <f t="shared" si="12"/>
        <v>0</v>
      </c>
      <c r="H308" s="77" t="e">
        <f t="shared" si="13"/>
        <v>#N/A</v>
      </c>
      <c r="I308" t="e">
        <f t="shared" si="14"/>
        <v>#N/A</v>
      </c>
    </row>
    <row r="309" spans="1:9" ht="12.75">
      <c r="A309" s="251" t="s">
        <v>559</v>
      </c>
      <c r="B309" s="251" t="s">
        <v>584</v>
      </c>
      <c r="C309" s="251" t="s">
        <v>404</v>
      </c>
      <c r="E309" s="251" t="s">
        <v>835</v>
      </c>
      <c r="F309" s="76">
        <v>268</v>
      </c>
      <c r="G309">
        <f t="shared" si="12"/>
        <v>0</v>
      </c>
      <c r="H309" s="77" t="e">
        <f t="shared" si="13"/>
        <v>#N/A</v>
      </c>
      <c r="I309" t="e">
        <f t="shared" si="14"/>
        <v>#N/A</v>
      </c>
    </row>
    <row r="310" spans="1:9" ht="12.75">
      <c r="A310" s="251" t="s">
        <v>559</v>
      </c>
      <c r="B310" s="251" t="s">
        <v>586</v>
      </c>
      <c r="C310" s="251" t="s">
        <v>405</v>
      </c>
      <c r="E310" s="251" t="s">
        <v>836</v>
      </c>
      <c r="F310" s="76">
        <v>269</v>
      </c>
      <c r="G310">
        <f t="shared" si="12"/>
        <v>0</v>
      </c>
      <c r="H310" s="77" t="e">
        <f t="shared" si="13"/>
        <v>#N/A</v>
      </c>
      <c r="I310" t="e">
        <f t="shared" si="14"/>
        <v>#N/A</v>
      </c>
    </row>
    <row r="311" spans="1:9" ht="12.75">
      <c r="A311" s="251" t="s">
        <v>559</v>
      </c>
      <c r="B311" s="251" t="s">
        <v>588</v>
      </c>
      <c r="C311" s="251" t="s">
        <v>406</v>
      </c>
      <c r="E311" s="251" t="s">
        <v>837</v>
      </c>
      <c r="F311" s="76">
        <v>270</v>
      </c>
      <c r="G311">
        <f t="shared" si="12"/>
        <v>0</v>
      </c>
      <c r="H311" s="77" t="e">
        <f t="shared" si="13"/>
        <v>#N/A</v>
      </c>
      <c r="I311" t="e">
        <f t="shared" si="14"/>
        <v>#N/A</v>
      </c>
    </row>
    <row r="312" spans="1:9" ht="12.75">
      <c r="A312" s="251" t="s">
        <v>559</v>
      </c>
      <c r="B312" s="251" t="s">
        <v>590</v>
      </c>
      <c r="C312" s="251" t="s">
        <v>409</v>
      </c>
      <c r="E312" s="251" t="s">
        <v>838</v>
      </c>
      <c r="F312" s="76">
        <v>271</v>
      </c>
      <c r="G312">
        <f t="shared" si="12"/>
        <v>0</v>
      </c>
      <c r="H312" s="77" t="e">
        <f t="shared" si="13"/>
        <v>#N/A</v>
      </c>
      <c r="I312" t="e">
        <f t="shared" si="14"/>
        <v>#N/A</v>
      </c>
    </row>
    <row r="313" spans="1:9" ht="12.75">
      <c r="A313" s="251" t="s">
        <v>559</v>
      </c>
      <c r="B313" s="251" t="s">
        <v>592</v>
      </c>
      <c r="C313" s="251" t="s">
        <v>410</v>
      </c>
      <c r="E313" s="251" t="s">
        <v>839</v>
      </c>
      <c r="F313" s="76">
        <v>272</v>
      </c>
      <c r="G313">
        <f t="shared" si="12"/>
        <v>0</v>
      </c>
      <c r="H313" s="77" t="e">
        <f t="shared" si="13"/>
        <v>#N/A</v>
      </c>
      <c r="I313" t="e">
        <f t="shared" si="14"/>
        <v>#N/A</v>
      </c>
    </row>
    <row r="314" spans="1:9" ht="12.75">
      <c r="A314" s="251" t="s">
        <v>559</v>
      </c>
      <c r="B314" s="251" t="s">
        <v>594</v>
      </c>
      <c r="C314" s="251" t="s">
        <v>411</v>
      </c>
      <c r="E314" s="251" t="s">
        <v>840</v>
      </c>
      <c r="F314" s="76">
        <v>273</v>
      </c>
      <c r="G314">
        <f t="shared" si="12"/>
        <v>0</v>
      </c>
      <c r="H314" s="77" t="e">
        <f t="shared" si="13"/>
        <v>#N/A</v>
      </c>
      <c r="I314" t="e">
        <f t="shared" si="14"/>
        <v>#N/A</v>
      </c>
    </row>
    <row r="315" spans="1:9" ht="12.75">
      <c r="A315" s="251" t="s">
        <v>559</v>
      </c>
      <c r="B315" s="251" t="s">
        <v>596</v>
      </c>
      <c r="C315" s="251" t="s">
        <v>413</v>
      </c>
      <c r="E315" s="251" t="s">
        <v>841</v>
      </c>
      <c r="F315" s="76">
        <v>274</v>
      </c>
      <c r="G315">
        <f t="shared" si="12"/>
        <v>0</v>
      </c>
      <c r="H315" s="77" t="e">
        <f t="shared" si="13"/>
        <v>#N/A</v>
      </c>
      <c r="I315" t="e">
        <f t="shared" si="14"/>
        <v>#N/A</v>
      </c>
    </row>
    <row r="316" spans="1:9" ht="12.75">
      <c r="A316" s="251" t="s">
        <v>559</v>
      </c>
      <c r="B316" s="251" t="s">
        <v>598</v>
      </c>
      <c r="C316" s="251" t="s">
        <v>414</v>
      </c>
      <c r="E316" s="251" t="s">
        <v>842</v>
      </c>
      <c r="F316" s="76">
        <v>275</v>
      </c>
      <c r="G316">
        <f t="shared" si="12"/>
        <v>0</v>
      </c>
      <c r="H316" s="77" t="e">
        <f t="shared" si="13"/>
        <v>#N/A</v>
      </c>
      <c r="I316" t="e">
        <f t="shared" si="14"/>
        <v>#N/A</v>
      </c>
    </row>
    <row r="317" spans="1:9" ht="12.75">
      <c r="A317" s="251" t="s">
        <v>559</v>
      </c>
      <c r="B317" s="251" t="s">
        <v>600</v>
      </c>
      <c r="C317" s="251" t="s">
        <v>415</v>
      </c>
      <c r="E317" s="251" t="s">
        <v>843</v>
      </c>
      <c r="F317" s="76">
        <v>276</v>
      </c>
      <c r="G317">
        <f t="shared" si="12"/>
        <v>0</v>
      </c>
      <c r="H317" s="77" t="e">
        <f t="shared" si="13"/>
        <v>#N/A</v>
      </c>
      <c r="I317" t="e">
        <f t="shared" si="14"/>
        <v>#N/A</v>
      </c>
    </row>
    <row r="318" spans="1:9" ht="12.75">
      <c r="A318" s="251" t="s">
        <v>461</v>
      </c>
      <c r="B318" s="251" t="s">
        <v>578</v>
      </c>
      <c r="C318" s="251" t="s">
        <v>400</v>
      </c>
      <c r="E318" s="251" t="s">
        <v>844</v>
      </c>
      <c r="F318" s="76">
        <v>277</v>
      </c>
      <c r="G318">
        <f t="shared" si="12"/>
        <v>0</v>
      </c>
      <c r="H318" s="77" t="e">
        <f t="shared" si="13"/>
        <v>#N/A</v>
      </c>
      <c r="I318" t="e">
        <f t="shared" si="14"/>
        <v>#N/A</v>
      </c>
    </row>
    <row r="319" spans="1:9" ht="12.75">
      <c r="A319" s="251" t="s">
        <v>461</v>
      </c>
      <c r="B319" s="251" t="s">
        <v>580</v>
      </c>
      <c r="C319" s="251" t="s">
        <v>401</v>
      </c>
      <c r="E319" s="251" t="s">
        <v>845</v>
      </c>
      <c r="F319" s="76">
        <v>278</v>
      </c>
      <c r="G319">
        <f t="shared" si="12"/>
        <v>0</v>
      </c>
      <c r="H319" s="77" t="e">
        <f t="shared" si="13"/>
        <v>#N/A</v>
      </c>
      <c r="I319" t="e">
        <f t="shared" si="14"/>
        <v>#N/A</v>
      </c>
    </row>
    <row r="320" spans="1:9" ht="12.75">
      <c r="A320" s="251" t="s">
        <v>461</v>
      </c>
      <c r="B320" s="251" t="s">
        <v>582</v>
      </c>
      <c r="C320" s="251" t="s">
        <v>402</v>
      </c>
      <c r="E320" s="251" t="s">
        <v>846</v>
      </c>
      <c r="F320" s="76">
        <v>279</v>
      </c>
      <c r="G320">
        <f t="shared" si="12"/>
        <v>0</v>
      </c>
      <c r="H320" s="77" t="e">
        <f t="shared" si="13"/>
        <v>#N/A</v>
      </c>
      <c r="I320" t="e">
        <f t="shared" si="14"/>
        <v>#N/A</v>
      </c>
    </row>
    <row r="321" spans="1:9" ht="12.75">
      <c r="A321" s="251" t="s">
        <v>461</v>
      </c>
      <c r="B321" s="251" t="s">
        <v>584</v>
      </c>
      <c r="C321" s="251" t="s">
        <v>404</v>
      </c>
      <c r="E321" s="251" t="s">
        <v>837</v>
      </c>
      <c r="F321" s="76">
        <v>280</v>
      </c>
      <c r="G321">
        <f t="shared" si="12"/>
        <v>0</v>
      </c>
      <c r="H321" s="77" t="e">
        <f t="shared" si="13"/>
        <v>#N/A</v>
      </c>
      <c r="I321" t="e">
        <f t="shared" si="14"/>
        <v>#N/A</v>
      </c>
    </row>
    <row r="322" spans="1:9" ht="12.75">
      <c r="A322" s="251" t="s">
        <v>461</v>
      </c>
      <c r="B322" s="251" t="s">
        <v>586</v>
      </c>
      <c r="C322" s="251" t="s">
        <v>405</v>
      </c>
      <c r="E322" s="251" t="s">
        <v>847</v>
      </c>
      <c r="F322" s="76">
        <v>281</v>
      </c>
      <c r="G322">
        <f t="shared" si="12"/>
        <v>0</v>
      </c>
      <c r="H322" s="77" t="e">
        <f t="shared" si="13"/>
        <v>#N/A</v>
      </c>
      <c r="I322" t="e">
        <f t="shared" si="14"/>
        <v>#N/A</v>
      </c>
    </row>
    <row r="323" spans="1:9" ht="12.75">
      <c r="A323" s="251" t="s">
        <v>461</v>
      </c>
      <c r="B323" s="251" t="s">
        <v>588</v>
      </c>
      <c r="C323" s="251" t="s">
        <v>406</v>
      </c>
      <c r="E323" s="251" t="s">
        <v>848</v>
      </c>
      <c r="F323" s="76">
        <v>282</v>
      </c>
      <c r="G323">
        <f t="shared" si="12"/>
        <v>0</v>
      </c>
      <c r="H323" s="77" t="e">
        <f t="shared" si="13"/>
        <v>#N/A</v>
      </c>
      <c r="I323" t="e">
        <f t="shared" si="14"/>
        <v>#N/A</v>
      </c>
    </row>
    <row r="324" spans="1:9" ht="12.75">
      <c r="A324" s="251" t="s">
        <v>461</v>
      </c>
      <c r="B324" s="251" t="s">
        <v>590</v>
      </c>
      <c r="C324" s="251" t="s">
        <v>409</v>
      </c>
      <c r="E324" s="251" t="s">
        <v>849</v>
      </c>
      <c r="F324" s="76">
        <v>283</v>
      </c>
      <c r="G324">
        <f t="shared" si="12"/>
        <v>0</v>
      </c>
      <c r="H324" s="77" t="e">
        <f t="shared" si="13"/>
        <v>#N/A</v>
      </c>
      <c r="I324" t="e">
        <f t="shared" si="14"/>
        <v>#N/A</v>
      </c>
    </row>
    <row r="325" spans="1:9" ht="12.75">
      <c r="A325" s="251" t="s">
        <v>461</v>
      </c>
      <c r="B325" s="251" t="s">
        <v>592</v>
      </c>
      <c r="C325" s="251" t="s">
        <v>410</v>
      </c>
      <c r="E325" s="251" t="s">
        <v>850</v>
      </c>
      <c r="F325" s="76">
        <v>284</v>
      </c>
      <c r="G325">
        <f t="shared" si="12"/>
        <v>0</v>
      </c>
      <c r="H325" s="77" t="e">
        <f t="shared" si="13"/>
        <v>#N/A</v>
      </c>
      <c r="I325" t="e">
        <f t="shared" si="14"/>
        <v>#N/A</v>
      </c>
    </row>
    <row r="326" spans="1:9" ht="12.75">
      <c r="A326" s="251" t="s">
        <v>461</v>
      </c>
      <c r="B326" s="251" t="s">
        <v>594</v>
      </c>
      <c r="C326" s="251" t="s">
        <v>411</v>
      </c>
      <c r="E326" s="251" t="s">
        <v>820</v>
      </c>
      <c r="F326" s="76">
        <v>285</v>
      </c>
      <c r="G326">
        <f t="shared" si="12"/>
        <v>0</v>
      </c>
      <c r="H326" s="77" t="e">
        <f t="shared" si="13"/>
        <v>#N/A</v>
      </c>
      <c r="I326" t="e">
        <f t="shared" si="14"/>
        <v>#N/A</v>
      </c>
    </row>
    <row r="327" spans="1:9" ht="12.75">
      <c r="A327" s="251" t="s">
        <v>461</v>
      </c>
      <c r="B327" s="251" t="s">
        <v>596</v>
      </c>
      <c r="C327" s="251" t="s">
        <v>413</v>
      </c>
      <c r="E327" s="251" t="s">
        <v>851</v>
      </c>
      <c r="F327" s="76">
        <v>286</v>
      </c>
      <c r="G327">
        <f t="shared" si="12"/>
        <v>0</v>
      </c>
      <c r="H327" s="77" t="e">
        <f t="shared" si="13"/>
        <v>#N/A</v>
      </c>
      <c r="I327" t="e">
        <f t="shared" si="14"/>
        <v>#N/A</v>
      </c>
    </row>
    <row r="328" spans="1:9" ht="12.75">
      <c r="A328" s="251" t="s">
        <v>461</v>
      </c>
      <c r="B328" s="251" t="s">
        <v>598</v>
      </c>
      <c r="C328" s="251" t="s">
        <v>414</v>
      </c>
      <c r="E328" s="251" t="s">
        <v>817</v>
      </c>
      <c r="F328" s="76">
        <v>287</v>
      </c>
      <c r="G328">
        <f t="shared" si="12"/>
        <v>0</v>
      </c>
      <c r="H328" s="77" t="e">
        <f t="shared" si="13"/>
        <v>#N/A</v>
      </c>
      <c r="I328" t="e">
        <f t="shared" si="14"/>
        <v>#N/A</v>
      </c>
    </row>
    <row r="329" spans="1:9" ht="12.75">
      <c r="A329" s="251" t="s">
        <v>461</v>
      </c>
      <c r="B329" s="251" t="s">
        <v>600</v>
      </c>
      <c r="C329" s="251" t="s">
        <v>415</v>
      </c>
      <c r="E329" s="251" t="s">
        <v>852</v>
      </c>
      <c r="F329" s="76">
        <v>288</v>
      </c>
      <c r="G329">
        <f t="shared" si="12"/>
        <v>0</v>
      </c>
      <c r="H329" s="77" t="e">
        <f t="shared" si="13"/>
        <v>#N/A</v>
      </c>
      <c r="I329" t="e">
        <f t="shared" si="14"/>
        <v>#N/A</v>
      </c>
    </row>
    <row r="330" spans="1:9" ht="12.75">
      <c r="A330" s="251" t="s">
        <v>566</v>
      </c>
      <c r="B330" s="251" t="s">
        <v>578</v>
      </c>
      <c r="C330" s="251" t="s">
        <v>400</v>
      </c>
      <c r="E330" s="251" t="s">
        <v>816</v>
      </c>
      <c r="F330" s="76">
        <v>289</v>
      </c>
      <c r="G330">
        <f t="shared" si="12"/>
        <v>0</v>
      </c>
      <c r="H330" s="77" t="e">
        <f t="shared" si="13"/>
        <v>#N/A</v>
      </c>
      <c r="I330" t="e">
        <f t="shared" si="14"/>
        <v>#N/A</v>
      </c>
    </row>
    <row r="331" spans="1:9" ht="12.75">
      <c r="A331" s="251" t="s">
        <v>566</v>
      </c>
      <c r="B331" s="251" t="s">
        <v>580</v>
      </c>
      <c r="C331" s="251" t="s">
        <v>401</v>
      </c>
      <c r="E331" s="251" t="s">
        <v>853</v>
      </c>
      <c r="F331" s="76">
        <v>290</v>
      </c>
      <c r="G331">
        <f t="shared" si="12"/>
        <v>0</v>
      </c>
      <c r="H331" s="77" t="e">
        <f t="shared" si="13"/>
        <v>#N/A</v>
      </c>
      <c r="I331" t="e">
        <f t="shared" si="14"/>
        <v>#N/A</v>
      </c>
    </row>
    <row r="332" spans="1:9" ht="12.75">
      <c r="A332" s="251" t="s">
        <v>566</v>
      </c>
      <c r="B332" s="251" t="s">
        <v>582</v>
      </c>
      <c r="C332" s="251" t="s">
        <v>402</v>
      </c>
      <c r="E332" s="251" t="s">
        <v>854</v>
      </c>
      <c r="F332" s="76">
        <v>291</v>
      </c>
      <c r="G332">
        <f t="shared" si="12"/>
        <v>0</v>
      </c>
      <c r="H332" s="77" t="e">
        <f t="shared" si="13"/>
        <v>#N/A</v>
      </c>
      <c r="I332" t="e">
        <f t="shared" si="14"/>
        <v>#N/A</v>
      </c>
    </row>
    <row r="333" spans="1:9" ht="12.75">
      <c r="A333" s="251" t="s">
        <v>566</v>
      </c>
      <c r="B333" s="251" t="s">
        <v>584</v>
      </c>
      <c r="C333" s="251" t="s">
        <v>404</v>
      </c>
      <c r="E333" s="251" t="s">
        <v>855</v>
      </c>
      <c r="F333" s="76">
        <v>292</v>
      </c>
      <c r="G333">
        <f t="shared" si="12"/>
        <v>0</v>
      </c>
      <c r="H333" s="77" t="e">
        <f t="shared" si="13"/>
        <v>#N/A</v>
      </c>
      <c r="I333" t="e">
        <f t="shared" si="14"/>
        <v>#N/A</v>
      </c>
    </row>
    <row r="334" spans="1:9" ht="12.75">
      <c r="A334" s="251" t="s">
        <v>566</v>
      </c>
      <c r="B334" s="251" t="s">
        <v>586</v>
      </c>
      <c r="C334" s="251" t="s">
        <v>405</v>
      </c>
      <c r="E334" s="251" t="s">
        <v>854</v>
      </c>
      <c r="F334" s="76">
        <v>293</v>
      </c>
      <c r="G334">
        <f t="shared" si="12"/>
        <v>0</v>
      </c>
      <c r="H334" s="77" t="e">
        <f t="shared" si="13"/>
        <v>#N/A</v>
      </c>
      <c r="I334" t="e">
        <f t="shared" si="14"/>
        <v>#N/A</v>
      </c>
    </row>
    <row r="335" spans="1:9" ht="12.75">
      <c r="A335" s="251" t="s">
        <v>566</v>
      </c>
      <c r="B335" s="251" t="s">
        <v>588</v>
      </c>
      <c r="C335" s="251" t="s">
        <v>406</v>
      </c>
      <c r="E335" s="251" t="s">
        <v>816</v>
      </c>
      <c r="F335" s="76">
        <v>294</v>
      </c>
      <c r="G335">
        <f t="shared" si="12"/>
        <v>0</v>
      </c>
      <c r="H335" s="77" t="e">
        <f t="shared" si="13"/>
        <v>#N/A</v>
      </c>
      <c r="I335" t="e">
        <f t="shared" si="14"/>
        <v>#N/A</v>
      </c>
    </row>
    <row r="336" spans="1:9" ht="12.75">
      <c r="A336" s="251" t="s">
        <v>566</v>
      </c>
      <c r="B336" s="251" t="s">
        <v>590</v>
      </c>
      <c r="C336" s="251" t="s">
        <v>409</v>
      </c>
      <c r="E336" s="251" t="s">
        <v>817</v>
      </c>
      <c r="F336" s="76">
        <v>295</v>
      </c>
      <c r="G336">
        <f t="shared" si="12"/>
        <v>0</v>
      </c>
      <c r="H336" s="77" t="e">
        <f t="shared" si="13"/>
        <v>#N/A</v>
      </c>
      <c r="I336" t="e">
        <f t="shared" si="14"/>
        <v>#N/A</v>
      </c>
    </row>
    <row r="337" spans="1:9" ht="12.75">
      <c r="A337" s="251" t="s">
        <v>566</v>
      </c>
      <c r="B337" s="251" t="s">
        <v>592</v>
      </c>
      <c r="C337" s="251" t="s">
        <v>410</v>
      </c>
      <c r="E337" s="251" t="s">
        <v>818</v>
      </c>
      <c r="F337" s="76">
        <v>296</v>
      </c>
      <c r="G337">
        <f t="shared" si="12"/>
        <v>0</v>
      </c>
      <c r="H337" s="77" t="e">
        <f t="shared" si="13"/>
        <v>#N/A</v>
      </c>
      <c r="I337" t="e">
        <f t="shared" si="14"/>
        <v>#N/A</v>
      </c>
    </row>
    <row r="338" spans="1:9" ht="12.75">
      <c r="A338" s="251" t="s">
        <v>566</v>
      </c>
      <c r="B338" s="251" t="s">
        <v>594</v>
      </c>
      <c r="C338" s="251" t="s">
        <v>411</v>
      </c>
      <c r="E338" s="251" t="s">
        <v>819</v>
      </c>
      <c r="F338" s="76">
        <v>297</v>
      </c>
      <c r="G338">
        <f t="shared" si="12"/>
        <v>0</v>
      </c>
      <c r="H338" s="77" t="e">
        <f t="shared" si="13"/>
        <v>#N/A</v>
      </c>
      <c r="I338" t="e">
        <f t="shared" si="14"/>
        <v>#N/A</v>
      </c>
    </row>
    <row r="339" spans="1:9" ht="12.75">
      <c r="A339" s="251" t="s">
        <v>566</v>
      </c>
      <c r="B339" s="251" t="s">
        <v>596</v>
      </c>
      <c r="C339" s="251" t="s">
        <v>413</v>
      </c>
      <c r="E339" s="251" t="s">
        <v>856</v>
      </c>
      <c r="F339" s="76">
        <v>298</v>
      </c>
      <c r="G339">
        <f t="shared" si="12"/>
        <v>0</v>
      </c>
      <c r="H339" s="77" t="e">
        <f t="shared" si="13"/>
        <v>#N/A</v>
      </c>
      <c r="I339" t="e">
        <f t="shared" si="14"/>
        <v>#N/A</v>
      </c>
    </row>
    <row r="340" spans="1:9" ht="12.75">
      <c r="A340" s="251" t="s">
        <v>566</v>
      </c>
      <c r="B340" s="251" t="s">
        <v>598</v>
      </c>
      <c r="C340" s="251" t="s">
        <v>414</v>
      </c>
      <c r="E340" s="251" t="s">
        <v>857</v>
      </c>
      <c r="F340" s="76">
        <v>299</v>
      </c>
      <c r="G340">
        <f t="shared" si="12"/>
        <v>0</v>
      </c>
      <c r="H340" s="77" t="e">
        <f t="shared" si="13"/>
        <v>#N/A</v>
      </c>
      <c r="I340" t="e">
        <f t="shared" si="14"/>
        <v>#N/A</v>
      </c>
    </row>
    <row r="341" spans="1:9" ht="12.75">
      <c r="A341" s="251" t="s">
        <v>566</v>
      </c>
      <c r="B341" s="251" t="s">
        <v>600</v>
      </c>
      <c r="C341" t="s">
        <v>415</v>
      </c>
      <c r="D341">
        <v>500</v>
      </c>
      <c r="E341" s="251" t="s">
        <v>819</v>
      </c>
      <c r="F341" s="76">
        <v>300</v>
      </c>
      <c r="G341">
        <f t="shared" si="12"/>
        <v>2004</v>
      </c>
      <c r="H341" s="77">
        <f t="shared" si="13"/>
        <v>38078</v>
      </c>
      <c r="I341">
        <f t="shared" si="14"/>
        <v>1400</v>
      </c>
    </row>
    <row r="342" spans="1:9" ht="12.75">
      <c r="A342" s="251" t="s">
        <v>452</v>
      </c>
      <c r="B342" s="251" t="s">
        <v>578</v>
      </c>
      <c r="C342" s="251" t="s">
        <v>400</v>
      </c>
      <c r="E342" s="251" t="s">
        <v>858</v>
      </c>
      <c r="F342" s="76">
        <v>301</v>
      </c>
      <c r="G342">
        <f t="shared" si="12"/>
        <v>0</v>
      </c>
      <c r="H342" s="77" t="e">
        <f t="shared" si="13"/>
        <v>#N/A</v>
      </c>
      <c r="I342" t="e">
        <f t="shared" si="14"/>
        <v>#N/A</v>
      </c>
    </row>
    <row r="343" spans="1:9" ht="12.75">
      <c r="A343" s="251" t="s">
        <v>452</v>
      </c>
      <c r="B343" s="251" t="s">
        <v>580</v>
      </c>
      <c r="C343" s="251" t="s">
        <v>401</v>
      </c>
      <c r="E343" s="251" t="s">
        <v>859</v>
      </c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1:9" ht="12.75">
      <c r="A344" s="251" t="s">
        <v>452</v>
      </c>
      <c r="B344" s="251" t="s">
        <v>582</v>
      </c>
      <c r="C344" s="251" t="s">
        <v>402</v>
      </c>
      <c r="E344" s="251" t="s">
        <v>818</v>
      </c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1:9" ht="12.75">
      <c r="A345" s="251" t="s">
        <v>452</v>
      </c>
      <c r="B345" s="251" t="s">
        <v>584</v>
      </c>
      <c r="C345" s="251" t="s">
        <v>404</v>
      </c>
      <c r="E345" s="251" t="s">
        <v>856</v>
      </c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1:9" ht="12.75">
      <c r="A346" s="251" t="s">
        <v>452</v>
      </c>
      <c r="B346" s="251" t="s">
        <v>586</v>
      </c>
      <c r="C346" s="251" t="s">
        <v>405</v>
      </c>
      <c r="E346" s="251" t="s">
        <v>860</v>
      </c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861</v>
      </c>
    </row>
    <row r="361" spans="1:14" ht="12.75">
      <c r="A361" t="s">
        <v>427</v>
      </c>
      <c r="B361" t="s">
        <v>862</v>
      </c>
      <c r="C361" t="s">
        <v>574</v>
      </c>
      <c r="D361" t="s">
        <v>577</v>
      </c>
      <c r="E361" t="s">
        <v>863</v>
      </c>
      <c r="F361" t="s">
        <v>56</v>
      </c>
      <c r="I361" t="s">
        <v>864</v>
      </c>
      <c r="N361" t="s">
        <v>865</v>
      </c>
    </row>
    <row r="362" spans="1:15" ht="12.75">
      <c r="A362" s="75">
        <v>2008</v>
      </c>
      <c r="B362" s="75">
        <v>1</v>
      </c>
      <c r="C362" s="76" t="s">
        <v>866</v>
      </c>
      <c r="D362" s="78">
        <v>2.41</v>
      </c>
      <c r="E362" s="78">
        <v>5.11</v>
      </c>
      <c r="F362" s="76">
        <v>1</v>
      </c>
      <c r="H362" s="75">
        <f>A362</f>
        <v>0</v>
      </c>
      <c r="I362" s="75">
        <f>A374</f>
        <v>0</v>
      </c>
      <c r="J362" s="75">
        <f>A386</f>
        <v>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867</v>
      </c>
      <c r="D363" s="78">
        <v>2.44</v>
      </c>
      <c r="E363" s="78">
        <v>5.18</v>
      </c>
      <c r="F363" s="76">
        <v>2</v>
      </c>
      <c r="G363" s="76">
        <f>C362</f>
        <v>0</v>
      </c>
      <c r="H363" t="e">
        <f>IF(ISBLANK(D362),NA(),D362)</f>
        <v>#N/A</v>
      </c>
      <c r="I363" t="e">
        <f>IF(ISBLANK(D374),NA(),D374)</f>
        <v>#N/A</v>
      </c>
      <c r="J363" t="e">
        <f>IF(ISBLANK(D386),NA(),D386)</f>
        <v>#N/A</v>
      </c>
      <c r="L363" s="76">
        <f aca="true" t="shared" si="15" ref="L363:L374">C362</f>
        <v>0</v>
      </c>
      <c r="M363" t="e">
        <f aca="true" t="shared" si="16" ref="M363:M374">IF(ISBLANK(E362),NA(),E362)</f>
        <v>#N/A</v>
      </c>
      <c r="N363" t="e">
        <f aca="true" t="shared" si="17" ref="N363:N374">IF(ISBLANK(E374),NA(),E374)</f>
        <v>#N/A</v>
      </c>
      <c r="O363" t="e">
        <f aca="true" t="shared" si="18" ref="O363:O374">IF(ISBLANK(E386),NA(),E386)</f>
        <v>#N/A</v>
      </c>
    </row>
    <row r="364" spans="1:15" ht="12.75">
      <c r="A364" s="75">
        <v>2008</v>
      </c>
      <c r="B364" s="75">
        <v>3</v>
      </c>
      <c r="C364" s="76" t="s">
        <v>868</v>
      </c>
      <c r="D364" s="78">
        <v>2.68</v>
      </c>
      <c r="E364" s="78">
        <v>5.46</v>
      </c>
      <c r="F364" s="76">
        <v>3</v>
      </c>
      <c r="G364" s="76">
        <f aca="true" t="shared" si="19" ref="G364:G374">C363</f>
        <v>0</v>
      </c>
      <c r="H364" t="e">
        <f aca="true" t="shared" si="20" ref="H364:H374">IF(ISBLANK(D363),NA(),D363)</f>
        <v>#N/A</v>
      </c>
      <c r="I364" t="e">
        <f aca="true" t="shared" si="21" ref="I364:I374">IF(ISBLANK(D375),NA(),D375)</f>
        <v>#N/A</v>
      </c>
      <c r="J364" t="e">
        <f aca="true" t="shared" si="22" ref="J364:J374">IF(ISBLANK(D387),NA(),D387)</f>
        <v>#N/A</v>
      </c>
      <c r="L364" s="76">
        <f t="shared" si="15"/>
        <v>0</v>
      </c>
      <c r="M364" t="e">
        <f t="shared" si="16"/>
        <v>#N/A</v>
      </c>
      <c r="N364" t="e">
        <f t="shared" si="17"/>
        <v>#N/A</v>
      </c>
      <c r="O364" t="e">
        <f t="shared" si="18"/>
        <v>#N/A</v>
      </c>
    </row>
    <row r="365" spans="1:15" ht="12.75">
      <c r="A365" s="75">
        <v>2008</v>
      </c>
      <c r="B365" s="75">
        <v>4</v>
      </c>
      <c r="C365" s="76" t="s">
        <v>869</v>
      </c>
      <c r="D365" s="78">
        <v>2.75</v>
      </c>
      <c r="E365" s="78">
        <v>5.66</v>
      </c>
      <c r="F365" s="76">
        <v>4</v>
      </c>
      <c r="G365" s="76">
        <f t="shared" si="19"/>
        <v>0</v>
      </c>
      <c r="H365" t="e">
        <f t="shared" si="20"/>
        <v>#N/A</v>
      </c>
      <c r="I365" t="e">
        <f t="shared" si="21"/>
        <v>#N/A</v>
      </c>
      <c r="J365" t="e">
        <f t="shared" si="22"/>
        <v>#N/A</v>
      </c>
      <c r="L365" s="76">
        <f t="shared" si="15"/>
        <v>0</v>
      </c>
      <c r="M365" t="e">
        <f t="shared" si="16"/>
        <v>#N/A</v>
      </c>
      <c r="N365" t="e">
        <f t="shared" si="17"/>
        <v>#N/A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405</v>
      </c>
      <c r="D366" s="78">
        <v>2.84</v>
      </c>
      <c r="E366" s="78">
        <v>5.59</v>
      </c>
      <c r="F366" s="76">
        <v>5</v>
      </c>
      <c r="G366" s="76">
        <f t="shared" si="19"/>
        <v>0</v>
      </c>
      <c r="H366" t="e">
        <f t="shared" si="20"/>
        <v>#N/A</v>
      </c>
      <c r="I366" t="e">
        <f t="shared" si="21"/>
        <v>#N/A</v>
      </c>
      <c r="J366" t="e">
        <f t="shared" si="22"/>
        <v>#N/A</v>
      </c>
      <c r="L366" s="76">
        <f t="shared" si="15"/>
        <v>0</v>
      </c>
      <c r="M366" t="e">
        <f t="shared" si="16"/>
        <v>#N/A</v>
      </c>
      <c r="N366" t="e">
        <f t="shared" si="17"/>
        <v>#N/A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870</v>
      </c>
      <c r="D367" s="78">
        <v>2.89</v>
      </c>
      <c r="E367" s="78">
        <v>5.64</v>
      </c>
      <c r="F367" s="76">
        <v>6</v>
      </c>
      <c r="G367" s="76">
        <f t="shared" si="19"/>
        <v>0</v>
      </c>
      <c r="H367" t="e">
        <f t="shared" si="20"/>
        <v>#N/A</v>
      </c>
      <c r="I367" t="e">
        <f t="shared" si="21"/>
        <v>#N/A</v>
      </c>
      <c r="J367" t="e">
        <f t="shared" si="22"/>
        <v>#N/A</v>
      </c>
      <c r="L367" s="76">
        <f t="shared" si="15"/>
        <v>0</v>
      </c>
      <c r="M367" t="e">
        <f t="shared" si="16"/>
        <v>#N/A</v>
      </c>
      <c r="N367" t="e">
        <f t="shared" si="17"/>
        <v>#N/A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871</v>
      </c>
      <c r="D368" s="78">
        <v>2.96</v>
      </c>
      <c r="E368" s="78">
        <v>5.49</v>
      </c>
      <c r="F368" s="76">
        <v>7</v>
      </c>
      <c r="G368" s="76">
        <f t="shared" si="19"/>
        <v>0</v>
      </c>
      <c r="H368" t="e">
        <f t="shared" si="20"/>
        <v>#N/A</v>
      </c>
      <c r="I368" t="e">
        <f t="shared" si="21"/>
        <v>#N/A</v>
      </c>
      <c r="J368" t="e">
        <f t="shared" si="22"/>
        <v>#N/A</v>
      </c>
      <c r="L368" s="76">
        <f t="shared" si="15"/>
        <v>0</v>
      </c>
      <c r="M368" t="e">
        <f t="shared" si="16"/>
        <v>#N/A</v>
      </c>
      <c r="N368" t="e">
        <f t="shared" si="17"/>
        <v>#N/A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872</v>
      </c>
      <c r="D369" s="78">
        <v>2.93</v>
      </c>
      <c r="E369" s="78">
        <v>5.5</v>
      </c>
      <c r="F369" s="76">
        <v>8</v>
      </c>
      <c r="G369" s="76">
        <f t="shared" si="19"/>
        <v>0</v>
      </c>
      <c r="H369" t="e">
        <f t="shared" si="20"/>
        <v>#N/A</v>
      </c>
      <c r="I369" t="e">
        <f t="shared" si="21"/>
        <v>#N/A</v>
      </c>
      <c r="J369" t="e">
        <f t="shared" si="22"/>
        <v>#N/A</v>
      </c>
      <c r="L369" s="76">
        <f t="shared" si="15"/>
        <v>0</v>
      </c>
      <c r="M369" t="e">
        <f t="shared" si="16"/>
        <v>#N/A</v>
      </c>
      <c r="N369" t="e">
        <f t="shared" si="17"/>
        <v>#N/A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873</v>
      </c>
      <c r="D370" s="78">
        <v>2.69</v>
      </c>
      <c r="E370" s="78">
        <v>5.27</v>
      </c>
      <c r="F370" s="76">
        <v>9</v>
      </c>
      <c r="G370" s="76">
        <f t="shared" si="19"/>
        <v>0</v>
      </c>
      <c r="H370" t="e">
        <f t="shared" si="20"/>
        <v>#N/A</v>
      </c>
      <c r="I370" t="e">
        <f t="shared" si="21"/>
        <v>#N/A</v>
      </c>
      <c r="J370" t="e">
        <f t="shared" si="22"/>
        <v>#N/A</v>
      </c>
      <c r="L370" s="76">
        <f t="shared" si="15"/>
        <v>0</v>
      </c>
      <c r="M370" t="e">
        <f t="shared" si="16"/>
        <v>#N/A</v>
      </c>
      <c r="N370" t="e">
        <f t="shared" si="17"/>
        <v>#N/A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874</v>
      </c>
      <c r="D371" s="78">
        <v>2.77</v>
      </c>
      <c r="E371" s="78">
        <v>5.5</v>
      </c>
      <c r="F371" s="76">
        <v>10</v>
      </c>
      <c r="G371" s="76">
        <f t="shared" si="19"/>
        <v>0</v>
      </c>
      <c r="H371" t="e">
        <f t="shared" si="20"/>
        <v>#N/A</v>
      </c>
      <c r="I371" t="e">
        <f t="shared" si="21"/>
        <v>#N/A</v>
      </c>
      <c r="J371" t="e">
        <f t="shared" si="22"/>
        <v>#N/A</v>
      </c>
      <c r="L371" s="76">
        <f t="shared" si="15"/>
        <v>0</v>
      </c>
      <c r="M371" t="e">
        <f t="shared" si="16"/>
        <v>#N/A</v>
      </c>
      <c r="N371" t="e">
        <f t="shared" si="17"/>
        <v>#N/A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875</v>
      </c>
      <c r="D372" s="78">
        <v>2.6</v>
      </c>
      <c r="E372" s="78">
        <v>5.3</v>
      </c>
      <c r="F372" s="76">
        <v>11</v>
      </c>
      <c r="G372" s="76">
        <f t="shared" si="19"/>
        <v>0</v>
      </c>
      <c r="H372" t="e">
        <f t="shared" si="20"/>
        <v>#N/A</v>
      </c>
      <c r="I372" t="e">
        <f t="shared" si="21"/>
        <v>#N/A</v>
      </c>
      <c r="J372" t="e">
        <f t="shared" si="22"/>
        <v>#N/A</v>
      </c>
      <c r="L372" s="76">
        <f t="shared" si="15"/>
        <v>0</v>
      </c>
      <c r="M372" t="e">
        <f t="shared" si="16"/>
        <v>#N/A</v>
      </c>
      <c r="N372" t="e">
        <f t="shared" si="17"/>
        <v>#N/A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876</v>
      </c>
      <c r="D373" s="78">
        <v>2.5</v>
      </c>
      <c r="E373" s="78">
        <v>5.32</v>
      </c>
      <c r="F373" s="76">
        <v>12</v>
      </c>
      <c r="G373" s="76">
        <f t="shared" si="19"/>
        <v>0</v>
      </c>
      <c r="H373" t="e">
        <f t="shared" si="20"/>
        <v>#N/A</v>
      </c>
      <c r="I373" t="e">
        <f t="shared" si="21"/>
        <v>#N/A</v>
      </c>
      <c r="J373" t="e">
        <f t="shared" si="22"/>
        <v>#N/A</v>
      </c>
      <c r="L373" s="76">
        <f t="shared" si="15"/>
        <v>0</v>
      </c>
      <c r="M373" t="e">
        <f t="shared" si="16"/>
        <v>#N/A</v>
      </c>
      <c r="N373" t="e">
        <f t="shared" si="17"/>
        <v>#N/A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866</v>
      </c>
      <c r="D374" s="78">
        <v>2.35</v>
      </c>
      <c r="E374" s="78">
        <v>4.95</v>
      </c>
      <c r="F374" s="76">
        <v>13</v>
      </c>
      <c r="G374" s="76">
        <f t="shared" si="19"/>
        <v>0</v>
      </c>
      <c r="H374" t="e">
        <f t="shared" si="20"/>
        <v>#N/A</v>
      </c>
      <c r="I374" t="e">
        <f t="shared" si="21"/>
        <v>#N/A</v>
      </c>
      <c r="J374" t="e">
        <f t="shared" si="22"/>
        <v>#N/A</v>
      </c>
      <c r="L374" s="76">
        <f t="shared" si="15"/>
        <v>0</v>
      </c>
      <c r="M374" t="e">
        <f t="shared" si="16"/>
        <v>#N/A</v>
      </c>
      <c r="N374" t="e">
        <f t="shared" si="17"/>
        <v>#N/A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867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868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869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405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870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871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872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873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874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875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876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866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867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868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869</v>
      </c>
      <c r="D389" s="78">
        <v>2.85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405</v>
      </c>
      <c r="D390" s="78">
        <v>2.88</v>
      </c>
      <c r="E390" s="78">
        <v>5.53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 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 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% ( billion vehicle miles ) resulting in estimated travel for the month at 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 billion vehicle-miles on rural roads and 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% ( 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0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>
        <f>Data!B4</f>
        <v>0</v>
      </c>
      <c r="G24" s="30" t="s">
        <v>31</v>
      </c>
      <c r="H24" s="30" t="s">
        <v>32</v>
      </c>
    </row>
    <row r="25" spans="5:8" ht="12.75">
      <c r="E25" s="31">
        <f>VALUE(Data!A9)</f>
        <v>0</v>
      </c>
      <c r="F25" s="32">
        <f>VALUE(Data!B9)</f>
        <v>0</v>
      </c>
      <c r="G25" s="32">
        <f>VALUE(Data!C9)</f>
        <v>0</v>
      </c>
      <c r="H25" s="32">
        <f>VALUE(Data!D9)</f>
        <v>0</v>
      </c>
    </row>
    <row r="26" spans="5:8" ht="12.75">
      <c r="E26" s="31">
        <f>VALUE(Data!A10)</f>
        <v>0</v>
      </c>
      <c r="F26" s="32">
        <f>VALUE(Data!B10)</f>
        <v>0</v>
      </c>
      <c r="G26" s="32">
        <f>VALUE(Data!C10)</f>
        <v>0</v>
      </c>
      <c r="H26" s="32">
        <f>VALUE(Data!D10)</f>
        <v>0</v>
      </c>
    </row>
    <row r="27" spans="5:8" ht="12.75">
      <c r="E27" s="31">
        <f>VALUE(Data!A11)</f>
        <v>0</v>
      </c>
      <c r="F27" s="32">
        <f>VALUE(Data!B11)</f>
        <v>0</v>
      </c>
      <c r="G27" s="32">
        <f>VALUE(Data!C11)</f>
        <v>0</v>
      </c>
      <c r="H27" s="32">
        <f>VALUE(Data!D11)</f>
        <v>0</v>
      </c>
    </row>
    <row r="28" spans="5:8" ht="12.75">
      <c r="E28" s="31">
        <f>VALUE(Data!A12)</f>
        <v>0</v>
      </c>
      <c r="F28" s="32">
        <f>VALUE(Data!B12)</f>
        <v>0</v>
      </c>
      <c r="G28" s="32">
        <f>VALUE(Data!C12)</f>
        <v>0</v>
      </c>
      <c r="H28" s="32">
        <f>VALUE(Data!D12)</f>
        <v>0</v>
      </c>
    </row>
    <row r="29" spans="5:8" ht="12.75">
      <c r="E29" s="31">
        <f>VALUE(Data!A13)</f>
        <v>0</v>
      </c>
      <c r="F29" s="32">
        <f>VALUE(Data!B13)</f>
        <v>0</v>
      </c>
      <c r="G29" s="32">
        <f>VALUE(Data!C13)</f>
        <v>0</v>
      </c>
      <c r="H29" s="32">
        <f>VALUE(Data!D13)</f>
        <v>0</v>
      </c>
    </row>
    <row r="30" spans="5:8" ht="12.75">
      <c r="E30" s="31">
        <f>VALUE(Data!A14)</f>
        <v>0</v>
      </c>
      <c r="F30" s="32">
        <f>VALUE(Data!B14)</f>
        <v>0</v>
      </c>
      <c r="G30" s="32">
        <f>VALUE(Data!C14)</f>
        <v>0</v>
      </c>
      <c r="H30" s="32">
        <f>VALUE(Data!D14)</f>
        <v>0</v>
      </c>
    </row>
    <row r="31" spans="5:8" ht="12.75">
      <c r="E31" s="31">
        <f>VALUE(Data!A15)</f>
        <v>0</v>
      </c>
      <c r="F31" s="32">
        <f>VALUE(Data!B15)</f>
        <v>0</v>
      </c>
      <c r="G31" s="32">
        <f>VALUE(Data!C15)</f>
        <v>0</v>
      </c>
      <c r="H31" s="32">
        <f>VALUE(Data!D15)</f>
        <v>0</v>
      </c>
    </row>
    <row r="32" spans="5:8" ht="12.75">
      <c r="E32" s="31">
        <f>VALUE(Data!A16)</f>
        <v>0</v>
      </c>
      <c r="F32" s="32">
        <f>VALUE(Data!B16)</f>
        <v>0</v>
      </c>
      <c r="G32" s="32">
        <f>VALUE(Data!C16)</f>
        <v>0</v>
      </c>
      <c r="H32" s="32">
        <f>VALUE(Data!D16)</f>
        <v>0</v>
      </c>
    </row>
    <row r="33" spans="5:8" ht="12.75">
      <c r="E33" s="31">
        <f>VALUE(Data!A17)</f>
        <v>0</v>
      </c>
      <c r="F33" s="32">
        <f>VALUE(Data!B17)</f>
        <v>0</v>
      </c>
      <c r="G33" s="32">
        <f>VALUE(Data!C17)</f>
        <v>0</v>
      </c>
      <c r="H33" s="32">
        <f>VALUE(Data!D17)</f>
        <v>0</v>
      </c>
    </row>
    <row r="34" spans="5:8" ht="12.75">
      <c r="E34" s="31">
        <f>VALUE(Data!A18)</f>
        <v>0</v>
      </c>
      <c r="F34" s="32">
        <f>VALUE(Data!B18)</f>
        <v>0</v>
      </c>
      <c r="G34" s="32">
        <f>VALUE(Data!C18)</f>
        <v>0</v>
      </c>
      <c r="H34" s="32">
        <f>VALUE(Data!D18)</f>
        <v>0</v>
      </c>
    </row>
    <row r="35" spans="5:8" ht="12.75">
      <c r="E35" s="31">
        <f>VALUE(Data!A19)</f>
        <v>0</v>
      </c>
      <c r="F35" s="32">
        <f>VALUE(Data!B19)</f>
        <v>0</v>
      </c>
      <c r="G35" s="32">
        <f>VALUE(Data!C19)</f>
        <v>0</v>
      </c>
      <c r="H35" s="32">
        <f>VALUE(Data!D19)</f>
        <v>0</v>
      </c>
    </row>
    <row r="36" spans="5:8" ht="12.75">
      <c r="E36" s="31">
        <f>VALUE(Data!A20)</f>
        <v>0</v>
      </c>
      <c r="F36" s="32">
        <f>VALUE(Data!B20)</f>
        <v>0</v>
      </c>
      <c r="G36" s="32">
        <f>VALUE(Data!C20)</f>
        <v>0</v>
      </c>
      <c r="H36" s="32">
        <f>VALUE(Data!D20)</f>
        <v>0</v>
      </c>
    </row>
    <row r="37" spans="5:8" ht="12.75">
      <c r="E37" s="31">
        <f>VALUE(Data!A21)</f>
        <v>0</v>
      </c>
      <c r="F37" s="32">
        <f>VALUE(Data!B21)</f>
        <v>0</v>
      </c>
      <c r="G37" s="32">
        <f>VALUE(Data!C21)</f>
        <v>0</v>
      </c>
      <c r="H37" s="32">
        <f>VALUE(Data!D21)</f>
        <v>0</v>
      </c>
    </row>
    <row r="38" spans="5:8" ht="12.75">
      <c r="E38" s="31">
        <f>VALUE(Data!A22)</f>
        <v>0</v>
      </c>
      <c r="F38" s="32">
        <f>VALUE(Data!B22)</f>
        <v>0</v>
      </c>
      <c r="G38" s="32">
        <f>VALUE(Data!C22)</f>
        <v>0</v>
      </c>
      <c r="H38" s="32">
        <f>VALUE(Data!D22)</f>
        <v>0</v>
      </c>
    </row>
    <row r="39" spans="5:8" ht="12.75">
      <c r="E39" s="31">
        <f>VALUE(Data!A23)</f>
        <v>0</v>
      </c>
      <c r="F39" s="32">
        <f>VALUE(Data!B23)</f>
        <v>0</v>
      </c>
      <c r="G39" s="32">
        <f>VALUE(Data!C23)</f>
        <v>0</v>
      </c>
      <c r="H39" s="32">
        <f>VALUE(Data!D23)</f>
        <v>0</v>
      </c>
    </row>
    <row r="40" spans="5:8" ht="12.75">
      <c r="E40" s="31">
        <f>VALUE(Data!A24)</f>
        <v>0</v>
      </c>
      <c r="F40" s="32">
        <f>VALUE(Data!B24)</f>
        <v>0</v>
      </c>
      <c r="G40" s="32">
        <f>VALUE(Data!C24)</f>
        <v>0</v>
      </c>
      <c r="H40" s="32">
        <f>VALUE(Data!D24)</f>
        <v>0</v>
      </c>
    </row>
    <row r="41" spans="5:8" ht="12.75">
      <c r="E41" s="31">
        <f>VALUE(Data!A25)</f>
        <v>0</v>
      </c>
      <c r="F41" s="32">
        <f>VALUE(Data!B25)</f>
        <v>0</v>
      </c>
      <c r="G41" s="32">
        <f>VALUE(Data!C25)</f>
        <v>0</v>
      </c>
      <c r="H41" s="32">
        <f>VALUE(Data!D25)</f>
        <v>0</v>
      </c>
    </row>
    <row r="42" spans="5:8" ht="12.75">
      <c r="E42" s="31">
        <f>VALUE(Data!A26)</f>
        <v>0</v>
      </c>
      <c r="F42" s="32">
        <f>VALUE(Data!B26)</f>
        <v>0</v>
      </c>
      <c r="G42" s="32">
        <f>VALUE(Data!C26)</f>
        <v>0</v>
      </c>
      <c r="H42" s="32">
        <f>VALUE(Data!D26)</f>
        <v>0</v>
      </c>
    </row>
    <row r="43" spans="5:8" ht="12.75">
      <c r="E43" s="31">
        <f>VALUE(Data!A27)</f>
        <v>0</v>
      </c>
      <c r="F43" s="32">
        <f>VALUE(Data!B27)</f>
        <v>0</v>
      </c>
      <c r="G43" s="32">
        <f>VALUE(Data!C27)</f>
        <v>0</v>
      </c>
      <c r="H43" s="32">
        <f>VALUE(Data!D27)</f>
        <v>0</v>
      </c>
    </row>
    <row r="44" spans="5:8" ht="12.75">
      <c r="E44" s="31">
        <f>VALUE(Data!A28)</f>
        <v>0</v>
      </c>
      <c r="F44" s="32">
        <f>VALUE(Data!B28)</f>
        <v>0</v>
      </c>
      <c r="G44" s="32">
        <f>VALUE(Data!C28)</f>
        <v>0</v>
      </c>
      <c r="H44" s="32">
        <f>VALUE(Data!D28)</f>
        <v>0</v>
      </c>
    </row>
    <row r="45" spans="5:8" ht="12.75">
      <c r="E45" s="31">
        <f>VALUE(Data!A29)</f>
        <v>0</v>
      </c>
      <c r="F45" s="32">
        <f>VALUE(Data!B29)</f>
        <v>0</v>
      </c>
      <c r="G45" s="32">
        <f>VALUE(Data!C29)</f>
        <v>0</v>
      </c>
      <c r="H45" s="32">
        <f>VALUE(Data!D29)</f>
        <v>0</v>
      </c>
    </row>
    <row r="46" spans="5:8" ht="12.75">
      <c r="E46" s="31">
        <f>VALUE(Data!A30)</f>
        <v>0</v>
      </c>
      <c r="F46" s="32">
        <f>VALUE(Data!B30)</f>
        <v>0</v>
      </c>
      <c r="G46" s="32">
        <f>VALUE(Data!C30)</f>
        <v>0</v>
      </c>
      <c r="H46" s="32">
        <f>VALUE(Data!D30)</f>
        <v>0</v>
      </c>
    </row>
    <row r="47" spans="5:8" ht="12.75">
      <c r="E47" s="31">
        <f>VALUE(Data!A31)</f>
        <v>0</v>
      </c>
      <c r="F47" s="32">
        <f>VALUE(Data!B31)</f>
        <v>0</v>
      </c>
      <c r="G47" s="32">
        <f>VALUE(Data!C31)</f>
        <v>0</v>
      </c>
      <c r="H47" s="32">
        <f>VALUE(Data!D31)</f>
        <v>0</v>
      </c>
    </row>
    <row r="48" spans="5:8" ht="12.75">
      <c r="E48" s="31">
        <f>VALUE(Data!A32)</f>
        <v>0</v>
      </c>
      <c r="F48" s="32">
        <f>VALUE(Data!B32)</f>
        <v>0</v>
      </c>
      <c r="G48" s="32">
        <f>VALUE(Data!C32)</f>
        <v>0</v>
      </c>
      <c r="H48" s="32">
        <f>VALUE(Data!D32)</f>
        <v>0</v>
      </c>
    </row>
    <row r="49" spans="5:8" ht="12.75">
      <c r="E49" s="31">
        <f>VALUE(Data!A33)</f>
        <v>0</v>
      </c>
      <c r="F49" s="32">
        <f>VALUE(Data!B33)</f>
        <v>0</v>
      </c>
      <c r="G49" s="32">
        <f>VALUE(Data!C33)</f>
        <v>0</v>
      </c>
      <c r="H49" s="32">
        <f>VALUE(Data!D33)</f>
        <v>0</v>
      </c>
    </row>
    <row r="50" spans="5:8" ht="12.75">
      <c r="E50" s="31">
        <f>VALUE(Data!A34)</f>
        <v>0</v>
      </c>
      <c r="F50" s="32">
        <f>VALUE(Data!B34)</f>
        <v>0</v>
      </c>
      <c r="G50" s="32">
        <f>VALUE(Data!C34)</f>
        <v>0</v>
      </c>
      <c r="H50" s="32">
        <f>VALUE(Data!D34)</f>
        <v>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9" t="s">
        <v>82</v>
      </c>
      <c r="B8" s="200"/>
      <c r="C8" s="201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199" t="s">
        <v>107</v>
      </c>
      <c r="B10" s="200"/>
      <c r="C10" s="201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199" t="s">
        <v>120</v>
      </c>
      <c r="B11" s="200"/>
      <c r="C11" s="201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199" t="s">
        <v>131</v>
      </c>
      <c r="B12" s="200"/>
      <c r="C12" s="201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58</v>
      </c>
      <c r="E14" s="120" t="s">
        <v>145</v>
      </c>
      <c r="F14" s="120" t="s">
        <v>146</v>
      </c>
      <c r="G14" s="120" t="s">
        <v>147</v>
      </c>
      <c r="H14" s="120" t="s">
        <v>148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151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82</v>
      </c>
      <c r="B16" s="200"/>
      <c r="C16" s="201"/>
      <c r="D16" s="120" t="s">
        <v>152</v>
      </c>
      <c r="E16" s="120" t="s">
        <v>153</v>
      </c>
      <c r="F16" s="120" t="s">
        <v>154</v>
      </c>
      <c r="G16" s="120" t="s">
        <v>92</v>
      </c>
      <c r="H16" s="120" t="s">
        <v>87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155</v>
      </c>
      <c r="E17" s="120" t="s">
        <v>156</v>
      </c>
      <c r="F17" s="120" t="s">
        <v>157</v>
      </c>
      <c r="G17" s="120" t="s">
        <v>105</v>
      </c>
      <c r="H17" s="120" t="s">
        <v>158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107</v>
      </c>
      <c r="B18" s="200"/>
      <c r="C18" s="201"/>
      <c r="D18" s="120" t="s">
        <v>159</v>
      </c>
      <c r="E18" s="120" t="s">
        <v>160</v>
      </c>
      <c r="F18" s="120" t="s">
        <v>161</v>
      </c>
      <c r="G18" s="120" t="s">
        <v>162</v>
      </c>
      <c r="H18" s="120" t="s">
        <v>117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120</v>
      </c>
      <c r="B19" s="200"/>
      <c r="C19" s="201"/>
      <c r="D19" s="120" t="s">
        <v>163</v>
      </c>
      <c r="E19" s="120" t="s">
        <v>154</v>
      </c>
      <c r="F19" s="120" t="s">
        <v>164</v>
      </c>
      <c r="G19" s="120" t="s">
        <v>126</v>
      </c>
      <c r="H19" s="120" t="s">
        <v>165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131</v>
      </c>
      <c r="B20" s="200"/>
      <c r="C20" s="201"/>
      <c r="D20" s="153" t="s">
        <v>166</v>
      </c>
      <c r="E20" s="153" t="s">
        <v>167</v>
      </c>
      <c r="F20" s="153" t="s">
        <v>168</v>
      </c>
      <c r="G20" s="153" t="s">
        <v>169</v>
      </c>
      <c r="H20" s="153" t="s">
        <v>170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172</v>
      </c>
      <c r="E22" s="120" t="s">
        <v>173</v>
      </c>
      <c r="F22" s="120" t="s">
        <v>174</v>
      </c>
      <c r="G22" s="120" t="s">
        <v>175</v>
      </c>
      <c r="H22" s="120" t="s">
        <v>176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177</v>
      </c>
      <c r="E23" s="120" t="s">
        <v>178</v>
      </c>
      <c r="F23" s="120" t="s">
        <v>174</v>
      </c>
      <c r="G23" s="120" t="s">
        <v>179</v>
      </c>
      <c r="H23" s="120" t="s">
        <v>180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82</v>
      </c>
      <c r="B24" s="200"/>
      <c r="C24" s="201"/>
      <c r="D24" s="120" t="s">
        <v>181</v>
      </c>
      <c r="E24" s="120" t="s">
        <v>182</v>
      </c>
      <c r="F24" s="120" t="s">
        <v>183</v>
      </c>
      <c r="G24" s="120" t="s">
        <v>184</v>
      </c>
      <c r="H24" s="120" t="s">
        <v>185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186</v>
      </c>
      <c r="E25" s="120" t="s">
        <v>187</v>
      </c>
      <c r="F25" s="120" t="s">
        <v>188</v>
      </c>
      <c r="G25" s="120" t="s">
        <v>189</v>
      </c>
      <c r="H25" s="120" t="s">
        <v>190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107</v>
      </c>
      <c r="B26" s="200"/>
      <c r="C26" s="201"/>
      <c r="D26" s="120" t="s">
        <v>191</v>
      </c>
      <c r="E26" s="120" t="s">
        <v>192</v>
      </c>
      <c r="F26" s="120" t="s">
        <v>179</v>
      </c>
      <c r="G26" s="120" t="s">
        <v>193</v>
      </c>
      <c r="H26" s="120" t="s">
        <v>194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120</v>
      </c>
      <c r="B27" s="200"/>
      <c r="C27" s="201"/>
      <c r="D27" s="120" t="s">
        <v>195</v>
      </c>
      <c r="E27" s="120" t="s">
        <v>196</v>
      </c>
      <c r="F27" s="120" t="s">
        <v>194</v>
      </c>
      <c r="G27" s="120" t="s">
        <v>197</v>
      </c>
      <c r="H27" s="120" t="s">
        <v>181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131</v>
      </c>
      <c r="B28" s="200"/>
      <c r="C28" s="201"/>
      <c r="D28" s="153" t="s">
        <v>198</v>
      </c>
      <c r="E28" s="153" t="s">
        <v>199</v>
      </c>
      <c r="F28" s="153" t="s">
        <v>179</v>
      </c>
      <c r="G28" s="153" t="s">
        <v>200</v>
      </c>
      <c r="H28" s="153" t="s">
        <v>201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202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204</v>
      </c>
      <c r="F34" s="120" t="s">
        <v>205</v>
      </c>
      <c r="G34" s="120" t="s">
        <v>206</v>
      </c>
      <c r="H34" s="120" t="s">
        <v>207</v>
      </c>
      <c r="I34" s="120" t="s">
        <v>208</v>
      </c>
      <c r="J34" s="120" t="s">
        <v>209</v>
      </c>
      <c r="K34" s="120" t="s">
        <v>210</v>
      </c>
      <c r="L34" s="120" t="s">
        <v>211</v>
      </c>
      <c r="M34" s="120" t="s">
        <v>212</v>
      </c>
      <c r="N34" s="120" t="s">
        <v>213</v>
      </c>
      <c r="O34" s="120" t="s">
        <v>214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215</v>
      </c>
      <c r="F35" s="120" t="s">
        <v>216</v>
      </c>
      <c r="G35" s="120" t="s">
        <v>217</v>
      </c>
      <c r="H35" s="120" t="s">
        <v>218</v>
      </c>
      <c r="I35" s="120" t="s">
        <v>219</v>
      </c>
      <c r="J35" s="120" t="s">
        <v>220</v>
      </c>
      <c r="K35" s="120" t="s">
        <v>221</v>
      </c>
      <c r="L35" s="120" t="s">
        <v>222</v>
      </c>
      <c r="M35" s="120" t="s">
        <v>223</v>
      </c>
      <c r="N35" s="120" t="s">
        <v>224</v>
      </c>
      <c r="O35" s="120" t="s">
        <v>225</v>
      </c>
      <c r="P35">
        <v>23</v>
      </c>
    </row>
    <row r="36" spans="1:16" ht="12.75" customHeight="1">
      <c r="A36" s="199" t="s">
        <v>82</v>
      </c>
      <c r="B36" s="200"/>
      <c r="C36" s="201"/>
      <c r="D36" s="120" t="s">
        <v>83</v>
      </c>
      <c r="E36" s="120" t="s">
        <v>215</v>
      </c>
      <c r="F36" s="120" t="s">
        <v>116</v>
      </c>
      <c r="G36" s="120" t="s">
        <v>226</v>
      </c>
      <c r="H36" s="120" t="s">
        <v>227</v>
      </c>
      <c r="I36" s="120" t="s">
        <v>228</v>
      </c>
      <c r="J36" s="120" t="s">
        <v>229</v>
      </c>
      <c r="K36" s="120" t="s">
        <v>230</v>
      </c>
      <c r="L36" s="120" t="s">
        <v>231</v>
      </c>
      <c r="M36" s="120" t="s">
        <v>232</v>
      </c>
      <c r="N36" s="120" t="s">
        <v>233</v>
      </c>
      <c r="O36" s="120" t="s">
        <v>234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235</v>
      </c>
      <c r="F37" s="120" t="s">
        <v>236</v>
      </c>
      <c r="G37" s="120" t="s">
        <v>237</v>
      </c>
      <c r="H37" s="120" t="s">
        <v>238</v>
      </c>
      <c r="I37" s="120" t="s">
        <v>239</v>
      </c>
      <c r="J37" s="120" t="s">
        <v>240</v>
      </c>
      <c r="K37" s="120" t="s">
        <v>241</v>
      </c>
      <c r="L37" s="120" t="s">
        <v>242</v>
      </c>
      <c r="M37" s="120" t="s">
        <v>243</v>
      </c>
      <c r="N37" s="120" t="s">
        <v>244</v>
      </c>
      <c r="O37" s="120" t="s">
        <v>245</v>
      </c>
      <c r="P37">
        <v>25</v>
      </c>
    </row>
    <row r="38" spans="1:16" ht="12.75" customHeight="1">
      <c r="A38" s="199" t="s">
        <v>107</v>
      </c>
      <c r="B38" s="200"/>
      <c r="C38" s="201"/>
      <c r="D38" s="120" t="s">
        <v>108</v>
      </c>
      <c r="E38" s="120" t="s">
        <v>246</v>
      </c>
      <c r="F38" s="120" t="s">
        <v>247</v>
      </c>
      <c r="G38" s="120" t="s">
        <v>248</v>
      </c>
      <c r="H38" s="120" t="s">
        <v>249</v>
      </c>
      <c r="I38" s="120" t="s">
        <v>250</v>
      </c>
      <c r="J38" s="120" t="s">
        <v>251</v>
      </c>
      <c r="K38" s="120" t="s">
        <v>252</v>
      </c>
      <c r="L38" s="120" t="s">
        <v>253</v>
      </c>
      <c r="M38" s="120" t="s">
        <v>254</v>
      </c>
      <c r="N38" s="120" t="s">
        <v>255</v>
      </c>
      <c r="O38" s="120" t="s">
        <v>256</v>
      </c>
      <c r="P38">
        <v>26</v>
      </c>
    </row>
    <row r="39" spans="1:16" ht="12.75" customHeight="1" thickBot="1">
      <c r="A39" s="199" t="s">
        <v>120</v>
      </c>
      <c r="B39" s="200"/>
      <c r="C39" s="201"/>
      <c r="D39" s="120" t="s">
        <v>121</v>
      </c>
      <c r="E39" s="120" t="s">
        <v>257</v>
      </c>
      <c r="F39" s="120" t="s">
        <v>258</v>
      </c>
      <c r="G39" s="120" t="s">
        <v>259</v>
      </c>
      <c r="H39" s="120" t="s">
        <v>260</v>
      </c>
      <c r="I39" s="120" t="s">
        <v>261</v>
      </c>
      <c r="J39" s="120" t="s">
        <v>262</v>
      </c>
      <c r="K39" s="120" t="s">
        <v>263</v>
      </c>
      <c r="L39" s="120" t="s">
        <v>264</v>
      </c>
      <c r="M39" s="120" t="s">
        <v>265</v>
      </c>
      <c r="N39" s="120" t="s">
        <v>266</v>
      </c>
      <c r="O39" s="120" t="s">
        <v>267</v>
      </c>
      <c r="P39">
        <v>27</v>
      </c>
    </row>
    <row r="40" spans="1:16" ht="12.75" customHeight="1">
      <c r="A40" s="199" t="s">
        <v>131</v>
      </c>
      <c r="B40" s="200"/>
      <c r="C40" s="201"/>
      <c r="D40" s="153" t="s">
        <v>132</v>
      </c>
      <c r="E40" s="153" t="s">
        <v>268</v>
      </c>
      <c r="F40" s="153" t="s">
        <v>269</v>
      </c>
      <c r="G40" s="153" t="s">
        <v>270</v>
      </c>
      <c r="H40" s="153" t="s">
        <v>271</v>
      </c>
      <c r="I40" s="153" t="s">
        <v>272</v>
      </c>
      <c r="J40" s="153" t="s">
        <v>273</v>
      </c>
      <c r="K40" s="153" t="s">
        <v>274</v>
      </c>
      <c r="L40" s="153" t="s">
        <v>275</v>
      </c>
      <c r="M40" s="153" t="s">
        <v>276</v>
      </c>
      <c r="N40" s="153" t="s">
        <v>277</v>
      </c>
      <c r="O40" s="153" t="s">
        <v>278</v>
      </c>
      <c r="P40">
        <v>28</v>
      </c>
    </row>
    <row r="41" spans="1:15" ht="12.75" customHeight="1">
      <c r="A41" s="45"/>
      <c r="B41" s="46"/>
      <c r="C41" s="46"/>
      <c r="D41" s="87" t="s">
        <v>279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58</v>
      </c>
      <c r="E42" s="120" t="s">
        <v>280</v>
      </c>
      <c r="F42" s="120" t="s">
        <v>281</v>
      </c>
      <c r="G42" s="120" t="s">
        <v>282</v>
      </c>
      <c r="H42" s="120" t="s">
        <v>283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71</v>
      </c>
      <c r="E43" s="120" t="s">
        <v>284</v>
      </c>
      <c r="F43" s="120" t="s">
        <v>285</v>
      </c>
      <c r="G43" s="120" t="s">
        <v>286</v>
      </c>
      <c r="H43" s="120" t="s">
        <v>287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82</v>
      </c>
      <c r="B44" s="200"/>
      <c r="C44" s="201"/>
      <c r="D44" s="120" t="s">
        <v>152</v>
      </c>
      <c r="E44" s="120" t="s">
        <v>284</v>
      </c>
      <c r="F44" s="120" t="s">
        <v>288</v>
      </c>
      <c r="G44" s="120" t="s">
        <v>289</v>
      </c>
      <c r="H44" s="120" t="s">
        <v>290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155</v>
      </c>
      <c r="E45" s="120" t="s">
        <v>291</v>
      </c>
      <c r="F45" s="120" t="s">
        <v>292</v>
      </c>
      <c r="G45" s="120" t="s">
        <v>293</v>
      </c>
      <c r="H45" s="120" t="s">
        <v>294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107</v>
      </c>
      <c r="B46" s="200"/>
      <c r="C46" s="201"/>
      <c r="D46" s="120" t="s">
        <v>159</v>
      </c>
      <c r="E46" s="120" t="s">
        <v>295</v>
      </c>
      <c r="F46" s="120" t="s">
        <v>296</v>
      </c>
      <c r="G46" s="120" t="s">
        <v>297</v>
      </c>
      <c r="H46" s="120" t="s">
        <v>298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120</v>
      </c>
      <c r="B47" s="200"/>
      <c r="C47" s="201"/>
      <c r="D47" s="120" t="s">
        <v>163</v>
      </c>
      <c r="E47" s="120" t="s">
        <v>299</v>
      </c>
      <c r="F47" s="120" t="s">
        <v>300</v>
      </c>
      <c r="G47" s="120" t="s">
        <v>301</v>
      </c>
      <c r="H47" s="120" t="s">
        <v>302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131</v>
      </c>
      <c r="B48" s="200"/>
      <c r="C48" s="201"/>
      <c r="D48" s="153" t="s">
        <v>166</v>
      </c>
      <c r="E48" s="153" t="s">
        <v>303</v>
      </c>
      <c r="F48" s="153" t="s">
        <v>304</v>
      </c>
      <c r="G48" s="153" t="s">
        <v>305</v>
      </c>
      <c r="H48" s="153" t="s">
        <v>306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172</v>
      </c>
      <c r="E50" s="120" t="s">
        <v>308</v>
      </c>
      <c r="F50" s="120" t="s">
        <v>309</v>
      </c>
      <c r="G50" s="120" t="s">
        <v>200</v>
      </c>
      <c r="H50" s="120" t="s">
        <v>200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177</v>
      </c>
      <c r="E51" s="120" t="s">
        <v>310</v>
      </c>
      <c r="F51" s="120" t="s">
        <v>311</v>
      </c>
      <c r="G51" s="120" t="s">
        <v>194</v>
      </c>
      <c r="H51" s="120" t="s">
        <v>194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82</v>
      </c>
      <c r="B52" s="200"/>
      <c r="C52" s="201"/>
      <c r="D52" s="120" t="s">
        <v>181</v>
      </c>
      <c r="E52" s="120" t="s">
        <v>192</v>
      </c>
      <c r="F52" s="120" t="s">
        <v>312</v>
      </c>
      <c r="G52" s="120" t="s">
        <v>172</v>
      </c>
      <c r="H52" s="120" t="s">
        <v>172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186</v>
      </c>
      <c r="E53" s="120" t="s">
        <v>198</v>
      </c>
      <c r="F53" s="120" t="s">
        <v>313</v>
      </c>
      <c r="G53" s="120" t="s">
        <v>314</v>
      </c>
      <c r="H53" s="120" t="s">
        <v>201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107</v>
      </c>
      <c r="B54" s="200"/>
      <c r="C54" s="201"/>
      <c r="D54" s="120" t="s">
        <v>191</v>
      </c>
      <c r="E54" s="120" t="s">
        <v>315</v>
      </c>
      <c r="F54" s="120" t="s">
        <v>312</v>
      </c>
      <c r="G54" s="120" t="s">
        <v>185</v>
      </c>
      <c r="H54" s="120" t="s">
        <v>172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120</v>
      </c>
      <c r="B55" s="200"/>
      <c r="C55" s="201"/>
      <c r="D55" s="120" t="s">
        <v>195</v>
      </c>
      <c r="E55" s="120" t="s">
        <v>316</v>
      </c>
      <c r="F55" s="120" t="s">
        <v>315</v>
      </c>
      <c r="G55" s="120" t="s">
        <v>173</v>
      </c>
      <c r="H55" s="120" t="s">
        <v>173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131</v>
      </c>
      <c r="B56" s="200"/>
      <c r="C56" s="201"/>
      <c r="D56" s="153" t="s">
        <v>198</v>
      </c>
      <c r="E56" s="153" t="s">
        <v>310</v>
      </c>
      <c r="F56" s="153" t="s">
        <v>312</v>
      </c>
      <c r="G56" s="153" t="s">
        <v>185</v>
      </c>
      <c r="H56" s="153" t="s">
        <v>172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317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320</v>
      </c>
      <c r="E4" s="220" t="s">
        <v>321</v>
      </c>
      <c r="F4" s="221"/>
      <c r="G4" s="218" t="s">
        <v>322</v>
      </c>
      <c r="H4" s="218" t="s">
        <v>320</v>
      </c>
      <c r="I4" s="220" t="s">
        <v>321</v>
      </c>
      <c r="J4" s="221"/>
      <c r="K4" s="218" t="s">
        <v>322</v>
      </c>
    </row>
    <row r="5" spans="1:11" ht="25.5">
      <c r="A5" s="212"/>
      <c r="B5" s="213"/>
      <c r="C5" s="214"/>
      <c r="D5" s="219"/>
      <c r="E5" s="30" t="str">
        <f>CONCATENATE(Data!A4,"   (Preliminary)")</f>
        <v>   (Preliminary)</v>
      </c>
      <c r="F5" s="30">
        <f>Data!A4-1</f>
        <v>-1</v>
      </c>
      <c r="G5" s="219"/>
      <c r="H5" s="219"/>
      <c r="I5" s="30" t="str">
        <f>CONCATENATE(IF(MONTH(Data!A6)=1,Data!A4-1,Data!A4),"   (Revised)")</f>
        <v>-1   (Revised)</v>
      </c>
      <c r="J5" s="30">
        <f>IF(MONTH(Data!A6)=1,F5-1,F5)</f>
        <v>-2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324</v>
      </c>
      <c r="E8" s="68" t="s">
        <v>325</v>
      </c>
      <c r="F8" s="68" t="s">
        <v>326</v>
      </c>
      <c r="G8" s="68" t="s">
        <v>327</v>
      </c>
      <c r="H8" s="68" t="s">
        <v>328</v>
      </c>
      <c r="I8" s="68" t="s">
        <v>329</v>
      </c>
      <c r="J8" s="68" t="s">
        <v>330</v>
      </c>
      <c r="K8" s="69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5</v>
      </c>
      <c r="E9" s="83">
        <v>185</v>
      </c>
      <c r="F9" s="117">
        <v>181</v>
      </c>
      <c r="G9" s="134">
        <v>2.3</v>
      </c>
      <c r="H9" s="143">
        <v>5</v>
      </c>
      <c r="I9" s="83">
        <v>172</v>
      </c>
      <c r="J9" s="83">
        <v>172</v>
      </c>
      <c r="K9" s="134">
        <v>0.2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61</v>
      </c>
      <c r="E10" s="83">
        <v>530</v>
      </c>
      <c r="F10" s="117">
        <v>524</v>
      </c>
      <c r="G10" s="134">
        <v>1.2</v>
      </c>
      <c r="H10" s="143">
        <v>61</v>
      </c>
      <c r="I10" s="83">
        <v>505</v>
      </c>
      <c r="J10" s="83">
        <v>492</v>
      </c>
      <c r="K10" s="134">
        <v>2.8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9</v>
      </c>
      <c r="E11" s="83">
        <v>230</v>
      </c>
      <c r="F11" s="117">
        <v>227</v>
      </c>
      <c r="G11" s="134">
        <v>1</v>
      </c>
      <c r="H11" s="143">
        <v>9</v>
      </c>
      <c r="I11" s="83">
        <v>219</v>
      </c>
      <c r="J11" s="83">
        <v>218</v>
      </c>
      <c r="K11" s="134">
        <v>0.1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13</v>
      </c>
      <c r="E12" s="83">
        <v>303</v>
      </c>
      <c r="F12" s="117">
        <v>294</v>
      </c>
      <c r="G12" s="134">
        <v>3.2</v>
      </c>
      <c r="H12" s="143">
        <v>20</v>
      </c>
      <c r="I12" s="83">
        <v>299</v>
      </c>
      <c r="J12" s="83">
        <v>300</v>
      </c>
      <c r="K12" s="134">
        <v>-0.3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21</v>
      </c>
      <c r="E13" s="83">
        <v>355</v>
      </c>
      <c r="F13" s="117">
        <v>343</v>
      </c>
      <c r="G13" s="134">
        <v>3.2</v>
      </c>
      <c r="H13" s="143">
        <v>22</v>
      </c>
      <c r="I13" s="83">
        <v>389</v>
      </c>
      <c r="J13" s="83">
        <v>379</v>
      </c>
      <c r="K13" s="134">
        <v>2.6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55</v>
      </c>
      <c r="E14" s="83">
        <v>1382</v>
      </c>
      <c r="F14" s="117">
        <v>1379</v>
      </c>
      <c r="G14" s="134">
        <v>0.2</v>
      </c>
      <c r="H14" s="143">
        <v>55</v>
      </c>
      <c r="I14" s="83">
        <v>1224</v>
      </c>
      <c r="J14" s="83">
        <v>1198</v>
      </c>
      <c r="K14" s="134">
        <v>2.2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19</v>
      </c>
      <c r="E15" s="83">
        <v>2209</v>
      </c>
      <c r="F15" s="117">
        <v>2159</v>
      </c>
      <c r="G15" s="134">
        <v>2.3</v>
      </c>
      <c r="H15" s="143">
        <v>20</v>
      </c>
      <c r="I15" s="83">
        <v>2111</v>
      </c>
      <c r="J15" s="83">
        <v>2072</v>
      </c>
      <c r="K15" s="134">
        <v>1.9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0</v>
      </c>
      <c r="E16" s="83">
        <v>59</v>
      </c>
      <c r="F16" s="117">
        <v>59</v>
      </c>
      <c r="G16" s="134">
        <v>0.5</v>
      </c>
      <c r="H16" s="143">
        <v>0</v>
      </c>
      <c r="I16" s="83">
        <v>54</v>
      </c>
      <c r="J16" s="83">
        <v>53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44</v>
      </c>
      <c r="E17" s="83">
        <v>245</v>
      </c>
      <c r="F17" s="117">
        <v>244</v>
      </c>
      <c r="G17" s="134">
        <v>0.4</v>
      </c>
      <c r="H17" s="143">
        <v>46</v>
      </c>
      <c r="I17" s="83">
        <v>223</v>
      </c>
      <c r="J17" s="83">
        <v>221</v>
      </c>
      <c r="K17" s="134">
        <v>0.8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84">
        <f>SUM(E9:E17)</f>
        <v>0</v>
      </c>
      <c r="F18" s="34">
        <f>SUM(F9:F17)</f>
        <v>0</v>
      </c>
      <c r="G18" s="134" t="e">
        <f>((E18-F18)/F18)*100</f>
        <v>#DIV/0!</v>
      </c>
      <c r="H18" s="144"/>
      <c r="I18" s="84">
        <f>SUM(I9:I17)</f>
        <v>0</v>
      </c>
      <c r="J18" s="8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343</v>
      </c>
      <c r="B20" s="229"/>
      <c r="C20" s="230"/>
      <c r="D20" s="143">
        <v>24</v>
      </c>
      <c r="E20" s="83">
        <v>154</v>
      </c>
      <c r="F20" s="117">
        <v>152</v>
      </c>
      <c r="G20" s="134">
        <v>1.3</v>
      </c>
      <c r="H20" s="143">
        <v>23</v>
      </c>
      <c r="I20" s="83">
        <v>141</v>
      </c>
      <c r="J20" s="83">
        <v>137</v>
      </c>
      <c r="K20" s="134">
        <v>2.9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104</v>
      </c>
      <c r="E22" s="83">
        <v>2038</v>
      </c>
      <c r="F22" s="117">
        <v>2034</v>
      </c>
      <c r="G22" s="134">
        <v>0.2</v>
      </c>
      <c r="H22" s="143">
        <v>102</v>
      </c>
      <c r="I22" s="83">
        <v>2173</v>
      </c>
      <c r="J22" s="83">
        <v>2159</v>
      </c>
      <c r="K22" s="134">
        <v>0.7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77</v>
      </c>
      <c r="E23" s="83">
        <v>1990</v>
      </c>
      <c r="F23" s="117">
        <v>1990</v>
      </c>
      <c r="G23" s="134">
        <v>0</v>
      </c>
      <c r="H23" s="143">
        <v>80</v>
      </c>
      <c r="I23" s="83">
        <v>2156</v>
      </c>
      <c r="J23" s="83">
        <v>2099</v>
      </c>
      <c r="K23" s="134">
        <v>2.7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24</v>
      </c>
      <c r="E24" s="83">
        <v>818</v>
      </c>
      <c r="F24" s="117">
        <v>808</v>
      </c>
      <c r="G24" s="134">
        <v>1.2</v>
      </c>
      <c r="H24" s="143">
        <v>24</v>
      </c>
      <c r="I24" s="83">
        <v>757</v>
      </c>
      <c r="J24" s="83">
        <v>742</v>
      </c>
      <c r="K24" s="134">
        <v>2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16</v>
      </c>
      <c r="E25" s="83">
        <v>1761</v>
      </c>
      <c r="F25" s="117">
        <v>1743</v>
      </c>
      <c r="G25" s="134">
        <v>1</v>
      </c>
      <c r="H25" s="143">
        <v>17</v>
      </c>
      <c r="I25" s="83">
        <v>1686</v>
      </c>
      <c r="J25" s="83">
        <v>1669</v>
      </c>
      <c r="K25" s="134">
        <v>1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68</v>
      </c>
      <c r="E26" s="83">
        <v>1483</v>
      </c>
      <c r="F26" s="117">
        <v>1463</v>
      </c>
      <c r="G26" s="134">
        <v>1.4</v>
      </c>
      <c r="H26" s="143">
        <v>69</v>
      </c>
      <c r="I26" s="83">
        <v>1412</v>
      </c>
      <c r="J26" s="83">
        <v>1385</v>
      </c>
      <c r="K26" s="134">
        <v>1.9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73</v>
      </c>
      <c r="E27" s="83">
        <v>1903</v>
      </c>
      <c r="F27" s="117">
        <v>1885</v>
      </c>
      <c r="G27" s="134">
        <v>0.9</v>
      </c>
      <c r="H27" s="143">
        <v>72</v>
      </c>
      <c r="I27" s="83">
        <v>1753</v>
      </c>
      <c r="J27" s="83">
        <v>1715</v>
      </c>
      <c r="K27" s="134">
        <v>2.2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83">
        <v>632</v>
      </c>
      <c r="F28" s="117">
        <v>627</v>
      </c>
      <c r="G28" s="134">
        <v>0.9</v>
      </c>
      <c r="H28" s="143">
        <v>0</v>
      </c>
      <c r="I28" s="83">
        <v>652</v>
      </c>
      <c r="J28" s="83">
        <v>636</v>
      </c>
      <c r="K28" s="134">
        <v>2.5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84">
        <f>SUM(E20:E28)</f>
        <v>0</v>
      </c>
      <c r="F29" s="34">
        <f>SUM(F20:F28)</f>
        <v>0</v>
      </c>
      <c r="G29" s="134" t="e">
        <f>((E29-F29)/F29)*100</f>
        <v>#DIV/0!</v>
      </c>
      <c r="H29" s="144"/>
      <c r="I29" s="84">
        <f>SUM(I20:I28)</f>
        <v>0</v>
      </c>
      <c r="J29" s="8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83">
        <v>1567</v>
      </c>
      <c r="F31" s="117">
        <v>1553</v>
      </c>
      <c r="G31" s="134">
        <v>0.9</v>
      </c>
      <c r="H31" s="143">
        <v>0</v>
      </c>
      <c r="I31" s="83">
        <v>1377</v>
      </c>
      <c r="J31" s="83">
        <v>1343</v>
      </c>
      <c r="K31" s="134">
        <v>2.5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36</v>
      </c>
      <c r="E32" s="83">
        <v>1435</v>
      </c>
      <c r="F32" s="117">
        <v>1407</v>
      </c>
      <c r="G32" s="134">
        <v>2</v>
      </c>
      <c r="H32" s="143">
        <v>33</v>
      </c>
      <c r="I32" s="83">
        <v>1428</v>
      </c>
      <c r="J32" s="83">
        <v>1382</v>
      </c>
      <c r="K32" s="134">
        <v>3.3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71</v>
      </c>
      <c r="E33" s="83">
        <v>1190</v>
      </c>
      <c r="F33" s="117">
        <v>1181</v>
      </c>
      <c r="G33" s="134">
        <v>0.7</v>
      </c>
      <c r="H33" s="143">
        <v>71</v>
      </c>
      <c r="I33" s="83">
        <v>1108</v>
      </c>
      <c r="J33" s="83">
        <v>1067</v>
      </c>
      <c r="K33" s="134">
        <v>3.9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67</v>
      </c>
      <c r="E34" s="83">
        <v>895</v>
      </c>
      <c r="F34" s="117">
        <v>894</v>
      </c>
      <c r="G34" s="134">
        <v>0.1</v>
      </c>
      <c r="H34" s="143">
        <v>67</v>
      </c>
      <c r="I34" s="83">
        <v>845</v>
      </c>
      <c r="J34" s="83">
        <v>811</v>
      </c>
      <c r="K34" s="134">
        <v>4.1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58</v>
      </c>
      <c r="E35" s="83">
        <v>1721</v>
      </c>
      <c r="F35" s="117">
        <v>1695</v>
      </c>
      <c r="G35" s="134">
        <v>1.5</v>
      </c>
      <c r="H35" s="143">
        <v>58</v>
      </c>
      <c r="I35" s="83">
        <v>1631</v>
      </c>
      <c r="J35" s="83">
        <v>1561</v>
      </c>
      <c r="K35" s="134">
        <v>4.5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33</v>
      </c>
      <c r="E36" s="83">
        <v>1485</v>
      </c>
      <c r="F36" s="117">
        <v>1516</v>
      </c>
      <c r="G36" s="134">
        <v>-2.1</v>
      </c>
      <c r="H36" s="143">
        <v>33</v>
      </c>
      <c r="I36" s="83">
        <v>1418</v>
      </c>
      <c r="J36" s="83">
        <v>1362</v>
      </c>
      <c r="K36" s="134">
        <v>4.1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81</v>
      </c>
      <c r="E37" s="83">
        <v>1696</v>
      </c>
      <c r="F37" s="117">
        <v>1685</v>
      </c>
      <c r="G37" s="134">
        <v>0.7</v>
      </c>
      <c r="H37" s="143">
        <v>82</v>
      </c>
      <c r="I37" s="83">
        <v>1503</v>
      </c>
      <c r="J37" s="83">
        <v>1453</v>
      </c>
      <c r="K37" s="134">
        <v>3.5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35</v>
      </c>
      <c r="E38" s="83">
        <v>791</v>
      </c>
      <c r="F38" s="117">
        <v>774</v>
      </c>
      <c r="G38" s="134">
        <v>2.2</v>
      </c>
      <c r="H38" s="143">
        <v>32</v>
      </c>
      <c r="I38" s="83">
        <v>718</v>
      </c>
      <c r="J38" s="83">
        <v>671</v>
      </c>
      <c r="K38" s="134">
        <v>7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30</v>
      </c>
      <c r="E39" s="83">
        <v>361</v>
      </c>
      <c r="F39" s="117">
        <v>355</v>
      </c>
      <c r="G39" s="134">
        <v>1.6</v>
      </c>
      <c r="H39" s="143">
        <v>28</v>
      </c>
      <c r="I39" s="83">
        <v>350</v>
      </c>
      <c r="J39" s="83">
        <v>323</v>
      </c>
      <c r="K39" s="134">
        <v>8.3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47</v>
      </c>
      <c r="E40" s="83">
        <v>1790</v>
      </c>
      <c r="F40" s="117">
        <v>1748</v>
      </c>
      <c r="G40" s="134">
        <v>2.4</v>
      </c>
      <c r="H40" s="143">
        <v>45</v>
      </c>
      <c r="I40" s="83">
        <v>1712</v>
      </c>
      <c r="J40" s="83">
        <v>1634</v>
      </c>
      <c r="K40" s="134">
        <v>4.8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35</v>
      </c>
      <c r="E41" s="83">
        <v>422</v>
      </c>
      <c r="F41" s="117">
        <v>422</v>
      </c>
      <c r="G41" s="134">
        <v>-0.2</v>
      </c>
      <c r="H41" s="143">
        <v>38</v>
      </c>
      <c r="I41" s="83">
        <v>397</v>
      </c>
      <c r="J41" s="83">
        <v>374</v>
      </c>
      <c r="K41" s="134">
        <v>6.1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85</v>
      </c>
      <c r="E42" s="83">
        <v>1807</v>
      </c>
      <c r="F42" s="117">
        <v>1805</v>
      </c>
      <c r="G42" s="134">
        <v>0.1</v>
      </c>
      <c r="H42" s="143">
        <v>86</v>
      </c>
      <c r="I42" s="83">
        <v>1529</v>
      </c>
      <c r="J42" s="83">
        <v>1465</v>
      </c>
      <c r="K42" s="134">
        <v>4.3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84">
        <f>SUM(E31:E42)</f>
        <v>0</v>
      </c>
      <c r="F43" s="34">
        <f>SUM(F31:F42)</f>
        <v>0</v>
      </c>
      <c r="G43" s="134" t="e">
        <f>((E43-F43)/F43)*100</f>
        <v>#DIV/0!</v>
      </c>
      <c r="H43" s="144"/>
      <c r="I43" s="84">
        <f>SUM(I31:I42)</f>
        <v>0</v>
      </c>
      <c r="J43" s="8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83">
        <v>1478</v>
      </c>
      <c r="F45" s="117">
        <v>1466</v>
      </c>
      <c r="G45" s="134">
        <v>0.8</v>
      </c>
      <c r="H45" s="143">
        <v>0</v>
      </c>
      <c r="I45" s="83">
        <v>1512</v>
      </c>
      <c r="J45" s="83">
        <v>1476</v>
      </c>
      <c r="K45" s="134">
        <v>2.4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27</v>
      </c>
      <c r="E46" s="83">
        <v>1100</v>
      </c>
      <c r="F46" s="117">
        <v>1091</v>
      </c>
      <c r="G46" s="134">
        <v>0.8</v>
      </c>
      <c r="H46" s="143">
        <v>24</v>
      </c>
      <c r="I46" s="83">
        <v>926</v>
      </c>
      <c r="J46" s="83">
        <v>895</v>
      </c>
      <c r="K46" s="134">
        <v>3.5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23</v>
      </c>
      <c r="E47" s="83">
        <v>1510</v>
      </c>
      <c r="F47" s="117">
        <v>1520</v>
      </c>
      <c r="G47" s="134">
        <v>-0.6</v>
      </c>
      <c r="H47" s="143">
        <v>0</v>
      </c>
      <c r="I47" s="83">
        <v>1504</v>
      </c>
      <c r="J47" s="83">
        <v>1467</v>
      </c>
      <c r="K47" s="134">
        <v>2.5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17</v>
      </c>
      <c r="E48" s="83">
        <v>995</v>
      </c>
      <c r="F48" s="117">
        <v>1000</v>
      </c>
      <c r="G48" s="134">
        <v>-0.4</v>
      </c>
      <c r="H48" s="143">
        <v>17</v>
      </c>
      <c r="I48" s="83">
        <v>977</v>
      </c>
      <c r="J48" s="83">
        <v>957</v>
      </c>
      <c r="K48" s="134">
        <v>2.1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83">
        <v>1185</v>
      </c>
      <c r="F49" s="117">
        <v>1176</v>
      </c>
      <c r="G49" s="134">
        <v>0.8</v>
      </c>
      <c r="H49" s="143">
        <v>16</v>
      </c>
      <c r="I49" s="83">
        <v>1180</v>
      </c>
      <c r="J49" s="83">
        <v>1149</v>
      </c>
      <c r="K49" s="134">
        <v>2.8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48</v>
      </c>
      <c r="E50" s="83">
        <v>1149</v>
      </c>
      <c r="F50" s="117">
        <v>1131</v>
      </c>
      <c r="G50" s="134">
        <v>1.6</v>
      </c>
      <c r="H50" s="143">
        <v>34</v>
      </c>
      <c r="I50" s="83">
        <v>1161</v>
      </c>
      <c r="J50" s="83">
        <v>1133</v>
      </c>
      <c r="K50" s="134">
        <v>2.5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9</v>
      </c>
      <c r="E51" s="83">
        <v>1696</v>
      </c>
      <c r="F51" s="117">
        <v>1645</v>
      </c>
      <c r="G51" s="134">
        <v>3.1</v>
      </c>
      <c r="H51" s="143">
        <v>8</v>
      </c>
      <c r="I51" s="83">
        <v>1591</v>
      </c>
      <c r="J51" s="83">
        <v>1523</v>
      </c>
      <c r="K51" s="134">
        <v>4.4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75</v>
      </c>
      <c r="E52" s="83">
        <v>4179</v>
      </c>
      <c r="F52" s="117">
        <v>4060</v>
      </c>
      <c r="G52" s="134">
        <v>2.9</v>
      </c>
      <c r="H52" s="143">
        <v>71</v>
      </c>
      <c r="I52" s="83">
        <v>4098</v>
      </c>
      <c r="J52" s="83">
        <v>4021</v>
      </c>
      <c r="K52" s="134">
        <v>1.9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84">
        <f>SUM(E45:E52)</f>
        <v>0</v>
      </c>
      <c r="F53" s="34">
        <f>SUM(F45:F52)</f>
        <v>0</v>
      </c>
      <c r="G53" s="134" t="e">
        <f>((E53-F53)/F53)*100</f>
        <v>#DIV/0!</v>
      </c>
      <c r="H53" s="144"/>
      <c r="I53" s="84">
        <f>SUM(I45:I52)</f>
        <v>0</v>
      </c>
      <c r="J53" s="8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375</v>
      </c>
      <c r="B55" s="229"/>
      <c r="C55" s="230"/>
      <c r="D55" s="143">
        <v>30</v>
      </c>
      <c r="E55" s="83">
        <v>135</v>
      </c>
      <c r="F55" s="117">
        <v>134</v>
      </c>
      <c r="G55" s="134">
        <v>0.6</v>
      </c>
      <c r="H55" s="143">
        <v>30</v>
      </c>
      <c r="I55" s="83">
        <v>107</v>
      </c>
      <c r="J55" s="83">
        <v>104</v>
      </c>
      <c r="K55" s="134">
        <v>2.9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83">
        <v>1046</v>
      </c>
      <c r="F56" s="117">
        <v>1036</v>
      </c>
      <c r="G56" s="134">
        <v>1</v>
      </c>
      <c r="H56" s="143">
        <v>56</v>
      </c>
      <c r="I56" s="83">
        <v>996</v>
      </c>
      <c r="J56" s="83">
        <v>996</v>
      </c>
      <c r="K56" s="134">
        <v>0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83">
        <v>3998</v>
      </c>
      <c r="F57" s="117">
        <v>3962</v>
      </c>
      <c r="G57" s="134">
        <v>0.9</v>
      </c>
      <c r="H57" s="143">
        <v>3</v>
      </c>
      <c r="I57" s="83">
        <v>3731</v>
      </c>
      <c r="J57" s="83">
        <v>3767</v>
      </c>
      <c r="K57" s="134">
        <v>-1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74</v>
      </c>
      <c r="E58" s="83">
        <v>938</v>
      </c>
      <c r="F58" s="117">
        <v>943</v>
      </c>
      <c r="G58" s="134">
        <v>-0.5</v>
      </c>
      <c r="H58" s="143">
        <v>74</v>
      </c>
      <c r="I58" s="83">
        <v>865</v>
      </c>
      <c r="J58" s="83">
        <v>837</v>
      </c>
      <c r="K58" s="134">
        <v>3.3</v>
      </c>
      <c r="L58">
        <v>42</v>
      </c>
    </row>
    <row r="59" spans="1:12" ht="12.75" customHeight="1">
      <c r="A59" s="228" t="s">
        <v>379</v>
      </c>
      <c r="B59" s="229"/>
      <c r="C59" s="230"/>
      <c r="D59" s="143">
        <v>6</v>
      </c>
      <c r="E59" s="83">
        <v>90</v>
      </c>
      <c r="F59" s="117">
        <v>94</v>
      </c>
      <c r="G59" s="134">
        <v>-3.9</v>
      </c>
      <c r="H59" s="143">
        <v>6</v>
      </c>
      <c r="I59" s="83">
        <v>105</v>
      </c>
      <c r="J59" s="83">
        <v>105</v>
      </c>
      <c r="K59" s="134">
        <v>-0.1</v>
      </c>
      <c r="L59">
        <v>43</v>
      </c>
    </row>
    <row r="60" spans="1:12" ht="12.75" customHeight="1">
      <c r="A60" s="228" t="s">
        <v>380</v>
      </c>
      <c r="B60" s="229"/>
      <c r="C60" s="230"/>
      <c r="D60" s="143">
        <v>95</v>
      </c>
      <c r="E60" s="83">
        <v>479</v>
      </c>
      <c r="F60" s="117">
        <v>489</v>
      </c>
      <c r="G60" s="134">
        <v>-2.1</v>
      </c>
      <c r="H60" s="143">
        <v>94</v>
      </c>
      <c r="I60" s="83">
        <v>446</v>
      </c>
      <c r="J60" s="83">
        <v>441</v>
      </c>
      <c r="K60" s="134">
        <v>1.2</v>
      </c>
      <c r="L60">
        <v>44</v>
      </c>
    </row>
    <row r="61" spans="1:12" ht="12.75" customHeight="1">
      <c r="A61" s="228" t="s">
        <v>381</v>
      </c>
      <c r="B61" s="229"/>
      <c r="C61" s="230"/>
      <c r="D61" s="143">
        <v>58</v>
      </c>
      <c r="E61" s="83">
        <v>491</v>
      </c>
      <c r="F61" s="117">
        <v>497</v>
      </c>
      <c r="G61" s="134">
        <v>-1.2</v>
      </c>
      <c r="H61" s="143">
        <v>58</v>
      </c>
      <c r="I61" s="83">
        <v>432</v>
      </c>
      <c r="J61" s="83">
        <v>415</v>
      </c>
      <c r="K61" s="134">
        <v>4.1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33</v>
      </c>
      <c r="E62" s="83">
        <v>346</v>
      </c>
      <c r="F62" s="117">
        <v>355</v>
      </c>
      <c r="G62" s="134">
        <v>-2.7</v>
      </c>
      <c r="H62" s="143">
        <v>33</v>
      </c>
      <c r="I62" s="83">
        <v>308</v>
      </c>
      <c r="J62" s="83">
        <v>311</v>
      </c>
      <c r="K62" s="134">
        <v>-0.8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48</v>
      </c>
      <c r="E63" s="83">
        <v>794</v>
      </c>
      <c r="F63" s="117">
        <v>790</v>
      </c>
      <c r="G63" s="134">
        <v>0.5</v>
      </c>
      <c r="H63" s="143">
        <v>48</v>
      </c>
      <c r="I63" s="83">
        <v>762</v>
      </c>
      <c r="J63" s="83">
        <v>753</v>
      </c>
      <c r="K63" s="134">
        <v>1.2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80</v>
      </c>
      <c r="E64" s="83">
        <v>931</v>
      </c>
      <c r="F64" s="117">
        <v>954</v>
      </c>
      <c r="G64" s="134">
        <v>-2.4</v>
      </c>
      <c r="H64" s="143">
        <v>88</v>
      </c>
      <c r="I64" s="83">
        <v>854</v>
      </c>
      <c r="J64" s="83">
        <v>861</v>
      </c>
      <c r="K64" s="134">
        <v>-0.8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43</v>
      </c>
      <c r="E65" s="83">
        <v>505</v>
      </c>
      <c r="F65" s="117">
        <v>516</v>
      </c>
      <c r="G65" s="134">
        <v>-2.1</v>
      </c>
      <c r="H65" s="143">
        <v>43</v>
      </c>
      <c r="I65" s="83">
        <v>475</v>
      </c>
      <c r="J65" s="83">
        <v>475</v>
      </c>
      <c r="K65" s="134">
        <v>0.1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63</v>
      </c>
      <c r="E66" s="83">
        <v>943</v>
      </c>
      <c r="F66" s="117">
        <v>964</v>
      </c>
      <c r="G66" s="134">
        <v>-2.2</v>
      </c>
      <c r="H66" s="143">
        <v>36</v>
      </c>
      <c r="I66" s="83">
        <v>893</v>
      </c>
      <c r="J66" s="83">
        <v>864</v>
      </c>
      <c r="K66" s="134">
        <v>3.4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83">
        <v>424</v>
      </c>
      <c r="F67" s="117">
        <v>420</v>
      </c>
      <c r="G67" s="134">
        <v>1</v>
      </c>
      <c r="H67" s="143">
        <v>0</v>
      </c>
      <c r="I67" s="83">
        <v>355</v>
      </c>
      <c r="J67" s="83">
        <v>346</v>
      </c>
      <c r="K67" s="134">
        <v>2.6</v>
      </c>
      <c r="L67">
        <v>51</v>
      </c>
    </row>
    <row r="68" spans="1:11" ht="12.75" customHeight="1">
      <c r="A68" s="228" t="s">
        <v>341</v>
      </c>
      <c r="B68" s="229"/>
      <c r="C68" s="230"/>
      <c r="D68" s="73"/>
      <c r="E68" s="84">
        <f>SUM(E55:E67)</f>
        <v>0</v>
      </c>
      <c r="F68" s="34">
        <f>SUM(F55:F67)</f>
        <v>0</v>
      </c>
      <c r="G68" s="134" t="e">
        <f>((E68-F68)/F68)*100</f>
        <v>#DIV/0!</v>
      </c>
      <c r="H68" s="85"/>
      <c r="I68" s="84">
        <f>SUM(I55:I67)</f>
        <v>0</v>
      </c>
      <c r="J68" s="84">
        <f>SUM(J55:J67)</f>
        <v>0</v>
      </c>
      <c r="K68" s="134" t="e">
        <f>((I68-J68)/J68)*100</f>
        <v>#DIV/0!</v>
      </c>
    </row>
    <row r="69" spans="1:11" ht="12.75" customHeight="1">
      <c r="A69" s="225" t="s">
        <v>388</v>
      </c>
      <c r="B69" s="226"/>
      <c r="C69" s="227"/>
      <c r="D69" s="84">
        <f>SUM(D6:D68)</f>
        <v>0</v>
      </c>
      <c r="E69" s="84">
        <f>E18+E29+E43+E53+E68</f>
        <v>0</v>
      </c>
      <c r="F69" s="34">
        <f>F18+F29+F43+F53+F68</f>
        <v>0</v>
      </c>
      <c r="G69" s="134" t="e">
        <f>((E69-F69)/F69)*100</f>
        <v>#DIV/0!</v>
      </c>
      <c r="H69" s="84">
        <f>SUM(H6:H68)</f>
        <v>0</v>
      </c>
      <c r="I69" s="84">
        <f>I18+I29+I43+I53+I68</f>
        <v>0</v>
      </c>
      <c r="J69" s="84">
        <f>J18+J29+J43+J53+J68</f>
        <v>0</v>
      </c>
      <c r="K69" s="134" t="e">
        <f>((I69-J69)/J69)*100</f>
        <v>#DIV/0!</v>
      </c>
    </row>
    <row r="70" spans="1:11" ht="12.75">
      <c r="A70" s="231" t="s">
        <v>389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320</v>
      </c>
      <c r="E4" s="220" t="s">
        <v>321</v>
      </c>
      <c r="F4" s="221"/>
      <c r="G4" s="233" t="s">
        <v>322</v>
      </c>
      <c r="H4" s="218" t="s">
        <v>320</v>
      </c>
      <c r="I4" s="220" t="s">
        <v>321</v>
      </c>
      <c r="J4" s="221"/>
      <c r="K4" s="233" t="s">
        <v>322</v>
      </c>
    </row>
    <row r="5" spans="1:11" ht="25.5">
      <c r="A5" s="212"/>
      <c r="B5" s="213"/>
      <c r="C5" s="214"/>
      <c r="D5" s="219"/>
      <c r="E5" s="30" t="str">
        <f>CONCATENATE(Data!A4,"   (Preliminary)")</f>
        <v>   (Preliminary)</v>
      </c>
      <c r="F5" s="30">
        <f>Data!A4-1</f>
        <v>-1</v>
      </c>
      <c r="G5" s="234"/>
      <c r="H5" s="219"/>
      <c r="I5" s="30" t="str">
        <f>CONCATENATE(IF(MONTH(Data!A6)=1,Data!A4-1,Data!A4),"   (Revised)")</f>
        <v>-1   (Revised)</v>
      </c>
      <c r="J5" s="30">
        <f>IF(MONTH(Data!A6)=1,F5-1,F5)</f>
        <v>-2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324</v>
      </c>
      <c r="E8" s="68" t="s">
        <v>325</v>
      </c>
      <c r="F8" s="68" t="s">
        <v>326</v>
      </c>
      <c r="G8" s="135" t="s">
        <v>327</v>
      </c>
      <c r="H8" s="68" t="s">
        <v>328</v>
      </c>
      <c r="I8" s="68" t="s">
        <v>329</v>
      </c>
      <c r="J8" s="68" t="s">
        <v>330</v>
      </c>
      <c r="K8" s="136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25</v>
      </c>
      <c r="E9" s="83">
        <v>2040</v>
      </c>
      <c r="F9" s="83">
        <v>2006</v>
      </c>
      <c r="G9" s="134">
        <v>1.7</v>
      </c>
      <c r="H9" s="143">
        <v>25</v>
      </c>
      <c r="I9" s="83">
        <v>1802</v>
      </c>
      <c r="J9" s="83">
        <v>1757</v>
      </c>
      <c r="K9" s="134">
        <v>2.6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10</v>
      </c>
      <c r="E10" s="83">
        <v>222</v>
      </c>
      <c r="F10" s="83">
        <v>221</v>
      </c>
      <c r="G10" s="134">
        <v>0.7</v>
      </c>
      <c r="H10" s="143">
        <v>10</v>
      </c>
      <c r="I10" s="83">
        <v>205</v>
      </c>
      <c r="J10" s="83">
        <v>205</v>
      </c>
      <c r="K10" s="134">
        <v>0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55</v>
      </c>
      <c r="E11" s="83">
        <v>3443</v>
      </c>
      <c r="F11" s="83">
        <v>3380</v>
      </c>
      <c r="G11" s="134">
        <v>1.9</v>
      </c>
      <c r="H11" s="143">
        <v>61</v>
      </c>
      <c r="I11" s="83">
        <v>3093</v>
      </c>
      <c r="J11" s="83">
        <v>3115</v>
      </c>
      <c r="K11" s="134">
        <v>-0.7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18</v>
      </c>
      <c r="E12" s="83">
        <v>485</v>
      </c>
      <c r="F12" s="83">
        <v>472</v>
      </c>
      <c r="G12" s="134">
        <v>2.7</v>
      </c>
      <c r="H12" s="143">
        <v>10</v>
      </c>
      <c r="I12" s="83">
        <v>494</v>
      </c>
      <c r="J12" s="83">
        <v>497</v>
      </c>
      <c r="K12" s="134">
        <v>-0.6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80</v>
      </c>
      <c r="E13" s="83">
        <v>4482</v>
      </c>
      <c r="F13" s="83">
        <v>4449</v>
      </c>
      <c r="G13" s="134">
        <v>0.8</v>
      </c>
      <c r="H13" s="143">
        <v>79</v>
      </c>
      <c r="I13" s="83">
        <v>4552</v>
      </c>
      <c r="J13" s="83">
        <v>4514</v>
      </c>
      <c r="K13" s="134">
        <v>0.8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92</v>
      </c>
      <c r="E14" s="83">
        <v>6906</v>
      </c>
      <c r="F14" s="83">
        <v>6877</v>
      </c>
      <c r="G14" s="134">
        <v>0.4</v>
      </c>
      <c r="H14" s="143">
        <v>92</v>
      </c>
      <c r="I14" s="83">
        <v>6530</v>
      </c>
      <c r="J14" s="83">
        <v>6498</v>
      </c>
      <c r="K14" s="134">
        <v>0.5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13</v>
      </c>
      <c r="E15" s="83">
        <v>4539</v>
      </c>
      <c r="F15" s="83">
        <v>4575</v>
      </c>
      <c r="G15" s="134">
        <v>-0.8</v>
      </c>
      <c r="H15" s="143">
        <v>10</v>
      </c>
      <c r="I15" s="83">
        <v>4496</v>
      </c>
      <c r="J15" s="83">
        <v>4419</v>
      </c>
      <c r="K15" s="134">
        <v>1.8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41</v>
      </c>
      <c r="E16" s="83">
        <v>582</v>
      </c>
      <c r="F16" s="83">
        <v>579</v>
      </c>
      <c r="G16" s="134">
        <v>0.5</v>
      </c>
      <c r="H16" s="143">
        <v>40</v>
      </c>
      <c r="I16" s="83">
        <v>517</v>
      </c>
      <c r="J16" s="83">
        <v>513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17</v>
      </c>
      <c r="E17" s="83">
        <v>111</v>
      </c>
      <c r="F17" s="83">
        <v>110</v>
      </c>
      <c r="G17" s="134">
        <v>1.3</v>
      </c>
      <c r="H17" s="143">
        <v>17</v>
      </c>
      <c r="I17" s="83">
        <v>105</v>
      </c>
      <c r="J17" s="83">
        <v>104</v>
      </c>
      <c r="K17" s="134">
        <v>0.7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84">
        <f>SUM(E9:E17)</f>
        <v>0</v>
      </c>
      <c r="F18" s="84">
        <f>SUM(F9:F17)</f>
        <v>0</v>
      </c>
      <c r="G18" s="134" t="e">
        <f>((E18-F18)/F18)*100</f>
        <v>#DIV/0!</v>
      </c>
      <c r="H18" s="144"/>
      <c r="I18" s="84">
        <f>SUM(I9:I17)</f>
        <v>0</v>
      </c>
      <c r="J18" s="8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343</v>
      </c>
      <c r="B20" s="229"/>
      <c r="C20" s="230"/>
      <c r="D20" s="143">
        <v>16</v>
      </c>
      <c r="E20" s="83">
        <v>380</v>
      </c>
      <c r="F20" s="83">
        <v>373</v>
      </c>
      <c r="G20" s="134">
        <v>1.9</v>
      </c>
      <c r="H20" s="143">
        <v>16</v>
      </c>
      <c r="I20" s="83">
        <v>383</v>
      </c>
      <c r="J20" s="83">
        <v>371</v>
      </c>
      <c r="K20" s="134">
        <v>3.1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1</v>
      </c>
      <c r="E21" s="83">
        <v>240</v>
      </c>
      <c r="F21" s="83">
        <v>225</v>
      </c>
      <c r="G21" s="134">
        <v>7</v>
      </c>
      <c r="H21" s="143">
        <v>0</v>
      </c>
      <c r="I21" s="83">
        <v>220</v>
      </c>
      <c r="J21" s="83">
        <v>217</v>
      </c>
      <c r="K21" s="134">
        <v>1.2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128</v>
      </c>
      <c r="E22" s="83">
        <v>8855</v>
      </c>
      <c r="F22" s="83">
        <v>8778</v>
      </c>
      <c r="G22" s="134">
        <v>0.9</v>
      </c>
      <c r="H22" s="143">
        <v>133</v>
      </c>
      <c r="I22" s="83">
        <v>8870</v>
      </c>
      <c r="J22" s="83">
        <v>8803</v>
      </c>
      <c r="K22" s="134">
        <v>0.8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108</v>
      </c>
      <c r="E23" s="83">
        <v>4435</v>
      </c>
      <c r="F23" s="83">
        <v>4436</v>
      </c>
      <c r="G23" s="134">
        <v>0</v>
      </c>
      <c r="H23" s="143">
        <v>106</v>
      </c>
      <c r="I23" s="83">
        <v>4393</v>
      </c>
      <c r="J23" s="83">
        <v>4355</v>
      </c>
      <c r="K23" s="134">
        <v>0.9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38</v>
      </c>
      <c r="E24" s="83">
        <v>3196</v>
      </c>
      <c r="F24" s="83">
        <v>3159</v>
      </c>
      <c r="G24" s="134">
        <v>1.2</v>
      </c>
      <c r="H24" s="143">
        <v>38</v>
      </c>
      <c r="I24" s="83">
        <v>3016</v>
      </c>
      <c r="J24" s="83">
        <v>2969</v>
      </c>
      <c r="K24" s="134">
        <v>1.6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21</v>
      </c>
      <c r="E25" s="83">
        <v>3741</v>
      </c>
      <c r="F25" s="83">
        <v>3761</v>
      </c>
      <c r="G25" s="134">
        <v>-0.5</v>
      </c>
      <c r="H25" s="143">
        <v>22</v>
      </c>
      <c r="I25" s="83">
        <v>3499</v>
      </c>
      <c r="J25" s="83">
        <v>3488</v>
      </c>
      <c r="K25" s="134">
        <v>0.3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41</v>
      </c>
      <c r="E26" s="83">
        <v>1708</v>
      </c>
      <c r="F26" s="83">
        <v>1689</v>
      </c>
      <c r="G26" s="134">
        <v>1.1</v>
      </c>
      <c r="H26" s="143">
        <v>40</v>
      </c>
      <c r="I26" s="83">
        <v>1759</v>
      </c>
      <c r="J26" s="83">
        <v>1740</v>
      </c>
      <c r="K26" s="134">
        <v>1.1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124</v>
      </c>
      <c r="E27" s="83">
        <v>3731</v>
      </c>
      <c r="F27" s="83">
        <v>3731</v>
      </c>
      <c r="G27" s="134">
        <v>0</v>
      </c>
      <c r="H27" s="143">
        <v>124</v>
      </c>
      <c r="I27" s="83">
        <v>3699</v>
      </c>
      <c r="J27" s="83">
        <v>3653</v>
      </c>
      <c r="K27" s="134">
        <v>1.3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83">
        <v>689</v>
      </c>
      <c r="F28" s="83">
        <v>687</v>
      </c>
      <c r="G28" s="134">
        <v>0.2</v>
      </c>
      <c r="H28" s="143">
        <v>0</v>
      </c>
      <c r="I28" s="83">
        <v>618</v>
      </c>
      <c r="J28" s="83">
        <v>611</v>
      </c>
      <c r="K28" s="134">
        <v>1.2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84">
        <f>SUM(E20:E28)</f>
        <v>0</v>
      </c>
      <c r="F29" s="84">
        <f>SUM(F20:F28)</f>
        <v>0</v>
      </c>
      <c r="G29" s="134" t="e">
        <f>((E29-F29)/F29)*100</f>
        <v>#DIV/0!</v>
      </c>
      <c r="H29" s="144"/>
      <c r="I29" s="84">
        <f>SUM(I20:I28)</f>
        <v>0</v>
      </c>
      <c r="J29" s="8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83">
        <v>5393</v>
      </c>
      <c r="F31" s="83">
        <v>5381</v>
      </c>
      <c r="G31" s="134">
        <v>0.2</v>
      </c>
      <c r="H31" s="143">
        <v>0</v>
      </c>
      <c r="I31" s="83">
        <v>5154</v>
      </c>
      <c r="J31" s="83">
        <v>5095</v>
      </c>
      <c r="K31" s="134">
        <v>1.2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32</v>
      </c>
      <c r="E32" s="83">
        <v>2616</v>
      </c>
      <c r="F32" s="83">
        <v>2559</v>
      </c>
      <c r="G32" s="134">
        <v>2.2</v>
      </c>
      <c r="H32" s="143">
        <v>35</v>
      </c>
      <c r="I32" s="83">
        <v>2678</v>
      </c>
      <c r="J32" s="83">
        <v>2582</v>
      </c>
      <c r="K32" s="134">
        <v>3.7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23</v>
      </c>
      <c r="E33" s="83">
        <v>829</v>
      </c>
      <c r="F33" s="83">
        <v>829</v>
      </c>
      <c r="G33" s="134">
        <v>-0.1</v>
      </c>
      <c r="H33" s="143">
        <v>24</v>
      </c>
      <c r="I33" s="83">
        <v>817</v>
      </c>
      <c r="J33" s="83">
        <v>800</v>
      </c>
      <c r="K33" s="134">
        <v>2.2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19</v>
      </c>
      <c r="E34" s="83">
        <v>1021</v>
      </c>
      <c r="F34" s="83">
        <v>1033</v>
      </c>
      <c r="G34" s="134">
        <v>-1.2</v>
      </c>
      <c r="H34" s="143">
        <v>20</v>
      </c>
      <c r="I34" s="83">
        <v>1078</v>
      </c>
      <c r="J34" s="83">
        <v>1053</v>
      </c>
      <c r="K34" s="134">
        <v>2.3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46</v>
      </c>
      <c r="E35" s="83">
        <v>4721</v>
      </c>
      <c r="F35" s="83">
        <v>4860</v>
      </c>
      <c r="G35" s="134">
        <v>-2.9</v>
      </c>
      <c r="H35" s="143">
        <v>50</v>
      </c>
      <c r="I35" s="83">
        <v>4692</v>
      </c>
      <c r="J35" s="83">
        <v>4767</v>
      </c>
      <c r="K35" s="134">
        <v>-1.6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26</v>
      </c>
      <c r="E36" s="83">
        <v>2190</v>
      </c>
      <c r="F36" s="83">
        <v>2182</v>
      </c>
      <c r="G36" s="134">
        <v>0.3</v>
      </c>
      <c r="H36" s="143">
        <v>28</v>
      </c>
      <c r="I36" s="83">
        <v>2150</v>
      </c>
      <c r="J36" s="83">
        <v>2109</v>
      </c>
      <c r="K36" s="134">
        <v>2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59</v>
      </c>
      <c r="E37" s="83">
        <v>2598</v>
      </c>
      <c r="F37" s="83">
        <v>2618</v>
      </c>
      <c r="G37" s="134">
        <v>-0.7</v>
      </c>
      <c r="H37" s="143">
        <v>62</v>
      </c>
      <c r="I37" s="83">
        <v>2457</v>
      </c>
      <c r="J37" s="83">
        <v>2441</v>
      </c>
      <c r="K37" s="134">
        <v>0.7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13</v>
      </c>
      <c r="E38" s="83">
        <v>577</v>
      </c>
      <c r="F38" s="83">
        <v>578</v>
      </c>
      <c r="G38" s="134">
        <v>-0.2</v>
      </c>
      <c r="H38" s="143">
        <v>13</v>
      </c>
      <c r="I38" s="83">
        <v>573</v>
      </c>
      <c r="J38" s="83">
        <v>562</v>
      </c>
      <c r="K38" s="134">
        <v>2.1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8</v>
      </c>
      <c r="E39" s="83">
        <v>131</v>
      </c>
      <c r="F39" s="83">
        <v>130</v>
      </c>
      <c r="G39" s="134">
        <v>0.6</v>
      </c>
      <c r="H39" s="143">
        <v>8</v>
      </c>
      <c r="I39" s="83">
        <v>142</v>
      </c>
      <c r="J39" s="83">
        <v>138</v>
      </c>
      <c r="K39" s="134">
        <v>2.8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97</v>
      </c>
      <c r="E40" s="83">
        <v>4722</v>
      </c>
      <c r="F40" s="83">
        <v>4681</v>
      </c>
      <c r="G40" s="134">
        <v>0.9</v>
      </c>
      <c r="H40" s="143">
        <v>94</v>
      </c>
      <c r="I40" s="83">
        <v>4480</v>
      </c>
      <c r="J40" s="83">
        <v>4375</v>
      </c>
      <c r="K40" s="134">
        <v>2.4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10</v>
      </c>
      <c r="E41" s="83">
        <v>191</v>
      </c>
      <c r="F41" s="83">
        <v>192</v>
      </c>
      <c r="G41" s="134">
        <v>-0.6</v>
      </c>
      <c r="H41" s="143">
        <v>10</v>
      </c>
      <c r="I41" s="83">
        <v>169</v>
      </c>
      <c r="J41" s="83">
        <v>161</v>
      </c>
      <c r="K41" s="134">
        <v>5.2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71</v>
      </c>
      <c r="E42" s="83">
        <v>2005</v>
      </c>
      <c r="F42" s="83">
        <v>2001</v>
      </c>
      <c r="G42" s="134">
        <v>0.2</v>
      </c>
      <c r="H42" s="143">
        <v>73</v>
      </c>
      <c r="I42" s="83">
        <v>2021</v>
      </c>
      <c r="J42" s="83">
        <v>1979</v>
      </c>
      <c r="K42" s="134">
        <v>2.1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84">
        <f>SUM(E31:E42)</f>
        <v>0</v>
      </c>
      <c r="F43" s="84">
        <f>SUM(F31:F42)</f>
        <v>0</v>
      </c>
      <c r="G43" s="134" t="e">
        <f>((E43-F43)/F43)*100</f>
        <v>#DIV/0!</v>
      </c>
      <c r="H43" s="144"/>
      <c r="I43" s="84">
        <f>SUM(I31:I42)</f>
        <v>0</v>
      </c>
      <c r="J43" s="8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83">
        <v>1809</v>
      </c>
      <c r="F45" s="83">
        <v>1805</v>
      </c>
      <c r="G45" s="134">
        <v>0.2</v>
      </c>
      <c r="H45" s="143">
        <v>0</v>
      </c>
      <c r="I45" s="83">
        <v>1779</v>
      </c>
      <c r="J45" s="83">
        <v>1759</v>
      </c>
      <c r="K45" s="134">
        <v>1.2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11</v>
      </c>
      <c r="E46" s="83">
        <v>1005</v>
      </c>
      <c r="F46" s="83">
        <v>981</v>
      </c>
      <c r="G46" s="134">
        <v>2.4</v>
      </c>
      <c r="H46" s="143">
        <v>11</v>
      </c>
      <c r="I46" s="83">
        <v>879</v>
      </c>
      <c r="J46" s="83">
        <v>861</v>
      </c>
      <c r="K46" s="134">
        <v>2.1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7</v>
      </c>
      <c r="E47" s="83">
        <v>1406</v>
      </c>
      <c r="F47" s="83">
        <v>1385</v>
      </c>
      <c r="G47" s="134">
        <v>1.5</v>
      </c>
      <c r="H47" s="143">
        <v>0</v>
      </c>
      <c r="I47" s="83">
        <v>1393</v>
      </c>
      <c r="J47" s="83">
        <v>1378</v>
      </c>
      <c r="K47" s="134">
        <v>1.1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11</v>
      </c>
      <c r="E48" s="83">
        <v>1673</v>
      </c>
      <c r="F48" s="83">
        <v>1713</v>
      </c>
      <c r="G48" s="134">
        <v>-2.3</v>
      </c>
      <c r="H48" s="143">
        <v>10</v>
      </c>
      <c r="I48" s="83">
        <v>1794</v>
      </c>
      <c r="J48" s="83">
        <v>1769</v>
      </c>
      <c r="K48" s="134">
        <v>1.4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83">
        <v>1011</v>
      </c>
      <c r="F49" s="83">
        <v>1008</v>
      </c>
      <c r="G49" s="134">
        <v>0.3</v>
      </c>
      <c r="H49" s="143">
        <v>17</v>
      </c>
      <c r="I49" s="83">
        <v>1079</v>
      </c>
      <c r="J49" s="83">
        <v>1057</v>
      </c>
      <c r="K49" s="134">
        <v>2.1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23</v>
      </c>
      <c r="E50" s="83">
        <v>1540</v>
      </c>
      <c r="F50" s="83">
        <v>1490</v>
      </c>
      <c r="G50" s="134">
        <v>3.4</v>
      </c>
      <c r="H50" s="143">
        <v>22</v>
      </c>
      <c r="I50" s="83">
        <v>1540</v>
      </c>
      <c r="J50" s="83">
        <v>1474</v>
      </c>
      <c r="K50" s="134">
        <v>4.4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6</v>
      </c>
      <c r="E51" s="83">
        <v>2761</v>
      </c>
      <c r="F51" s="83">
        <v>2748</v>
      </c>
      <c r="G51" s="134">
        <v>0.5</v>
      </c>
      <c r="H51" s="143">
        <v>10</v>
      </c>
      <c r="I51" s="83">
        <v>2873</v>
      </c>
      <c r="J51" s="83">
        <v>2801</v>
      </c>
      <c r="K51" s="134">
        <v>2.6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72</v>
      </c>
      <c r="E52" s="83">
        <v>12251</v>
      </c>
      <c r="F52" s="83">
        <v>12063</v>
      </c>
      <c r="G52" s="134">
        <v>1.6</v>
      </c>
      <c r="H52" s="143">
        <v>71</v>
      </c>
      <c r="I52" s="83">
        <v>11728</v>
      </c>
      <c r="J52" s="83">
        <v>11551</v>
      </c>
      <c r="K52" s="134">
        <v>1.5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84">
        <f>SUM(E45:E52)</f>
        <v>0</v>
      </c>
      <c r="F53" s="84">
        <f>SUM(F45:F52)</f>
        <v>0</v>
      </c>
      <c r="G53" s="134" t="e">
        <f>((E53-F53)/F53)*100</f>
        <v>#DIV/0!</v>
      </c>
      <c r="H53" s="144"/>
      <c r="I53" s="84">
        <f>SUM(I45:I52)</f>
        <v>0</v>
      </c>
      <c r="J53" s="8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375</v>
      </c>
      <c r="B55" s="229"/>
      <c r="C55" s="230"/>
      <c r="D55" s="143">
        <v>42</v>
      </c>
      <c r="E55" s="83">
        <v>184</v>
      </c>
      <c r="F55" s="83">
        <v>181</v>
      </c>
      <c r="G55" s="134">
        <v>1.7</v>
      </c>
      <c r="H55" s="143">
        <v>41</v>
      </c>
      <c r="I55" s="83">
        <v>174</v>
      </c>
      <c r="J55" s="83">
        <v>171</v>
      </c>
      <c r="K55" s="134">
        <v>2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83">
        <v>3114</v>
      </c>
      <c r="F56" s="83">
        <v>3104</v>
      </c>
      <c r="G56" s="134">
        <v>0.3</v>
      </c>
      <c r="H56" s="143">
        <v>37</v>
      </c>
      <c r="I56" s="83">
        <v>3136</v>
      </c>
      <c r="J56" s="83">
        <v>3111</v>
      </c>
      <c r="K56" s="134">
        <v>0.8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83">
        <v>19678</v>
      </c>
      <c r="F57" s="83">
        <v>19607</v>
      </c>
      <c r="G57" s="134">
        <v>0.4</v>
      </c>
      <c r="H57" s="143">
        <v>3</v>
      </c>
      <c r="I57" s="83">
        <v>20683</v>
      </c>
      <c r="J57" s="83">
        <v>20764</v>
      </c>
      <c r="K57" s="134">
        <v>-0.4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20</v>
      </c>
      <c r="E58" s="83">
        <v>2266</v>
      </c>
      <c r="F58" s="83">
        <v>2175</v>
      </c>
      <c r="G58" s="134">
        <v>4.2</v>
      </c>
      <c r="H58" s="143">
        <v>21</v>
      </c>
      <c r="I58" s="83">
        <v>2479</v>
      </c>
      <c r="J58" s="83">
        <v>2365</v>
      </c>
      <c r="K58" s="134">
        <v>4.8</v>
      </c>
      <c r="L58">
        <v>42</v>
      </c>
    </row>
    <row r="59" spans="1:12" ht="12.75" customHeight="1">
      <c r="A59" s="228" t="s">
        <v>379</v>
      </c>
      <c r="B59" s="229"/>
      <c r="C59" s="230"/>
      <c r="D59" s="143">
        <v>23</v>
      </c>
      <c r="E59" s="83">
        <v>290</v>
      </c>
      <c r="F59" s="83">
        <v>294</v>
      </c>
      <c r="G59" s="134">
        <v>-1.3</v>
      </c>
      <c r="H59" s="143">
        <v>22</v>
      </c>
      <c r="I59" s="83">
        <v>393</v>
      </c>
      <c r="J59" s="83">
        <v>392</v>
      </c>
      <c r="K59" s="134">
        <v>0.2</v>
      </c>
      <c r="L59">
        <v>43</v>
      </c>
    </row>
    <row r="60" spans="1:12" ht="12.75" customHeight="1">
      <c r="A60" s="228" t="s">
        <v>380</v>
      </c>
      <c r="B60" s="229"/>
      <c r="C60" s="230"/>
      <c r="D60" s="143">
        <v>58</v>
      </c>
      <c r="E60" s="83">
        <v>398</v>
      </c>
      <c r="F60" s="83">
        <v>410</v>
      </c>
      <c r="G60" s="134">
        <v>-2.9</v>
      </c>
      <c r="H60" s="143">
        <v>52</v>
      </c>
      <c r="I60" s="83">
        <v>393</v>
      </c>
      <c r="J60" s="83">
        <v>392</v>
      </c>
      <c r="K60" s="134">
        <v>0</v>
      </c>
      <c r="L60">
        <v>44</v>
      </c>
    </row>
    <row r="61" spans="1:12" ht="12.75" customHeight="1">
      <c r="A61" s="228" t="s">
        <v>381</v>
      </c>
      <c r="B61" s="229"/>
      <c r="C61" s="230"/>
      <c r="D61" s="143">
        <v>6</v>
      </c>
      <c r="E61" s="83">
        <v>155</v>
      </c>
      <c r="F61" s="83">
        <v>160</v>
      </c>
      <c r="G61" s="134">
        <v>-3.3</v>
      </c>
      <c r="H61" s="143">
        <v>6</v>
      </c>
      <c r="I61" s="83">
        <v>134</v>
      </c>
      <c r="J61" s="83">
        <v>131</v>
      </c>
      <c r="K61" s="134">
        <v>2.1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31</v>
      </c>
      <c r="E62" s="83">
        <v>1096</v>
      </c>
      <c r="F62" s="83">
        <v>1122</v>
      </c>
      <c r="G62" s="134">
        <v>-2.3</v>
      </c>
      <c r="H62" s="143">
        <v>31</v>
      </c>
      <c r="I62" s="83">
        <v>1001</v>
      </c>
      <c r="J62" s="83">
        <v>1017</v>
      </c>
      <c r="K62" s="134">
        <v>-1.6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43</v>
      </c>
      <c r="E63" s="83">
        <v>706</v>
      </c>
      <c r="F63" s="83">
        <v>712</v>
      </c>
      <c r="G63" s="134">
        <v>-0.8</v>
      </c>
      <c r="H63" s="143">
        <v>44</v>
      </c>
      <c r="I63" s="83">
        <v>685</v>
      </c>
      <c r="J63" s="83">
        <v>692</v>
      </c>
      <c r="K63" s="134">
        <v>-1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16</v>
      </c>
      <c r="E64" s="83">
        <v>1223</v>
      </c>
      <c r="F64" s="83">
        <v>1253</v>
      </c>
      <c r="G64" s="134">
        <v>-2.4</v>
      </c>
      <c r="H64" s="143">
        <v>19</v>
      </c>
      <c r="I64" s="83">
        <v>1184</v>
      </c>
      <c r="J64" s="83">
        <v>1195</v>
      </c>
      <c r="K64" s="134">
        <v>-0.9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39</v>
      </c>
      <c r="E65" s="83">
        <v>1059</v>
      </c>
      <c r="F65" s="83">
        <v>1062</v>
      </c>
      <c r="G65" s="134">
        <v>-0.3</v>
      </c>
      <c r="H65" s="143">
        <v>38</v>
      </c>
      <c r="I65" s="83">
        <v>1107</v>
      </c>
      <c r="J65" s="83">
        <v>1106</v>
      </c>
      <c r="K65" s="134">
        <v>0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44</v>
      </c>
      <c r="E66" s="83">
        <v>2921</v>
      </c>
      <c r="F66" s="83">
        <v>3067</v>
      </c>
      <c r="G66" s="134">
        <v>-4.8</v>
      </c>
      <c r="H66" s="143">
        <v>28</v>
      </c>
      <c r="I66" s="83">
        <v>2820</v>
      </c>
      <c r="J66" s="83">
        <v>2772</v>
      </c>
      <c r="K66" s="134">
        <v>1.7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83">
        <v>144</v>
      </c>
      <c r="F67" s="83">
        <v>143</v>
      </c>
      <c r="G67" s="134">
        <v>0.3</v>
      </c>
      <c r="H67" s="143">
        <v>0</v>
      </c>
      <c r="I67" s="83">
        <v>136</v>
      </c>
      <c r="J67" s="83">
        <v>135</v>
      </c>
      <c r="K67" s="134">
        <v>1.1</v>
      </c>
      <c r="L67">
        <v>51</v>
      </c>
    </row>
    <row r="68" spans="1:11" ht="12.75" customHeight="1">
      <c r="A68" s="228" t="s">
        <v>341</v>
      </c>
      <c r="B68" s="229"/>
      <c r="C68" s="230"/>
      <c r="D68" s="31"/>
      <c r="E68" s="84">
        <f>SUM(E55:E67)</f>
        <v>0</v>
      </c>
      <c r="F68" s="84">
        <f>SUM(F55:F67)</f>
        <v>0</v>
      </c>
      <c r="G68" s="134" t="e">
        <f>((E68-F68)/F68)*100</f>
        <v>#DIV/0!</v>
      </c>
      <c r="H68" s="85"/>
      <c r="I68" s="84">
        <f>SUM(I55:I67)</f>
        <v>0</v>
      </c>
      <c r="J68" s="84">
        <f>SUM(J55:J67)</f>
        <v>0</v>
      </c>
      <c r="K68" s="134" t="e">
        <f>((I68-J68)/J68)*100</f>
        <v>#DIV/0!</v>
      </c>
    </row>
    <row r="69" spans="1:11" ht="12.75" customHeight="1">
      <c r="A69" s="225" t="s">
        <v>388</v>
      </c>
      <c r="B69" s="226"/>
      <c r="C69" s="227"/>
      <c r="D69" s="34">
        <f>SUM(D6:D68)</f>
        <v>0</v>
      </c>
      <c r="E69" s="84">
        <f>E18+E29+E43+E53+E68</f>
        <v>0</v>
      </c>
      <c r="F69" s="84">
        <f>F18+F29+F43+F53+F68</f>
        <v>0</v>
      </c>
      <c r="G69" s="134" t="e">
        <f>((E69-F69)/F69)*100</f>
        <v>#DIV/0!</v>
      </c>
      <c r="H69" s="34">
        <f>SUM(H6:H68)</f>
        <v>0</v>
      </c>
      <c r="I69" s="84">
        <f>I18+I29+I43+I53+I68</f>
        <v>0</v>
      </c>
      <c r="J69" s="84">
        <f>J18+J29+J43+J53+J68</f>
        <v>0</v>
      </c>
      <c r="K69" s="134" t="e">
        <f>((I69-J69)/J69)*100</f>
        <v>#DIV/0!</v>
      </c>
    </row>
    <row r="70" spans="1:11" ht="12.75">
      <c r="A70" s="231" t="s">
        <v>389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320</v>
      </c>
      <c r="E4" s="237" t="s">
        <v>321</v>
      </c>
      <c r="F4" s="238"/>
      <c r="G4" s="239" t="s">
        <v>322</v>
      </c>
      <c r="H4" s="235" t="s">
        <v>320</v>
      </c>
      <c r="I4" s="237" t="s">
        <v>321</v>
      </c>
      <c r="J4" s="238"/>
      <c r="K4" s="239" t="s">
        <v>322</v>
      </c>
    </row>
    <row r="5" spans="1:11" ht="25.5">
      <c r="A5" s="212"/>
      <c r="B5" s="213"/>
      <c r="C5" s="214"/>
      <c r="D5" s="236"/>
      <c r="E5" s="115" t="str">
        <f>CONCATENATE(Data!A4,"   (Preliminary)")</f>
        <v>   (Preliminary)</v>
      </c>
      <c r="F5" s="137">
        <f>Data!A4-1</f>
        <v>-1</v>
      </c>
      <c r="G5" s="240"/>
      <c r="H5" s="236"/>
      <c r="I5" s="30" t="str">
        <f>CONCATENATE(IF(MONTH(Data!A6)=1,Data!A4-1,Data!A4),"   (Revised)")</f>
        <v>-1   (Revised)</v>
      </c>
      <c r="J5" s="30">
        <f>IF(MONTH(Data!A6)=1,F5-1,F5)</f>
        <v>-2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324</v>
      </c>
      <c r="E8" s="116" t="s">
        <v>325</v>
      </c>
      <c r="F8" s="116" t="s">
        <v>326</v>
      </c>
      <c r="G8" s="107" t="s">
        <v>327</v>
      </c>
      <c r="H8" s="116" t="s">
        <v>328</v>
      </c>
      <c r="I8" s="116" t="s">
        <v>329</v>
      </c>
      <c r="J8" s="116" t="s">
        <v>330</v>
      </c>
      <c r="K8" s="109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31</v>
      </c>
      <c r="E9" s="117">
        <v>2874</v>
      </c>
      <c r="F9" s="117">
        <v>2827</v>
      </c>
      <c r="G9" s="134">
        <v>1.7</v>
      </c>
      <c r="H9" s="143">
        <v>31</v>
      </c>
      <c r="I9" s="117">
        <v>2569</v>
      </c>
      <c r="J9" s="117">
        <v>2513</v>
      </c>
      <c r="K9" s="134">
        <v>2.3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92</v>
      </c>
      <c r="E10" s="117">
        <v>1301</v>
      </c>
      <c r="F10" s="117">
        <v>1290</v>
      </c>
      <c r="G10" s="134">
        <v>0.9</v>
      </c>
      <c r="H10" s="143">
        <v>92</v>
      </c>
      <c r="I10" s="117">
        <v>1216</v>
      </c>
      <c r="J10" s="117">
        <v>1193</v>
      </c>
      <c r="K10" s="134">
        <v>1.9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64</v>
      </c>
      <c r="E11" s="117">
        <v>4724</v>
      </c>
      <c r="F11" s="117">
        <v>4640</v>
      </c>
      <c r="G11" s="134">
        <v>1.8</v>
      </c>
      <c r="H11" s="143">
        <v>70</v>
      </c>
      <c r="I11" s="117">
        <v>4239</v>
      </c>
      <c r="J11" s="117">
        <v>4268</v>
      </c>
      <c r="K11" s="134">
        <v>-0.7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35</v>
      </c>
      <c r="E12" s="117">
        <v>1106</v>
      </c>
      <c r="F12" s="117">
        <v>1076</v>
      </c>
      <c r="G12" s="134">
        <v>2.8</v>
      </c>
      <c r="H12" s="143">
        <v>31</v>
      </c>
      <c r="I12" s="117">
        <v>1110</v>
      </c>
      <c r="J12" s="117">
        <v>1117</v>
      </c>
      <c r="K12" s="134">
        <v>-0.6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106</v>
      </c>
      <c r="E13" s="117">
        <v>6322</v>
      </c>
      <c r="F13" s="117">
        <v>6273</v>
      </c>
      <c r="G13" s="134">
        <v>0.8</v>
      </c>
      <c r="H13" s="143">
        <v>104</v>
      </c>
      <c r="I13" s="117">
        <v>6376</v>
      </c>
      <c r="J13" s="117">
        <v>6302</v>
      </c>
      <c r="K13" s="134">
        <v>1.2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166</v>
      </c>
      <c r="E14" s="117">
        <v>11983</v>
      </c>
      <c r="F14" s="117">
        <v>11990</v>
      </c>
      <c r="G14" s="134">
        <v>-0.1</v>
      </c>
      <c r="H14" s="143">
        <v>166</v>
      </c>
      <c r="I14" s="117">
        <v>11294</v>
      </c>
      <c r="J14" s="117">
        <v>11143</v>
      </c>
      <c r="K14" s="134">
        <v>1.4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41</v>
      </c>
      <c r="E15" s="117">
        <v>9184</v>
      </c>
      <c r="F15" s="117">
        <v>9206</v>
      </c>
      <c r="G15" s="134">
        <v>-0.2</v>
      </c>
      <c r="H15" s="143">
        <v>37</v>
      </c>
      <c r="I15" s="117">
        <v>9097</v>
      </c>
      <c r="J15" s="117">
        <v>8966</v>
      </c>
      <c r="K15" s="134">
        <v>1.5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41</v>
      </c>
      <c r="E16" s="117">
        <v>753</v>
      </c>
      <c r="F16" s="117">
        <v>749</v>
      </c>
      <c r="G16" s="134">
        <v>0.5</v>
      </c>
      <c r="H16" s="143">
        <v>40</v>
      </c>
      <c r="I16" s="117">
        <v>667</v>
      </c>
      <c r="J16" s="117">
        <v>663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77</v>
      </c>
      <c r="E17" s="117">
        <v>646</v>
      </c>
      <c r="F17" s="117">
        <v>641</v>
      </c>
      <c r="G17" s="134">
        <v>0.8</v>
      </c>
      <c r="H17" s="143">
        <v>77</v>
      </c>
      <c r="I17" s="117">
        <v>539</v>
      </c>
      <c r="J17" s="117">
        <v>536</v>
      </c>
      <c r="K17" s="134">
        <v>0.6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34">
        <f>SUM(E9:E17)</f>
        <v>0</v>
      </c>
      <c r="F18" s="34">
        <f>SUM(F9:F17)</f>
        <v>0</v>
      </c>
      <c r="G18" s="134" t="e">
        <f>((E18-F18)/F18)*100</f>
        <v>#DIV/0!</v>
      </c>
      <c r="H18" s="144"/>
      <c r="I18" s="34">
        <f>SUM(I9:I17)</f>
        <v>0</v>
      </c>
      <c r="J18" s="3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343</v>
      </c>
      <c r="B20" s="229"/>
      <c r="C20" s="230"/>
      <c r="D20" s="143">
        <v>63</v>
      </c>
      <c r="E20" s="117">
        <v>794</v>
      </c>
      <c r="F20" s="117">
        <v>780</v>
      </c>
      <c r="G20" s="134">
        <v>1.8</v>
      </c>
      <c r="H20" s="143">
        <v>60</v>
      </c>
      <c r="I20" s="117">
        <v>789</v>
      </c>
      <c r="J20" s="117">
        <v>767</v>
      </c>
      <c r="K20" s="134">
        <v>2.9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1</v>
      </c>
      <c r="E21" s="117">
        <v>339</v>
      </c>
      <c r="F21" s="117">
        <v>317</v>
      </c>
      <c r="G21" s="134">
        <v>7</v>
      </c>
      <c r="H21" s="143">
        <v>0</v>
      </c>
      <c r="I21" s="117">
        <v>301</v>
      </c>
      <c r="J21" s="117">
        <v>300</v>
      </c>
      <c r="K21" s="134">
        <v>0.6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237</v>
      </c>
      <c r="E22" s="117">
        <v>16641</v>
      </c>
      <c r="F22" s="117">
        <v>16596</v>
      </c>
      <c r="G22" s="134">
        <v>0.3</v>
      </c>
      <c r="H22" s="143">
        <v>240</v>
      </c>
      <c r="I22" s="117">
        <v>16834</v>
      </c>
      <c r="J22" s="117">
        <v>16807</v>
      </c>
      <c r="K22" s="134">
        <v>0.2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227</v>
      </c>
      <c r="E23" s="117">
        <v>9594</v>
      </c>
      <c r="F23" s="117">
        <v>9606</v>
      </c>
      <c r="G23" s="134">
        <v>-0.1</v>
      </c>
      <c r="H23" s="143">
        <v>228</v>
      </c>
      <c r="I23" s="117">
        <v>9716</v>
      </c>
      <c r="J23" s="117">
        <v>9752</v>
      </c>
      <c r="K23" s="134">
        <v>-0.4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64</v>
      </c>
      <c r="E24" s="117">
        <v>5049</v>
      </c>
      <c r="F24" s="117">
        <v>4984</v>
      </c>
      <c r="G24" s="134">
        <v>1.3</v>
      </c>
      <c r="H24" s="143">
        <v>64</v>
      </c>
      <c r="I24" s="117">
        <v>4746</v>
      </c>
      <c r="J24" s="117">
        <v>4664</v>
      </c>
      <c r="K24" s="134">
        <v>1.8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62</v>
      </c>
      <c r="E25" s="117">
        <v>8850</v>
      </c>
      <c r="F25" s="117">
        <v>8865</v>
      </c>
      <c r="G25" s="134">
        <v>-0.2</v>
      </c>
      <c r="H25" s="143">
        <v>64</v>
      </c>
      <c r="I25" s="117">
        <v>8760</v>
      </c>
      <c r="J25" s="117">
        <v>8687</v>
      </c>
      <c r="K25" s="134">
        <v>0.8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117</v>
      </c>
      <c r="E26" s="117">
        <v>4421</v>
      </c>
      <c r="F26" s="117">
        <v>4402</v>
      </c>
      <c r="G26" s="134">
        <v>0.4</v>
      </c>
      <c r="H26" s="143">
        <v>117</v>
      </c>
      <c r="I26" s="117">
        <v>4389</v>
      </c>
      <c r="J26" s="117">
        <v>4344</v>
      </c>
      <c r="K26" s="134">
        <v>1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197</v>
      </c>
      <c r="E27" s="117">
        <v>7327</v>
      </c>
      <c r="F27" s="117">
        <v>7303</v>
      </c>
      <c r="G27" s="134">
        <v>0.3</v>
      </c>
      <c r="H27" s="143">
        <v>196</v>
      </c>
      <c r="I27" s="117">
        <v>7154</v>
      </c>
      <c r="J27" s="117">
        <v>7043</v>
      </c>
      <c r="K27" s="134">
        <v>1.6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117">
        <v>1888</v>
      </c>
      <c r="F28" s="117">
        <v>1887</v>
      </c>
      <c r="G28" s="134">
        <v>0.1</v>
      </c>
      <c r="H28" s="143">
        <v>0</v>
      </c>
      <c r="I28" s="117">
        <v>1798</v>
      </c>
      <c r="J28" s="117">
        <v>1771</v>
      </c>
      <c r="K28" s="134">
        <v>1.5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34">
        <f>SUM(E20:E28)</f>
        <v>0</v>
      </c>
      <c r="F29" s="34">
        <f>SUM(F20:F28)</f>
        <v>0</v>
      </c>
      <c r="G29" s="134" t="e">
        <f>((E29-F29)/F29)*100</f>
        <v>#DIV/0!</v>
      </c>
      <c r="H29" s="144"/>
      <c r="I29" s="34">
        <f>SUM(I20:I28)</f>
        <v>0</v>
      </c>
      <c r="J29" s="3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117">
        <v>9373</v>
      </c>
      <c r="F31" s="117">
        <v>9410</v>
      </c>
      <c r="G31" s="134">
        <v>-0.4</v>
      </c>
      <c r="H31" s="143">
        <v>0</v>
      </c>
      <c r="I31" s="117">
        <v>8837</v>
      </c>
      <c r="J31" s="117">
        <v>8752</v>
      </c>
      <c r="K31" s="134">
        <v>1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82</v>
      </c>
      <c r="E32" s="117">
        <v>6373</v>
      </c>
      <c r="F32" s="117">
        <v>6262</v>
      </c>
      <c r="G32" s="134">
        <v>1.8</v>
      </c>
      <c r="H32" s="143">
        <v>82</v>
      </c>
      <c r="I32" s="117">
        <v>6413</v>
      </c>
      <c r="J32" s="117">
        <v>6180</v>
      </c>
      <c r="K32" s="134">
        <v>3.8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114</v>
      </c>
      <c r="E33" s="117">
        <v>2850</v>
      </c>
      <c r="F33" s="117">
        <v>2851</v>
      </c>
      <c r="G33" s="134">
        <v>0</v>
      </c>
      <c r="H33" s="143">
        <v>115</v>
      </c>
      <c r="I33" s="117">
        <v>2723</v>
      </c>
      <c r="J33" s="117">
        <v>2649</v>
      </c>
      <c r="K33" s="134">
        <v>2.8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97</v>
      </c>
      <c r="E34" s="117">
        <v>2653</v>
      </c>
      <c r="F34" s="117">
        <v>2650</v>
      </c>
      <c r="G34" s="134">
        <v>0.1</v>
      </c>
      <c r="H34" s="143">
        <v>98</v>
      </c>
      <c r="I34" s="117">
        <v>2624</v>
      </c>
      <c r="J34" s="117">
        <v>2507</v>
      </c>
      <c r="K34" s="134">
        <v>4.7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106</v>
      </c>
      <c r="E35" s="117">
        <v>8700</v>
      </c>
      <c r="F35" s="117">
        <v>8957</v>
      </c>
      <c r="G35" s="134">
        <v>-2.9</v>
      </c>
      <c r="H35" s="143">
        <v>110</v>
      </c>
      <c r="I35" s="117">
        <v>8475</v>
      </c>
      <c r="J35" s="117">
        <v>8483</v>
      </c>
      <c r="K35" s="134">
        <v>-0.1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69</v>
      </c>
      <c r="E36" s="117">
        <v>5197</v>
      </c>
      <c r="F36" s="117">
        <v>5204</v>
      </c>
      <c r="G36" s="134">
        <v>-0.1</v>
      </c>
      <c r="H36" s="143">
        <v>71</v>
      </c>
      <c r="I36" s="117">
        <v>4853</v>
      </c>
      <c r="J36" s="117">
        <v>4750</v>
      </c>
      <c r="K36" s="134">
        <v>2.2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149</v>
      </c>
      <c r="E37" s="117">
        <v>6207</v>
      </c>
      <c r="F37" s="117">
        <v>6224</v>
      </c>
      <c r="G37" s="134">
        <v>-0.3</v>
      </c>
      <c r="H37" s="143">
        <v>153</v>
      </c>
      <c r="I37" s="117">
        <v>5812</v>
      </c>
      <c r="J37" s="117">
        <v>5712</v>
      </c>
      <c r="K37" s="134">
        <v>1.8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58</v>
      </c>
      <c r="E38" s="117">
        <v>1777</v>
      </c>
      <c r="F38" s="117">
        <v>1768</v>
      </c>
      <c r="G38" s="134">
        <v>0.5</v>
      </c>
      <c r="H38" s="143">
        <v>54</v>
      </c>
      <c r="I38" s="117">
        <v>1684</v>
      </c>
      <c r="J38" s="117">
        <v>1606</v>
      </c>
      <c r="K38" s="134">
        <v>4.9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43</v>
      </c>
      <c r="E39" s="117">
        <v>744</v>
      </c>
      <c r="F39" s="117">
        <v>720</v>
      </c>
      <c r="G39" s="134">
        <v>3.3</v>
      </c>
      <c r="H39" s="143">
        <v>41</v>
      </c>
      <c r="I39" s="117">
        <v>727</v>
      </c>
      <c r="J39" s="117">
        <v>666</v>
      </c>
      <c r="K39" s="134">
        <v>9.1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159</v>
      </c>
      <c r="E40" s="117">
        <v>9466</v>
      </c>
      <c r="F40" s="117">
        <v>9423</v>
      </c>
      <c r="G40" s="134">
        <v>0.5</v>
      </c>
      <c r="H40" s="143">
        <v>154</v>
      </c>
      <c r="I40" s="117">
        <v>9109</v>
      </c>
      <c r="J40" s="117">
        <v>8888</v>
      </c>
      <c r="K40" s="134">
        <v>2.5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51</v>
      </c>
      <c r="E41" s="117">
        <v>836</v>
      </c>
      <c r="F41" s="117">
        <v>831</v>
      </c>
      <c r="G41" s="134">
        <v>0.6</v>
      </c>
      <c r="H41" s="143">
        <v>54</v>
      </c>
      <c r="I41" s="117">
        <v>756</v>
      </c>
      <c r="J41" s="117">
        <v>714</v>
      </c>
      <c r="K41" s="134">
        <v>5.8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162</v>
      </c>
      <c r="E42" s="117">
        <v>5291</v>
      </c>
      <c r="F42" s="117">
        <v>5303</v>
      </c>
      <c r="G42" s="134">
        <v>-0.2</v>
      </c>
      <c r="H42" s="143">
        <v>165</v>
      </c>
      <c r="I42" s="117">
        <v>5031</v>
      </c>
      <c r="J42" s="117">
        <v>4903</v>
      </c>
      <c r="K42" s="134">
        <v>2.6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34">
        <f>SUM(E31:E42)</f>
        <v>0</v>
      </c>
      <c r="F43" s="34">
        <f>SUM(F31:F42)</f>
        <v>0</v>
      </c>
      <c r="G43" s="134" t="e">
        <f>((E43-F43)/F43)*100</f>
        <v>#DIV/0!</v>
      </c>
      <c r="H43" s="144"/>
      <c r="I43" s="34">
        <f>SUM(I31:I42)</f>
        <v>0</v>
      </c>
      <c r="J43" s="3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117">
        <v>5189</v>
      </c>
      <c r="F45" s="117">
        <v>5230</v>
      </c>
      <c r="G45" s="134">
        <v>-0.8</v>
      </c>
      <c r="H45" s="143">
        <v>0</v>
      </c>
      <c r="I45" s="117">
        <v>5288</v>
      </c>
      <c r="J45" s="117">
        <v>5247</v>
      </c>
      <c r="K45" s="134">
        <v>0.8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41</v>
      </c>
      <c r="E46" s="117">
        <v>2959</v>
      </c>
      <c r="F46" s="117">
        <v>2916</v>
      </c>
      <c r="G46" s="134">
        <v>1.5</v>
      </c>
      <c r="H46" s="143">
        <v>40</v>
      </c>
      <c r="I46" s="117">
        <v>2723</v>
      </c>
      <c r="J46" s="117">
        <v>2648</v>
      </c>
      <c r="K46" s="134">
        <v>2.8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35</v>
      </c>
      <c r="E47" s="117">
        <v>4283</v>
      </c>
      <c r="F47" s="117">
        <v>4282</v>
      </c>
      <c r="G47" s="134">
        <v>0</v>
      </c>
      <c r="H47" s="143">
        <v>0</v>
      </c>
      <c r="I47" s="117">
        <v>4231</v>
      </c>
      <c r="J47" s="117">
        <v>4177</v>
      </c>
      <c r="K47" s="134">
        <v>1.3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36</v>
      </c>
      <c r="E48" s="117">
        <v>3718</v>
      </c>
      <c r="F48" s="117">
        <v>3823</v>
      </c>
      <c r="G48" s="134">
        <v>-2.7</v>
      </c>
      <c r="H48" s="143">
        <v>36</v>
      </c>
      <c r="I48" s="117">
        <v>3829</v>
      </c>
      <c r="J48" s="117">
        <v>3819</v>
      </c>
      <c r="K48" s="134">
        <v>0.3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117">
        <v>3846</v>
      </c>
      <c r="F49" s="117">
        <v>3880</v>
      </c>
      <c r="G49" s="134">
        <v>-0.9</v>
      </c>
      <c r="H49" s="143">
        <v>33</v>
      </c>
      <c r="I49" s="117">
        <v>4071</v>
      </c>
      <c r="J49" s="117">
        <v>3973</v>
      </c>
      <c r="K49" s="134">
        <v>2.5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84</v>
      </c>
      <c r="E50" s="117">
        <v>4333</v>
      </c>
      <c r="F50" s="117">
        <v>4233</v>
      </c>
      <c r="G50" s="134">
        <v>2.4</v>
      </c>
      <c r="H50" s="143">
        <v>63</v>
      </c>
      <c r="I50" s="117">
        <v>4222</v>
      </c>
      <c r="J50" s="117">
        <v>4113</v>
      </c>
      <c r="K50" s="134">
        <v>2.7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18</v>
      </c>
      <c r="E51" s="117">
        <v>5956</v>
      </c>
      <c r="F51" s="117">
        <v>5883</v>
      </c>
      <c r="G51" s="134">
        <v>1.2</v>
      </c>
      <c r="H51" s="143">
        <v>21</v>
      </c>
      <c r="I51" s="117">
        <v>6084</v>
      </c>
      <c r="J51" s="117">
        <v>5917</v>
      </c>
      <c r="K51" s="134">
        <v>2.8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170</v>
      </c>
      <c r="E52" s="117">
        <v>20941</v>
      </c>
      <c r="F52" s="117">
        <v>20557</v>
      </c>
      <c r="G52" s="134">
        <v>1.9</v>
      </c>
      <c r="H52" s="143">
        <v>164</v>
      </c>
      <c r="I52" s="117">
        <v>20333</v>
      </c>
      <c r="J52" s="117">
        <v>19960</v>
      </c>
      <c r="K52" s="134">
        <v>1.9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34">
        <f>SUM(E45:E52)</f>
        <v>0</v>
      </c>
      <c r="F53" s="34">
        <f>SUM(F45:F52)</f>
        <v>0</v>
      </c>
      <c r="G53" s="134" t="e">
        <f>((E53-F53)/F53)*100</f>
        <v>#DIV/0!</v>
      </c>
      <c r="H53" s="144"/>
      <c r="I53" s="34">
        <f>SUM(I45:I52)</f>
        <v>0</v>
      </c>
      <c r="J53" s="3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375</v>
      </c>
      <c r="B55" s="229"/>
      <c r="C55" s="230"/>
      <c r="D55" s="143">
        <v>83</v>
      </c>
      <c r="E55" s="117">
        <v>498</v>
      </c>
      <c r="F55" s="117">
        <v>489</v>
      </c>
      <c r="G55" s="134">
        <v>1.8</v>
      </c>
      <c r="H55" s="143">
        <v>83</v>
      </c>
      <c r="I55" s="117">
        <v>443</v>
      </c>
      <c r="J55" s="117">
        <v>429</v>
      </c>
      <c r="K55" s="134">
        <v>3.3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117">
        <v>5535</v>
      </c>
      <c r="F56" s="117">
        <v>5555</v>
      </c>
      <c r="G56" s="134">
        <v>-0.4</v>
      </c>
      <c r="H56" s="143">
        <v>110</v>
      </c>
      <c r="I56" s="117">
        <v>5491</v>
      </c>
      <c r="J56" s="117">
        <v>5468</v>
      </c>
      <c r="K56" s="134">
        <v>0.4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117">
        <v>27926</v>
      </c>
      <c r="F57" s="117">
        <v>27922</v>
      </c>
      <c r="G57" s="134">
        <v>0</v>
      </c>
      <c r="H57" s="143">
        <v>6</v>
      </c>
      <c r="I57" s="117">
        <v>28944</v>
      </c>
      <c r="J57" s="117">
        <v>29084</v>
      </c>
      <c r="K57" s="134">
        <v>-0.5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95</v>
      </c>
      <c r="E58" s="117">
        <v>4132</v>
      </c>
      <c r="F58" s="117">
        <v>4018</v>
      </c>
      <c r="G58" s="134">
        <v>2.8</v>
      </c>
      <c r="H58" s="143">
        <v>96</v>
      </c>
      <c r="I58" s="117">
        <v>4276</v>
      </c>
      <c r="J58" s="117">
        <v>4100</v>
      </c>
      <c r="K58" s="134">
        <v>4.3</v>
      </c>
      <c r="L58">
        <v>42</v>
      </c>
    </row>
    <row r="59" spans="1:23" ht="12.75" customHeight="1">
      <c r="A59" s="228" t="s">
        <v>379</v>
      </c>
      <c r="B59" s="229"/>
      <c r="C59" s="230"/>
      <c r="D59" s="143">
        <v>29</v>
      </c>
      <c r="E59" s="117">
        <v>628</v>
      </c>
      <c r="F59" s="117">
        <v>641</v>
      </c>
      <c r="G59" s="134">
        <v>-1.9</v>
      </c>
      <c r="H59" s="143">
        <v>28</v>
      </c>
      <c r="I59" s="117">
        <v>818</v>
      </c>
      <c r="J59" s="117">
        <v>817</v>
      </c>
      <c r="K59" s="134">
        <v>0.1</v>
      </c>
      <c r="L59">
        <v>43</v>
      </c>
      <c r="P59" s="116"/>
      <c r="Q59" s="116" t="s">
        <v>325</v>
      </c>
      <c r="R59" s="116" t="s">
        <v>326</v>
      </c>
      <c r="S59" s="107" t="s">
        <v>327</v>
      </c>
      <c r="T59" s="116" t="s">
        <v>329</v>
      </c>
      <c r="U59" s="116" t="s">
        <v>330</v>
      </c>
      <c r="V59" s="109" t="s">
        <v>331</v>
      </c>
      <c r="W59" s="72" t="s">
        <v>56</v>
      </c>
    </row>
    <row r="60" spans="1:23" ht="12.75" customHeight="1">
      <c r="A60" s="228" t="s">
        <v>380</v>
      </c>
      <c r="B60" s="229"/>
      <c r="C60" s="230"/>
      <c r="D60" s="143">
        <v>165</v>
      </c>
      <c r="E60" s="117">
        <v>1325</v>
      </c>
      <c r="F60" s="117">
        <v>1368</v>
      </c>
      <c r="G60" s="134">
        <v>-3.1</v>
      </c>
      <c r="H60" s="143">
        <v>158</v>
      </c>
      <c r="I60" s="117">
        <v>1262</v>
      </c>
      <c r="J60" s="117">
        <v>1257</v>
      </c>
      <c r="K60" s="134">
        <v>0.4</v>
      </c>
      <c r="L60">
        <v>44</v>
      </c>
      <c r="P60" s="141"/>
      <c r="Q60" s="141">
        <v>260641</v>
      </c>
      <c r="R60" s="141">
        <v>260355</v>
      </c>
      <c r="S60" s="142">
        <v>0.1</v>
      </c>
      <c r="T60" s="141">
        <v>255934</v>
      </c>
      <c r="U60" s="141">
        <v>252857</v>
      </c>
      <c r="V60" s="142">
        <v>1.2</v>
      </c>
      <c r="W60">
        <v>1</v>
      </c>
    </row>
    <row r="61" spans="1:12" ht="12.75" customHeight="1">
      <c r="A61" s="228" t="s">
        <v>381</v>
      </c>
      <c r="B61" s="229"/>
      <c r="C61" s="230"/>
      <c r="D61" s="143">
        <v>71</v>
      </c>
      <c r="E61" s="117">
        <v>924</v>
      </c>
      <c r="F61" s="117">
        <v>940</v>
      </c>
      <c r="G61" s="134">
        <v>-1.6</v>
      </c>
      <c r="H61" s="143">
        <v>71</v>
      </c>
      <c r="I61" s="117">
        <v>812</v>
      </c>
      <c r="J61" s="117">
        <v>784</v>
      </c>
      <c r="K61" s="134">
        <v>3.6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77</v>
      </c>
      <c r="E62" s="117">
        <v>1861</v>
      </c>
      <c r="F62" s="117">
        <v>1910</v>
      </c>
      <c r="G62" s="134">
        <v>-2.6</v>
      </c>
      <c r="H62" s="143">
        <v>77</v>
      </c>
      <c r="I62" s="117">
        <v>1690</v>
      </c>
      <c r="J62" s="117">
        <v>1719</v>
      </c>
      <c r="K62" s="134">
        <v>-1.7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102</v>
      </c>
      <c r="E63" s="117">
        <v>2298</v>
      </c>
      <c r="F63" s="117">
        <v>2285</v>
      </c>
      <c r="G63" s="134">
        <v>0.6</v>
      </c>
      <c r="H63" s="143">
        <v>103</v>
      </c>
      <c r="I63" s="117">
        <v>2153</v>
      </c>
      <c r="J63" s="117">
        <v>2140</v>
      </c>
      <c r="K63" s="134">
        <v>0.6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103</v>
      </c>
      <c r="E64" s="117">
        <v>2966</v>
      </c>
      <c r="F64" s="117">
        <v>3066</v>
      </c>
      <c r="G64" s="134">
        <v>-3.2</v>
      </c>
      <c r="H64" s="143">
        <v>114</v>
      </c>
      <c r="I64" s="117">
        <v>2717</v>
      </c>
      <c r="J64" s="117">
        <v>2751</v>
      </c>
      <c r="K64" s="134">
        <v>-1.2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86</v>
      </c>
      <c r="E65" s="117">
        <v>2176</v>
      </c>
      <c r="F65" s="117">
        <v>2201</v>
      </c>
      <c r="G65" s="134">
        <v>-1.1</v>
      </c>
      <c r="H65" s="143">
        <v>85</v>
      </c>
      <c r="I65" s="117">
        <v>2253</v>
      </c>
      <c r="J65" s="117">
        <v>2252</v>
      </c>
      <c r="K65" s="134">
        <v>0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108</v>
      </c>
      <c r="E66" s="117">
        <v>5052</v>
      </c>
      <c r="F66" s="117">
        <v>5291</v>
      </c>
      <c r="G66" s="134">
        <v>-4.5</v>
      </c>
      <c r="H66" s="143">
        <v>65</v>
      </c>
      <c r="I66" s="117">
        <v>4908</v>
      </c>
      <c r="J66" s="117">
        <v>4819</v>
      </c>
      <c r="K66" s="134">
        <v>1.8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117">
        <v>831</v>
      </c>
      <c r="F67" s="117">
        <v>832</v>
      </c>
      <c r="G67" s="134">
        <v>-0.1</v>
      </c>
      <c r="H67" s="143">
        <v>0</v>
      </c>
      <c r="I67" s="117">
        <v>747</v>
      </c>
      <c r="J67" s="117">
        <v>737</v>
      </c>
      <c r="K67" s="134">
        <v>1.4</v>
      </c>
      <c r="L67">
        <v>51</v>
      </c>
    </row>
    <row r="68" spans="1:11" ht="12.75" customHeight="1">
      <c r="A68" s="228" t="s">
        <v>341</v>
      </c>
      <c r="B68" s="229"/>
      <c r="C68" s="230"/>
      <c r="D68" s="32"/>
      <c r="E68" s="34">
        <f>SUM(E55:E67)</f>
        <v>0</v>
      </c>
      <c r="F68" s="34">
        <f>SUM(F55:F67)</f>
        <v>0</v>
      </c>
      <c r="G68" s="134" t="e">
        <f>((E68-F68)/F68)*100</f>
        <v>#DIV/0!</v>
      </c>
      <c r="H68" s="32"/>
      <c r="I68" s="34">
        <f>SUM(I55:I67)</f>
        <v>0</v>
      </c>
      <c r="J68" s="34">
        <f>SUM(J55:J67)</f>
        <v>0</v>
      </c>
      <c r="K68" s="134" t="e">
        <f>((I68-J68)/J68)*100</f>
        <v>#DIV/0!</v>
      </c>
    </row>
    <row r="69" spans="1:12" ht="12.75" customHeight="1" hidden="1">
      <c r="A69" s="55"/>
      <c r="B69" s="139"/>
      <c r="C69" s="140"/>
      <c r="D69" s="116" t="s">
        <v>324</v>
      </c>
      <c r="E69" s="116" t="s">
        <v>325</v>
      </c>
      <c r="F69" s="116" t="s">
        <v>326</v>
      </c>
      <c r="G69" s="107" t="s">
        <v>327</v>
      </c>
      <c r="H69" s="116" t="s">
        <v>328</v>
      </c>
      <c r="I69" s="116" t="s">
        <v>329</v>
      </c>
      <c r="J69" s="116" t="s">
        <v>330</v>
      </c>
      <c r="K69" s="109" t="s">
        <v>331</v>
      </c>
      <c r="L69" s="72" t="s">
        <v>56</v>
      </c>
    </row>
    <row r="70" spans="1:12" ht="12.75" customHeight="1">
      <c r="A70" s="225" t="s">
        <v>388</v>
      </c>
      <c r="B70" s="226"/>
      <c r="C70" s="227"/>
      <c r="D70" s="34">
        <f>SUM(D9:D68)</f>
        <v>0</v>
      </c>
      <c r="E70" s="34">
        <f>Q60</f>
        <v>0</v>
      </c>
      <c r="F70" s="34">
        <f>R60</f>
        <v>0</v>
      </c>
      <c r="G70" s="134">
        <f>S60</f>
        <v>0</v>
      </c>
      <c r="H70" s="34">
        <f>SUM(H9:H68)</f>
        <v>0</v>
      </c>
      <c r="I70" s="34">
        <f>T60</f>
        <v>0</v>
      </c>
      <c r="J70" s="34">
        <f>U60</f>
        <v>0</v>
      </c>
      <c r="K70" s="134">
        <f>V60</f>
        <v>0</v>
      </c>
      <c r="L70">
        <v>1</v>
      </c>
    </row>
    <row r="71" spans="1:11" ht="12.75" customHeight="1">
      <c r="A71" s="241" t="s">
        <v>392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393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396</v>
      </c>
      <c r="D3" s="55"/>
      <c r="E3" s="245" t="s">
        <v>69</v>
      </c>
      <c r="F3" s="246"/>
      <c r="G3" s="125" t="s">
        <v>396</v>
      </c>
      <c r="H3" s="55"/>
      <c r="I3" s="245" t="s">
        <v>82</v>
      </c>
      <c r="J3" s="246"/>
      <c r="K3" s="125" t="s">
        <v>396</v>
      </c>
      <c r="L3" s="55"/>
      <c r="M3" s="245" t="s">
        <v>397</v>
      </c>
      <c r="N3" s="246"/>
      <c r="O3" s="125" t="s">
        <v>396</v>
      </c>
      <c r="P3" s="55"/>
      <c r="Q3" s="245" t="s">
        <v>131</v>
      </c>
      <c r="R3" s="246"/>
      <c r="S3" s="125" t="s">
        <v>396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398</v>
      </c>
      <c r="C5" s="126" t="s">
        <v>399</v>
      </c>
      <c r="D5" s="31" t="s">
        <v>56</v>
      </c>
      <c r="E5" s="31"/>
      <c r="F5" s="31" t="s">
        <v>398</v>
      </c>
      <c r="G5" s="126" t="s">
        <v>399</v>
      </c>
      <c r="H5" s="31" t="s">
        <v>56</v>
      </c>
      <c r="I5" s="31"/>
      <c r="J5" s="31" t="s">
        <v>398</v>
      </c>
      <c r="K5" s="126" t="s">
        <v>399</v>
      </c>
      <c r="L5" s="31" t="s">
        <v>56</v>
      </c>
      <c r="M5" s="31"/>
      <c r="N5" s="31" t="s">
        <v>398</v>
      </c>
      <c r="O5" s="126" t="s">
        <v>399</v>
      </c>
      <c r="P5" s="31" t="s">
        <v>56</v>
      </c>
      <c r="Q5" s="31"/>
      <c r="R5" s="31" t="s">
        <v>398</v>
      </c>
      <c r="S5" s="126" t="s">
        <v>399</v>
      </c>
      <c r="T5" s="64" t="s">
        <v>56</v>
      </c>
    </row>
    <row r="6" spans="1:20" ht="12.75">
      <c r="A6" s="31" t="s">
        <v>400</v>
      </c>
      <c r="B6" s="32">
        <v>17882</v>
      </c>
      <c r="C6" s="126">
        <v>-2.3</v>
      </c>
      <c r="D6" s="31">
        <v>1</v>
      </c>
      <c r="E6" s="31" t="s">
        <v>400</v>
      </c>
      <c r="F6" s="32">
        <v>27460</v>
      </c>
      <c r="G6" s="126">
        <v>-2.1</v>
      </c>
      <c r="H6" s="31">
        <v>1</v>
      </c>
      <c r="I6" s="31" t="s">
        <v>400</v>
      </c>
      <c r="J6" s="32">
        <v>27582</v>
      </c>
      <c r="K6" s="126">
        <v>-3.2</v>
      </c>
      <c r="L6" s="31">
        <v>1</v>
      </c>
      <c r="M6" s="31" t="s">
        <v>400</v>
      </c>
      <c r="N6" s="32">
        <v>72924</v>
      </c>
      <c r="O6" s="126">
        <v>-2.6</v>
      </c>
      <c r="P6" s="31">
        <v>1</v>
      </c>
      <c r="Q6" s="31" t="s">
        <v>400</v>
      </c>
      <c r="R6" s="32">
        <v>226296</v>
      </c>
      <c r="S6" s="126">
        <v>-3</v>
      </c>
      <c r="T6" s="31">
        <v>1</v>
      </c>
    </row>
    <row r="7" spans="1:20" ht="12.75">
      <c r="A7" s="31" t="s">
        <v>401</v>
      </c>
      <c r="B7" s="32">
        <v>16978</v>
      </c>
      <c r="C7" s="126">
        <v>-1.6</v>
      </c>
      <c r="D7" s="31">
        <v>2</v>
      </c>
      <c r="E7" s="31" t="s">
        <v>401</v>
      </c>
      <c r="F7" s="32">
        <v>26854</v>
      </c>
      <c r="G7" s="126">
        <v>-0.2</v>
      </c>
      <c r="H7" s="31">
        <v>2</v>
      </c>
      <c r="I7" s="31" t="s">
        <v>401</v>
      </c>
      <c r="J7" s="32">
        <v>26767</v>
      </c>
      <c r="K7" s="126">
        <v>0.4</v>
      </c>
      <c r="L7" s="31">
        <v>2</v>
      </c>
      <c r="M7" s="31" t="s">
        <v>401</v>
      </c>
      <c r="N7" s="32">
        <v>70599</v>
      </c>
      <c r="O7" s="126">
        <v>-0.3</v>
      </c>
      <c r="P7" s="31">
        <v>2</v>
      </c>
      <c r="Q7" s="31" t="s">
        <v>401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402</v>
      </c>
      <c r="B8" s="156">
        <v>19767</v>
      </c>
      <c r="C8" s="157">
        <v>-3.9</v>
      </c>
      <c r="D8" s="155">
        <v>3</v>
      </c>
      <c r="E8" s="155" t="s">
        <v>402</v>
      </c>
      <c r="F8" s="156">
        <v>30770</v>
      </c>
      <c r="G8" s="157">
        <v>-1.4</v>
      </c>
      <c r="H8" s="155">
        <v>3</v>
      </c>
      <c r="I8" s="155" t="s">
        <v>402</v>
      </c>
      <c r="J8" s="156">
        <v>31043</v>
      </c>
      <c r="K8" s="157">
        <v>-0.8</v>
      </c>
      <c r="L8" s="155">
        <v>3</v>
      </c>
      <c r="M8" s="155" t="s">
        <v>402</v>
      </c>
      <c r="N8" s="156">
        <v>81580</v>
      </c>
      <c r="O8" s="157">
        <v>-1.8</v>
      </c>
      <c r="P8" s="155">
        <v>3</v>
      </c>
      <c r="Q8" s="155" t="s">
        <v>402</v>
      </c>
      <c r="R8" s="156">
        <v>249019</v>
      </c>
      <c r="S8" s="157">
        <v>-1.3</v>
      </c>
      <c r="T8" s="31">
        <v>3</v>
      </c>
    </row>
    <row r="9" spans="1:20" ht="12.75">
      <c r="A9" s="158" t="s">
        <v>403</v>
      </c>
      <c r="B9" s="159">
        <v>54627</v>
      </c>
      <c r="C9" s="160">
        <v>-2.7</v>
      </c>
      <c r="D9" s="158">
        <v>4</v>
      </c>
      <c r="E9" s="158" t="s">
        <v>403</v>
      </c>
      <c r="F9" s="159">
        <v>85085</v>
      </c>
      <c r="G9" s="160">
        <v>-1.3</v>
      </c>
      <c r="H9" s="158">
        <v>4</v>
      </c>
      <c r="I9" s="158" t="s">
        <v>403</v>
      </c>
      <c r="J9" s="159">
        <v>85391</v>
      </c>
      <c r="K9" s="160">
        <v>-1.2</v>
      </c>
      <c r="L9" s="158">
        <v>4</v>
      </c>
      <c r="M9" s="158" t="s">
        <v>403</v>
      </c>
      <c r="N9" s="159">
        <v>225103</v>
      </c>
      <c r="O9" s="160">
        <v>-1.6</v>
      </c>
      <c r="P9" s="158">
        <v>4</v>
      </c>
      <c r="Q9" s="158" t="s">
        <v>403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404</v>
      </c>
      <c r="B12" s="32">
        <v>20641</v>
      </c>
      <c r="C12" s="126">
        <v>2.9</v>
      </c>
      <c r="D12" s="31">
        <v>5</v>
      </c>
      <c r="E12" s="31" t="s">
        <v>404</v>
      </c>
      <c r="F12" s="32">
        <v>31344</v>
      </c>
      <c r="G12" s="126">
        <v>1.4</v>
      </c>
      <c r="H12" s="31">
        <v>5</v>
      </c>
      <c r="I12" s="31" t="s">
        <v>404</v>
      </c>
      <c r="J12" s="32">
        <v>31899</v>
      </c>
      <c r="K12" s="126">
        <v>1.1</v>
      </c>
      <c r="L12" s="31">
        <v>5</v>
      </c>
      <c r="M12" s="31" t="s">
        <v>404</v>
      </c>
      <c r="N12" s="32">
        <v>83884</v>
      </c>
      <c r="O12" s="126">
        <v>1.6</v>
      </c>
      <c r="P12" s="31">
        <v>5</v>
      </c>
      <c r="Q12" s="31" t="s">
        <v>404</v>
      </c>
      <c r="R12" s="32">
        <v>252857</v>
      </c>
      <c r="S12" s="126">
        <v>0.3</v>
      </c>
      <c r="T12" s="31">
        <v>5</v>
      </c>
    </row>
    <row r="13" spans="1:20" ht="12.75">
      <c r="A13" s="31" t="s">
        <v>405</v>
      </c>
      <c r="B13" s="32">
        <v>21944</v>
      </c>
      <c r="C13" s="126">
        <v>0.7</v>
      </c>
      <c r="D13" s="31">
        <v>6</v>
      </c>
      <c r="E13" s="31" t="s">
        <v>405</v>
      </c>
      <c r="F13" s="32">
        <v>33447</v>
      </c>
      <c r="G13" s="126">
        <v>1.1</v>
      </c>
      <c r="H13" s="31">
        <v>6</v>
      </c>
      <c r="I13" s="31" t="s">
        <v>405</v>
      </c>
      <c r="J13" s="32">
        <v>33544</v>
      </c>
      <c r="K13" s="126">
        <v>0.8</v>
      </c>
      <c r="L13" s="31">
        <v>6</v>
      </c>
      <c r="M13" s="31" t="s">
        <v>405</v>
      </c>
      <c r="N13" s="32">
        <v>88936</v>
      </c>
      <c r="O13" s="126">
        <v>0.9</v>
      </c>
      <c r="P13" s="31">
        <v>6</v>
      </c>
      <c r="Q13" s="31" t="s">
        <v>405</v>
      </c>
      <c r="R13" s="32">
        <v>260355</v>
      </c>
      <c r="S13" s="126">
        <v>-0.4</v>
      </c>
      <c r="T13" s="31">
        <v>6</v>
      </c>
    </row>
    <row r="14" spans="1:20" ht="13.5" thickBot="1">
      <c r="A14" s="155" t="s">
        <v>406</v>
      </c>
      <c r="B14" s="156">
        <v>21636</v>
      </c>
      <c r="C14" s="157">
        <v>2.7</v>
      </c>
      <c r="D14" s="155">
        <v>7</v>
      </c>
      <c r="E14" s="155" t="s">
        <v>406</v>
      </c>
      <c r="F14" s="156">
        <v>33671</v>
      </c>
      <c r="G14" s="157">
        <v>3.4</v>
      </c>
      <c r="H14" s="155">
        <v>7</v>
      </c>
      <c r="I14" s="155" t="s">
        <v>406</v>
      </c>
      <c r="J14" s="156">
        <v>34041</v>
      </c>
      <c r="K14" s="157">
        <v>2.7</v>
      </c>
      <c r="L14" s="155">
        <v>7</v>
      </c>
      <c r="M14" s="155" t="s">
        <v>406</v>
      </c>
      <c r="N14" s="156">
        <v>89348</v>
      </c>
      <c r="O14" s="157">
        <v>2.9</v>
      </c>
      <c r="P14" s="155">
        <v>7</v>
      </c>
      <c r="Q14" s="155" t="s">
        <v>406</v>
      </c>
      <c r="R14" s="156">
        <v>260700</v>
      </c>
      <c r="S14" s="157">
        <v>1.9</v>
      </c>
      <c r="T14" s="31">
        <v>7</v>
      </c>
    </row>
    <row r="15" spans="1:20" ht="12.75">
      <c r="A15" s="158" t="s">
        <v>407</v>
      </c>
      <c r="B15" s="159">
        <v>64221</v>
      </c>
      <c r="C15" s="160">
        <v>2.1</v>
      </c>
      <c r="D15" s="158">
        <v>8</v>
      </c>
      <c r="E15" s="158" t="s">
        <v>407</v>
      </c>
      <c r="F15" s="159">
        <v>98462</v>
      </c>
      <c r="G15" s="160">
        <v>2</v>
      </c>
      <c r="H15" s="158">
        <v>8</v>
      </c>
      <c r="I15" s="158" t="s">
        <v>407</v>
      </c>
      <c r="J15" s="159">
        <v>99484</v>
      </c>
      <c r="K15" s="160">
        <v>1.5</v>
      </c>
      <c r="L15" s="158">
        <v>8</v>
      </c>
      <c r="M15" s="158" t="s">
        <v>407</v>
      </c>
      <c r="N15" s="159">
        <v>262168</v>
      </c>
      <c r="O15" s="160">
        <v>1.8</v>
      </c>
      <c r="P15" s="158">
        <v>8</v>
      </c>
      <c r="Q15" s="158" t="s">
        <v>407</v>
      </c>
      <c r="R15" s="159">
        <v>773911</v>
      </c>
      <c r="S15" s="160">
        <v>0.6</v>
      </c>
      <c r="T15" s="35">
        <v>8</v>
      </c>
    </row>
    <row r="16" spans="1:20" ht="12.75">
      <c r="A16" s="31" t="s">
        <v>408</v>
      </c>
      <c r="B16" s="32">
        <v>118848</v>
      </c>
      <c r="C16" s="126">
        <v>-0.2</v>
      </c>
      <c r="D16" s="31">
        <v>9</v>
      </c>
      <c r="E16" s="31" t="s">
        <v>408</v>
      </c>
      <c r="F16" s="32">
        <v>183547</v>
      </c>
      <c r="G16" s="126">
        <v>0.5</v>
      </c>
      <c r="H16" s="31">
        <v>9</v>
      </c>
      <c r="I16" s="31" t="s">
        <v>408</v>
      </c>
      <c r="J16" s="32">
        <v>184875</v>
      </c>
      <c r="K16" s="126">
        <v>0.2</v>
      </c>
      <c r="L16" s="31">
        <v>9</v>
      </c>
      <c r="M16" s="31" t="s">
        <v>408</v>
      </c>
      <c r="N16" s="32">
        <v>487270</v>
      </c>
      <c r="O16" s="126">
        <v>0.2</v>
      </c>
      <c r="P16" s="31">
        <v>9</v>
      </c>
      <c r="Q16" s="31" t="s">
        <v>408</v>
      </c>
      <c r="R16" s="32">
        <v>1468436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409</v>
      </c>
      <c r="B19" s="32">
        <v>23823</v>
      </c>
      <c r="C19" s="126">
        <v>5.2</v>
      </c>
      <c r="D19" s="31">
        <v>10</v>
      </c>
      <c r="E19" s="31" t="s">
        <v>409</v>
      </c>
      <c r="F19" s="32">
        <v>36323</v>
      </c>
      <c r="G19" s="126">
        <v>4.1</v>
      </c>
      <c r="H19" s="31">
        <v>10</v>
      </c>
      <c r="I19" s="31" t="s">
        <v>409</v>
      </c>
      <c r="J19" s="32">
        <v>35149</v>
      </c>
      <c r="K19" s="126">
        <v>2.8</v>
      </c>
      <c r="L19" s="31">
        <v>10</v>
      </c>
      <c r="M19" s="31" t="s">
        <v>409</v>
      </c>
      <c r="N19" s="32">
        <v>95295</v>
      </c>
      <c r="O19" s="126">
        <v>3.9</v>
      </c>
      <c r="P19" s="31">
        <v>10</v>
      </c>
      <c r="Q19" s="31" t="s">
        <v>409</v>
      </c>
      <c r="R19" s="32">
        <v>267685</v>
      </c>
      <c r="S19" s="126">
        <v>2.3</v>
      </c>
      <c r="T19" s="31">
        <v>10</v>
      </c>
    </row>
    <row r="20" spans="1:20" ht="12.75">
      <c r="A20" s="31" t="s">
        <v>410</v>
      </c>
      <c r="B20" s="32">
        <v>22965</v>
      </c>
      <c r="C20" s="126">
        <v>1.5</v>
      </c>
      <c r="D20" s="31">
        <v>11</v>
      </c>
      <c r="E20" s="31" t="s">
        <v>410</v>
      </c>
      <c r="F20" s="32">
        <v>35024</v>
      </c>
      <c r="G20" s="126">
        <v>1.5</v>
      </c>
      <c r="H20" s="31">
        <v>11</v>
      </c>
      <c r="I20" s="31" t="s">
        <v>410</v>
      </c>
      <c r="J20" s="32">
        <v>33825</v>
      </c>
      <c r="K20" s="126">
        <v>0.8</v>
      </c>
      <c r="L20" s="31">
        <v>11</v>
      </c>
      <c r="M20" s="31" t="s">
        <v>410</v>
      </c>
      <c r="N20" s="32">
        <v>91814</v>
      </c>
      <c r="O20" s="126">
        <v>1.2</v>
      </c>
      <c r="P20" s="31">
        <v>11</v>
      </c>
      <c r="Q20" s="31" t="s">
        <v>410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411</v>
      </c>
      <c r="B21" s="156">
        <v>20176</v>
      </c>
      <c r="C21" s="157">
        <v>4.8</v>
      </c>
      <c r="D21" s="155">
        <v>12</v>
      </c>
      <c r="E21" s="155" t="s">
        <v>411</v>
      </c>
      <c r="F21" s="156">
        <v>32002</v>
      </c>
      <c r="G21" s="157">
        <v>4.2</v>
      </c>
      <c r="H21" s="155">
        <v>12</v>
      </c>
      <c r="I21" s="155" t="s">
        <v>411</v>
      </c>
      <c r="J21" s="156">
        <v>31438</v>
      </c>
      <c r="K21" s="157">
        <v>2.7</v>
      </c>
      <c r="L21" s="155">
        <v>12</v>
      </c>
      <c r="M21" s="155" t="s">
        <v>411</v>
      </c>
      <c r="N21" s="156">
        <v>83616</v>
      </c>
      <c r="O21" s="157">
        <v>3.8</v>
      </c>
      <c r="P21" s="155">
        <v>12</v>
      </c>
      <c r="Q21" s="155" t="s">
        <v>411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412</v>
      </c>
      <c r="B22" s="159">
        <v>66963</v>
      </c>
      <c r="C22" s="160">
        <v>3.8</v>
      </c>
      <c r="D22" s="158">
        <v>13</v>
      </c>
      <c r="E22" s="158" t="s">
        <v>412</v>
      </c>
      <c r="F22" s="159">
        <v>103349</v>
      </c>
      <c r="G22" s="160">
        <v>3.2</v>
      </c>
      <c r="H22" s="158">
        <v>13</v>
      </c>
      <c r="I22" s="158" t="s">
        <v>412</v>
      </c>
      <c r="J22" s="159">
        <v>100412</v>
      </c>
      <c r="K22" s="160">
        <v>2.1</v>
      </c>
      <c r="L22" s="158">
        <v>13</v>
      </c>
      <c r="M22" s="158" t="s">
        <v>412</v>
      </c>
      <c r="N22" s="159">
        <v>270724</v>
      </c>
      <c r="O22" s="160">
        <v>3</v>
      </c>
      <c r="P22" s="158">
        <v>13</v>
      </c>
      <c r="Q22" s="158" t="s">
        <v>412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413</v>
      </c>
      <c r="B25" s="32">
        <v>20873</v>
      </c>
      <c r="C25" s="126">
        <v>1.7</v>
      </c>
      <c r="D25" s="31">
        <v>14</v>
      </c>
      <c r="E25" s="31" t="s">
        <v>413</v>
      </c>
      <c r="F25" s="32">
        <v>32516</v>
      </c>
      <c r="G25" s="126">
        <v>-0.1</v>
      </c>
      <c r="H25" s="31">
        <v>14</v>
      </c>
      <c r="I25" s="31" t="s">
        <v>413</v>
      </c>
      <c r="J25" s="32">
        <v>32375</v>
      </c>
      <c r="K25" s="126">
        <v>-1.2</v>
      </c>
      <c r="L25" s="31">
        <v>14</v>
      </c>
      <c r="M25" s="31" t="s">
        <v>413</v>
      </c>
      <c r="N25" s="32">
        <v>85764</v>
      </c>
      <c r="O25" s="126">
        <v>-0.1</v>
      </c>
      <c r="P25" s="31">
        <v>14</v>
      </c>
      <c r="Q25" s="31" t="s">
        <v>413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414</v>
      </c>
      <c r="B26" s="32">
        <v>19859</v>
      </c>
      <c r="C26" s="126">
        <v>1.5</v>
      </c>
      <c r="D26" s="31">
        <v>15</v>
      </c>
      <c r="E26" s="31" t="s">
        <v>414</v>
      </c>
      <c r="F26" s="32">
        <v>30098</v>
      </c>
      <c r="G26" s="126">
        <v>1.7</v>
      </c>
      <c r="H26" s="31">
        <v>15</v>
      </c>
      <c r="I26" s="31" t="s">
        <v>414</v>
      </c>
      <c r="J26" s="32">
        <v>29313</v>
      </c>
      <c r="K26" s="126">
        <v>1.8</v>
      </c>
      <c r="L26" s="31">
        <v>15</v>
      </c>
      <c r="M26" s="31" t="s">
        <v>414</v>
      </c>
      <c r="N26" s="32">
        <v>79270</v>
      </c>
      <c r="O26" s="126">
        <v>1.7</v>
      </c>
      <c r="P26" s="31">
        <v>15</v>
      </c>
      <c r="Q26" s="31" t="s">
        <v>414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415</v>
      </c>
      <c r="B27" s="156">
        <v>19868</v>
      </c>
      <c r="C27" s="157">
        <v>1.3</v>
      </c>
      <c r="D27" s="155">
        <v>16</v>
      </c>
      <c r="E27" s="155" t="s">
        <v>415</v>
      </c>
      <c r="F27" s="156">
        <v>29355</v>
      </c>
      <c r="G27" s="157">
        <v>0.2</v>
      </c>
      <c r="H27" s="155">
        <v>16</v>
      </c>
      <c r="I27" s="155" t="s">
        <v>415</v>
      </c>
      <c r="J27" s="156">
        <v>28678</v>
      </c>
      <c r="K27" s="157">
        <v>0.6</v>
      </c>
      <c r="L27" s="155">
        <v>16</v>
      </c>
      <c r="M27" s="155" t="s">
        <v>415</v>
      </c>
      <c r="N27" s="156">
        <v>77901</v>
      </c>
      <c r="O27" s="157">
        <v>0.6</v>
      </c>
      <c r="P27" s="155">
        <v>16</v>
      </c>
      <c r="Q27" s="155" t="s">
        <v>415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416</v>
      </c>
      <c r="B28" s="159">
        <v>60601</v>
      </c>
      <c r="C28" s="160">
        <v>1.5</v>
      </c>
      <c r="D28" s="158">
        <v>17</v>
      </c>
      <c r="E28" s="158" t="s">
        <v>416</v>
      </c>
      <c r="F28" s="159">
        <v>91968</v>
      </c>
      <c r="G28" s="160">
        <v>0.6</v>
      </c>
      <c r="H28" s="158">
        <v>17</v>
      </c>
      <c r="I28" s="158" t="s">
        <v>416</v>
      </c>
      <c r="J28" s="159">
        <v>90366</v>
      </c>
      <c r="K28" s="160">
        <v>0.3</v>
      </c>
      <c r="L28" s="158">
        <v>17</v>
      </c>
      <c r="M28" s="158" t="s">
        <v>416</v>
      </c>
      <c r="N28" s="159">
        <v>242935</v>
      </c>
      <c r="O28" s="160">
        <v>0.7</v>
      </c>
      <c r="P28" s="158">
        <v>17</v>
      </c>
      <c r="Q28" s="158" t="s">
        <v>416</v>
      </c>
      <c r="R28" s="159">
        <v>735900</v>
      </c>
      <c r="S28" s="160">
        <v>0</v>
      </c>
      <c r="T28" s="35">
        <v>17</v>
      </c>
    </row>
    <row r="29" spans="1:20" ht="12.75">
      <c r="A29" s="31" t="s">
        <v>417</v>
      </c>
      <c r="B29" s="32">
        <v>127564</v>
      </c>
      <c r="C29" s="126">
        <v>2.7</v>
      </c>
      <c r="D29" s="31">
        <v>18</v>
      </c>
      <c r="E29" s="31" t="s">
        <v>417</v>
      </c>
      <c r="F29" s="32">
        <v>195317</v>
      </c>
      <c r="G29" s="126">
        <v>2</v>
      </c>
      <c r="H29" s="31">
        <v>18</v>
      </c>
      <c r="I29" s="31" t="s">
        <v>417</v>
      </c>
      <c r="J29" s="32">
        <v>190778</v>
      </c>
      <c r="K29" s="126">
        <v>1.3</v>
      </c>
      <c r="L29" s="31">
        <v>18</v>
      </c>
      <c r="M29" s="31" t="s">
        <v>417</v>
      </c>
      <c r="N29" s="32">
        <v>513659</v>
      </c>
      <c r="O29" s="126">
        <v>1.9</v>
      </c>
      <c r="P29" s="31">
        <v>18</v>
      </c>
      <c r="Q29" s="31" t="s">
        <v>417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246412</v>
      </c>
      <c r="C32" s="167">
        <v>1.3</v>
      </c>
      <c r="D32" s="165">
        <v>19</v>
      </c>
      <c r="E32" s="165" t="s">
        <v>30</v>
      </c>
      <c r="F32" s="166">
        <v>378864</v>
      </c>
      <c r="G32" s="167">
        <v>1.2</v>
      </c>
      <c r="H32" s="165">
        <v>19</v>
      </c>
      <c r="I32" s="165" t="s">
        <v>30</v>
      </c>
      <c r="J32" s="166">
        <v>375653</v>
      </c>
      <c r="K32" s="167">
        <v>0.8</v>
      </c>
      <c r="L32" s="165">
        <v>19</v>
      </c>
      <c r="M32" s="165" t="s">
        <v>30</v>
      </c>
      <c r="N32" s="166">
        <v>1000930</v>
      </c>
      <c r="O32" s="167">
        <v>1.1</v>
      </c>
      <c r="P32" s="165">
        <v>19</v>
      </c>
      <c r="Q32" s="165" t="s">
        <v>30</v>
      </c>
      <c r="R32" s="166">
        <v>2979238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396</v>
      </c>
      <c r="D35" s="55"/>
      <c r="E35" s="66" t="s">
        <v>69</v>
      </c>
      <c r="F35" s="102"/>
      <c r="G35" s="125" t="s">
        <v>396</v>
      </c>
      <c r="H35" s="55"/>
      <c r="I35" s="65" t="s">
        <v>82</v>
      </c>
      <c r="J35" s="103"/>
      <c r="K35" s="125" t="s">
        <v>396</v>
      </c>
      <c r="L35" s="55"/>
      <c r="M35" s="65" t="s">
        <v>397</v>
      </c>
      <c r="N35" s="103"/>
      <c r="O35" s="125" t="s">
        <v>396</v>
      </c>
      <c r="P35" s="55"/>
      <c r="Q35" s="65" t="s">
        <v>131</v>
      </c>
      <c r="R35" s="103"/>
      <c r="S35" s="125" t="s">
        <v>396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400</v>
      </c>
      <c r="B37" s="32">
        <v>17866</v>
      </c>
      <c r="C37" s="126">
        <v>-0.1</v>
      </c>
      <c r="D37" s="31">
        <v>20</v>
      </c>
      <c r="E37" s="31" t="s">
        <v>400</v>
      </c>
      <c r="F37" s="32">
        <v>26904</v>
      </c>
      <c r="G37" s="126">
        <v>-2</v>
      </c>
      <c r="H37" s="31">
        <v>20</v>
      </c>
      <c r="I37" s="31" t="s">
        <v>400</v>
      </c>
      <c r="J37" s="32">
        <v>27208</v>
      </c>
      <c r="K37" s="126">
        <v>-1.4</v>
      </c>
      <c r="L37" s="31">
        <v>20</v>
      </c>
      <c r="M37" s="31" t="s">
        <v>400</v>
      </c>
      <c r="N37" s="32">
        <v>71977</v>
      </c>
      <c r="O37" s="126">
        <v>-1.3</v>
      </c>
      <c r="P37" s="31">
        <v>20</v>
      </c>
      <c r="Q37" s="31" t="s">
        <v>400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401</v>
      </c>
      <c r="B38" s="32">
        <v>16728</v>
      </c>
      <c r="C38" s="126">
        <v>-1.5</v>
      </c>
      <c r="D38" s="31">
        <v>21</v>
      </c>
      <c r="E38" s="31" t="s">
        <v>401</v>
      </c>
      <c r="F38" s="32">
        <v>26138</v>
      </c>
      <c r="G38" s="126">
        <v>-2.7</v>
      </c>
      <c r="H38" s="31">
        <v>21</v>
      </c>
      <c r="I38" s="31" t="s">
        <v>401</v>
      </c>
      <c r="J38" s="32">
        <v>25761</v>
      </c>
      <c r="K38" s="126">
        <v>-3.8</v>
      </c>
      <c r="L38" s="31">
        <v>21</v>
      </c>
      <c r="M38" s="31" t="s">
        <v>401</v>
      </c>
      <c r="N38" s="32">
        <v>68628</v>
      </c>
      <c r="O38" s="126">
        <v>-2.8</v>
      </c>
      <c r="P38" s="31">
        <v>21</v>
      </c>
      <c r="Q38" s="31" t="s">
        <v>401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402</v>
      </c>
      <c r="B39" s="156">
        <v>20358</v>
      </c>
      <c r="C39" s="157">
        <v>3</v>
      </c>
      <c r="D39" s="155">
        <v>22</v>
      </c>
      <c r="E39" s="155" t="s">
        <v>402</v>
      </c>
      <c r="F39" s="156">
        <v>31691</v>
      </c>
      <c r="G39" s="157">
        <v>3</v>
      </c>
      <c r="H39" s="155">
        <v>22</v>
      </c>
      <c r="I39" s="155" t="s">
        <v>402</v>
      </c>
      <c r="J39" s="156">
        <v>31829</v>
      </c>
      <c r="K39" s="157">
        <v>2.5</v>
      </c>
      <c r="L39" s="155">
        <v>22</v>
      </c>
      <c r="M39" s="155" t="s">
        <v>402</v>
      </c>
      <c r="N39" s="156">
        <v>83878</v>
      </c>
      <c r="O39" s="157">
        <v>2.8</v>
      </c>
      <c r="P39" s="155">
        <v>22</v>
      </c>
      <c r="Q39" s="155" t="s">
        <v>402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403</v>
      </c>
      <c r="B40" s="159">
        <v>54952</v>
      </c>
      <c r="C40" s="160">
        <v>0.6</v>
      </c>
      <c r="D40" s="158">
        <v>23</v>
      </c>
      <c r="E40" s="158" t="s">
        <v>403</v>
      </c>
      <c r="F40" s="159">
        <v>84734</v>
      </c>
      <c r="G40" s="160">
        <v>-0.4</v>
      </c>
      <c r="H40" s="158">
        <v>23</v>
      </c>
      <c r="I40" s="158" t="s">
        <v>403</v>
      </c>
      <c r="J40" s="159">
        <v>84798</v>
      </c>
      <c r="K40" s="160">
        <v>-0.7</v>
      </c>
      <c r="L40" s="158">
        <v>23</v>
      </c>
      <c r="M40" s="158" t="s">
        <v>403</v>
      </c>
      <c r="N40" s="159">
        <v>224484</v>
      </c>
      <c r="O40" s="160">
        <v>-0.3</v>
      </c>
      <c r="P40" s="158">
        <v>23</v>
      </c>
      <c r="Q40" s="158" t="s">
        <v>403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404</v>
      </c>
      <c r="B43" s="32">
        <v>21231</v>
      </c>
      <c r="C43" s="126">
        <v>2.9</v>
      </c>
      <c r="D43" s="31">
        <v>24</v>
      </c>
      <c r="E43" s="31" t="s">
        <v>404</v>
      </c>
      <c r="F43" s="32">
        <v>31987</v>
      </c>
      <c r="G43" s="126">
        <v>2</v>
      </c>
      <c r="H43" s="31">
        <v>24</v>
      </c>
      <c r="I43" s="31" t="s">
        <v>404</v>
      </c>
      <c r="J43" s="32">
        <v>32391</v>
      </c>
      <c r="K43" s="126">
        <v>1.5</v>
      </c>
      <c r="L43" s="31">
        <v>24</v>
      </c>
      <c r="M43" s="31" t="s">
        <v>404</v>
      </c>
      <c r="N43" s="32">
        <v>85609</v>
      </c>
      <c r="O43" s="126">
        <v>2.1</v>
      </c>
      <c r="P43" s="31">
        <v>24</v>
      </c>
      <c r="Q43" s="31" t="s">
        <v>404</v>
      </c>
      <c r="R43" s="32">
        <v>255934</v>
      </c>
      <c r="S43" s="126">
        <v>1.2</v>
      </c>
      <c r="T43" s="31">
        <v>24</v>
      </c>
    </row>
    <row r="44" spans="1:20" ht="12.75">
      <c r="A44" s="31" t="s">
        <v>405</v>
      </c>
      <c r="B44" s="32">
        <v>22244</v>
      </c>
      <c r="C44" s="126">
        <v>1.4</v>
      </c>
      <c r="D44" s="31">
        <v>25</v>
      </c>
      <c r="E44" s="31" t="s">
        <v>405</v>
      </c>
      <c r="F44" s="32">
        <v>33604</v>
      </c>
      <c r="G44" s="126">
        <v>0.5</v>
      </c>
      <c r="H44" s="31">
        <v>25</v>
      </c>
      <c r="I44" s="31" t="s">
        <v>405</v>
      </c>
      <c r="J44" s="32">
        <v>33490</v>
      </c>
      <c r="K44" s="126">
        <v>-0.2</v>
      </c>
      <c r="L44" s="31">
        <v>25</v>
      </c>
      <c r="M44" s="31" t="s">
        <v>405</v>
      </c>
      <c r="N44" s="32">
        <v>89338</v>
      </c>
      <c r="O44" s="126">
        <v>0.5</v>
      </c>
      <c r="P44" s="31">
        <v>25</v>
      </c>
      <c r="Q44" s="31" t="s">
        <v>405</v>
      </c>
      <c r="R44" s="32">
        <v>260641</v>
      </c>
      <c r="S44" s="126">
        <v>0.1</v>
      </c>
      <c r="T44" s="31">
        <v>25</v>
      </c>
    </row>
    <row r="45" spans="1:20" ht="13.5" thickBot="1">
      <c r="A45" s="155" t="s">
        <v>406</v>
      </c>
      <c r="B45" s="156"/>
      <c r="C45" s="157"/>
      <c r="D45" s="155">
        <v>26</v>
      </c>
      <c r="E45" s="155" t="s">
        <v>406</v>
      </c>
      <c r="F45" s="156"/>
      <c r="G45" s="157"/>
      <c r="H45" s="155">
        <v>26</v>
      </c>
      <c r="I45" s="155" t="s">
        <v>406</v>
      </c>
      <c r="J45" s="156"/>
      <c r="K45" s="157"/>
      <c r="L45" s="155">
        <v>26</v>
      </c>
      <c r="M45" s="155" t="s">
        <v>406</v>
      </c>
      <c r="N45" s="156"/>
      <c r="O45" s="157"/>
      <c r="P45" s="155">
        <v>26</v>
      </c>
      <c r="Q45" s="155" t="s">
        <v>406</v>
      </c>
      <c r="R45" s="156"/>
      <c r="S45" s="157"/>
      <c r="T45" s="31">
        <v>26</v>
      </c>
    </row>
    <row r="46" spans="1:20" ht="12.75">
      <c r="A46" s="158" t="s">
        <v>407</v>
      </c>
      <c r="B46" s="159">
        <v>43475</v>
      </c>
      <c r="C46" s="160">
        <v>2.1</v>
      </c>
      <c r="D46" s="158">
        <v>27</v>
      </c>
      <c r="E46" s="158" t="s">
        <v>407</v>
      </c>
      <c r="F46" s="159">
        <v>65591</v>
      </c>
      <c r="G46" s="160">
        <v>1.2</v>
      </c>
      <c r="H46" s="158">
        <v>27</v>
      </c>
      <c r="I46" s="158" t="s">
        <v>407</v>
      </c>
      <c r="J46" s="159">
        <v>65881</v>
      </c>
      <c r="K46" s="160">
        <v>0.7</v>
      </c>
      <c r="L46" s="158">
        <v>27</v>
      </c>
      <c r="M46" s="158" t="s">
        <v>407</v>
      </c>
      <c r="N46" s="159">
        <v>174947</v>
      </c>
      <c r="O46" s="160">
        <v>1.2</v>
      </c>
      <c r="P46" s="158">
        <v>27</v>
      </c>
      <c r="Q46" s="158" t="s">
        <v>407</v>
      </c>
      <c r="R46" s="159">
        <v>516576</v>
      </c>
      <c r="S46" s="160">
        <v>0.7</v>
      </c>
      <c r="T46" s="35">
        <v>27</v>
      </c>
    </row>
    <row r="47" spans="1:20" ht="12.75">
      <c r="A47" s="31" t="s">
        <v>408</v>
      </c>
      <c r="B47" s="32">
        <v>98427</v>
      </c>
      <c r="C47" s="126">
        <v>1.2</v>
      </c>
      <c r="D47" s="31">
        <v>28</v>
      </c>
      <c r="E47" s="31" t="s">
        <v>408</v>
      </c>
      <c r="F47" s="32">
        <v>150325</v>
      </c>
      <c r="G47" s="126">
        <v>0.3</v>
      </c>
      <c r="H47" s="31">
        <v>28</v>
      </c>
      <c r="I47" s="31" t="s">
        <v>408</v>
      </c>
      <c r="J47" s="32">
        <v>150679</v>
      </c>
      <c r="K47" s="126">
        <v>-0.1</v>
      </c>
      <c r="L47" s="31">
        <v>28</v>
      </c>
      <c r="M47" s="31" t="s">
        <v>408</v>
      </c>
      <c r="N47" s="32">
        <v>399431</v>
      </c>
      <c r="O47" s="126">
        <v>0.4</v>
      </c>
      <c r="P47" s="31">
        <v>28</v>
      </c>
      <c r="Q47" s="31" t="s">
        <v>408</v>
      </c>
      <c r="R47" s="32">
        <v>1206153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409</v>
      </c>
      <c r="B50" s="32"/>
      <c r="C50" s="126"/>
      <c r="D50" s="31">
        <v>29</v>
      </c>
      <c r="E50" s="31" t="s">
        <v>409</v>
      </c>
      <c r="F50" s="32"/>
      <c r="G50" s="126"/>
      <c r="H50" s="31">
        <v>29</v>
      </c>
      <c r="I50" s="31" t="s">
        <v>409</v>
      </c>
      <c r="J50" s="32"/>
      <c r="K50" s="126"/>
      <c r="L50" s="31">
        <v>29</v>
      </c>
      <c r="M50" s="31" t="s">
        <v>409</v>
      </c>
      <c r="N50" s="32"/>
      <c r="O50" s="126"/>
      <c r="P50" s="31">
        <v>29</v>
      </c>
      <c r="Q50" s="31" t="s">
        <v>409</v>
      </c>
      <c r="R50" s="32"/>
      <c r="S50" s="126"/>
      <c r="T50" s="31">
        <v>29</v>
      </c>
    </row>
    <row r="51" spans="1:20" ht="12.75">
      <c r="A51" s="31" t="s">
        <v>410</v>
      </c>
      <c r="B51" s="32"/>
      <c r="C51" s="126"/>
      <c r="D51" s="31">
        <v>30</v>
      </c>
      <c r="E51" s="31" t="s">
        <v>410</v>
      </c>
      <c r="F51" s="32"/>
      <c r="G51" s="126"/>
      <c r="H51" s="31">
        <v>30</v>
      </c>
      <c r="I51" s="31" t="s">
        <v>410</v>
      </c>
      <c r="J51" s="32"/>
      <c r="K51" s="126"/>
      <c r="L51" s="31">
        <v>30</v>
      </c>
      <c r="M51" s="31" t="s">
        <v>410</v>
      </c>
      <c r="N51" s="32"/>
      <c r="O51" s="126"/>
      <c r="P51" s="31">
        <v>30</v>
      </c>
      <c r="Q51" s="31" t="s">
        <v>410</v>
      </c>
      <c r="R51" s="32"/>
      <c r="S51" s="126"/>
      <c r="T51" s="31">
        <v>30</v>
      </c>
    </row>
    <row r="52" spans="1:20" ht="13.5" thickBot="1">
      <c r="A52" s="155" t="s">
        <v>411</v>
      </c>
      <c r="B52" s="156"/>
      <c r="C52" s="157"/>
      <c r="D52" s="155">
        <v>31</v>
      </c>
      <c r="E52" s="155" t="s">
        <v>411</v>
      </c>
      <c r="F52" s="156"/>
      <c r="G52" s="157"/>
      <c r="H52" s="155">
        <v>31</v>
      </c>
      <c r="I52" s="155" t="s">
        <v>411</v>
      </c>
      <c r="J52" s="156"/>
      <c r="K52" s="157"/>
      <c r="L52" s="155">
        <v>31</v>
      </c>
      <c r="M52" s="155" t="s">
        <v>411</v>
      </c>
      <c r="N52" s="156"/>
      <c r="O52" s="157"/>
      <c r="P52" s="155">
        <v>31</v>
      </c>
      <c r="Q52" s="155" t="s">
        <v>411</v>
      </c>
      <c r="R52" s="156"/>
      <c r="S52" s="157"/>
      <c r="T52" s="31">
        <v>31</v>
      </c>
    </row>
    <row r="53" spans="1:20" ht="12.75">
      <c r="A53" s="158" t="s">
        <v>412</v>
      </c>
      <c r="B53" s="159">
        <v>0</v>
      </c>
      <c r="C53" s="160"/>
      <c r="D53" s="158">
        <v>32</v>
      </c>
      <c r="E53" s="158" t="s">
        <v>412</v>
      </c>
      <c r="F53" s="159">
        <v>0</v>
      </c>
      <c r="G53" s="160"/>
      <c r="H53" s="158">
        <v>32</v>
      </c>
      <c r="I53" s="158" t="s">
        <v>412</v>
      </c>
      <c r="J53" s="159">
        <v>0</v>
      </c>
      <c r="K53" s="160"/>
      <c r="L53" s="158">
        <v>32</v>
      </c>
      <c r="M53" s="158" t="s">
        <v>412</v>
      </c>
      <c r="N53" s="159">
        <v>0</v>
      </c>
      <c r="O53" s="160"/>
      <c r="P53" s="158">
        <v>32</v>
      </c>
      <c r="Q53" s="158" t="s">
        <v>412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413</v>
      </c>
      <c r="B56" s="32"/>
      <c r="C56" s="126"/>
      <c r="D56" s="31">
        <v>33</v>
      </c>
      <c r="E56" s="31" t="s">
        <v>413</v>
      </c>
      <c r="F56" s="32"/>
      <c r="G56" s="126"/>
      <c r="H56" s="31">
        <v>33</v>
      </c>
      <c r="I56" s="31" t="s">
        <v>413</v>
      </c>
      <c r="J56" s="32"/>
      <c r="K56" s="126"/>
      <c r="L56" s="31">
        <v>33</v>
      </c>
      <c r="M56" s="31" t="s">
        <v>413</v>
      </c>
      <c r="N56" s="32"/>
      <c r="O56" s="126"/>
      <c r="P56" s="31">
        <v>33</v>
      </c>
      <c r="Q56" s="31" t="s">
        <v>413</v>
      </c>
      <c r="R56" s="32"/>
      <c r="S56" s="126"/>
      <c r="T56" s="31">
        <v>33</v>
      </c>
    </row>
    <row r="57" spans="1:20" ht="12.75">
      <c r="A57" s="31" t="s">
        <v>414</v>
      </c>
      <c r="B57" s="32"/>
      <c r="C57" s="126"/>
      <c r="D57" s="31">
        <v>34</v>
      </c>
      <c r="E57" s="31" t="s">
        <v>414</v>
      </c>
      <c r="F57" s="32"/>
      <c r="G57" s="126"/>
      <c r="H57" s="31">
        <v>34</v>
      </c>
      <c r="I57" s="31" t="s">
        <v>414</v>
      </c>
      <c r="J57" s="32"/>
      <c r="K57" s="126"/>
      <c r="L57" s="31">
        <v>34</v>
      </c>
      <c r="M57" s="31" t="s">
        <v>414</v>
      </c>
      <c r="N57" s="32"/>
      <c r="O57" s="126"/>
      <c r="P57" s="31">
        <v>34</v>
      </c>
      <c r="Q57" s="31" t="s">
        <v>414</v>
      </c>
      <c r="R57" s="32"/>
      <c r="S57" s="126"/>
      <c r="T57" s="31">
        <v>34</v>
      </c>
    </row>
    <row r="58" spans="1:20" ht="13.5" thickBot="1">
      <c r="A58" s="155" t="s">
        <v>415</v>
      </c>
      <c r="B58" s="156"/>
      <c r="C58" s="157"/>
      <c r="D58" s="155">
        <v>35</v>
      </c>
      <c r="E58" s="155" t="s">
        <v>415</v>
      </c>
      <c r="F58" s="156"/>
      <c r="G58" s="157"/>
      <c r="H58" s="155">
        <v>35</v>
      </c>
      <c r="I58" s="155" t="s">
        <v>415</v>
      </c>
      <c r="J58" s="156"/>
      <c r="K58" s="157"/>
      <c r="L58" s="155">
        <v>35</v>
      </c>
      <c r="M58" s="155" t="s">
        <v>415</v>
      </c>
      <c r="N58" s="156"/>
      <c r="O58" s="157"/>
      <c r="P58" s="155">
        <v>35</v>
      </c>
      <c r="Q58" s="155" t="s">
        <v>415</v>
      </c>
      <c r="R58" s="156"/>
      <c r="S58" s="157"/>
      <c r="T58" s="31">
        <v>35</v>
      </c>
    </row>
    <row r="59" spans="1:20" ht="12.75">
      <c r="A59" s="158" t="s">
        <v>416</v>
      </c>
      <c r="B59" s="159">
        <v>0</v>
      </c>
      <c r="C59" s="160"/>
      <c r="D59" s="158">
        <v>36</v>
      </c>
      <c r="E59" s="158" t="s">
        <v>416</v>
      </c>
      <c r="F59" s="159">
        <v>0</v>
      </c>
      <c r="G59" s="160"/>
      <c r="H59" s="158">
        <v>36</v>
      </c>
      <c r="I59" s="158" t="s">
        <v>416</v>
      </c>
      <c r="J59" s="159">
        <v>0</v>
      </c>
      <c r="K59" s="160"/>
      <c r="L59" s="158">
        <v>36</v>
      </c>
      <c r="M59" s="158" t="s">
        <v>416</v>
      </c>
      <c r="N59" s="159">
        <v>0</v>
      </c>
      <c r="O59" s="160"/>
      <c r="P59" s="158">
        <v>36</v>
      </c>
      <c r="Q59" s="158" t="s">
        <v>416</v>
      </c>
      <c r="R59" s="159">
        <v>0</v>
      </c>
      <c r="S59" s="160"/>
      <c r="T59" s="35">
        <v>36</v>
      </c>
    </row>
    <row r="60" spans="1:20" ht="12.75">
      <c r="A60" s="31" t="s">
        <v>417</v>
      </c>
      <c r="B60" s="32">
        <v>0</v>
      </c>
      <c r="C60" s="126"/>
      <c r="D60" s="31">
        <v>37</v>
      </c>
      <c r="E60" s="31" t="s">
        <v>417</v>
      </c>
      <c r="F60" s="32">
        <v>0</v>
      </c>
      <c r="G60" s="126"/>
      <c r="H60" s="31">
        <v>37</v>
      </c>
      <c r="I60" s="31" t="s">
        <v>417</v>
      </c>
      <c r="J60" s="32">
        <v>0</v>
      </c>
      <c r="K60" s="126"/>
      <c r="L60" s="31">
        <v>37</v>
      </c>
      <c r="M60" s="31" t="s">
        <v>417</v>
      </c>
      <c r="N60" s="32">
        <v>0</v>
      </c>
      <c r="O60" s="126"/>
      <c r="P60" s="31">
        <v>37</v>
      </c>
      <c r="Q60" s="31" t="s">
        <v>417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98427</v>
      </c>
      <c r="C63" s="167">
        <v>1.2</v>
      </c>
      <c r="D63" s="165">
        <v>38</v>
      </c>
      <c r="E63" s="165" t="s">
        <v>30</v>
      </c>
      <c r="F63" s="166">
        <v>150325</v>
      </c>
      <c r="G63" s="167">
        <v>0.3</v>
      </c>
      <c r="H63" s="165">
        <v>38</v>
      </c>
      <c r="I63" s="165" t="s">
        <v>30</v>
      </c>
      <c r="J63" s="166">
        <v>150679</v>
      </c>
      <c r="K63" s="167">
        <v>-0.1</v>
      </c>
      <c r="L63" s="165">
        <v>38</v>
      </c>
      <c r="M63" s="165" t="s">
        <v>30</v>
      </c>
      <c r="N63" s="166">
        <v>399431</v>
      </c>
      <c r="O63" s="167">
        <v>0.4</v>
      </c>
      <c r="P63" s="165">
        <v>38</v>
      </c>
      <c r="Q63" s="165" t="s">
        <v>30</v>
      </c>
      <c r="R63" s="166">
        <v>1206153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419</v>
      </c>
    </row>
    <row r="2" spans="1:19" ht="12.75" customHeight="1">
      <c r="A2" s="225" t="s">
        <v>395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396</v>
      </c>
      <c r="D3" s="55"/>
      <c r="E3" s="245" t="s">
        <v>107</v>
      </c>
      <c r="F3" s="246"/>
      <c r="G3" s="125" t="s">
        <v>396</v>
      </c>
      <c r="H3" s="55"/>
      <c r="I3" s="245" t="s">
        <v>120</v>
      </c>
      <c r="J3" s="246"/>
      <c r="K3" s="125" t="s">
        <v>396</v>
      </c>
      <c r="L3" s="55"/>
      <c r="M3" s="245" t="s">
        <v>420</v>
      </c>
      <c r="N3" s="246"/>
      <c r="O3" s="125" t="s">
        <v>396</v>
      </c>
      <c r="P3" s="55"/>
      <c r="Q3" s="245" t="s">
        <v>131</v>
      </c>
      <c r="R3" s="246"/>
      <c r="S3" s="125" t="s">
        <v>396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398</v>
      </c>
      <c r="C5" s="126" t="s">
        <v>399</v>
      </c>
      <c r="D5" s="31" t="s">
        <v>56</v>
      </c>
      <c r="E5" s="31"/>
      <c r="F5" s="31" t="s">
        <v>398</v>
      </c>
      <c r="G5" s="126" t="s">
        <v>399</v>
      </c>
      <c r="H5" s="31" t="s">
        <v>56</v>
      </c>
      <c r="I5" s="31"/>
      <c r="J5" s="31" t="s">
        <v>398</v>
      </c>
      <c r="K5" s="126" t="s">
        <v>399</v>
      </c>
      <c r="L5" s="31" t="s">
        <v>56</v>
      </c>
      <c r="M5" s="31"/>
      <c r="N5" s="31" t="s">
        <v>398</v>
      </c>
      <c r="O5" s="126" t="s">
        <v>399</v>
      </c>
      <c r="P5" s="31" t="s">
        <v>56</v>
      </c>
      <c r="Q5" s="31"/>
      <c r="R5" s="31" t="s">
        <v>398</v>
      </c>
      <c r="S5" s="126" t="s">
        <v>399</v>
      </c>
      <c r="T5" s="71" t="s">
        <v>56</v>
      </c>
    </row>
    <row r="6" spans="1:20" ht="12.75">
      <c r="A6" s="31" t="s">
        <v>400</v>
      </c>
      <c r="B6" s="32">
        <v>36791</v>
      </c>
      <c r="C6" s="126">
        <v>-2.4</v>
      </c>
      <c r="D6" s="31">
        <v>1</v>
      </c>
      <c r="E6" s="31" t="s">
        <v>400</v>
      </c>
      <c r="F6" s="32">
        <v>82495</v>
      </c>
      <c r="G6" s="126">
        <v>-3.1</v>
      </c>
      <c r="H6" s="31">
        <v>1</v>
      </c>
      <c r="I6" s="31" t="s">
        <v>400</v>
      </c>
      <c r="J6" s="32">
        <v>34086</v>
      </c>
      <c r="K6" s="126">
        <v>-4.3</v>
      </c>
      <c r="L6" s="31">
        <v>1</v>
      </c>
      <c r="M6" s="31" t="s">
        <v>400</v>
      </c>
      <c r="N6" s="32">
        <v>153372</v>
      </c>
      <c r="O6" s="126">
        <v>-3.2</v>
      </c>
      <c r="P6" s="31">
        <v>1</v>
      </c>
      <c r="Q6" s="31" t="s">
        <v>400</v>
      </c>
      <c r="R6" s="32">
        <v>226296</v>
      </c>
      <c r="S6" s="126">
        <v>-3</v>
      </c>
      <c r="T6" s="31">
        <v>1</v>
      </c>
    </row>
    <row r="7" spans="1:20" ht="12.75">
      <c r="A7" s="31" t="s">
        <v>401</v>
      </c>
      <c r="B7" s="32">
        <v>35332</v>
      </c>
      <c r="C7" s="126">
        <v>-0.4</v>
      </c>
      <c r="D7" s="31">
        <v>2</v>
      </c>
      <c r="E7" s="31" t="s">
        <v>401</v>
      </c>
      <c r="F7" s="32">
        <v>79985</v>
      </c>
      <c r="G7" s="126">
        <v>-1.3</v>
      </c>
      <c r="H7" s="31">
        <v>2</v>
      </c>
      <c r="I7" s="31" t="s">
        <v>401</v>
      </c>
      <c r="J7" s="32">
        <v>33292</v>
      </c>
      <c r="K7" s="126">
        <v>-0.9</v>
      </c>
      <c r="L7" s="31">
        <v>2</v>
      </c>
      <c r="M7" s="31" t="s">
        <v>401</v>
      </c>
      <c r="N7" s="32">
        <v>148610</v>
      </c>
      <c r="O7" s="126">
        <v>-1</v>
      </c>
      <c r="P7" s="31">
        <v>2</v>
      </c>
      <c r="Q7" s="31" t="s">
        <v>401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402</v>
      </c>
      <c r="B8" s="32">
        <v>39861</v>
      </c>
      <c r="C8" s="126">
        <v>-0.8</v>
      </c>
      <c r="D8" s="31">
        <v>3</v>
      </c>
      <c r="E8" s="31" t="s">
        <v>402</v>
      </c>
      <c r="F8" s="32">
        <v>90242</v>
      </c>
      <c r="G8" s="126">
        <v>-1</v>
      </c>
      <c r="H8" s="31">
        <v>3</v>
      </c>
      <c r="I8" s="31" t="s">
        <v>402</v>
      </c>
      <c r="J8" s="32">
        <v>37337</v>
      </c>
      <c r="K8" s="126">
        <v>-1.3</v>
      </c>
      <c r="L8" s="31">
        <v>3</v>
      </c>
      <c r="M8" s="31" t="s">
        <v>402</v>
      </c>
      <c r="N8" s="32">
        <v>167439</v>
      </c>
      <c r="O8" s="126">
        <v>-1.1</v>
      </c>
      <c r="P8" s="31">
        <v>3</v>
      </c>
      <c r="Q8" s="31" t="s">
        <v>402</v>
      </c>
      <c r="R8" s="32">
        <v>249019</v>
      </c>
      <c r="S8" s="126">
        <v>-1.3</v>
      </c>
      <c r="T8" s="31">
        <v>3</v>
      </c>
    </row>
    <row r="9" spans="1:20" ht="12.75">
      <c r="A9" s="158" t="s">
        <v>403</v>
      </c>
      <c r="B9" s="159">
        <v>111984</v>
      </c>
      <c r="C9" s="160">
        <v>-1.2</v>
      </c>
      <c r="D9" s="158">
        <v>4</v>
      </c>
      <c r="E9" s="158" t="s">
        <v>403</v>
      </c>
      <c r="F9" s="159">
        <v>252722</v>
      </c>
      <c r="G9" s="160">
        <v>-1.8</v>
      </c>
      <c r="H9" s="158">
        <v>4</v>
      </c>
      <c r="I9" s="158" t="s">
        <v>403</v>
      </c>
      <c r="J9" s="159">
        <v>104715</v>
      </c>
      <c r="K9" s="160">
        <v>-2.2</v>
      </c>
      <c r="L9" s="158">
        <v>4</v>
      </c>
      <c r="M9" s="158" t="s">
        <v>403</v>
      </c>
      <c r="N9" s="159">
        <v>469421</v>
      </c>
      <c r="O9" s="160">
        <v>-1.8</v>
      </c>
      <c r="P9" s="158">
        <v>4</v>
      </c>
      <c r="Q9" s="158" t="s">
        <v>403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404</v>
      </c>
      <c r="B12" s="32">
        <v>40287</v>
      </c>
      <c r="C12" s="126">
        <v>-0.3</v>
      </c>
      <c r="D12" s="31">
        <v>5</v>
      </c>
      <c r="E12" s="31" t="s">
        <v>404</v>
      </c>
      <c r="F12" s="32">
        <v>90498</v>
      </c>
      <c r="G12" s="126">
        <v>-0.4</v>
      </c>
      <c r="H12" s="31">
        <v>5</v>
      </c>
      <c r="I12" s="31" t="s">
        <v>404</v>
      </c>
      <c r="J12" s="32">
        <v>38189</v>
      </c>
      <c r="K12" s="126">
        <v>-0.6</v>
      </c>
      <c r="L12" s="31">
        <v>5</v>
      </c>
      <c r="M12" s="31" t="s">
        <v>404</v>
      </c>
      <c r="N12" s="32">
        <v>168973</v>
      </c>
      <c r="O12" s="126">
        <v>-0.4</v>
      </c>
      <c r="P12" s="31">
        <v>5</v>
      </c>
      <c r="Q12" s="31" t="s">
        <v>404</v>
      </c>
      <c r="R12" s="32">
        <v>252857</v>
      </c>
      <c r="S12" s="126">
        <v>0.3</v>
      </c>
      <c r="T12" s="31">
        <v>5</v>
      </c>
    </row>
    <row r="13" spans="1:20" ht="12.75">
      <c r="A13" s="31" t="s">
        <v>405</v>
      </c>
      <c r="B13" s="32">
        <v>41809</v>
      </c>
      <c r="C13" s="126">
        <v>-0.7</v>
      </c>
      <c r="D13" s="31">
        <v>6</v>
      </c>
      <c r="E13" s="31" t="s">
        <v>405</v>
      </c>
      <c r="F13" s="32">
        <v>91231</v>
      </c>
      <c r="G13" s="126">
        <v>-1</v>
      </c>
      <c r="H13" s="31">
        <v>6</v>
      </c>
      <c r="I13" s="31" t="s">
        <v>405</v>
      </c>
      <c r="J13" s="32">
        <v>38379</v>
      </c>
      <c r="K13" s="126">
        <v>-1.5</v>
      </c>
      <c r="L13" s="31">
        <v>6</v>
      </c>
      <c r="M13" s="31" t="s">
        <v>405</v>
      </c>
      <c r="N13" s="32">
        <v>171419</v>
      </c>
      <c r="O13" s="126">
        <v>-1</v>
      </c>
      <c r="P13" s="31">
        <v>6</v>
      </c>
      <c r="Q13" s="31" t="s">
        <v>405</v>
      </c>
      <c r="R13" s="32">
        <v>260355</v>
      </c>
      <c r="S13" s="126">
        <v>-0.4</v>
      </c>
      <c r="T13" s="31">
        <v>6</v>
      </c>
    </row>
    <row r="14" spans="1:20" ht="13.5" thickBot="1">
      <c r="A14" s="31" t="s">
        <v>406</v>
      </c>
      <c r="B14" s="32">
        <v>42394</v>
      </c>
      <c r="C14" s="126">
        <v>2.1</v>
      </c>
      <c r="D14" s="31">
        <v>7</v>
      </c>
      <c r="E14" s="31" t="s">
        <v>406</v>
      </c>
      <c r="F14" s="32">
        <v>90695</v>
      </c>
      <c r="G14" s="126">
        <v>1.1</v>
      </c>
      <c r="H14" s="31">
        <v>7</v>
      </c>
      <c r="I14" s="31" t="s">
        <v>406</v>
      </c>
      <c r="J14" s="32">
        <v>38264</v>
      </c>
      <c r="K14" s="126">
        <v>1</v>
      </c>
      <c r="L14" s="31">
        <v>7</v>
      </c>
      <c r="M14" s="31" t="s">
        <v>406</v>
      </c>
      <c r="N14" s="32">
        <v>171352</v>
      </c>
      <c r="O14" s="126">
        <v>1.3</v>
      </c>
      <c r="P14" s="31">
        <v>7</v>
      </c>
      <c r="Q14" s="31" t="s">
        <v>406</v>
      </c>
      <c r="R14" s="32">
        <v>260700</v>
      </c>
      <c r="S14" s="126">
        <v>1.9</v>
      </c>
      <c r="T14" s="31">
        <v>7</v>
      </c>
    </row>
    <row r="15" spans="1:20" ht="12.75">
      <c r="A15" s="158" t="s">
        <v>407</v>
      </c>
      <c r="B15" s="159">
        <v>124489</v>
      </c>
      <c r="C15" s="160">
        <v>0.3</v>
      </c>
      <c r="D15" s="158">
        <v>8</v>
      </c>
      <c r="E15" s="158" t="s">
        <v>407</v>
      </c>
      <c r="F15" s="159">
        <v>272423</v>
      </c>
      <c r="G15" s="160">
        <v>-0.1</v>
      </c>
      <c r="H15" s="158">
        <v>8</v>
      </c>
      <c r="I15" s="158" t="s">
        <v>407</v>
      </c>
      <c r="J15" s="159">
        <v>114832</v>
      </c>
      <c r="K15" s="160">
        <v>-0.4</v>
      </c>
      <c r="L15" s="158">
        <v>8</v>
      </c>
      <c r="M15" s="158" t="s">
        <v>407</v>
      </c>
      <c r="N15" s="159">
        <v>511744</v>
      </c>
      <c r="O15" s="160">
        <v>0</v>
      </c>
      <c r="P15" s="158">
        <v>8</v>
      </c>
      <c r="Q15" s="158" t="s">
        <v>407</v>
      </c>
      <c r="R15" s="159">
        <v>773911</v>
      </c>
      <c r="S15" s="160">
        <v>0.6</v>
      </c>
      <c r="T15" s="35">
        <v>8</v>
      </c>
    </row>
    <row r="16" spans="1:20" ht="12.75">
      <c r="A16" s="31" t="s">
        <v>408</v>
      </c>
      <c r="B16" s="32">
        <v>236473</v>
      </c>
      <c r="C16" s="126">
        <v>-0.4</v>
      </c>
      <c r="D16" s="31">
        <v>9</v>
      </c>
      <c r="E16" s="31" t="s">
        <v>408</v>
      </c>
      <c r="F16" s="32">
        <v>525145</v>
      </c>
      <c r="G16" s="126">
        <v>-0.9</v>
      </c>
      <c r="H16" s="31">
        <v>9</v>
      </c>
      <c r="I16" s="31" t="s">
        <v>408</v>
      </c>
      <c r="J16" s="32">
        <v>219547</v>
      </c>
      <c r="K16" s="126">
        <v>-1.2</v>
      </c>
      <c r="L16" s="31">
        <v>9</v>
      </c>
      <c r="M16" s="31" t="s">
        <v>408</v>
      </c>
      <c r="N16" s="32">
        <v>981165</v>
      </c>
      <c r="O16" s="126">
        <v>-0.9</v>
      </c>
      <c r="P16" s="31">
        <v>9</v>
      </c>
      <c r="Q16" s="31" t="s">
        <v>408</v>
      </c>
      <c r="R16" s="32">
        <v>1468436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409</v>
      </c>
      <c r="B19" s="32">
        <v>41209</v>
      </c>
      <c r="C19" s="126">
        <v>1.9</v>
      </c>
      <c r="D19" s="31">
        <v>10</v>
      </c>
      <c r="E19" s="31" t="s">
        <v>409</v>
      </c>
      <c r="F19" s="32">
        <v>92361</v>
      </c>
      <c r="G19" s="126">
        <v>1.3</v>
      </c>
      <c r="H19" s="31">
        <v>10</v>
      </c>
      <c r="I19" s="31" t="s">
        <v>409</v>
      </c>
      <c r="J19" s="32">
        <v>38820</v>
      </c>
      <c r="K19" s="126">
        <v>0.9</v>
      </c>
      <c r="L19" s="31">
        <v>10</v>
      </c>
      <c r="M19" s="31" t="s">
        <v>409</v>
      </c>
      <c r="N19" s="32">
        <v>172390</v>
      </c>
      <c r="O19" s="126">
        <v>1.4</v>
      </c>
      <c r="P19" s="31">
        <v>10</v>
      </c>
      <c r="Q19" s="31" t="s">
        <v>409</v>
      </c>
      <c r="R19" s="32">
        <v>267685</v>
      </c>
      <c r="S19" s="126">
        <v>2.3</v>
      </c>
      <c r="T19" s="31">
        <v>10</v>
      </c>
    </row>
    <row r="20" spans="1:20" ht="12.75">
      <c r="A20" s="31" t="s">
        <v>410</v>
      </c>
      <c r="B20" s="32">
        <v>41344</v>
      </c>
      <c r="C20" s="126">
        <v>0.7</v>
      </c>
      <c r="D20" s="31">
        <v>11</v>
      </c>
      <c r="E20" s="31" t="s">
        <v>410</v>
      </c>
      <c r="F20" s="32">
        <v>92038</v>
      </c>
      <c r="G20" s="126">
        <v>0.6</v>
      </c>
      <c r="H20" s="31">
        <v>11</v>
      </c>
      <c r="I20" s="31" t="s">
        <v>410</v>
      </c>
      <c r="J20" s="32">
        <v>37879</v>
      </c>
      <c r="K20" s="126">
        <v>0</v>
      </c>
      <c r="L20" s="31">
        <v>11</v>
      </c>
      <c r="M20" s="31" t="s">
        <v>410</v>
      </c>
      <c r="N20" s="32">
        <v>171260</v>
      </c>
      <c r="O20" s="126">
        <v>0.5</v>
      </c>
      <c r="P20" s="31">
        <v>11</v>
      </c>
      <c r="Q20" s="31" t="s">
        <v>410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411</v>
      </c>
      <c r="B21" s="32">
        <v>39398</v>
      </c>
      <c r="C21" s="126">
        <v>2.6</v>
      </c>
      <c r="D21" s="31">
        <v>12</v>
      </c>
      <c r="E21" s="31" t="s">
        <v>411</v>
      </c>
      <c r="F21" s="32">
        <v>85437</v>
      </c>
      <c r="G21" s="126">
        <v>1.3</v>
      </c>
      <c r="H21" s="31">
        <v>12</v>
      </c>
      <c r="I21" s="31" t="s">
        <v>411</v>
      </c>
      <c r="J21" s="32">
        <v>35692</v>
      </c>
      <c r="K21" s="126">
        <v>0.5</v>
      </c>
      <c r="L21" s="31">
        <v>12</v>
      </c>
      <c r="M21" s="31" t="s">
        <v>411</v>
      </c>
      <c r="N21" s="32">
        <v>160527</v>
      </c>
      <c r="O21" s="126">
        <v>1.5</v>
      </c>
      <c r="P21" s="31">
        <v>12</v>
      </c>
      <c r="Q21" s="31" t="s">
        <v>411</v>
      </c>
      <c r="R21" s="32">
        <v>244143</v>
      </c>
      <c r="S21" s="126">
        <v>2.2</v>
      </c>
      <c r="T21" s="31">
        <v>12</v>
      </c>
    </row>
    <row r="22" spans="1:20" ht="12.75">
      <c r="A22" s="158" t="s">
        <v>412</v>
      </c>
      <c r="B22" s="159">
        <v>121951</v>
      </c>
      <c r="C22" s="160">
        <v>1.7</v>
      </c>
      <c r="D22" s="158">
        <v>13</v>
      </c>
      <c r="E22" s="158" t="s">
        <v>412</v>
      </c>
      <c r="F22" s="159">
        <v>269836</v>
      </c>
      <c r="G22" s="160">
        <v>1.1</v>
      </c>
      <c r="H22" s="158">
        <v>13</v>
      </c>
      <c r="I22" s="158" t="s">
        <v>412</v>
      </c>
      <c r="J22" s="159">
        <v>112391</v>
      </c>
      <c r="K22" s="160">
        <v>0.5</v>
      </c>
      <c r="L22" s="158">
        <v>13</v>
      </c>
      <c r="M22" s="158" t="s">
        <v>412</v>
      </c>
      <c r="N22" s="159">
        <v>504178</v>
      </c>
      <c r="O22" s="160">
        <v>1.1</v>
      </c>
      <c r="P22" s="158">
        <v>13</v>
      </c>
      <c r="Q22" s="158" t="s">
        <v>412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413</v>
      </c>
      <c r="B25" s="32">
        <v>40587</v>
      </c>
      <c r="C25" s="126">
        <v>-0.4</v>
      </c>
      <c r="D25" s="31">
        <v>14</v>
      </c>
      <c r="E25" s="31" t="s">
        <v>413</v>
      </c>
      <c r="F25" s="32">
        <v>91507</v>
      </c>
      <c r="G25" s="126">
        <v>-0.7</v>
      </c>
      <c r="H25" s="31">
        <v>14</v>
      </c>
      <c r="I25" s="31" t="s">
        <v>413</v>
      </c>
      <c r="J25" s="32">
        <v>36807</v>
      </c>
      <c r="K25" s="126">
        <v>-2.2</v>
      </c>
      <c r="L25" s="31">
        <v>14</v>
      </c>
      <c r="M25" s="31" t="s">
        <v>413</v>
      </c>
      <c r="N25" s="32">
        <v>168901</v>
      </c>
      <c r="O25" s="126">
        <v>-1</v>
      </c>
      <c r="P25" s="31">
        <v>14</v>
      </c>
      <c r="Q25" s="31" t="s">
        <v>413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414</v>
      </c>
      <c r="B26" s="32">
        <v>39283</v>
      </c>
      <c r="C26" s="126">
        <v>1.1</v>
      </c>
      <c r="D26" s="31">
        <v>15</v>
      </c>
      <c r="E26" s="31" t="s">
        <v>414</v>
      </c>
      <c r="F26" s="32">
        <v>85481</v>
      </c>
      <c r="G26" s="126">
        <v>0.6</v>
      </c>
      <c r="H26" s="31">
        <v>15</v>
      </c>
      <c r="I26" s="31" t="s">
        <v>414</v>
      </c>
      <c r="J26" s="32">
        <v>35266</v>
      </c>
      <c r="K26" s="126">
        <v>0.3</v>
      </c>
      <c r="L26" s="31">
        <v>15</v>
      </c>
      <c r="M26" s="31" t="s">
        <v>414</v>
      </c>
      <c r="N26" s="32">
        <v>160030</v>
      </c>
      <c r="O26" s="126">
        <v>0.7</v>
      </c>
      <c r="P26" s="31">
        <v>15</v>
      </c>
      <c r="Q26" s="31" t="s">
        <v>414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415</v>
      </c>
      <c r="B27" s="32">
        <v>39332</v>
      </c>
      <c r="C27" s="126">
        <v>0.2</v>
      </c>
      <c r="D27" s="31">
        <v>16</v>
      </c>
      <c r="E27" s="31" t="s">
        <v>415</v>
      </c>
      <c r="F27" s="32">
        <v>87538</v>
      </c>
      <c r="G27" s="126">
        <v>-0.6</v>
      </c>
      <c r="H27" s="31">
        <v>16</v>
      </c>
      <c r="I27" s="31" t="s">
        <v>415</v>
      </c>
      <c r="J27" s="32">
        <v>37163</v>
      </c>
      <c r="K27" s="126">
        <v>-1.6</v>
      </c>
      <c r="L27" s="31">
        <v>16</v>
      </c>
      <c r="M27" s="31" t="s">
        <v>415</v>
      </c>
      <c r="N27" s="32">
        <v>164034</v>
      </c>
      <c r="O27" s="126">
        <v>-0.6</v>
      </c>
      <c r="P27" s="31">
        <v>16</v>
      </c>
      <c r="Q27" s="31" t="s">
        <v>415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416</v>
      </c>
      <c r="B28" s="159">
        <v>119203</v>
      </c>
      <c r="C28" s="160">
        <v>0.3</v>
      </c>
      <c r="D28" s="158">
        <v>17</v>
      </c>
      <c r="E28" s="158" t="s">
        <v>416</v>
      </c>
      <c r="F28" s="159">
        <v>264526</v>
      </c>
      <c r="G28" s="160">
        <v>-0.2</v>
      </c>
      <c r="H28" s="158">
        <v>17</v>
      </c>
      <c r="I28" s="158" t="s">
        <v>416</v>
      </c>
      <c r="J28" s="159">
        <v>109237</v>
      </c>
      <c r="K28" s="160">
        <v>-1.2</v>
      </c>
      <c r="L28" s="158">
        <v>17</v>
      </c>
      <c r="M28" s="158" t="s">
        <v>416</v>
      </c>
      <c r="N28" s="159">
        <v>492965</v>
      </c>
      <c r="O28" s="160">
        <v>-0.3</v>
      </c>
      <c r="P28" s="158">
        <v>17</v>
      </c>
      <c r="Q28" s="158" t="s">
        <v>416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417</v>
      </c>
      <c r="B29" s="173">
        <v>241154</v>
      </c>
      <c r="C29" s="174">
        <v>1</v>
      </c>
      <c r="D29" s="172">
        <v>18</v>
      </c>
      <c r="E29" s="172" t="s">
        <v>417</v>
      </c>
      <c r="F29" s="173">
        <v>534362</v>
      </c>
      <c r="G29" s="174">
        <v>0.4</v>
      </c>
      <c r="H29" s="172">
        <v>18</v>
      </c>
      <c r="I29" s="172" t="s">
        <v>417</v>
      </c>
      <c r="J29" s="173">
        <v>221628</v>
      </c>
      <c r="K29" s="174">
        <v>-0.4</v>
      </c>
      <c r="L29" s="172">
        <v>18</v>
      </c>
      <c r="M29" s="172" t="s">
        <v>417</v>
      </c>
      <c r="N29" s="173">
        <v>997143</v>
      </c>
      <c r="O29" s="174">
        <v>0.4</v>
      </c>
      <c r="P29" s="172">
        <v>18</v>
      </c>
      <c r="Q29" s="172" t="s">
        <v>417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477627</v>
      </c>
      <c r="C32" s="167">
        <v>0.3</v>
      </c>
      <c r="D32" s="165">
        <v>19</v>
      </c>
      <c r="E32" s="165" t="s">
        <v>30</v>
      </c>
      <c r="F32" s="166">
        <v>1059506</v>
      </c>
      <c r="G32" s="167">
        <v>-0.2</v>
      </c>
      <c r="H32" s="165">
        <v>19</v>
      </c>
      <c r="I32" s="165" t="s">
        <v>30</v>
      </c>
      <c r="J32" s="166">
        <v>441175</v>
      </c>
      <c r="K32" s="167">
        <v>-0.8</v>
      </c>
      <c r="L32" s="165">
        <v>19</v>
      </c>
      <c r="M32" s="165" t="s">
        <v>30</v>
      </c>
      <c r="N32" s="166">
        <v>1978308</v>
      </c>
      <c r="O32" s="167">
        <v>-0.2</v>
      </c>
      <c r="P32" s="165">
        <v>19</v>
      </c>
      <c r="Q32" s="165" t="s">
        <v>30</v>
      </c>
      <c r="R32" s="166">
        <v>2979238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396</v>
      </c>
      <c r="D35" s="55"/>
      <c r="E35" s="70" t="s">
        <v>107</v>
      </c>
      <c r="F35" s="104"/>
      <c r="G35" s="125" t="s">
        <v>396</v>
      </c>
      <c r="H35" s="55"/>
      <c r="I35" s="70" t="s">
        <v>120</v>
      </c>
      <c r="J35" s="104"/>
      <c r="K35" s="125" t="s">
        <v>396</v>
      </c>
      <c r="L35" s="55"/>
      <c r="M35" s="70" t="s">
        <v>420</v>
      </c>
      <c r="N35" s="104"/>
      <c r="O35" s="125" t="s">
        <v>396</v>
      </c>
      <c r="P35" s="55"/>
      <c r="Q35" s="70" t="s">
        <v>131</v>
      </c>
      <c r="R35" s="104"/>
      <c r="S35" s="125" t="s">
        <v>396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400</v>
      </c>
      <c r="B37" s="32">
        <v>36383</v>
      </c>
      <c r="C37" s="126">
        <v>-1.1</v>
      </c>
      <c r="D37" s="31">
        <v>20</v>
      </c>
      <c r="E37" s="31" t="s">
        <v>400</v>
      </c>
      <c r="F37" s="32">
        <v>80969</v>
      </c>
      <c r="G37" s="126">
        <v>-1.8</v>
      </c>
      <c r="H37" s="31">
        <v>20</v>
      </c>
      <c r="I37" s="31" t="s">
        <v>400</v>
      </c>
      <c r="J37" s="32">
        <v>33213</v>
      </c>
      <c r="K37" s="126">
        <v>-2.6</v>
      </c>
      <c r="L37" s="31">
        <v>20</v>
      </c>
      <c r="M37" s="31" t="s">
        <v>400</v>
      </c>
      <c r="N37" s="32">
        <v>150565</v>
      </c>
      <c r="O37" s="126">
        <v>-1.8</v>
      </c>
      <c r="P37" s="31">
        <v>20</v>
      </c>
      <c r="Q37" s="31" t="s">
        <v>400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401</v>
      </c>
      <c r="B38" s="32">
        <v>34498</v>
      </c>
      <c r="C38" s="126">
        <v>-2.4</v>
      </c>
      <c r="D38" s="31">
        <v>21</v>
      </c>
      <c r="E38" s="31" t="s">
        <v>401</v>
      </c>
      <c r="F38" s="32">
        <v>78011</v>
      </c>
      <c r="G38" s="126">
        <v>-2.5</v>
      </c>
      <c r="H38" s="31">
        <v>21</v>
      </c>
      <c r="I38" s="31" t="s">
        <v>401</v>
      </c>
      <c r="J38" s="32">
        <v>31779</v>
      </c>
      <c r="K38" s="126">
        <v>-4.5</v>
      </c>
      <c r="L38" s="31">
        <v>21</v>
      </c>
      <c r="M38" s="31" t="s">
        <v>401</v>
      </c>
      <c r="N38" s="32">
        <v>144288</v>
      </c>
      <c r="O38" s="126">
        <v>-2.9</v>
      </c>
      <c r="P38" s="31">
        <v>21</v>
      </c>
      <c r="Q38" s="31" t="s">
        <v>401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402</v>
      </c>
      <c r="B39" s="32">
        <v>40737</v>
      </c>
      <c r="C39" s="126">
        <v>2.2</v>
      </c>
      <c r="D39" s="31">
        <v>22</v>
      </c>
      <c r="E39" s="31" t="s">
        <v>402</v>
      </c>
      <c r="F39" s="32">
        <v>92059</v>
      </c>
      <c r="G39" s="126">
        <v>2</v>
      </c>
      <c r="H39" s="31">
        <v>22</v>
      </c>
      <c r="I39" s="31" t="s">
        <v>402</v>
      </c>
      <c r="J39" s="32">
        <v>37445</v>
      </c>
      <c r="K39" s="126">
        <v>0.3</v>
      </c>
      <c r="L39" s="31">
        <v>22</v>
      </c>
      <c r="M39" s="31" t="s">
        <v>402</v>
      </c>
      <c r="N39" s="32">
        <v>170240</v>
      </c>
      <c r="O39" s="126">
        <v>1.7</v>
      </c>
      <c r="P39" s="31">
        <v>22</v>
      </c>
      <c r="Q39" s="31" t="s">
        <v>402</v>
      </c>
      <c r="R39" s="32">
        <v>254119</v>
      </c>
      <c r="S39" s="126">
        <v>2</v>
      </c>
      <c r="T39" s="31">
        <v>22</v>
      </c>
    </row>
    <row r="40" spans="1:20" ht="12.75">
      <c r="A40" s="158" t="s">
        <v>403</v>
      </c>
      <c r="B40" s="159">
        <v>111618</v>
      </c>
      <c r="C40" s="160">
        <v>-0.3</v>
      </c>
      <c r="D40" s="158">
        <v>23</v>
      </c>
      <c r="E40" s="158" t="s">
        <v>403</v>
      </c>
      <c r="F40" s="159">
        <v>251039</v>
      </c>
      <c r="G40" s="160">
        <v>-0.7</v>
      </c>
      <c r="H40" s="158">
        <v>23</v>
      </c>
      <c r="I40" s="158" t="s">
        <v>403</v>
      </c>
      <c r="J40" s="159">
        <v>102437</v>
      </c>
      <c r="K40" s="160">
        <v>-2.2</v>
      </c>
      <c r="L40" s="158">
        <v>23</v>
      </c>
      <c r="M40" s="158" t="s">
        <v>403</v>
      </c>
      <c r="N40" s="159">
        <v>465094</v>
      </c>
      <c r="O40" s="160">
        <v>-0.9</v>
      </c>
      <c r="P40" s="158">
        <v>23</v>
      </c>
      <c r="Q40" s="158" t="s">
        <v>403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404</v>
      </c>
      <c r="B43" s="32">
        <v>40612</v>
      </c>
      <c r="C43" s="126">
        <v>0.8</v>
      </c>
      <c r="D43" s="31">
        <v>24</v>
      </c>
      <c r="E43" s="31" t="s">
        <v>404</v>
      </c>
      <c r="F43" s="32">
        <v>91438</v>
      </c>
      <c r="G43" s="126">
        <v>1</v>
      </c>
      <c r="H43" s="31">
        <v>24</v>
      </c>
      <c r="I43" s="31" t="s">
        <v>404</v>
      </c>
      <c r="J43" s="32">
        <v>38276</v>
      </c>
      <c r="K43" s="126">
        <v>0.2</v>
      </c>
      <c r="L43" s="31">
        <v>24</v>
      </c>
      <c r="M43" s="31" t="s">
        <v>404</v>
      </c>
      <c r="N43" s="32">
        <v>170326</v>
      </c>
      <c r="O43" s="126">
        <v>0.8</v>
      </c>
      <c r="P43" s="31">
        <v>24</v>
      </c>
      <c r="Q43" s="31" t="s">
        <v>404</v>
      </c>
      <c r="R43" s="32">
        <v>255934</v>
      </c>
      <c r="S43" s="126">
        <v>1.2</v>
      </c>
      <c r="T43" s="31">
        <v>24</v>
      </c>
    </row>
    <row r="44" spans="1:20" ht="12.75">
      <c r="A44" s="31" t="s">
        <v>405</v>
      </c>
      <c r="B44" s="32">
        <v>41963</v>
      </c>
      <c r="C44" s="126">
        <v>0.4</v>
      </c>
      <c r="D44" s="31">
        <v>25</v>
      </c>
      <c r="E44" s="31" t="s">
        <v>405</v>
      </c>
      <c r="F44" s="32">
        <v>91509</v>
      </c>
      <c r="G44" s="126">
        <v>0.3</v>
      </c>
      <c r="H44" s="31">
        <v>25</v>
      </c>
      <c r="I44" s="31" t="s">
        <v>405</v>
      </c>
      <c r="J44" s="32">
        <v>37831</v>
      </c>
      <c r="K44" s="126">
        <v>-1.4</v>
      </c>
      <c r="L44" s="31">
        <v>25</v>
      </c>
      <c r="M44" s="31" t="s">
        <v>405</v>
      </c>
      <c r="N44" s="32">
        <v>171303</v>
      </c>
      <c r="O44" s="126">
        <v>-0.1</v>
      </c>
      <c r="P44" s="31">
        <v>25</v>
      </c>
      <c r="Q44" s="31" t="s">
        <v>405</v>
      </c>
      <c r="R44" s="32">
        <v>260641</v>
      </c>
      <c r="S44" s="126">
        <v>0.1</v>
      </c>
      <c r="T44" s="31">
        <v>25</v>
      </c>
    </row>
    <row r="45" spans="1:20" ht="13.5" thickBot="1">
      <c r="A45" s="31" t="s">
        <v>406</v>
      </c>
      <c r="B45" s="32"/>
      <c r="C45" s="126"/>
      <c r="D45" s="31">
        <v>26</v>
      </c>
      <c r="E45" s="31" t="s">
        <v>406</v>
      </c>
      <c r="F45" s="32"/>
      <c r="G45" s="126"/>
      <c r="H45" s="31">
        <v>26</v>
      </c>
      <c r="I45" s="31" t="s">
        <v>406</v>
      </c>
      <c r="J45" s="32"/>
      <c r="K45" s="126"/>
      <c r="L45" s="31">
        <v>26</v>
      </c>
      <c r="M45" s="31" t="s">
        <v>406</v>
      </c>
      <c r="N45" s="32"/>
      <c r="O45" s="126"/>
      <c r="P45" s="31">
        <v>26</v>
      </c>
      <c r="Q45" s="31" t="s">
        <v>406</v>
      </c>
      <c r="R45" s="32"/>
      <c r="S45" s="126"/>
      <c r="T45" s="31">
        <v>26</v>
      </c>
    </row>
    <row r="46" spans="1:20" ht="12.75">
      <c r="A46" s="158" t="s">
        <v>407</v>
      </c>
      <c r="B46" s="159">
        <v>82575</v>
      </c>
      <c r="C46" s="160">
        <v>0.6</v>
      </c>
      <c r="D46" s="158">
        <v>27</v>
      </c>
      <c r="E46" s="158" t="s">
        <v>407</v>
      </c>
      <c r="F46" s="159">
        <v>182947</v>
      </c>
      <c r="G46" s="160">
        <v>0.7</v>
      </c>
      <c r="H46" s="158">
        <v>27</v>
      </c>
      <c r="I46" s="158" t="s">
        <v>407</v>
      </c>
      <c r="J46" s="159">
        <v>76107</v>
      </c>
      <c r="K46" s="160">
        <v>-0.6</v>
      </c>
      <c r="L46" s="158">
        <v>27</v>
      </c>
      <c r="M46" s="158" t="s">
        <v>407</v>
      </c>
      <c r="N46" s="159">
        <v>341629</v>
      </c>
      <c r="O46" s="160">
        <v>0.4</v>
      </c>
      <c r="P46" s="158">
        <v>27</v>
      </c>
      <c r="Q46" s="158" t="s">
        <v>407</v>
      </c>
      <c r="R46" s="159">
        <v>516576</v>
      </c>
      <c r="S46" s="160">
        <v>0.7</v>
      </c>
      <c r="T46" s="35">
        <v>27</v>
      </c>
    </row>
    <row r="47" spans="1:20" ht="12.75">
      <c r="A47" s="31" t="s">
        <v>408</v>
      </c>
      <c r="B47" s="32">
        <v>194193</v>
      </c>
      <c r="C47" s="126">
        <v>0.1</v>
      </c>
      <c r="D47" s="31">
        <v>28</v>
      </c>
      <c r="E47" s="31" t="s">
        <v>408</v>
      </c>
      <c r="F47" s="32">
        <v>433986</v>
      </c>
      <c r="G47" s="126">
        <v>-0.1</v>
      </c>
      <c r="H47" s="31">
        <v>28</v>
      </c>
      <c r="I47" s="31" t="s">
        <v>408</v>
      </c>
      <c r="J47" s="32">
        <v>178544</v>
      </c>
      <c r="K47" s="126">
        <v>-1.5</v>
      </c>
      <c r="L47" s="31">
        <v>28</v>
      </c>
      <c r="M47" s="31" t="s">
        <v>408</v>
      </c>
      <c r="N47" s="32">
        <v>806723</v>
      </c>
      <c r="O47" s="126">
        <v>-0.4</v>
      </c>
      <c r="P47" s="31">
        <v>28</v>
      </c>
      <c r="Q47" s="31" t="s">
        <v>408</v>
      </c>
      <c r="R47" s="32">
        <v>1206153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409</v>
      </c>
      <c r="B50" s="32"/>
      <c r="C50" s="126"/>
      <c r="D50" s="31">
        <v>29</v>
      </c>
      <c r="E50" s="31" t="s">
        <v>409</v>
      </c>
      <c r="F50" s="32"/>
      <c r="G50" s="126"/>
      <c r="H50" s="31">
        <v>29</v>
      </c>
      <c r="I50" s="31" t="s">
        <v>409</v>
      </c>
      <c r="J50" s="32"/>
      <c r="K50" s="126"/>
      <c r="L50" s="31">
        <v>29</v>
      </c>
      <c r="M50" s="31" t="s">
        <v>409</v>
      </c>
      <c r="N50" s="32"/>
      <c r="O50" s="126"/>
      <c r="P50" s="31">
        <v>29</v>
      </c>
      <c r="Q50" s="31" t="s">
        <v>409</v>
      </c>
      <c r="R50" s="32"/>
      <c r="S50" s="126"/>
      <c r="T50" s="31">
        <v>29</v>
      </c>
    </row>
    <row r="51" spans="1:20" ht="12.75">
      <c r="A51" s="31" t="s">
        <v>410</v>
      </c>
      <c r="B51" s="32"/>
      <c r="C51" s="126"/>
      <c r="D51" s="31">
        <v>30</v>
      </c>
      <c r="E51" s="31" t="s">
        <v>410</v>
      </c>
      <c r="F51" s="32"/>
      <c r="G51" s="126"/>
      <c r="H51" s="31">
        <v>30</v>
      </c>
      <c r="I51" s="31" t="s">
        <v>410</v>
      </c>
      <c r="J51" s="32"/>
      <c r="K51" s="126"/>
      <c r="L51" s="31">
        <v>30</v>
      </c>
      <c r="M51" s="31" t="s">
        <v>410</v>
      </c>
      <c r="N51" s="32"/>
      <c r="O51" s="126"/>
      <c r="P51" s="31">
        <v>30</v>
      </c>
      <c r="Q51" s="31" t="s">
        <v>410</v>
      </c>
      <c r="R51" s="32"/>
      <c r="S51" s="126"/>
      <c r="T51" s="31">
        <v>30</v>
      </c>
    </row>
    <row r="52" spans="1:20" ht="13.5" thickBot="1">
      <c r="A52" s="31" t="s">
        <v>411</v>
      </c>
      <c r="B52" s="32"/>
      <c r="C52" s="126"/>
      <c r="D52" s="31">
        <v>31</v>
      </c>
      <c r="E52" s="31" t="s">
        <v>411</v>
      </c>
      <c r="F52" s="32"/>
      <c r="G52" s="126"/>
      <c r="H52" s="31">
        <v>31</v>
      </c>
      <c r="I52" s="31" t="s">
        <v>411</v>
      </c>
      <c r="J52" s="32"/>
      <c r="K52" s="126"/>
      <c r="L52" s="31">
        <v>31</v>
      </c>
      <c r="M52" s="31" t="s">
        <v>411</v>
      </c>
      <c r="N52" s="32"/>
      <c r="O52" s="126"/>
      <c r="P52" s="31">
        <v>31</v>
      </c>
      <c r="Q52" s="31" t="s">
        <v>411</v>
      </c>
      <c r="R52" s="32"/>
      <c r="S52" s="126"/>
      <c r="T52" s="31">
        <v>31</v>
      </c>
    </row>
    <row r="53" spans="1:20" ht="12.75">
      <c r="A53" s="158" t="s">
        <v>412</v>
      </c>
      <c r="B53" s="159">
        <v>0</v>
      </c>
      <c r="C53" s="160"/>
      <c r="D53" s="158">
        <v>32</v>
      </c>
      <c r="E53" s="158" t="s">
        <v>412</v>
      </c>
      <c r="F53" s="159">
        <v>0</v>
      </c>
      <c r="G53" s="160"/>
      <c r="H53" s="158">
        <v>32</v>
      </c>
      <c r="I53" s="158" t="s">
        <v>412</v>
      </c>
      <c r="J53" s="159">
        <v>0</v>
      </c>
      <c r="K53" s="160"/>
      <c r="L53" s="158">
        <v>32</v>
      </c>
      <c r="M53" s="158" t="s">
        <v>412</v>
      </c>
      <c r="N53" s="159">
        <v>0</v>
      </c>
      <c r="O53" s="160"/>
      <c r="P53" s="158">
        <v>32</v>
      </c>
      <c r="Q53" s="158" t="s">
        <v>412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413</v>
      </c>
      <c r="B56" s="32"/>
      <c r="C56" s="126"/>
      <c r="D56" s="31">
        <v>33</v>
      </c>
      <c r="E56" s="31" t="s">
        <v>413</v>
      </c>
      <c r="F56" s="32"/>
      <c r="G56" s="126"/>
      <c r="H56" s="31">
        <v>33</v>
      </c>
      <c r="I56" s="31" t="s">
        <v>413</v>
      </c>
      <c r="J56" s="32"/>
      <c r="K56" s="126"/>
      <c r="L56" s="31">
        <v>33</v>
      </c>
      <c r="M56" s="31" t="s">
        <v>413</v>
      </c>
      <c r="N56" s="32"/>
      <c r="O56" s="126"/>
      <c r="P56" s="31">
        <v>33</v>
      </c>
      <c r="Q56" s="31" t="s">
        <v>413</v>
      </c>
      <c r="R56" s="32"/>
      <c r="S56" s="126"/>
      <c r="T56" s="31">
        <v>33</v>
      </c>
    </row>
    <row r="57" spans="1:20" ht="12.75">
      <c r="A57" s="31" t="s">
        <v>414</v>
      </c>
      <c r="B57" s="32"/>
      <c r="C57" s="126"/>
      <c r="D57" s="31">
        <v>34</v>
      </c>
      <c r="E57" s="31" t="s">
        <v>414</v>
      </c>
      <c r="F57" s="32"/>
      <c r="G57" s="126"/>
      <c r="H57" s="31">
        <v>34</v>
      </c>
      <c r="I57" s="31" t="s">
        <v>414</v>
      </c>
      <c r="J57" s="32"/>
      <c r="K57" s="126"/>
      <c r="L57" s="31">
        <v>34</v>
      </c>
      <c r="M57" s="31" t="s">
        <v>414</v>
      </c>
      <c r="N57" s="32"/>
      <c r="O57" s="126"/>
      <c r="P57" s="31">
        <v>34</v>
      </c>
      <c r="Q57" s="31" t="s">
        <v>414</v>
      </c>
      <c r="R57" s="32"/>
      <c r="S57" s="126"/>
      <c r="T57" s="31">
        <v>34</v>
      </c>
    </row>
    <row r="58" spans="1:20" ht="13.5" thickBot="1">
      <c r="A58" s="31" t="s">
        <v>415</v>
      </c>
      <c r="B58" s="32"/>
      <c r="C58" s="126"/>
      <c r="D58" s="31">
        <v>35</v>
      </c>
      <c r="E58" s="31" t="s">
        <v>415</v>
      </c>
      <c r="F58" s="32"/>
      <c r="G58" s="126"/>
      <c r="H58" s="31">
        <v>35</v>
      </c>
      <c r="I58" s="31" t="s">
        <v>415</v>
      </c>
      <c r="J58" s="32"/>
      <c r="K58" s="126"/>
      <c r="L58" s="31">
        <v>35</v>
      </c>
      <c r="M58" s="31" t="s">
        <v>415</v>
      </c>
      <c r="N58" s="32"/>
      <c r="O58" s="126"/>
      <c r="P58" s="31">
        <v>35</v>
      </c>
      <c r="Q58" s="31" t="s">
        <v>415</v>
      </c>
      <c r="R58" s="32"/>
      <c r="S58" s="126"/>
      <c r="T58" s="31">
        <v>35</v>
      </c>
    </row>
    <row r="59" spans="1:20" ht="12.75">
      <c r="A59" s="158" t="s">
        <v>416</v>
      </c>
      <c r="B59" s="159">
        <v>0</v>
      </c>
      <c r="C59" s="160"/>
      <c r="D59" s="158">
        <v>36</v>
      </c>
      <c r="E59" s="158" t="s">
        <v>416</v>
      </c>
      <c r="F59" s="159">
        <v>0</v>
      </c>
      <c r="G59" s="160"/>
      <c r="H59" s="158">
        <v>36</v>
      </c>
      <c r="I59" s="158" t="s">
        <v>416</v>
      </c>
      <c r="J59" s="159">
        <v>0</v>
      </c>
      <c r="K59" s="160"/>
      <c r="L59" s="158">
        <v>36</v>
      </c>
      <c r="M59" s="158" t="s">
        <v>416</v>
      </c>
      <c r="N59" s="159">
        <v>0</v>
      </c>
      <c r="O59" s="160"/>
      <c r="P59" s="158">
        <v>36</v>
      </c>
      <c r="Q59" s="158" t="s">
        <v>416</v>
      </c>
      <c r="R59" s="159">
        <v>0</v>
      </c>
      <c r="S59" s="160"/>
      <c r="T59" s="35">
        <v>36</v>
      </c>
    </row>
    <row r="60" spans="1:20" ht="12.75">
      <c r="A60" s="31" t="s">
        <v>417</v>
      </c>
      <c r="B60" s="32">
        <v>0</v>
      </c>
      <c r="C60" s="126"/>
      <c r="D60" s="31">
        <v>37</v>
      </c>
      <c r="E60" s="31" t="s">
        <v>417</v>
      </c>
      <c r="F60" s="32">
        <v>0</v>
      </c>
      <c r="G60" s="126"/>
      <c r="H60" s="31">
        <v>37</v>
      </c>
      <c r="I60" s="31" t="s">
        <v>417</v>
      </c>
      <c r="J60" s="32">
        <v>0</v>
      </c>
      <c r="K60" s="126"/>
      <c r="L60" s="31">
        <v>37</v>
      </c>
      <c r="M60" s="31" t="s">
        <v>417</v>
      </c>
      <c r="N60" s="32">
        <v>0</v>
      </c>
      <c r="O60" s="126"/>
      <c r="P60" s="31">
        <v>37</v>
      </c>
      <c r="Q60" s="31" t="s">
        <v>417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194193</v>
      </c>
      <c r="C63" s="167">
        <v>0.1</v>
      </c>
      <c r="D63" s="165">
        <v>38</v>
      </c>
      <c r="E63" s="165" t="s">
        <v>30</v>
      </c>
      <c r="F63" s="166">
        <v>433986</v>
      </c>
      <c r="G63" s="167">
        <v>-0.1</v>
      </c>
      <c r="H63" s="165">
        <v>38</v>
      </c>
      <c r="I63" s="165" t="s">
        <v>30</v>
      </c>
      <c r="J63" s="166">
        <v>178544</v>
      </c>
      <c r="K63" s="167">
        <v>-1.5</v>
      </c>
      <c r="L63" s="165">
        <v>38</v>
      </c>
      <c r="M63" s="165" t="s">
        <v>30</v>
      </c>
      <c r="N63" s="166">
        <v>806723</v>
      </c>
      <c r="O63" s="167">
        <v>-0.4</v>
      </c>
      <c r="P63" s="165">
        <v>38</v>
      </c>
      <c r="Q63" s="165" t="s">
        <v>30</v>
      </c>
      <c r="R63" s="166">
        <v>1206153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421</v>
      </c>
      <c r="N1" s="15" t="s">
        <v>422</v>
      </c>
      <c r="O1" s="20"/>
    </row>
    <row r="2" spans="13:14" ht="12.75">
      <c r="M2" s="18" t="e">
        <f>Data!H42</f>
        <v>#N/A</v>
      </c>
      <c r="N2" s="17" t="e">
        <f>Data!I42</f>
        <v>#N/A</v>
      </c>
    </row>
    <row r="3" spans="13:14" ht="12.75">
      <c r="M3" s="18" t="e">
        <f>Data!H43</f>
        <v>#N/A</v>
      </c>
      <c r="N3" s="17" t="e">
        <f>Data!I43</f>
        <v>#N/A</v>
      </c>
    </row>
    <row r="4" spans="13:14" ht="12.75">
      <c r="M4" s="18" t="e">
        <f>Data!H44</f>
        <v>#N/A</v>
      </c>
      <c r="N4" s="17" t="e">
        <f>Data!I44</f>
        <v>#N/A</v>
      </c>
    </row>
    <row r="5" spans="13:14" ht="12.75">
      <c r="M5" s="18" t="e">
        <f>Data!H45</f>
        <v>#N/A</v>
      </c>
      <c r="N5" s="17" t="e">
        <f>Data!I45</f>
        <v>#N/A</v>
      </c>
    </row>
    <row r="6" spans="13:14" ht="12.75">
      <c r="M6" s="18" t="e">
        <f>Data!H46</f>
        <v>#N/A</v>
      </c>
      <c r="N6" s="17" t="e">
        <f>Data!I46</f>
        <v>#N/A</v>
      </c>
    </row>
    <row r="7" spans="13:14" ht="12.75">
      <c r="M7" s="18" t="e">
        <f>Data!H47</f>
        <v>#N/A</v>
      </c>
      <c r="N7" s="17" t="e">
        <f>Data!I47</f>
        <v>#N/A</v>
      </c>
    </row>
    <row r="8" spans="13:14" ht="12.75">
      <c r="M8" s="18" t="e">
        <f>Data!H48</f>
        <v>#N/A</v>
      </c>
      <c r="N8" s="17" t="e">
        <f>Data!I48</f>
        <v>#N/A</v>
      </c>
    </row>
    <row r="9" spans="13:14" ht="12.75">
      <c r="M9" s="18" t="e">
        <f>Data!H49</f>
        <v>#N/A</v>
      </c>
      <c r="N9" s="17" t="e">
        <f>Data!I49</f>
        <v>#N/A</v>
      </c>
    </row>
    <row r="10" spans="13:14" ht="12.75">
      <c r="M10" s="18" t="e">
        <f>Data!H50</f>
        <v>#N/A</v>
      </c>
      <c r="N10" s="17" t="e">
        <f>Data!I50</f>
        <v>#N/A</v>
      </c>
    </row>
    <row r="11" spans="13:14" ht="12.75">
      <c r="M11" s="18" t="e">
        <f>Data!H51</f>
        <v>#N/A</v>
      </c>
      <c r="N11" s="17" t="e">
        <f>Data!I51</f>
        <v>#N/A</v>
      </c>
    </row>
    <row r="12" spans="13:14" ht="12.75">
      <c r="M12" s="18" t="e">
        <f>Data!H52</f>
        <v>#N/A</v>
      </c>
      <c r="N12" s="17" t="e">
        <f>Data!I52</f>
        <v>#N/A</v>
      </c>
    </row>
    <row r="13" spans="13:14" ht="12.75">
      <c r="M13" s="18" t="e">
        <f>Data!H53</f>
        <v>#N/A</v>
      </c>
      <c r="N13" s="17" t="e">
        <f>Data!I53</f>
        <v>#N/A</v>
      </c>
    </row>
    <row r="14" spans="13:14" ht="12.75">
      <c r="M14" s="18" t="e">
        <f>Data!H54</f>
        <v>#N/A</v>
      </c>
      <c r="N14" s="17" t="e">
        <f>Data!I54</f>
        <v>#N/A</v>
      </c>
    </row>
    <row r="15" spans="13:14" ht="12.75">
      <c r="M15" s="18" t="e">
        <f>Data!H55</f>
        <v>#N/A</v>
      </c>
      <c r="N15" s="17" t="e">
        <f>Data!I55</f>
        <v>#N/A</v>
      </c>
    </row>
    <row r="16" spans="13:14" ht="12.75">
      <c r="M16" s="18" t="e">
        <f>Data!H56</f>
        <v>#N/A</v>
      </c>
      <c r="N16" s="17" t="e">
        <f>Data!I56</f>
        <v>#N/A</v>
      </c>
    </row>
    <row r="17" spans="13:14" ht="12.75">
      <c r="M17" s="18" t="e">
        <f>Data!H57</f>
        <v>#N/A</v>
      </c>
      <c r="N17" s="17" t="e">
        <f>Data!I57</f>
        <v>#N/A</v>
      </c>
    </row>
    <row r="18" spans="13:14" ht="12.75">
      <c r="M18" s="18" t="e">
        <f>Data!H58</f>
        <v>#N/A</v>
      </c>
      <c r="N18" s="17" t="e">
        <f>Data!I58</f>
        <v>#N/A</v>
      </c>
    </row>
    <row r="19" spans="13:14" ht="12.75">
      <c r="M19" s="18" t="e">
        <f>Data!H59</f>
        <v>#N/A</v>
      </c>
      <c r="N19" s="17" t="e">
        <f>Data!I59</f>
        <v>#N/A</v>
      </c>
    </row>
    <row r="20" spans="13:14" ht="12.75">
      <c r="M20" s="18" t="e">
        <f>Data!H60</f>
        <v>#N/A</v>
      </c>
      <c r="N20" s="17" t="e">
        <f>Data!I60</f>
        <v>#N/A</v>
      </c>
    </row>
    <row r="21" spans="13:14" ht="12.75">
      <c r="M21" s="18" t="e">
        <f>Data!H61</f>
        <v>#N/A</v>
      </c>
      <c r="N21" s="17" t="e">
        <f>Data!I61</f>
        <v>#N/A</v>
      </c>
    </row>
    <row r="22" spans="13:14" ht="12.75">
      <c r="M22" s="18" t="e">
        <f>Data!H62</f>
        <v>#N/A</v>
      </c>
      <c r="N22" s="17" t="e">
        <f>Data!I62</f>
        <v>#N/A</v>
      </c>
    </row>
    <row r="23" spans="13:14" ht="12.75">
      <c r="M23" s="18" t="e">
        <f>Data!H63</f>
        <v>#N/A</v>
      </c>
      <c r="N23" s="17" t="e">
        <f>Data!I63</f>
        <v>#N/A</v>
      </c>
    </row>
    <row r="24" spans="13:14" ht="12.75">
      <c r="M24" s="18" t="e">
        <f>Data!H64</f>
        <v>#N/A</v>
      </c>
      <c r="N24" s="17" t="e">
        <f>Data!I64</f>
        <v>#N/A</v>
      </c>
    </row>
    <row r="25" spans="13:14" ht="12.75">
      <c r="M25" s="18" t="e">
        <f>Data!H65</f>
        <v>#N/A</v>
      </c>
      <c r="N25" s="17" t="e">
        <f>Data!I65</f>
        <v>#N/A</v>
      </c>
    </row>
    <row r="26" spans="13:14" ht="12.75">
      <c r="M26" s="18" t="e">
        <f>Data!H66</f>
        <v>#N/A</v>
      </c>
      <c r="N26" s="17" t="e">
        <f>Data!I66</f>
        <v>#N/A</v>
      </c>
    </row>
    <row r="27" spans="13:14" ht="12.75">
      <c r="M27" s="18" t="e">
        <f>Data!H67</f>
        <v>#N/A</v>
      </c>
      <c r="N27" s="17" t="e">
        <f>Data!I67</f>
        <v>#N/A</v>
      </c>
    </row>
    <row r="28" spans="13:14" ht="12.75">
      <c r="M28" s="18" t="e">
        <f>Data!H68</f>
        <v>#N/A</v>
      </c>
      <c r="N28" s="17" t="e">
        <f>Data!I68</f>
        <v>#N/A</v>
      </c>
    </row>
    <row r="29" spans="13:14" ht="12.75">
      <c r="M29" s="18" t="e">
        <f>Data!H69</f>
        <v>#N/A</v>
      </c>
      <c r="N29" s="17" t="e">
        <f>Data!I69</f>
        <v>#N/A</v>
      </c>
    </row>
    <row r="30" spans="13:14" ht="12.75">
      <c r="M30" s="18" t="e">
        <f>Data!H70</f>
        <v>#N/A</v>
      </c>
      <c r="N30" s="17" t="e">
        <f>Data!I70</f>
        <v>#N/A</v>
      </c>
    </row>
    <row r="31" spans="13:14" ht="12.75">
      <c r="M31" s="18" t="e">
        <f>Data!H71</f>
        <v>#N/A</v>
      </c>
      <c r="N31" s="17" t="e">
        <f>Data!I71</f>
        <v>#N/A</v>
      </c>
    </row>
    <row r="32" spans="13:14" ht="12.75">
      <c r="M32" s="18" t="e">
        <f>Data!H72</f>
        <v>#N/A</v>
      </c>
      <c r="N32" s="17" t="e">
        <f>Data!I72</f>
        <v>#N/A</v>
      </c>
    </row>
    <row r="33" spans="13:14" ht="12.75">
      <c r="M33" s="18" t="e">
        <f>Data!H73</f>
        <v>#N/A</v>
      </c>
      <c r="N33" s="17" t="e">
        <f>Data!I73</f>
        <v>#N/A</v>
      </c>
    </row>
    <row r="34" spans="13:14" ht="12.75">
      <c r="M34" s="18" t="e">
        <f>Data!H74</f>
        <v>#N/A</v>
      </c>
      <c r="N34" s="17" t="e">
        <f>Data!I74</f>
        <v>#N/A</v>
      </c>
    </row>
    <row r="35" spans="13:14" ht="12.75">
      <c r="M35" s="18" t="e">
        <f>Data!H75</f>
        <v>#N/A</v>
      </c>
      <c r="N35" s="17" t="e">
        <f>Data!I75</f>
        <v>#N/A</v>
      </c>
    </row>
    <row r="36" spans="13:14" ht="12.75">
      <c r="M36" s="18" t="e">
        <f>Data!H76</f>
        <v>#N/A</v>
      </c>
      <c r="N36" s="17" t="e">
        <f>Data!I76</f>
        <v>#N/A</v>
      </c>
    </row>
    <row r="37" spans="13:14" ht="12.75">
      <c r="M37" s="18" t="e">
        <f>Data!H77</f>
        <v>#N/A</v>
      </c>
      <c r="N37" s="17" t="e">
        <f>Data!I77</f>
        <v>#N/A</v>
      </c>
    </row>
    <row r="38" spans="13:14" ht="12.75">
      <c r="M38" s="18" t="e">
        <f>Data!H78</f>
        <v>#N/A</v>
      </c>
      <c r="N38" s="17" t="e">
        <f>Data!I78</f>
        <v>#N/A</v>
      </c>
    </row>
    <row r="39" spans="13:14" ht="12.75">
      <c r="M39" s="18" t="e">
        <f>Data!H79</f>
        <v>#N/A</v>
      </c>
      <c r="N39" s="17" t="e">
        <f>Data!I79</f>
        <v>#N/A</v>
      </c>
    </row>
    <row r="40" spans="13:14" ht="12.75">
      <c r="M40" s="18" t="e">
        <f>Data!H80</f>
        <v>#N/A</v>
      </c>
      <c r="N40" s="17" t="e">
        <f>Data!I80</f>
        <v>#N/A</v>
      </c>
    </row>
    <row r="41" spans="13:14" ht="12.75">
      <c r="M41" s="18" t="e">
        <f>Data!H81</f>
        <v>#N/A</v>
      </c>
      <c r="N41" s="17" t="e">
        <f>Data!I81</f>
        <v>#N/A</v>
      </c>
    </row>
    <row r="42" spans="13:14" ht="12.75">
      <c r="M42" s="18" t="e">
        <f>Data!H82</f>
        <v>#N/A</v>
      </c>
      <c r="N42" s="17" t="e">
        <f>Data!I82</f>
        <v>#N/A</v>
      </c>
    </row>
    <row r="43" spans="13:14" ht="12.75">
      <c r="M43" s="18" t="e">
        <f>Data!H83</f>
        <v>#N/A</v>
      </c>
      <c r="N43" s="17" t="e">
        <f>Data!I83</f>
        <v>#N/A</v>
      </c>
    </row>
    <row r="44" spans="13:14" ht="12.75">
      <c r="M44" s="18" t="e">
        <f>Data!H84</f>
        <v>#N/A</v>
      </c>
      <c r="N44" s="17" t="e">
        <f>Data!I84</f>
        <v>#N/A</v>
      </c>
    </row>
    <row r="45" spans="13:14" ht="12.75">
      <c r="M45" s="18" t="e">
        <f>Data!H85</f>
        <v>#N/A</v>
      </c>
      <c r="N45" s="17" t="e">
        <f>Data!I85</f>
        <v>#N/A</v>
      </c>
    </row>
    <row r="46" spans="13:14" ht="12.75">
      <c r="M46" s="18" t="e">
        <f>Data!H86</f>
        <v>#N/A</v>
      </c>
      <c r="N46" s="17" t="e">
        <f>Data!I86</f>
        <v>#N/A</v>
      </c>
    </row>
    <row r="47" spans="13:14" ht="12.75">
      <c r="M47" s="18" t="e">
        <f>Data!H87</f>
        <v>#N/A</v>
      </c>
      <c r="N47" s="17" t="e">
        <f>Data!I87</f>
        <v>#N/A</v>
      </c>
    </row>
    <row r="48" spans="13:14" ht="12.75">
      <c r="M48" s="18" t="e">
        <f>Data!H88</f>
        <v>#N/A</v>
      </c>
      <c r="N48" s="17" t="e">
        <f>Data!I88</f>
        <v>#N/A</v>
      </c>
    </row>
    <row r="49" spans="13:14" ht="12.75">
      <c r="M49" s="18" t="e">
        <f>Data!H89</f>
        <v>#N/A</v>
      </c>
      <c r="N49" s="17" t="e">
        <f>Data!I89</f>
        <v>#N/A</v>
      </c>
    </row>
    <row r="50" spans="13:14" ht="12.75">
      <c r="M50" s="18" t="e">
        <f>Data!H90</f>
        <v>#N/A</v>
      </c>
      <c r="N50" s="17" t="e">
        <f>Data!I90</f>
        <v>#N/A</v>
      </c>
    </row>
    <row r="51" spans="13:14" ht="12.75">
      <c r="M51" s="18" t="e">
        <f>Data!H91</f>
        <v>#N/A</v>
      </c>
      <c r="N51" s="17" t="e">
        <f>Data!I91</f>
        <v>#N/A</v>
      </c>
    </row>
    <row r="52" spans="13:14" ht="12.75">
      <c r="M52" s="18" t="e">
        <f>Data!H92</f>
        <v>#N/A</v>
      </c>
      <c r="N52" s="17" t="e">
        <f>Data!I92</f>
        <v>#N/A</v>
      </c>
    </row>
    <row r="53" spans="13:14" ht="12.75">
      <c r="M53" s="18" t="e">
        <f>Data!H93</f>
        <v>#N/A</v>
      </c>
      <c r="N53" s="17" t="e">
        <f>Data!I93</f>
        <v>#N/A</v>
      </c>
    </row>
    <row r="54" spans="13:14" ht="12.75">
      <c r="M54" s="18" t="e">
        <f>Data!H94</f>
        <v>#N/A</v>
      </c>
      <c r="N54" s="17" t="e">
        <f>Data!I94</f>
        <v>#N/A</v>
      </c>
    </row>
    <row r="55" spans="13:14" ht="12.75">
      <c r="M55" s="18" t="e">
        <f>Data!H95</f>
        <v>#N/A</v>
      </c>
      <c r="N55" s="17" t="e">
        <f>Data!I95</f>
        <v>#N/A</v>
      </c>
    </row>
    <row r="56" spans="13:14" ht="12.75">
      <c r="M56" s="18" t="e">
        <f>Data!H96</f>
        <v>#N/A</v>
      </c>
      <c r="N56" s="17" t="e">
        <f>Data!I96</f>
        <v>#N/A</v>
      </c>
    </row>
    <row r="57" spans="13:14" ht="12.75">
      <c r="M57" s="18" t="e">
        <f>Data!H97</f>
        <v>#N/A</v>
      </c>
      <c r="N57" s="17" t="e">
        <f>Data!I97</f>
        <v>#N/A</v>
      </c>
    </row>
    <row r="58" spans="13:14" ht="12.75">
      <c r="M58" s="18" t="e">
        <f>Data!H98</f>
        <v>#N/A</v>
      </c>
      <c r="N58" s="17" t="e">
        <f>Data!I98</f>
        <v>#N/A</v>
      </c>
    </row>
    <row r="59" spans="13:14" ht="12.75">
      <c r="M59" s="18" t="e">
        <f>Data!H99</f>
        <v>#N/A</v>
      </c>
      <c r="N59" s="17" t="e">
        <f>Data!I99</f>
        <v>#N/A</v>
      </c>
    </row>
    <row r="60" spans="13:14" ht="12.75">
      <c r="M60" s="18" t="e">
        <f>Data!H100</f>
        <v>#N/A</v>
      </c>
      <c r="N60" s="17" t="e">
        <f>Data!I100</f>
        <v>#N/A</v>
      </c>
    </row>
    <row r="61" spans="13:14" ht="12.75">
      <c r="M61" s="18" t="e">
        <f>Data!H101</f>
        <v>#N/A</v>
      </c>
      <c r="N61" s="17" t="e">
        <f>Data!I101</f>
        <v>#N/A</v>
      </c>
    </row>
    <row r="62" spans="13:14" ht="12.75">
      <c r="M62" s="18" t="e">
        <f>Data!H102</f>
        <v>#N/A</v>
      </c>
      <c r="N62" s="17" t="e">
        <f>Data!I102</f>
        <v>#N/A</v>
      </c>
    </row>
    <row r="63" spans="13:14" ht="12.75">
      <c r="M63" s="18" t="e">
        <f>Data!H103</f>
        <v>#N/A</v>
      </c>
      <c r="N63" s="17" t="e">
        <f>Data!I103</f>
        <v>#N/A</v>
      </c>
    </row>
    <row r="64" spans="13:14" ht="12.75">
      <c r="M64" s="18" t="e">
        <f>Data!H104</f>
        <v>#N/A</v>
      </c>
      <c r="N64" s="17" t="e">
        <f>Data!I104</f>
        <v>#N/A</v>
      </c>
    </row>
    <row r="65" spans="13:14" ht="12.75">
      <c r="M65" s="18" t="e">
        <f>Data!H105</f>
        <v>#N/A</v>
      </c>
      <c r="N65" s="17" t="e">
        <f>Data!I105</f>
        <v>#N/A</v>
      </c>
    </row>
    <row r="66" spans="13:14" ht="12.75">
      <c r="M66" s="18" t="e">
        <f>Data!H106</f>
        <v>#N/A</v>
      </c>
      <c r="N66" s="17" t="e">
        <f>Data!I106</f>
        <v>#N/A</v>
      </c>
    </row>
    <row r="67" spans="13:14" ht="12.75">
      <c r="M67" s="18" t="e">
        <f>Data!H107</f>
        <v>#N/A</v>
      </c>
      <c r="N67" s="17" t="e">
        <f>Data!I107</f>
        <v>#N/A</v>
      </c>
    </row>
    <row r="68" spans="13:14" ht="12.75">
      <c r="M68" s="18" t="e">
        <f>Data!H108</f>
        <v>#N/A</v>
      </c>
      <c r="N68" s="17" t="e">
        <f>Data!I108</f>
        <v>#N/A</v>
      </c>
    </row>
    <row r="69" spans="13:14" ht="12.75">
      <c r="M69" s="18" t="e">
        <f>Data!H109</f>
        <v>#N/A</v>
      </c>
      <c r="N69" s="17" t="e">
        <f>Data!I109</f>
        <v>#N/A</v>
      </c>
    </row>
    <row r="70" spans="13:14" ht="12.75">
      <c r="M70" s="18" t="e">
        <f>Data!H110</f>
        <v>#N/A</v>
      </c>
      <c r="N70" s="17" t="e">
        <f>Data!I110</f>
        <v>#N/A</v>
      </c>
    </row>
    <row r="71" spans="13:14" ht="12.75">
      <c r="M71" s="18" t="e">
        <f>Data!H111</f>
        <v>#N/A</v>
      </c>
      <c r="N71" s="17" t="e">
        <f>Data!I111</f>
        <v>#N/A</v>
      </c>
    </row>
    <row r="72" spans="13:14" ht="12.75">
      <c r="M72" s="18" t="e">
        <f>Data!H112</f>
        <v>#N/A</v>
      </c>
      <c r="N72" s="17" t="e">
        <f>Data!I112</f>
        <v>#N/A</v>
      </c>
    </row>
    <row r="73" spans="13:14" ht="12.75">
      <c r="M73" s="18" t="e">
        <f>Data!H113</f>
        <v>#N/A</v>
      </c>
      <c r="N73" s="17" t="e">
        <f>Data!I113</f>
        <v>#N/A</v>
      </c>
    </row>
    <row r="74" spans="13:14" ht="12.75">
      <c r="M74" s="18" t="e">
        <f>Data!H114</f>
        <v>#N/A</v>
      </c>
      <c r="N74" s="17" t="e">
        <f>Data!I114</f>
        <v>#N/A</v>
      </c>
    </row>
    <row r="75" spans="13:14" ht="12.75">
      <c r="M75" s="18" t="e">
        <f>Data!H115</f>
        <v>#N/A</v>
      </c>
      <c r="N75" s="17" t="e">
        <f>Data!I115</f>
        <v>#N/A</v>
      </c>
    </row>
    <row r="76" spans="13:14" ht="12.75">
      <c r="M76" s="18" t="e">
        <f>Data!H116</f>
        <v>#N/A</v>
      </c>
      <c r="N76" s="17" t="e">
        <f>Data!I116</f>
        <v>#N/A</v>
      </c>
    </row>
    <row r="77" spans="13:14" ht="12.75">
      <c r="M77" s="18" t="e">
        <f>Data!H117</f>
        <v>#N/A</v>
      </c>
      <c r="N77" s="17" t="e">
        <f>Data!I117</f>
        <v>#N/A</v>
      </c>
    </row>
    <row r="78" spans="13:14" ht="12.75">
      <c r="M78" s="18" t="e">
        <f>Data!H118</f>
        <v>#N/A</v>
      </c>
      <c r="N78" s="17" t="e">
        <f>Data!I118</f>
        <v>#N/A</v>
      </c>
    </row>
    <row r="79" spans="13:14" ht="12.75">
      <c r="M79" s="18" t="e">
        <f>Data!H119</f>
        <v>#N/A</v>
      </c>
      <c r="N79" s="17" t="e">
        <f>Data!I119</f>
        <v>#N/A</v>
      </c>
    </row>
    <row r="80" spans="13:14" ht="12.75">
      <c r="M80" s="18" t="e">
        <f>Data!H120</f>
        <v>#N/A</v>
      </c>
      <c r="N80" s="17" t="e">
        <f>Data!I120</f>
        <v>#N/A</v>
      </c>
    </row>
    <row r="81" spans="13:14" ht="12.75">
      <c r="M81" s="18" t="e">
        <f>Data!H121</f>
        <v>#N/A</v>
      </c>
      <c r="N81" s="17" t="e">
        <f>Data!I121</f>
        <v>#N/A</v>
      </c>
    </row>
    <row r="82" spans="13:14" ht="12.75">
      <c r="M82" s="18" t="e">
        <f>Data!H122</f>
        <v>#N/A</v>
      </c>
      <c r="N82" s="17" t="e">
        <f>Data!I122</f>
        <v>#N/A</v>
      </c>
    </row>
    <row r="83" spans="13:14" ht="12.75">
      <c r="M83" s="18" t="e">
        <f>Data!H123</f>
        <v>#N/A</v>
      </c>
      <c r="N83" s="17" t="e">
        <f>Data!I123</f>
        <v>#N/A</v>
      </c>
    </row>
    <row r="84" spans="13:14" ht="12.75">
      <c r="M84" s="18" t="e">
        <f>Data!H124</f>
        <v>#N/A</v>
      </c>
      <c r="N84" s="17" t="e">
        <f>Data!I124</f>
        <v>#N/A</v>
      </c>
    </row>
    <row r="85" spans="13:14" ht="12.75">
      <c r="M85" s="18" t="e">
        <f>Data!H125</f>
        <v>#N/A</v>
      </c>
      <c r="N85" s="17" t="e">
        <f>Data!I125</f>
        <v>#N/A</v>
      </c>
    </row>
    <row r="86" spans="13:14" ht="12.75">
      <c r="M86" s="18" t="e">
        <f>Data!H126</f>
        <v>#N/A</v>
      </c>
      <c r="N86" s="17" t="e">
        <f>Data!I126</f>
        <v>#N/A</v>
      </c>
    </row>
    <row r="87" spans="13:14" ht="12.75">
      <c r="M87" s="18" t="e">
        <f>Data!H127</f>
        <v>#N/A</v>
      </c>
      <c r="N87" s="17" t="e">
        <f>Data!I127</f>
        <v>#N/A</v>
      </c>
    </row>
    <row r="88" spans="13:14" ht="12.75">
      <c r="M88" s="18" t="e">
        <f>Data!H128</f>
        <v>#N/A</v>
      </c>
      <c r="N88" s="17" t="e">
        <f>Data!I128</f>
        <v>#N/A</v>
      </c>
    </row>
    <row r="89" spans="13:14" ht="12.75">
      <c r="M89" s="18" t="e">
        <f>Data!H129</f>
        <v>#N/A</v>
      </c>
      <c r="N89" s="17" t="e">
        <f>Data!I129</f>
        <v>#N/A</v>
      </c>
    </row>
    <row r="90" spans="13:14" ht="12.75">
      <c r="M90" s="18" t="e">
        <f>Data!H130</f>
        <v>#N/A</v>
      </c>
      <c r="N90" s="17" t="e">
        <f>Data!I130</f>
        <v>#N/A</v>
      </c>
    </row>
    <row r="91" spans="13:14" ht="12.75">
      <c r="M91" s="18" t="e">
        <f>Data!H131</f>
        <v>#N/A</v>
      </c>
      <c r="N91" s="17" t="e">
        <f>Data!I131</f>
        <v>#N/A</v>
      </c>
    </row>
    <row r="92" spans="13:14" ht="12.75">
      <c r="M92" s="18" t="e">
        <f>Data!H132</f>
        <v>#N/A</v>
      </c>
      <c r="N92" s="17" t="e">
        <f>Data!I132</f>
        <v>#N/A</v>
      </c>
    </row>
    <row r="93" spans="13:14" ht="12.75">
      <c r="M93" s="18" t="e">
        <f>Data!H133</f>
        <v>#N/A</v>
      </c>
      <c r="N93" s="17" t="e">
        <f>Data!I133</f>
        <v>#N/A</v>
      </c>
    </row>
    <row r="94" spans="13:14" ht="12.75">
      <c r="M94" s="18" t="e">
        <f>Data!H134</f>
        <v>#N/A</v>
      </c>
      <c r="N94" s="17" t="e">
        <f>Data!I134</f>
        <v>#N/A</v>
      </c>
    </row>
    <row r="95" spans="13:14" ht="12.75">
      <c r="M95" s="18" t="e">
        <f>Data!H135</f>
        <v>#N/A</v>
      </c>
      <c r="N95" s="17" t="e">
        <f>Data!I135</f>
        <v>#N/A</v>
      </c>
    </row>
    <row r="96" spans="13:14" ht="12.75">
      <c r="M96" s="18" t="e">
        <f>Data!H136</f>
        <v>#N/A</v>
      </c>
      <c r="N96" s="17" t="e">
        <f>Data!I136</f>
        <v>#N/A</v>
      </c>
    </row>
    <row r="97" spans="13:14" ht="12.75">
      <c r="M97" s="18" t="e">
        <f>Data!H137</f>
        <v>#N/A</v>
      </c>
      <c r="N97" s="17" t="e">
        <f>Data!I137</f>
        <v>#N/A</v>
      </c>
    </row>
    <row r="98" spans="13:14" ht="12.75">
      <c r="M98" s="18" t="e">
        <f>Data!H138</f>
        <v>#N/A</v>
      </c>
      <c r="N98" s="17" t="e">
        <f>Data!I138</f>
        <v>#N/A</v>
      </c>
    </row>
    <row r="99" spans="13:14" ht="12.75">
      <c r="M99" s="18" t="e">
        <f>Data!H139</f>
        <v>#N/A</v>
      </c>
      <c r="N99" s="17" t="e">
        <f>Data!I139</f>
        <v>#N/A</v>
      </c>
    </row>
    <row r="100" spans="13:14" ht="12.75">
      <c r="M100" s="18" t="e">
        <f>Data!H140</f>
        <v>#N/A</v>
      </c>
      <c r="N100" s="17" t="e">
        <f>Data!I140</f>
        <v>#N/A</v>
      </c>
    </row>
    <row r="101" spans="13:14" ht="12.75">
      <c r="M101" s="18" t="e">
        <f>Data!H141</f>
        <v>#N/A</v>
      </c>
      <c r="N101" s="17" t="e">
        <f>Data!I141</f>
        <v>#N/A</v>
      </c>
    </row>
    <row r="102" spans="13:14" ht="12.75">
      <c r="M102" s="18" t="e">
        <f>Data!H142</f>
        <v>#N/A</v>
      </c>
      <c r="N102" s="17" t="e">
        <f>Data!I142</f>
        <v>#N/A</v>
      </c>
    </row>
    <row r="103" spans="13:14" ht="12.75">
      <c r="M103" s="18" t="e">
        <f>Data!H143</f>
        <v>#N/A</v>
      </c>
      <c r="N103" s="17" t="e">
        <f>Data!I143</f>
        <v>#N/A</v>
      </c>
    </row>
    <row r="104" spans="13:14" ht="12.75">
      <c r="M104" s="18" t="e">
        <f>Data!H144</f>
        <v>#N/A</v>
      </c>
      <c r="N104" s="17" t="e">
        <f>Data!I144</f>
        <v>#N/A</v>
      </c>
    </row>
    <row r="105" spans="13:14" ht="12.75">
      <c r="M105" s="18" t="e">
        <f>Data!H145</f>
        <v>#N/A</v>
      </c>
      <c r="N105" s="17" t="e">
        <f>Data!I145</f>
        <v>#N/A</v>
      </c>
    </row>
    <row r="106" spans="13:14" ht="12.75">
      <c r="M106" s="18" t="e">
        <f>Data!H146</f>
        <v>#N/A</v>
      </c>
      <c r="N106" s="17" t="e">
        <f>Data!I146</f>
        <v>#N/A</v>
      </c>
    </row>
    <row r="107" spans="13:14" ht="12.75">
      <c r="M107" s="18" t="e">
        <f>Data!H147</f>
        <v>#N/A</v>
      </c>
      <c r="N107" s="17" t="e">
        <f>Data!I147</f>
        <v>#N/A</v>
      </c>
    </row>
    <row r="108" spans="13:14" ht="12.75">
      <c r="M108" s="18" t="e">
        <f>Data!H148</f>
        <v>#N/A</v>
      </c>
      <c r="N108" s="17" t="e">
        <f>Data!I148</f>
        <v>#N/A</v>
      </c>
    </row>
    <row r="109" spans="13:14" ht="12.75">
      <c r="M109" s="18" t="e">
        <f>Data!H149</f>
        <v>#N/A</v>
      </c>
      <c r="N109" s="17" t="e">
        <f>Data!I149</f>
        <v>#N/A</v>
      </c>
    </row>
    <row r="110" spans="13:14" ht="12.75">
      <c r="M110" s="18" t="e">
        <f>Data!H150</f>
        <v>#N/A</v>
      </c>
      <c r="N110" s="17" t="e">
        <f>Data!I150</f>
        <v>#N/A</v>
      </c>
    </row>
    <row r="111" spans="13:14" ht="12.75">
      <c r="M111" s="18" t="e">
        <f>Data!H151</f>
        <v>#N/A</v>
      </c>
      <c r="N111" s="17" t="e">
        <f>Data!I151</f>
        <v>#N/A</v>
      </c>
    </row>
    <row r="112" spans="13:14" ht="12.75">
      <c r="M112" s="18" t="e">
        <f>Data!H152</f>
        <v>#N/A</v>
      </c>
      <c r="N112" s="17" t="e">
        <f>Data!I152</f>
        <v>#N/A</v>
      </c>
    </row>
    <row r="113" spans="13:14" ht="12.75">
      <c r="M113" s="18" t="e">
        <f>Data!H153</f>
        <v>#N/A</v>
      </c>
      <c r="N113" s="17" t="e">
        <f>Data!I153</f>
        <v>#N/A</v>
      </c>
    </row>
    <row r="114" spans="13:14" ht="12.75">
      <c r="M114" s="18" t="e">
        <f>Data!H154</f>
        <v>#N/A</v>
      </c>
      <c r="N114" s="17" t="e">
        <f>Data!I154</f>
        <v>#N/A</v>
      </c>
    </row>
    <row r="115" spans="13:14" ht="12.75">
      <c r="M115" s="18" t="e">
        <f>Data!H155</f>
        <v>#N/A</v>
      </c>
      <c r="N115" s="17" t="e">
        <f>Data!I155</f>
        <v>#N/A</v>
      </c>
    </row>
    <row r="116" spans="13:14" ht="12.75">
      <c r="M116" s="18" t="e">
        <f>Data!H156</f>
        <v>#N/A</v>
      </c>
      <c r="N116" s="17" t="e">
        <f>Data!I156</f>
        <v>#N/A</v>
      </c>
    </row>
    <row r="117" spans="13:14" ht="12.75">
      <c r="M117" s="18" t="e">
        <f>Data!H157</f>
        <v>#N/A</v>
      </c>
      <c r="N117" s="17" t="e">
        <f>Data!I157</f>
        <v>#N/A</v>
      </c>
    </row>
    <row r="118" spans="13:14" ht="12.75">
      <c r="M118" s="18" t="e">
        <f>Data!H158</f>
        <v>#N/A</v>
      </c>
      <c r="N118" s="17" t="e">
        <f>Data!I158</f>
        <v>#N/A</v>
      </c>
    </row>
    <row r="119" spans="13:14" ht="12.75">
      <c r="M119" s="18" t="e">
        <f>Data!H159</f>
        <v>#N/A</v>
      </c>
      <c r="N119" s="17" t="e">
        <f>Data!I159</f>
        <v>#N/A</v>
      </c>
    </row>
    <row r="120" spans="13:14" ht="12.75">
      <c r="M120" s="18" t="e">
        <f>Data!H160</f>
        <v>#N/A</v>
      </c>
      <c r="N120" s="17" t="e">
        <f>Data!I160</f>
        <v>#N/A</v>
      </c>
    </row>
    <row r="121" spans="13:14" ht="12.75">
      <c r="M121" s="18" t="e">
        <f>Data!H161</f>
        <v>#N/A</v>
      </c>
      <c r="N121" s="17" t="e">
        <f>Data!I161</f>
        <v>#N/A</v>
      </c>
    </row>
    <row r="122" spans="13:14" ht="12.75">
      <c r="M122" s="18" t="e">
        <f>Data!H162</f>
        <v>#N/A</v>
      </c>
      <c r="N122" s="17" t="e">
        <f>Data!I162</f>
        <v>#N/A</v>
      </c>
    </row>
    <row r="123" spans="13:14" ht="12.75">
      <c r="M123" s="18" t="e">
        <f>Data!H163</f>
        <v>#N/A</v>
      </c>
      <c r="N123" s="17" t="e">
        <f>Data!I163</f>
        <v>#N/A</v>
      </c>
    </row>
    <row r="124" spans="13:14" ht="12.75">
      <c r="M124" s="18" t="e">
        <f>Data!H164</f>
        <v>#N/A</v>
      </c>
      <c r="N124" s="17" t="e">
        <f>Data!I164</f>
        <v>#N/A</v>
      </c>
    </row>
    <row r="125" spans="13:14" ht="12.75">
      <c r="M125" s="18" t="e">
        <f>Data!H165</f>
        <v>#N/A</v>
      </c>
      <c r="N125" s="17" t="e">
        <f>Data!I165</f>
        <v>#N/A</v>
      </c>
    </row>
    <row r="126" spans="13:14" ht="12.75">
      <c r="M126" s="18" t="e">
        <f>Data!H166</f>
        <v>#N/A</v>
      </c>
      <c r="N126" s="17" t="e">
        <f>Data!I166</f>
        <v>#N/A</v>
      </c>
    </row>
    <row r="127" spans="13:14" ht="12.75">
      <c r="M127" s="18" t="e">
        <f>Data!H167</f>
        <v>#N/A</v>
      </c>
      <c r="N127" s="17" t="e">
        <f>Data!I167</f>
        <v>#N/A</v>
      </c>
    </row>
    <row r="128" spans="13:14" ht="12.75">
      <c r="M128" s="18" t="e">
        <f>Data!H168</f>
        <v>#N/A</v>
      </c>
      <c r="N128" s="17" t="e">
        <f>Data!I168</f>
        <v>#N/A</v>
      </c>
    </row>
    <row r="129" spans="13:14" ht="12.75">
      <c r="M129" s="18" t="e">
        <f>Data!H169</f>
        <v>#N/A</v>
      </c>
      <c r="N129" s="17" t="e">
        <f>Data!I169</f>
        <v>#N/A</v>
      </c>
    </row>
    <row r="130" spans="13:14" ht="12.75">
      <c r="M130" s="18" t="e">
        <f>Data!H170</f>
        <v>#N/A</v>
      </c>
      <c r="N130" s="17" t="e">
        <f>Data!I170</f>
        <v>#N/A</v>
      </c>
    </row>
    <row r="131" spans="13:14" ht="12.75">
      <c r="M131" s="18" t="e">
        <f>Data!H171</f>
        <v>#N/A</v>
      </c>
      <c r="N131" s="17" t="e">
        <f>Data!I171</f>
        <v>#N/A</v>
      </c>
    </row>
    <row r="132" spans="13:14" ht="12.75">
      <c r="M132" s="18" t="e">
        <f>Data!H172</f>
        <v>#N/A</v>
      </c>
      <c r="N132" s="17" t="e">
        <f>Data!I172</f>
        <v>#N/A</v>
      </c>
    </row>
    <row r="133" spans="13:14" ht="12.75">
      <c r="M133" s="18" t="e">
        <f>Data!H173</f>
        <v>#N/A</v>
      </c>
      <c r="N133" s="17" t="e">
        <f>Data!I173</f>
        <v>#N/A</v>
      </c>
    </row>
    <row r="134" spans="13:14" ht="12.75">
      <c r="M134" s="18" t="e">
        <f>Data!H174</f>
        <v>#N/A</v>
      </c>
      <c r="N134" s="17" t="e">
        <f>Data!I174</f>
        <v>#N/A</v>
      </c>
    </row>
    <row r="135" spans="13:14" ht="12.75">
      <c r="M135" s="18" t="e">
        <f>Data!H175</f>
        <v>#N/A</v>
      </c>
      <c r="N135" s="17" t="e">
        <f>Data!I175</f>
        <v>#N/A</v>
      </c>
    </row>
    <row r="136" spans="13:14" ht="12.75">
      <c r="M136" s="18" t="e">
        <f>Data!H176</f>
        <v>#N/A</v>
      </c>
      <c r="N136" s="17" t="e">
        <f>Data!I176</f>
        <v>#N/A</v>
      </c>
    </row>
    <row r="137" spans="13:14" ht="12.75">
      <c r="M137" s="18" t="e">
        <f>Data!H177</f>
        <v>#N/A</v>
      </c>
      <c r="N137" s="17" t="e">
        <f>Data!I177</f>
        <v>#N/A</v>
      </c>
    </row>
    <row r="138" spans="13:14" ht="12.75">
      <c r="M138" s="18" t="e">
        <f>Data!H178</f>
        <v>#N/A</v>
      </c>
      <c r="N138" s="17" t="e">
        <f>Data!I178</f>
        <v>#N/A</v>
      </c>
    </row>
    <row r="139" spans="13:14" ht="12.75">
      <c r="M139" s="18" t="e">
        <f>Data!H179</f>
        <v>#N/A</v>
      </c>
      <c r="N139" s="17" t="e">
        <f>Data!I179</f>
        <v>#N/A</v>
      </c>
    </row>
    <row r="140" spans="13:14" ht="12.75">
      <c r="M140" s="18" t="e">
        <f>Data!H180</f>
        <v>#N/A</v>
      </c>
      <c r="N140" s="17" t="e">
        <f>Data!I180</f>
        <v>#N/A</v>
      </c>
    </row>
    <row r="141" spans="13:14" ht="12.75">
      <c r="M141" s="18" t="e">
        <f>Data!H181</f>
        <v>#N/A</v>
      </c>
      <c r="N141" s="17" t="e">
        <f>Data!I181</f>
        <v>#N/A</v>
      </c>
    </row>
    <row r="142" spans="13:14" ht="12.75">
      <c r="M142" s="18" t="e">
        <f>Data!H182</f>
        <v>#N/A</v>
      </c>
      <c r="N142" s="17" t="e">
        <f>Data!I182</f>
        <v>#N/A</v>
      </c>
    </row>
    <row r="143" spans="13:14" ht="12.75">
      <c r="M143" s="18" t="e">
        <f>Data!H183</f>
        <v>#N/A</v>
      </c>
      <c r="N143" s="17" t="e">
        <f>Data!I183</f>
        <v>#N/A</v>
      </c>
    </row>
    <row r="144" spans="13:14" ht="12.75">
      <c r="M144" s="18" t="e">
        <f>Data!H184</f>
        <v>#N/A</v>
      </c>
      <c r="N144" s="17" t="e">
        <f>Data!I184</f>
        <v>#N/A</v>
      </c>
    </row>
    <row r="145" spans="13:14" ht="12.75">
      <c r="M145" s="18" t="e">
        <f>Data!H185</f>
        <v>#N/A</v>
      </c>
      <c r="N145" s="17" t="e">
        <f>Data!I185</f>
        <v>#N/A</v>
      </c>
    </row>
    <row r="146" spans="13:14" ht="12.75">
      <c r="M146" s="18" t="e">
        <f>Data!H186</f>
        <v>#N/A</v>
      </c>
      <c r="N146" s="17" t="e">
        <f>Data!I186</f>
        <v>#N/A</v>
      </c>
    </row>
    <row r="147" spans="13:14" ht="12.75">
      <c r="M147" s="18" t="e">
        <f>Data!H187</f>
        <v>#N/A</v>
      </c>
      <c r="N147" s="17" t="e">
        <f>Data!I187</f>
        <v>#N/A</v>
      </c>
    </row>
    <row r="148" spans="13:14" ht="12.75">
      <c r="M148" s="18" t="e">
        <f>Data!H188</f>
        <v>#N/A</v>
      </c>
      <c r="N148" s="17" t="e">
        <f>Data!I188</f>
        <v>#N/A</v>
      </c>
    </row>
    <row r="149" spans="13:14" ht="12.75">
      <c r="M149" s="18" t="e">
        <f>Data!H189</f>
        <v>#N/A</v>
      </c>
      <c r="N149" s="17" t="e">
        <f>Data!I189</f>
        <v>#N/A</v>
      </c>
    </row>
    <row r="150" spans="13:14" ht="12.75">
      <c r="M150" s="18" t="e">
        <f>Data!H190</f>
        <v>#N/A</v>
      </c>
      <c r="N150" s="17" t="e">
        <f>Data!I190</f>
        <v>#N/A</v>
      </c>
    </row>
    <row r="151" spans="13:14" ht="12.75">
      <c r="M151" s="18" t="e">
        <f>Data!H191</f>
        <v>#N/A</v>
      </c>
      <c r="N151" s="17" t="e">
        <f>Data!I191</f>
        <v>#N/A</v>
      </c>
    </row>
    <row r="152" spans="13:14" ht="12.75">
      <c r="M152" s="18" t="e">
        <f>Data!H192</f>
        <v>#N/A</v>
      </c>
      <c r="N152" s="17" t="e">
        <f>Data!I192</f>
        <v>#N/A</v>
      </c>
    </row>
    <row r="153" spans="13:14" ht="12.75">
      <c r="M153" s="18" t="e">
        <f>Data!H193</f>
        <v>#N/A</v>
      </c>
      <c r="N153" s="17" t="e">
        <f>Data!I193</f>
        <v>#N/A</v>
      </c>
    </row>
    <row r="154" spans="13:14" ht="12.75">
      <c r="M154" s="18" t="e">
        <f>Data!H194</f>
        <v>#N/A</v>
      </c>
      <c r="N154" s="17" t="e">
        <f>Data!I194</f>
        <v>#N/A</v>
      </c>
    </row>
    <row r="155" spans="13:14" ht="12.75">
      <c r="M155" s="18" t="e">
        <f>Data!H195</f>
        <v>#N/A</v>
      </c>
      <c r="N155" s="17" t="e">
        <f>Data!I195</f>
        <v>#N/A</v>
      </c>
    </row>
    <row r="156" spans="13:14" ht="12.75">
      <c r="M156" s="18" t="e">
        <f>Data!H196</f>
        <v>#N/A</v>
      </c>
      <c r="N156" s="17" t="e">
        <f>Data!I196</f>
        <v>#N/A</v>
      </c>
    </row>
    <row r="157" spans="13:14" ht="12.75">
      <c r="M157" s="18" t="e">
        <f>Data!H197</f>
        <v>#N/A</v>
      </c>
      <c r="N157" s="17" t="e">
        <f>Data!I197</f>
        <v>#N/A</v>
      </c>
    </row>
    <row r="158" spans="13:14" ht="12.75">
      <c r="M158" s="18" t="e">
        <f>Data!H198</f>
        <v>#N/A</v>
      </c>
      <c r="N158" s="17" t="e">
        <f>Data!I198</f>
        <v>#N/A</v>
      </c>
    </row>
    <row r="159" spans="13:14" ht="12.75">
      <c r="M159" s="18" t="e">
        <f>Data!H199</f>
        <v>#N/A</v>
      </c>
      <c r="N159" s="17" t="e">
        <f>Data!I199</f>
        <v>#N/A</v>
      </c>
    </row>
    <row r="160" spans="13:14" ht="12.75">
      <c r="M160" s="18" t="e">
        <f>Data!H200</f>
        <v>#N/A</v>
      </c>
      <c r="N160" s="17" t="e">
        <f>Data!I200</f>
        <v>#N/A</v>
      </c>
    </row>
    <row r="161" spans="13:14" ht="12.75">
      <c r="M161" s="18" t="e">
        <f>Data!H201</f>
        <v>#N/A</v>
      </c>
      <c r="N161" s="17" t="e">
        <f>Data!I201</f>
        <v>#N/A</v>
      </c>
    </row>
    <row r="162" spans="13:14" ht="12.75">
      <c r="M162" s="18" t="e">
        <f>Data!H202</f>
        <v>#N/A</v>
      </c>
      <c r="N162" s="17" t="e">
        <f>Data!I202</f>
        <v>#N/A</v>
      </c>
    </row>
    <row r="163" spans="13:14" ht="12.75">
      <c r="M163" s="18" t="e">
        <f>Data!H203</f>
        <v>#N/A</v>
      </c>
      <c r="N163" s="17" t="e">
        <f>Data!I203</f>
        <v>#N/A</v>
      </c>
    </row>
    <row r="164" spans="13:14" ht="12.75">
      <c r="M164" s="18" t="e">
        <f>Data!H204</f>
        <v>#N/A</v>
      </c>
      <c r="N164" s="17" t="e">
        <f>Data!I204</f>
        <v>#N/A</v>
      </c>
    </row>
    <row r="165" spans="13:14" ht="12.75">
      <c r="M165" s="18" t="e">
        <f>Data!H205</f>
        <v>#N/A</v>
      </c>
      <c r="N165" s="17" t="e">
        <f>Data!I205</f>
        <v>#N/A</v>
      </c>
    </row>
    <row r="166" spans="13:14" ht="12.75">
      <c r="M166" s="18" t="e">
        <f>Data!H206</f>
        <v>#N/A</v>
      </c>
      <c r="N166" s="17" t="e">
        <f>Data!I206</f>
        <v>#N/A</v>
      </c>
    </row>
    <row r="167" spans="13:14" ht="12.75">
      <c r="M167" s="18" t="e">
        <f>Data!H207</f>
        <v>#N/A</v>
      </c>
      <c r="N167" s="17" t="e">
        <f>Data!I207</f>
        <v>#N/A</v>
      </c>
    </row>
    <row r="168" spans="13:14" ht="12.75">
      <c r="M168" s="18" t="e">
        <f>Data!H208</f>
        <v>#N/A</v>
      </c>
      <c r="N168" s="17" t="e">
        <f>Data!I208</f>
        <v>#N/A</v>
      </c>
    </row>
    <row r="169" spans="13:14" ht="12.75">
      <c r="M169" s="18" t="e">
        <f>Data!H209</f>
        <v>#N/A</v>
      </c>
      <c r="N169" s="17" t="e">
        <f>Data!I209</f>
        <v>#N/A</v>
      </c>
    </row>
    <row r="170" spans="13:14" ht="12.75">
      <c r="M170" s="18" t="e">
        <f>Data!H210</f>
        <v>#N/A</v>
      </c>
      <c r="N170" s="17" t="e">
        <f>Data!I210</f>
        <v>#N/A</v>
      </c>
    </row>
    <row r="171" spans="13:14" ht="12.75">
      <c r="M171" s="18" t="e">
        <f>Data!H211</f>
        <v>#N/A</v>
      </c>
      <c r="N171" s="17" t="e">
        <f>Data!I211</f>
        <v>#N/A</v>
      </c>
    </row>
    <row r="172" spans="13:14" ht="12.75">
      <c r="M172" s="18" t="e">
        <f>Data!H212</f>
        <v>#N/A</v>
      </c>
      <c r="N172" s="17" t="e">
        <f>Data!I212</f>
        <v>#N/A</v>
      </c>
    </row>
    <row r="173" spans="13:14" ht="12.75">
      <c r="M173" s="18" t="e">
        <f>Data!H213</f>
        <v>#N/A</v>
      </c>
      <c r="N173" s="17" t="e">
        <f>Data!I213</f>
        <v>#N/A</v>
      </c>
    </row>
    <row r="174" spans="13:14" ht="12.75">
      <c r="M174" s="18" t="e">
        <f>Data!H214</f>
        <v>#N/A</v>
      </c>
      <c r="N174" s="17" t="e">
        <f>Data!I214</f>
        <v>#N/A</v>
      </c>
    </row>
    <row r="175" spans="13:14" ht="12.75">
      <c r="M175" s="18" t="e">
        <f>Data!H215</f>
        <v>#N/A</v>
      </c>
      <c r="N175" s="17" t="e">
        <f>Data!I215</f>
        <v>#N/A</v>
      </c>
    </row>
    <row r="176" spans="13:14" ht="12.75">
      <c r="M176" s="18" t="e">
        <f>Data!H216</f>
        <v>#N/A</v>
      </c>
      <c r="N176" s="17" t="e">
        <f>Data!I216</f>
        <v>#N/A</v>
      </c>
    </row>
    <row r="177" spans="13:14" ht="12.75">
      <c r="M177" s="18" t="e">
        <f>Data!H217</f>
        <v>#N/A</v>
      </c>
      <c r="N177" s="17" t="e">
        <f>Data!I217</f>
        <v>#N/A</v>
      </c>
    </row>
    <row r="178" spans="13:14" ht="12.75">
      <c r="M178" s="18" t="e">
        <f>Data!H218</f>
        <v>#N/A</v>
      </c>
      <c r="N178" s="17" t="e">
        <f>Data!I218</f>
        <v>#N/A</v>
      </c>
    </row>
    <row r="179" spans="13:14" ht="12.75">
      <c r="M179" s="18" t="e">
        <f>Data!H219</f>
        <v>#N/A</v>
      </c>
      <c r="N179" s="17" t="e">
        <f>Data!I219</f>
        <v>#N/A</v>
      </c>
    </row>
    <row r="180" spans="13:14" ht="12.75">
      <c r="M180" s="18" t="e">
        <f>Data!H220</f>
        <v>#N/A</v>
      </c>
      <c r="N180" s="17" t="e">
        <f>Data!I220</f>
        <v>#N/A</v>
      </c>
    </row>
    <row r="181" spans="13:14" ht="12.75">
      <c r="M181" s="18" t="e">
        <f>Data!H221</f>
        <v>#N/A</v>
      </c>
      <c r="N181" s="17" t="e">
        <f>Data!I221</f>
        <v>#N/A</v>
      </c>
    </row>
    <row r="182" spans="13:14" ht="12.75">
      <c r="M182" s="18" t="e">
        <f>Data!H222</f>
        <v>#N/A</v>
      </c>
      <c r="N182" s="17" t="e">
        <f>Data!I222</f>
        <v>#N/A</v>
      </c>
    </row>
    <row r="183" spans="13:14" ht="12.75">
      <c r="M183" s="18" t="e">
        <f>Data!H223</f>
        <v>#N/A</v>
      </c>
      <c r="N183" s="17" t="e">
        <f>Data!I223</f>
        <v>#N/A</v>
      </c>
    </row>
    <row r="184" spans="13:14" ht="12.75">
      <c r="M184" s="18" t="e">
        <f>Data!H224</f>
        <v>#N/A</v>
      </c>
      <c r="N184" s="17" t="e">
        <f>Data!I224</f>
        <v>#N/A</v>
      </c>
    </row>
    <row r="185" spans="13:14" ht="12.75">
      <c r="M185" s="18" t="e">
        <f>Data!H225</f>
        <v>#N/A</v>
      </c>
      <c r="N185" s="17" t="e">
        <f>Data!I225</f>
        <v>#N/A</v>
      </c>
    </row>
    <row r="186" spans="13:14" ht="12.75">
      <c r="M186" s="18" t="e">
        <f>Data!H226</f>
        <v>#N/A</v>
      </c>
      <c r="N186" s="17" t="e">
        <f>Data!I226</f>
        <v>#N/A</v>
      </c>
    </row>
    <row r="187" spans="13:14" ht="12.75">
      <c r="M187" s="18" t="e">
        <f>Data!H227</f>
        <v>#N/A</v>
      </c>
      <c r="N187" s="17" t="e">
        <f>Data!I227</f>
        <v>#N/A</v>
      </c>
    </row>
    <row r="188" spans="13:14" ht="12.75">
      <c r="M188" s="18" t="e">
        <f>Data!H228</f>
        <v>#N/A</v>
      </c>
      <c r="N188" s="17" t="e">
        <f>Data!I228</f>
        <v>#N/A</v>
      </c>
    </row>
    <row r="189" spans="13:14" ht="12.75">
      <c r="M189" s="18" t="e">
        <f>Data!H229</f>
        <v>#N/A</v>
      </c>
      <c r="N189" s="17" t="e">
        <f>Data!I229</f>
        <v>#N/A</v>
      </c>
    </row>
    <row r="190" spans="13:14" ht="12.75">
      <c r="M190" s="18" t="e">
        <f>Data!H230</f>
        <v>#N/A</v>
      </c>
      <c r="N190" s="17" t="e">
        <f>Data!I230</f>
        <v>#N/A</v>
      </c>
    </row>
    <row r="191" spans="13:14" ht="12.75">
      <c r="M191" s="18" t="e">
        <f>Data!H231</f>
        <v>#N/A</v>
      </c>
      <c r="N191" s="17" t="e">
        <f>Data!I231</f>
        <v>#N/A</v>
      </c>
    </row>
    <row r="192" spans="13:14" ht="12.75">
      <c r="M192" s="18" t="e">
        <f>Data!H232</f>
        <v>#N/A</v>
      </c>
      <c r="N192" s="17" t="e">
        <f>Data!I232</f>
        <v>#N/A</v>
      </c>
    </row>
    <row r="193" spans="13:14" ht="12.75">
      <c r="M193" s="18" t="e">
        <f>Data!H233</f>
        <v>#N/A</v>
      </c>
      <c r="N193" s="17" t="e">
        <f>Data!I233</f>
        <v>#N/A</v>
      </c>
    </row>
    <row r="194" spans="13:14" ht="12.75">
      <c r="M194" s="18" t="e">
        <f>Data!H234</f>
        <v>#N/A</v>
      </c>
      <c r="N194" s="17" t="e">
        <f>Data!I234</f>
        <v>#N/A</v>
      </c>
    </row>
    <row r="195" spans="13:14" ht="12.75">
      <c r="M195" s="18" t="e">
        <f>Data!H235</f>
        <v>#N/A</v>
      </c>
      <c r="N195" s="17" t="e">
        <f>Data!I235</f>
        <v>#N/A</v>
      </c>
    </row>
    <row r="196" spans="13:14" ht="12.75">
      <c r="M196" s="18" t="e">
        <f>Data!H236</f>
        <v>#N/A</v>
      </c>
      <c r="N196" s="17" t="e">
        <f>Data!I236</f>
        <v>#N/A</v>
      </c>
    </row>
    <row r="197" spans="13:14" ht="12.75">
      <c r="M197" s="18" t="e">
        <f>Data!H237</f>
        <v>#N/A</v>
      </c>
      <c r="N197" s="17" t="e">
        <f>Data!I237</f>
        <v>#N/A</v>
      </c>
    </row>
    <row r="198" spans="13:14" ht="12.75">
      <c r="M198" s="18" t="e">
        <f>Data!H238</f>
        <v>#N/A</v>
      </c>
      <c r="N198" s="17" t="e">
        <f>Data!I238</f>
        <v>#N/A</v>
      </c>
    </row>
    <row r="199" spans="13:14" ht="12.75">
      <c r="M199" s="18" t="e">
        <f>Data!H239</f>
        <v>#N/A</v>
      </c>
      <c r="N199" s="17" t="e">
        <f>Data!I239</f>
        <v>#N/A</v>
      </c>
    </row>
    <row r="200" spans="13:14" ht="12.75">
      <c r="M200" s="18" t="e">
        <f>Data!H240</f>
        <v>#N/A</v>
      </c>
      <c r="N200" s="17" t="e">
        <f>Data!I240</f>
        <v>#N/A</v>
      </c>
    </row>
    <row r="201" spans="13:14" ht="12.75">
      <c r="M201" s="18" t="e">
        <f>Data!H241</f>
        <v>#N/A</v>
      </c>
      <c r="N201" s="17" t="e">
        <f>Data!I241</f>
        <v>#N/A</v>
      </c>
    </row>
    <row r="202" spans="13:14" ht="12.75">
      <c r="M202" s="18" t="e">
        <f>Data!H242</f>
        <v>#N/A</v>
      </c>
      <c r="N202" s="17" t="e">
        <f>Data!I242</f>
        <v>#N/A</v>
      </c>
    </row>
    <row r="203" spans="13:14" ht="12.75">
      <c r="M203" s="18" t="e">
        <f>Data!H243</f>
        <v>#N/A</v>
      </c>
      <c r="N203" s="17" t="e">
        <f>Data!I243</f>
        <v>#N/A</v>
      </c>
    </row>
    <row r="204" spans="13:14" ht="12.75">
      <c r="M204" s="18" t="e">
        <f>Data!H244</f>
        <v>#N/A</v>
      </c>
      <c r="N204" s="17" t="e">
        <f>Data!I244</f>
        <v>#N/A</v>
      </c>
    </row>
    <row r="205" spans="13:14" ht="12.75">
      <c r="M205" s="18" t="e">
        <f>Data!H245</f>
        <v>#N/A</v>
      </c>
      <c r="N205" s="17" t="e">
        <f>Data!I245</f>
        <v>#N/A</v>
      </c>
    </row>
    <row r="206" spans="13:14" ht="12.75">
      <c r="M206" s="18" t="e">
        <f>Data!H246</f>
        <v>#N/A</v>
      </c>
      <c r="N206" s="17" t="e">
        <f>Data!I246</f>
        <v>#N/A</v>
      </c>
    </row>
    <row r="207" spans="13:14" ht="12.75">
      <c r="M207" s="18" t="e">
        <f>Data!H247</f>
        <v>#N/A</v>
      </c>
      <c r="N207" s="17" t="e">
        <f>Data!I247</f>
        <v>#N/A</v>
      </c>
    </row>
    <row r="208" spans="13:14" ht="12.75">
      <c r="M208" s="18" t="e">
        <f>Data!H248</f>
        <v>#N/A</v>
      </c>
      <c r="N208" s="17" t="e">
        <f>Data!I248</f>
        <v>#N/A</v>
      </c>
    </row>
    <row r="209" spans="13:14" ht="12.75">
      <c r="M209" s="18" t="e">
        <f>Data!H249</f>
        <v>#N/A</v>
      </c>
      <c r="N209" s="17" t="e">
        <f>Data!I249</f>
        <v>#N/A</v>
      </c>
    </row>
    <row r="210" spans="13:14" ht="12.75">
      <c r="M210" s="18" t="e">
        <f>Data!H250</f>
        <v>#N/A</v>
      </c>
      <c r="N210" s="17" t="e">
        <f>Data!I250</f>
        <v>#N/A</v>
      </c>
    </row>
    <row r="211" spans="13:14" ht="12.75">
      <c r="M211" s="18" t="e">
        <f>Data!H251</f>
        <v>#N/A</v>
      </c>
      <c r="N211" s="17" t="e">
        <f>Data!I251</f>
        <v>#N/A</v>
      </c>
    </row>
    <row r="212" spans="13:14" ht="12.75">
      <c r="M212" s="18" t="e">
        <f>Data!H252</f>
        <v>#N/A</v>
      </c>
      <c r="N212" s="17" t="e">
        <f>Data!I252</f>
        <v>#N/A</v>
      </c>
    </row>
    <row r="213" spans="13:14" ht="12.75">
      <c r="M213" s="18" t="e">
        <f>Data!H253</f>
        <v>#N/A</v>
      </c>
      <c r="N213" s="17" t="e">
        <f>Data!I253</f>
        <v>#N/A</v>
      </c>
    </row>
    <row r="214" spans="13:14" ht="12.75">
      <c r="M214" s="18" t="e">
        <f>Data!H254</f>
        <v>#N/A</v>
      </c>
      <c r="N214" s="17" t="e">
        <f>Data!I254</f>
        <v>#N/A</v>
      </c>
    </row>
    <row r="215" spans="13:14" ht="12.75">
      <c r="M215" s="18" t="e">
        <f>Data!H255</f>
        <v>#N/A</v>
      </c>
      <c r="N215" s="17" t="e">
        <f>Data!I255</f>
        <v>#N/A</v>
      </c>
    </row>
    <row r="216" spans="13:14" ht="12.75">
      <c r="M216" s="18" t="e">
        <f>Data!H256</f>
        <v>#N/A</v>
      </c>
      <c r="N216" s="17" t="e">
        <f>Data!I256</f>
        <v>#N/A</v>
      </c>
    </row>
    <row r="217" spans="13:14" ht="12.75">
      <c r="M217" s="18" t="e">
        <f>Data!H257</f>
        <v>#N/A</v>
      </c>
      <c r="N217" s="17" t="e">
        <f>Data!I257</f>
        <v>#N/A</v>
      </c>
    </row>
    <row r="218" spans="13:14" ht="12.75">
      <c r="M218" s="18" t="e">
        <f>Data!H258</f>
        <v>#N/A</v>
      </c>
      <c r="N218" s="17" t="e">
        <f>Data!I258</f>
        <v>#N/A</v>
      </c>
    </row>
    <row r="219" spans="13:14" ht="12.75">
      <c r="M219" s="18" t="e">
        <f>Data!H259</f>
        <v>#N/A</v>
      </c>
      <c r="N219" s="17" t="e">
        <f>Data!I259</f>
        <v>#N/A</v>
      </c>
    </row>
    <row r="220" spans="13:14" ht="12.75">
      <c r="M220" s="18" t="e">
        <f>Data!H260</f>
        <v>#N/A</v>
      </c>
      <c r="N220" s="17" t="e">
        <f>Data!I260</f>
        <v>#N/A</v>
      </c>
    </row>
    <row r="221" spans="13:14" ht="12.75">
      <c r="M221" s="18" t="e">
        <f>Data!H261</f>
        <v>#N/A</v>
      </c>
      <c r="N221" s="17" t="e">
        <f>Data!I261</f>
        <v>#N/A</v>
      </c>
    </row>
    <row r="222" spans="13:14" ht="12.75">
      <c r="M222" s="18" t="e">
        <f>Data!H262</f>
        <v>#N/A</v>
      </c>
      <c r="N222" s="17" t="e">
        <f>Data!I262</f>
        <v>#N/A</v>
      </c>
    </row>
    <row r="223" spans="13:14" ht="12.75">
      <c r="M223" s="18" t="e">
        <f>Data!H263</f>
        <v>#N/A</v>
      </c>
      <c r="N223" s="17" t="e">
        <f>Data!I263</f>
        <v>#N/A</v>
      </c>
    </row>
    <row r="224" spans="13:14" ht="12.75">
      <c r="M224" s="18" t="e">
        <f>Data!H264</f>
        <v>#N/A</v>
      </c>
      <c r="N224" s="17" t="e">
        <f>Data!I264</f>
        <v>#N/A</v>
      </c>
    </row>
    <row r="225" spans="13:14" ht="12.75">
      <c r="M225" s="18" t="e">
        <f>Data!H265</f>
        <v>#N/A</v>
      </c>
      <c r="N225" s="17" t="e">
        <f>Data!I265</f>
        <v>#N/A</v>
      </c>
    </row>
    <row r="226" spans="13:14" ht="12.75">
      <c r="M226" s="18" t="e">
        <f>Data!H266</f>
        <v>#N/A</v>
      </c>
      <c r="N226" s="17" t="e">
        <f>Data!I266</f>
        <v>#N/A</v>
      </c>
    </row>
    <row r="227" spans="13:14" ht="12.75">
      <c r="M227" s="18" t="e">
        <f>Data!H267</f>
        <v>#N/A</v>
      </c>
      <c r="N227" s="17" t="e">
        <f>Data!I267</f>
        <v>#N/A</v>
      </c>
    </row>
    <row r="228" spans="13:14" ht="12.75">
      <c r="M228" s="18" t="e">
        <f>Data!H268</f>
        <v>#N/A</v>
      </c>
      <c r="N228" s="17" t="e">
        <f>Data!I268</f>
        <v>#N/A</v>
      </c>
    </row>
    <row r="229" spans="13:14" ht="12.75">
      <c r="M229" s="18" t="e">
        <f>Data!H269</f>
        <v>#N/A</v>
      </c>
      <c r="N229" s="17" t="e">
        <f>Data!I269</f>
        <v>#N/A</v>
      </c>
    </row>
    <row r="230" spans="13:14" ht="12.75">
      <c r="M230" s="18" t="e">
        <f>Data!H270</f>
        <v>#N/A</v>
      </c>
      <c r="N230" s="17" t="e">
        <f>Data!I270</f>
        <v>#N/A</v>
      </c>
    </row>
    <row r="231" spans="13:14" ht="12.75">
      <c r="M231" s="18" t="e">
        <f>Data!H271</f>
        <v>#N/A</v>
      </c>
      <c r="N231" s="17" t="e">
        <f>Data!I271</f>
        <v>#N/A</v>
      </c>
    </row>
    <row r="232" spans="13:14" ht="12.75">
      <c r="M232" s="18" t="e">
        <f>Data!H272</f>
        <v>#N/A</v>
      </c>
      <c r="N232" s="17" t="e">
        <f>Data!I272</f>
        <v>#N/A</v>
      </c>
    </row>
    <row r="233" spans="13:14" ht="12.75">
      <c r="M233" s="18" t="e">
        <f>Data!H273</f>
        <v>#N/A</v>
      </c>
      <c r="N233" s="17" t="e">
        <f>Data!I273</f>
        <v>#N/A</v>
      </c>
    </row>
    <row r="234" spans="13:14" ht="12.75">
      <c r="M234" s="18" t="e">
        <f>Data!H274</f>
        <v>#N/A</v>
      </c>
      <c r="N234" s="17" t="e">
        <f>Data!I274</f>
        <v>#N/A</v>
      </c>
    </row>
    <row r="235" spans="13:14" ht="12.75">
      <c r="M235" s="18" t="e">
        <f>Data!H275</f>
        <v>#N/A</v>
      </c>
      <c r="N235" s="17" t="e">
        <f>Data!I275</f>
        <v>#N/A</v>
      </c>
    </row>
    <row r="236" spans="13:14" ht="12.75">
      <c r="M236" s="18" t="e">
        <f>Data!H276</f>
        <v>#N/A</v>
      </c>
      <c r="N236" s="17" t="e">
        <f>Data!I276</f>
        <v>#N/A</v>
      </c>
    </row>
    <row r="237" spans="13:14" ht="12.75">
      <c r="M237" s="18" t="e">
        <f>Data!H277</f>
        <v>#N/A</v>
      </c>
      <c r="N237" s="17" t="e">
        <f>Data!I277</f>
        <v>#N/A</v>
      </c>
    </row>
    <row r="238" spans="13:14" ht="12.75">
      <c r="M238" s="18" t="e">
        <f>Data!H278</f>
        <v>#N/A</v>
      </c>
      <c r="N238" s="17" t="e">
        <f>Data!I278</f>
        <v>#N/A</v>
      </c>
    </row>
    <row r="239" spans="13:14" ht="12.75">
      <c r="M239" s="18" t="e">
        <f>Data!H279</f>
        <v>#N/A</v>
      </c>
      <c r="N239" s="17" t="e">
        <f>Data!I279</f>
        <v>#N/A</v>
      </c>
    </row>
    <row r="240" spans="13:14" ht="12.75">
      <c r="M240" s="18" t="e">
        <f>Data!H280</f>
        <v>#N/A</v>
      </c>
      <c r="N240" s="17" t="e">
        <f>Data!I280</f>
        <v>#N/A</v>
      </c>
    </row>
    <row r="241" spans="13:14" ht="12.75">
      <c r="M241" s="18" t="e">
        <f>Data!H281</f>
        <v>#N/A</v>
      </c>
      <c r="N241" s="17" t="e">
        <f>Data!I281</f>
        <v>#N/A</v>
      </c>
    </row>
    <row r="242" spans="13:14" ht="12.75">
      <c r="M242" s="18" t="e">
        <f>Data!H282</f>
        <v>#N/A</v>
      </c>
      <c r="N242" s="17" t="e">
        <f>Data!I282</f>
        <v>#N/A</v>
      </c>
    </row>
    <row r="243" spans="13:14" ht="12.75">
      <c r="M243" s="18" t="e">
        <f>Data!H283</f>
        <v>#N/A</v>
      </c>
      <c r="N243" s="17" t="e">
        <f>Data!I283</f>
        <v>#N/A</v>
      </c>
    </row>
    <row r="244" spans="13:14" ht="12.75">
      <c r="M244" s="18" t="e">
        <f>Data!H284</f>
        <v>#N/A</v>
      </c>
      <c r="N244" s="17" t="e">
        <f>Data!I284</f>
        <v>#N/A</v>
      </c>
    </row>
    <row r="245" spans="13:14" ht="12.75">
      <c r="M245" s="18" t="e">
        <f>Data!H285</f>
        <v>#N/A</v>
      </c>
      <c r="N245" s="17" t="e">
        <f>Data!I285</f>
        <v>#N/A</v>
      </c>
    </row>
    <row r="246" spans="13:14" ht="12.75">
      <c r="M246" s="18" t="e">
        <f>Data!H286</f>
        <v>#N/A</v>
      </c>
      <c r="N246" s="17" t="e">
        <f>Data!I286</f>
        <v>#N/A</v>
      </c>
    </row>
    <row r="247" spans="13:14" ht="12.75">
      <c r="M247" s="18" t="e">
        <f>Data!H287</f>
        <v>#N/A</v>
      </c>
      <c r="N247" s="17" t="e">
        <f>Data!I287</f>
        <v>#N/A</v>
      </c>
    </row>
    <row r="248" spans="13:14" ht="12.75">
      <c r="M248" s="18" t="e">
        <f>Data!H288</f>
        <v>#N/A</v>
      </c>
      <c r="N248" s="17" t="e">
        <f>Data!I288</f>
        <v>#N/A</v>
      </c>
    </row>
    <row r="249" spans="13:14" ht="12.75">
      <c r="M249" s="18" t="e">
        <f>Data!H289</f>
        <v>#N/A</v>
      </c>
      <c r="N249" s="17" t="e">
        <f>Data!I289</f>
        <v>#N/A</v>
      </c>
    </row>
    <row r="250" spans="13:14" ht="12.75">
      <c r="M250" s="18" t="e">
        <f>Data!H290</f>
        <v>#N/A</v>
      </c>
      <c r="N250" s="17" t="e">
        <f>Data!I290</f>
        <v>#N/A</v>
      </c>
    </row>
    <row r="251" spans="13:14" ht="12.75">
      <c r="M251" s="18" t="e">
        <f>Data!H291</f>
        <v>#N/A</v>
      </c>
      <c r="N251" s="17" t="e">
        <f>Data!I291</f>
        <v>#N/A</v>
      </c>
    </row>
    <row r="252" spans="13:14" ht="12.75">
      <c r="M252" s="18" t="e">
        <f>Data!H292</f>
        <v>#N/A</v>
      </c>
      <c r="N252" s="17" t="e">
        <f>Data!I292</f>
        <v>#N/A</v>
      </c>
    </row>
    <row r="253" spans="13:14" ht="12.75">
      <c r="M253" s="18" t="e">
        <f>Data!H293</f>
        <v>#N/A</v>
      </c>
      <c r="N253" s="17" t="e">
        <f>Data!I293</f>
        <v>#N/A</v>
      </c>
    </row>
    <row r="254" spans="13:14" ht="12.75">
      <c r="M254" s="18" t="e">
        <f>Data!H294</f>
        <v>#N/A</v>
      </c>
      <c r="N254" s="17" t="e">
        <f>Data!I294</f>
        <v>#N/A</v>
      </c>
    </row>
    <row r="255" spans="13:14" ht="12.75">
      <c r="M255" s="18" t="e">
        <f>Data!H295</f>
        <v>#N/A</v>
      </c>
      <c r="N255" s="17" t="e">
        <f>Data!I295</f>
        <v>#N/A</v>
      </c>
    </row>
    <row r="256" spans="13:14" ht="12.75">
      <c r="M256" s="18" t="e">
        <f>Data!H296</f>
        <v>#N/A</v>
      </c>
      <c r="N256" s="17" t="e">
        <f>Data!I296</f>
        <v>#N/A</v>
      </c>
    </row>
    <row r="257" spans="13:14" ht="12.75">
      <c r="M257" s="18" t="e">
        <f>Data!H297</f>
        <v>#N/A</v>
      </c>
      <c r="N257" s="17" t="e">
        <f>Data!I297</f>
        <v>#N/A</v>
      </c>
    </row>
    <row r="258" spans="13:14" ht="12.75">
      <c r="M258" s="18" t="e">
        <f>Data!H298</f>
        <v>#N/A</v>
      </c>
      <c r="N258" s="17" t="e">
        <f>Data!I298</f>
        <v>#N/A</v>
      </c>
    </row>
    <row r="259" spans="13:14" ht="12.75">
      <c r="M259" s="18" t="e">
        <f>Data!H299</f>
        <v>#N/A</v>
      </c>
      <c r="N259" s="17" t="e">
        <f>Data!I299</f>
        <v>#N/A</v>
      </c>
    </row>
    <row r="260" spans="13:14" ht="12.75">
      <c r="M260" s="18" t="e">
        <f>Data!H300</f>
        <v>#N/A</v>
      </c>
      <c r="N260" s="17" t="e">
        <f>Data!I300</f>
        <v>#N/A</v>
      </c>
    </row>
    <row r="261" spans="13:14" ht="12.75">
      <c r="M261" s="18" t="e">
        <f>Data!H301</f>
        <v>#N/A</v>
      </c>
      <c r="N261" s="17" t="e">
        <f>Data!I301</f>
        <v>#N/A</v>
      </c>
    </row>
    <row r="262" spans="13:14" ht="12.75">
      <c r="M262" s="18" t="e">
        <f>Data!H302</f>
        <v>#N/A</v>
      </c>
      <c r="N262" s="17" t="e">
        <f>Data!I302</f>
        <v>#N/A</v>
      </c>
    </row>
    <row r="263" spans="13:14" ht="12.75">
      <c r="M263" s="18" t="e">
        <f>Data!H303</f>
        <v>#N/A</v>
      </c>
      <c r="N263" s="17" t="e">
        <f>Data!I303</f>
        <v>#N/A</v>
      </c>
    </row>
    <row r="264" spans="13:14" ht="12.75">
      <c r="M264" s="18" t="e">
        <f>Data!H304</f>
        <v>#N/A</v>
      </c>
      <c r="N264" s="17" t="e">
        <f>Data!I304</f>
        <v>#N/A</v>
      </c>
    </row>
    <row r="265" spans="13:14" ht="12.75">
      <c r="M265" s="18" t="e">
        <f>Data!H305</f>
        <v>#N/A</v>
      </c>
      <c r="N265" s="17" t="e">
        <f>Data!I305</f>
        <v>#N/A</v>
      </c>
    </row>
    <row r="266" spans="13:14" ht="12.75">
      <c r="M266" s="18" t="e">
        <f>Data!H306</f>
        <v>#N/A</v>
      </c>
      <c r="N266" s="17" t="e">
        <f>Data!I306</f>
        <v>#N/A</v>
      </c>
    </row>
    <row r="267" spans="13:14" ht="12.75">
      <c r="M267" s="18" t="e">
        <f>Data!H307</f>
        <v>#N/A</v>
      </c>
      <c r="N267" s="17" t="e">
        <f>Data!I307</f>
        <v>#N/A</v>
      </c>
    </row>
    <row r="268" spans="13:14" ht="12.75">
      <c r="M268" s="18" t="e">
        <f>Data!H308</f>
        <v>#N/A</v>
      </c>
      <c r="N268" s="17" t="e">
        <f>Data!I308</f>
        <v>#N/A</v>
      </c>
    </row>
    <row r="269" spans="13:14" ht="12.75">
      <c r="M269" s="18" t="e">
        <f>Data!H309</f>
        <v>#N/A</v>
      </c>
      <c r="N269" s="17" t="e">
        <f>Data!I309</f>
        <v>#N/A</v>
      </c>
    </row>
    <row r="270" spans="13:14" ht="12.75">
      <c r="M270" s="18" t="e">
        <f>Data!H310</f>
        <v>#N/A</v>
      </c>
      <c r="N270" s="17" t="e">
        <f>Data!I310</f>
        <v>#N/A</v>
      </c>
    </row>
    <row r="271" spans="13:14" ht="12.75">
      <c r="M271" s="18" t="e">
        <f>Data!H311</f>
        <v>#N/A</v>
      </c>
      <c r="N271" s="17" t="e">
        <f>Data!I311</f>
        <v>#N/A</v>
      </c>
    </row>
    <row r="272" spans="13:14" ht="12.75">
      <c r="M272" s="18" t="e">
        <f>Data!H312</f>
        <v>#N/A</v>
      </c>
      <c r="N272" s="17" t="e">
        <f>Data!I312</f>
        <v>#N/A</v>
      </c>
    </row>
    <row r="273" spans="13:14" ht="12.75">
      <c r="M273" s="18" t="e">
        <f>Data!H313</f>
        <v>#N/A</v>
      </c>
      <c r="N273" s="17" t="e">
        <f>Data!I313</f>
        <v>#N/A</v>
      </c>
    </row>
    <row r="274" spans="13:14" ht="12.75">
      <c r="M274" s="18" t="e">
        <f>Data!H314</f>
        <v>#N/A</v>
      </c>
      <c r="N274" s="17" t="e">
        <f>Data!I314</f>
        <v>#N/A</v>
      </c>
    </row>
    <row r="275" spans="13:14" ht="12.75">
      <c r="M275" s="18" t="e">
        <f>Data!H315</f>
        <v>#N/A</v>
      </c>
      <c r="N275" s="17" t="e">
        <f>Data!I315</f>
        <v>#N/A</v>
      </c>
    </row>
    <row r="276" spans="13:14" ht="12.75">
      <c r="M276" s="18" t="e">
        <f>Data!H316</f>
        <v>#N/A</v>
      </c>
      <c r="N276" s="17" t="e">
        <f>Data!I316</f>
        <v>#N/A</v>
      </c>
    </row>
    <row r="277" spans="13:14" ht="12.75">
      <c r="M277" s="18" t="e">
        <f>Data!H317</f>
        <v>#N/A</v>
      </c>
      <c r="N277" s="17" t="e">
        <f>Data!I317</f>
        <v>#N/A</v>
      </c>
    </row>
    <row r="278" spans="13:14" ht="12.75">
      <c r="M278" s="18" t="e">
        <f>Data!H318</f>
        <v>#N/A</v>
      </c>
      <c r="N278" s="17" t="e">
        <f>Data!I318</f>
        <v>#N/A</v>
      </c>
    </row>
    <row r="279" spans="13:14" ht="12.75">
      <c r="M279" s="18" t="e">
        <f>Data!H319</f>
        <v>#N/A</v>
      </c>
      <c r="N279" s="17" t="e">
        <f>Data!I319</f>
        <v>#N/A</v>
      </c>
    </row>
    <row r="280" spans="13:14" ht="12.75">
      <c r="M280" s="18" t="e">
        <f>Data!H320</f>
        <v>#N/A</v>
      </c>
      <c r="N280" s="17" t="e">
        <f>Data!I320</f>
        <v>#N/A</v>
      </c>
    </row>
    <row r="281" spans="13:14" ht="12.75">
      <c r="M281" s="18" t="e">
        <f>Data!H321</f>
        <v>#N/A</v>
      </c>
      <c r="N281" s="17" t="e">
        <f>Data!I321</f>
        <v>#N/A</v>
      </c>
    </row>
    <row r="282" spans="13:14" ht="12.75">
      <c r="M282" s="18" t="e">
        <f>Data!H322</f>
        <v>#N/A</v>
      </c>
      <c r="N282" s="17" t="e">
        <f>Data!I322</f>
        <v>#N/A</v>
      </c>
    </row>
    <row r="283" spans="13:14" ht="12.75">
      <c r="M283" s="18" t="e">
        <f>Data!H323</f>
        <v>#N/A</v>
      </c>
      <c r="N283" s="17" t="e">
        <f>Data!I323</f>
        <v>#N/A</v>
      </c>
    </row>
    <row r="284" spans="13:14" ht="12.75">
      <c r="M284" s="18" t="e">
        <f>Data!H324</f>
        <v>#N/A</v>
      </c>
      <c r="N284" s="17" t="e">
        <f>Data!I324</f>
        <v>#N/A</v>
      </c>
    </row>
    <row r="285" spans="13:14" ht="12.75">
      <c r="M285" s="18" t="e">
        <f>Data!H325</f>
        <v>#N/A</v>
      </c>
      <c r="N285" s="17" t="e">
        <f>Data!I325</f>
        <v>#N/A</v>
      </c>
    </row>
    <row r="286" spans="13:14" ht="12.75">
      <c r="M286" s="18" t="e">
        <f>Data!H326</f>
        <v>#N/A</v>
      </c>
      <c r="N286" s="17" t="e">
        <f>Data!I326</f>
        <v>#N/A</v>
      </c>
    </row>
    <row r="287" spans="13:14" ht="12.75">
      <c r="M287" s="18" t="e">
        <f>Data!H327</f>
        <v>#N/A</v>
      </c>
      <c r="N287" s="17" t="e">
        <f>Data!I327</f>
        <v>#N/A</v>
      </c>
    </row>
    <row r="288" spans="13:14" ht="12.75">
      <c r="M288" s="18" t="e">
        <f>Data!H328</f>
        <v>#N/A</v>
      </c>
      <c r="N288" s="17" t="e">
        <f>Data!I328</f>
        <v>#N/A</v>
      </c>
    </row>
    <row r="289" spans="13:14" ht="12.75">
      <c r="M289" s="18" t="e">
        <f>Data!H329</f>
        <v>#N/A</v>
      </c>
      <c r="N289" s="17" t="e">
        <f>Data!I329</f>
        <v>#N/A</v>
      </c>
    </row>
    <row r="290" spans="13:14" ht="12.75">
      <c r="M290" s="18" t="e">
        <f>Data!H330</f>
        <v>#N/A</v>
      </c>
      <c r="N290" s="17" t="e">
        <f>Data!I330</f>
        <v>#N/A</v>
      </c>
    </row>
    <row r="291" spans="13:14" ht="12.75">
      <c r="M291" s="18" t="e">
        <f>Data!H331</f>
        <v>#N/A</v>
      </c>
      <c r="N291" s="17" t="e">
        <f>Data!I331</f>
        <v>#N/A</v>
      </c>
    </row>
    <row r="292" spans="13:14" ht="12.75">
      <c r="M292" s="18" t="e">
        <f>Data!H332</f>
        <v>#N/A</v>
      </c>
      <c r="N292" s="17" t="e">
        <f>Data!I332</f>
        <v>#N/A</v>
      </c>
    </row>
    <row r="293" spans="13:14" ht="12.75">
      <c r="M293" s="18" t="e">
        <f>Data!H333</f>
        <v>#N/A</v>
      </c>
      <c r="N293" s="17" t="e">
        <f>Data!I333</f>
        <v>#N/A</v>
      </c>
    </row>
    <row r="294" spans="13:14" ht="12.75">
      <c r="M294" s="18" t="e">
        <f>Data!H334</f>
        <v>#N/A</v>
      </c>
      <c r="N294" s="17" t="e">
        <f>Data!I334</f>
        <v>#N/A</v>
      </c>
    </row>
    <row r="295" spans="13:14" ht="12.75">
      <c r="M295" s="18" t="e">
        <f>Data!H335</f>
        <v>#N/A</v>
      </c>
      <c r="N295" s="17" t="e">
        <f>Data!I335</f>
        <v>#N/A</v>
      </c>
    </row>
    <row r="296" spans="13:14" ht="12.75">
      <c r="M296" s="18" t="e">
        <f>Data!H336</f>
        <v>#N/A</v>
      </c>
      <c r="N296" s="17" t="e">
        <f>Data!I336</f>
        <v>#N/A</v>
      </c>
    </row>
    <row r="297" spans="13:14" ht="12.75">
      <c r="M297" s="18" t="e">
        <f>Data!H337</f>
        <v>#N/A</v>
      </c>
      <c r="N297" s="17" t="e">
        <f>Data!I337</f>
        <v>#N/A</v>
      </c>
    </row>
    <row r="298" spans="13:14" ht="12.75">
      <c r="M298" s="18" t="e">
        <f>Data!H338</f>
        <v>#N/A</v>
      </c>
      <c r="N298" s="17" t="e">
        <f>Data!I338</f>
        <v>#N/A</v>
      </c>
    </row>
    <row r="299" spans="13:14" ht="12.75">
      <c r="M299" s="18" t="e">
        <f>Data!H339</f>
        <v>#N/A</v>
      </c>
      <c r="N299" s="17" t="e">
        <f>Data!I339</f>
        <v>#N/A</v>
      </c>
    </row>
    <row r="300" spans="13:14" ht="12.75">
      <c r="M300" s="18" t="e">
        <f>Data!H340</f>
        <v>#N/A</v>
      </c>
      <c r="N300" s="17" t="e">
        <f>Data!I340</f>
        <v>#N/A</v>
      </c>
    </row>
    <row r="301" spans="13:14" ht="12.75">
      <c r="M301" s="18">
        <f>Data!H341</f>
        <v>38078</v>
      </c>
      <c r="N301" s="17">
        <f>Data!I341</f>
        <v>1400</v>
      </c>
    </row>
    <row r="302" spans="13:14" ht="12.75">
      <c r="M302" s="18" t="e">
        <f>Data!H342</f>
        <v>#N/A</v>
      </c>
      <c r="N302" s="17" t="e">
        <f>Data!I342</f>
        <v>#N/A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Mangesh.Hirave</cp:lastModifiedBy>
  <cp:lastPrinted>2004-04-15T22:51:16Z</cp:lastPrinted>
  <dcterms:created xsi:type="dcterms:W3CDTF">2004-04-08T14:20:42Z</dcterms:created>
  <dcterms:modified xsi:type="dcterms:W3CDTF">2010-06-18T17:02:32Z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