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6185" windowHeight="882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<sst xmlns="http://schemas.openxmlformats.org/spreadsheetml/2006/main" count="2987" uniqueCount="939">
  <si>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</si>
  <si>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</si>
  <si>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</si>
  <si>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</si>
  <si>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</si>
  <si>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</si>
  <si>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</si>
  <si>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</si>
  <si>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</si>
  <si>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</si>
  <si>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</si>
  <si>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</si>
  <si>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</si>
  <si>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</si>
  <si>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</si>
  <si>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</si>
  <si>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</si>
  <si>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</si>
  <si>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</si>
  <si>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</si>
  <si>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</si>
  <si>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</si>
  <si>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</si>
  <si>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</si>
  <si>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</si>
  <si>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</si>
  <si>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</si>
  <si>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</si>
  <si>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</si>
  <si>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</si>
  <si>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</si>
  <si>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</si>
  <si>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</si>
  <si>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</si>
  <si>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</si>
  <si>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</si>
  <si>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</si>
  <si>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</si>
  <si>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</si>
  <si>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</si>
  <si>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</si>
  <si>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</si>
  <si>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</si>
  <si>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</si>
  <si>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</si>
  <si>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</si>
  <si>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</si>
  <si>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</si>
  <si>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</si>
  <si>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</si>
  <si>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</si>
  <si>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</si>
  <si>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</si>
  <si>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</si>
  <si>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</si>
  <si>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</si>
  <si>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</si>
  <si>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</si>
  <si>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</si>
  <si>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</si>
  <si>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</si>
  <si>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</si>
  <si>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</si>
  <si>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</si>
  <si>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</si>
  <si>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</si>
  <si>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</si>
  <si>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</si>
  <si>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</si>
  <si>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</si>
  <si>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</si>
  <si>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</si>
  <si>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</si>
  <si>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</si>
  <si>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</si>
  <si>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</si>
  <si>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</si>
  <si>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</si>
  <si>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</si>
  <si>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</si>
  <si>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</si>
  <si>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</si>
  <si>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</si>
  <si>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</si>
  <si>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</si>
  <si>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</si>
  <si>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</si>
  <si>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</si>
  <si>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</si>
  <si>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</si>
  <si>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</si>
  <si>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</si>
  <si>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</si>
  <si>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</si>
  <si>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</si>
  <si>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</si>
  <si>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</si>
  <si>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</si>
  <si>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</si>
  <si>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</si>
  <si>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</si>
  <si>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</si>
  <si>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</si>
  <si>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</si>
  <si>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</si>
  <si>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</si>
  <si>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43.8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</si>
  <si>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</si>
  <si>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</si>
  <si>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</si>
  <si>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</si>
  <si>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</si>
  <si>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</si>
  <si>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</si>
  <si>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</si>
  <si>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</si>
  <si>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</si>
  <si>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</si>
  <si>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</si>
  <si>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91.3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</si>
  <si>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</si>
  <si>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</si>
  <si>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</si>
  <si>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</si>
  <si>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</si>
  <si>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</si>
  <si>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</si>
  <si>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</si>
  <si>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</si>
  <si>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</si>
  <si>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</si>
  <si>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</si>
  <si>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</si>
  <si>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</si>
  <si>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</si>
  <si>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</si>
  <si>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</si>
  <si>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</si>
  <si>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</si>
  <si>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</si>
  <si>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</si>
  <si>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</si>
  <si>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</si>
  <si>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</si>
  <si>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</si>
  <si>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</si>
  <si>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</si>
  <si>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</si>
  <si>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</si>
  <si>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</si>
  <si>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</si>
  <si>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23.4</t>
  </si>
  <si>
    <t>20.8</t>
  </si>
  <si>
    <t>21.8</t>
  </si>
  <si>
    <t>27.0</t>
  </si>
  <si>
    <t>25.7</t>
  </si>
  <si>
    <t>30.9</t>
  </si>
  <si>
    <t>31.3</t>
  </si>
  <si>
    <t>33.3</t>
  </si>
  <si>
    <t>33.9</t>
  </si>
  <si>
    <t>36.1</t>
  </si>
  <si>
    <t>34.8</t>
  </si>
  <si>
    <t>32.3</t>
  </si>
  <si>
    <t>33.5</t>
  </si>
  <si>
    <t>30.3</t>
  </si>
  <si>
    <t>26.7</t>
  </si>
  <si>
    <t>24.6</t>
  </si>
  <si>
    <t>29.9</t>
  </si>
  <si>
    <t>32.9</t>
  </si>
  <si>
    <t>33.0</t>
  </si>
  <si>
    <t>35.0</t>
  </si>
  <si>
    <t>33.4</t>
  </si>
  <si>
    <t>28.6</t>
  </si>
  <si>
    <t>40.8</t>
  </si>
  <si>
    <t>37.6</t>
  </si>
  <si>
    <t>44.7</t>
  </si>
  <si>
    <t>45.1</t>
  </si>
  <si>
    <t>46.8</t>
  </si>
  <si>
    <t>47.6</t>
  </si>
  <si>
    <t>46.1</t>
  </si>
  <si>
    <t>46.4</t>
  </si>
  <si>
    <t>44.1</t>
  </si>
  <si>
    <t>45.9</t>
  </si>
  <si>
    <t>44.3</t>
  </si>
  <si>
    <t>86.5</t>
  </si>
  <si>
    <t>81.0</t>
  </si>
  <si>
    <t>95.9</t>
  </si>
  <si>
    <t>96.8</t>
  </si>
  <si>
    <t>95.5</t>
  </si>
  <si>
    <t>97.8</t>
  </si>
  <si>
    <t>97.0</t>
  </si>
  <si>
    <t>98.5</t>
  </si>
  <si>
    <t>90.0</t>
  </si>
  <si>
    <t>38.0</t>
  </si>
  <si>
    <t>35.4</t>
  </si>
  <si>
    <t>43.0</t>
  </si>
  <si>
    <t>42.6</t>
  </si>
  <si>
    <t>43.9</t>
  </si>
  <si>
    <t>42.2</t>
  </si>
  <si>
    <t>41.6</t>
  </si>
  <si>
    <t>39.7</t>
  </si>
  <si>
    <t>236.9</t>
  </si>
  <si>
    <t>220.8</t>
  </si>
  <si>
    <t>261.4</t>
  </si>
  <si>
    <t>275.1</t>
  </si>
  <si>
    <t>283.7</t>
  </si>
  <si>
    <t>277.3</t>
  </si>
  <si>
    <t>259.7</t>
  </si>
  <si>
    <t>273.4</t>
  </si>
  <si>
    <t>253.2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</si>
  <si>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</si>
  <si>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</si>
  <si>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</si>
  <si>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</si>
  <si>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</si>
  <si>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</si>
  <si>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</si>
  <si>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6.5</t>
  </si>
  <si>
    <t>2.2</t>
  </si>
  <si>
    <t>7.0</t>
  </si>
  <si>
    <t>3.7</t>
  </si>
  <si>
    <t>2.7</t>
  </si>
  <si>
    <t>4.0</t>
  </si>
  <si>
    <t>2.6</t>
  </si>
  <si>
    <t>4.3</t>
  </si>
  <si>
    <t>2.4</t>
  </si>
  <si>
    <t>4.5</t>
  </si>
  <si>
    <t>4.8</t>
  </si>
  <si>
    <t>1.8</t>
  </si>
  <si>
    <t>3.4</t>
  </si>
  <si>
    <t>3.9</t>
  </si>
  <si>
    <t>2.3</t>
  </si>
  <si>
    <t>1.9</t>
  </si>
  <si>
    <t>2.0</t>
  </si>
  <si>
    <t>2.8</t>
  </si>
  <si>
    <t>3.8</t>
  </si>
  <si>
    <t>3.6</t>
  </si>
  <si>
    <t>5.6</t>
  </si>
  <si>
    <t>2.5</t>
  </si>
  <si>
    <t>3.1</t>
  </si>
  <si>
    <t>4.6</t>
  </si>
  <si>
    <t>3.2</t>
  </si>
  <si>
    <t>3.3</t>
  </si>
  <si>
    <t>0.8</t>
  </si>
  <si>
    <t>3.5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</si>
  <si>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</si>
  <si>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</si>
  <si>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</si>
  <si>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</si>
  <si>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</si>
  <si>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</si>
  <si>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</si>
  <si>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</si>
  <si>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</si>
  <si>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</si>
  <si>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</si>
  <si>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</si>
  <si>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</si>
  <si>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</si>
  <si>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</si>
  <si>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</si>
  <si>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</si>
  <si>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</si>
  <si>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</si>
  <si>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</si>
  <si>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</si>
  <si>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</si>
  <si>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</si>
  <si>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</si>
  <si>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</si>
  <si>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</si>
  <si>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</si>
  <si>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</si>
  <si>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</si>
  <si>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</si>
  <si>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</si>
  <si>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</si>
  <si>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</si>
  <si>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</si>
  <si>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</si>
  <si>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</si>
  <si>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</si>
  <si>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</si>
  <si>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</si>
  <si>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</si>
  <si>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</si>
  <si>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</si>
  <si>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</si>
  <si>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</si>
  <si>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</si>
  <si>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</si>
  <si>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</si>
  <si>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</si>
  <si>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</si>
  <si>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</si>
  <si>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</si>
  <si>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</si>
  <si>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</si>
  <si>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</si>
  <si>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</si>
  <si>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</si>
  <si>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</si>
  <si>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1083.8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</si>
  <si>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</si>
  <si>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</si>
  <si>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</si>
  <si>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</si>
  <si>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</si>
  <si>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</si>
  <si>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</si>
  <si>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</si>
  <si>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</si>
  <si>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</si>
  <si>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</si>
  <si>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</si>
  <si>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</si>
  <si>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</si>
  <si>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</si>
  <si>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</si>
  <si>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</si>
  <si>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</si>
  <si>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</si>
  <si>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2544.2</t>
  </si>
  <si>
    <t>2787.0</t>
  </si>
  <si>
    <t>3040.7</t>
  </si>
  <si>
    <t>2015 Cumulative monthly vehicle-miles in Billions*</t>
  </si>
  <si>
    <t>55.0</t>
  </si>
  <si>
    <t>76.1</t>
  </si>
  <si>
    <t>98.4</t>
  </si>
  <si>
    <t>120.8</t>
  </si>
  <si>
    <t>145.5</t>
  </si>
  <si>
    <t>168.9</t>
  </si>
  <si>
    <t>189.8</t>
  </si>
  <si>
    <t>211.5</t>
  </si>
  <si>
    <t>231.9</t>
  </si>
  <si>
    <t>52.7</t>
  </si>
  <si>
    <t>83.5</t>
  </si>
  <si>
    <t>114.9</t>
  </si>
  <si>
    <t>148.2</t>
  </si>
  <si>
    <t>182.1</t>
  </si>
  <si>
    <t>218.2</t>
  </si>
  <si>
    <t>253.0</t>
  </si>
  <si>
    <t>285.3</t>
  </si>
  <si>
    <t>318.9</t>
  </si>
  <si>
    <t>349.2</t>
  </si>
  <si>
    <t>51.2</t>
  </si>
  <si>
    <t>81.1</t>
  </si>
  <si>
    <t>112.4</t>
  </si>
  <si>
    <t>145.3</t>
  </si>
  <si>
    <t>178.3</t>
  </si>
  <si>
    <t>213.4</t>
  </si>
  <si>
    <t>246.8</t>
  </si>
  <si>
    <t>277.6</t>
  </si>
  <si>
    <t>309.8</t>
  </si>
  <si>
    <t>338.3</t>
  </si>
  <si>
    <t>78.3</t>
  </si>
  <si>
    <t>123.1</t>
  </si>
  <si>
    <t>168.2</t>
  </si>
  <si>
    <t>215.1</t>
  </si>
  <si>
    <t>262.7</t>
  </si>
  <si>
    <t>308.8</t>
  </si>
  <si>
    <t>355.3</t>
  </si>
  <si>
    <t>399.4</t>
  </si>
  <si>
    <t>445.3</t>
  </si>
  <si>
    <t>489.6</t>
  </si>
  <si>
    <t>167.5</t>
  </si>
  <si>
    <t>261.9</t>
  </si>
  <si>
    <t>357.8</t>
  </si>
  <si>
    <t>454.6</t>
  </si>
  <si>
    <t>550.1</t>
  </si>
  <si>
    <t>647.9</t>
  </si>
  <si>
    <t>744.9</t>
  </si>
  <si>
    <t>836.6</t>
  </si>
  <si>
    <t>935.1</t>
  </si>
  <si>
    <t>1025.0</t>
  </si>
  <si>
    <t>73.4</t>
  </si>
  <si>
    <t>114.5</t>
  </si>
  <si>
    <t>156.9</t>
  </si>
  <si>
    <t>199.9</t>
  </si>
  <si>
    <t>242.5</t>
  </si>
  <si>
    <t>286.4</t>
  </si>
  <si>
    <t>328.6</t>
  </si>
  <si>
    <t>368.5</t>
  </si>
  <si>
    <t>410.1</t>
  </si>
  <si>
    <t>449.8</t>
  </si>
  <si>
    <t>457.7</t>
  </si>
  <si>
    <t>719.1</t>
  </si>
  <si>
    <t>986.3</t>
  </si>
  <si>
    <t>1261.4</t>
  </si>
  <si>
    <t>1536.5</t>
  </si>
  <si>
    <t>1820.2</t>
  </si>
  <si>
    <t>2097.5</t>
  </si>
  <si>
    <t>2357.2</t>
  </si>
  <si>
    <t>2630.7</t>
  </si>
  <si>
    <t>2883.8</t>
  </si>
  <si>
    <t>Percent Change In Cumulative Monthly Travel 2014 vs 2015</t>
  </si>
  <si>
    <t>5.8</t>
  </si>
  <si>
    <t>5.5</t>
  </si>
  <si>
    <t>5.3</t>
  </si>
  <si>
    <t>5.0</t>
  </si>
  <si>
    <t>2.9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</si>
  <si>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</si>
  <si>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</si>
  <si>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</si>
  <si>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</si>
  <si>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</si>
  <si>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</si>
  <si>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</si>
  <si>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</si>
  <si>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</si>
  <si>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</si>
  <si>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</si>
  <si>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</si>
  <si>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</si>
  <si>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</si>
  <si>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</si>
  <si>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</si>
  <si>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</si>
  <si>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</si>
  <si>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</si>
  <si>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</si>
  <si>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</si>
  <si>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</si>
  <si>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</si>
  <si>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</si>
  <si>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</si>
  <si>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</si>
  <si>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</si>
  <si>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</si>
  <si>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</si>
  <si>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</si>
  <si>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</si>
  <si>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</si>
  <si>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</si>
  <si>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</si>
  <si>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</si>
  <si>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</si>
  <si>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</si>
  <si>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</si>
  <si>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</si>
  <si>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</si>
  <si>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</si>
  <si>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</si>
  <si>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</si>
  <si>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</si>
  <si>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</si>
  <si>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</si>
  <si>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</si>
  <si>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</si>
  <si>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</si>
  <si>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</si>
  <si>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</si>
  <si>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</si>
  <si>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</si>
  <si>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</si>
  <si>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</si>
  <si>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</si>
  <si>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</si>
  <si>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</si>
  <si>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</si>
  <si>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</si>
  <si>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</si>
  <si>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</si>
  <si>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</si>
  <si>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</si>
  <si>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</si>
  <si>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</si>
  <si>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</si>
  <si>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</si>
  <si>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</si>
  <si>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</si>
  <si>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</si>
  <si>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</si>
  <si>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</si>
  <si>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</si>
  <si>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</si>
  <si>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</si>
  <si>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</si>
  <si>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</si>
  <si>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</si>
  <si>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</si>
  <si>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</si>
  <si>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</si>
  <si>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</si>
  <si>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</si>
  <si>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</si>
  <si>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</si>
  <si>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</si>
  <si>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</si>
  <si>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</si>
  <si>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</si>
  <si>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</si>
  <si>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</si>
  <si>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</si>
  <si>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</si>
  <si>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</si>
  <si>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</si>
  <si>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</si>
  <si>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</si>
  <si>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</si>
  <si>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</si>
  <si>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</si>
  <si>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</si>
  <si>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</si>
  <si>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</si>
  <si>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</si>
  <si>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</si>
  <si>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</si>
  <si>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</si>
  <si>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</si>
  <si>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</si>
  <si>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</si>
  <si>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</si>
  <si>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</si>
  <si>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</si>
  <si>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</si>
  <si>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</si>
  <si>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</si>
  <si>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</si>
  <si>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</si>
  <si>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</si>
  <si>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</si>
  <si>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</si>
  <si>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</si>
  <si>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</si>
  <si>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</si>
  <si>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</si>
  <si>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</si>
  <si>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</si>
  <si>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</si>
  <si>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</si>
  <si>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</si>
  <si>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</si>
  <si>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</si>
  <si>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</si>
  <si>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</si>
  <si>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</si>
  <si>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</si>
  <si>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November</t>
  </si>
  <si>
    <t>59.0</t>
  </si>
  <si>
    <t>55.5</t>
  </si>
  <si>
    <t>50.0</t>
  </si>
  <si>
    <t>35.2</t>
  </si>
  <si>
    <t>53.5</t>
  </si>
  <si>
    <t>79.3</t>
  </si>
  <si>
    <t>173.9</t>
  </si>
  <si>
    <t>-4.1</t>
  </si>
  <si>
    <t>2013</t>
  </si>
  <si>
    <t>January7,2016</t>
  </si>
  <si>
    <t>October 2014</t>
  </si>
  <si>
    <t>January 07, 2016</t>
  </si>
  <si>
    <t>10.4</t>
  </si>
  <si>
    <t>Page 2 - table</t>
  </si>
  <si>
    <t>year_record</t>
  </si>
  <si>
    <t>tmonth</t>
  </si>
  <si>
    <t>yearToDate</t>
  </si>
  <si>
    <t>moving</t>
  </si>
  <si>
    <t>1990</t>
  </si>
  <si>
    <t>171565.000000</t>
  </si>
  <si>
    <t>1978880.000000</t>
  </si>
  <si>
    <t>2146410.000000</t>
  </si>
  <si>
    <t>1991</t>
  </si>
  <si>
    <t>169693.000000</t>
  </si>
  <si>
    <t>1999432.000000</t>
  </si>
  <si>
    <t>2168052.000000</t>
  </si>
  <si>
    <t>1992</t>
  </si>
  <si>
    <t>177380.000000</t>
  </si>
  <si>
    <t>2066153.000000</t>
  </si>
  <si>
    <t>2238935.000000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</si>
  <si>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</si>
  <si>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</si>
  <si>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</si>
  <si>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</si>
  <si>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</si>
  <si>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</si>
  <si>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</si>
  <si>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</si>
  <si>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</si>
  <si>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</si>
  <si>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</si>
  <si>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</si>
  <si>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</si>
  <si>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</si>
  <si>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</si>
  <si>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</si>
  <si>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</si>
  <si>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</si>
  <si>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</si>
  <si>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</si>
  <si>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</si>
  <si>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</si>
  <si>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</si>
  <si>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</si>
  <si>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</si>
  <si>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</si>
  <si>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</si>
  <si>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</si>
  <si>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</si>
  <si>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</si>
  <si>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</si>
  <si>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</si>
  <si>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</si>
  <si>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</si>
  <si>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</si>
  <si>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</si>
  <si>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</si>
  <si>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</si>
  <si>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</si>
  <si>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</si>
  <si>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</si>
  <si>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</si>
  <si>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</si>
  <si>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</si>
  <si>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</si>
  <si>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</si>
  <si>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</si>
  <si>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</si>
  <si>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</si>
  <si>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</si>
  <si>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</si>
  <si>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</si>
  <si>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</si>
  <si>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245367.000000</t>
  </si>
  <si>
    <t>2766163.000000</t>
  </si>
  <si>
    <t>3011950.000000</t>
  </si>
  <si>
    <t>2007</t>
  </si>
  <si>
    <t>245928.000000</t>
  </si>
  <si>
    <t>2790680.000000</t>
  </si>
  <si>
    <t>3038889.000000</t>
  </si>
  <si>
    <t>2008</t>
  </si>
  <si>
    <t>237009.000000</t>
  </si>
  <si>
    <t>2734202.000000</t>
  </si>
  <si>
    <t>2974646.000000</t>
  </si>
  <si>
    <t>2009</t>
  </si>
  <si>
    <t>237342.000000</t>
  </si>
  <si>
    <t>2716988.000000</t>
  </si>
  <si>
    <t>2959314.000000</t>
  </si>
  <si>
    <t>2010</t>
  </si>
  <si>
    <t>239656.000000</t>
  </si>
  <si>
    <t>2726031.000000</t>
  </si>
  <si>
    <t>2965805.000000</t>
  </si>
  <si>
    <t>2011</t>
  </si>
  <si>
    <t>238278.000000</t>
  </si>
  <si>
    <t>2701200.000000</t>
  </si>
  <si>
    <t>2942132.000000</t>
  </si>
  <si>
    <t>2012</t>
  </si>
  <si>
    <t>240734.000000</t>
  </si>
  <si>
    <t>2730557.000000</t>
  </si>
  <si>
    <t>2975172.000000</t>
  </si>
  <si>
    <t>240146.000000</t>
  </si>
  <si>
    <t>2746659.000000</t>
  </si>
  <si>
    <t>2985534.000000</t>
  </si>
  <si>
    <t>2014</t>
  </si>
  <si>
    <t>242807.000000</t>
  </si>
  <si>
    <t>2787026.000000</t>
  </si>
  <si>
    <t>3028391.000000</t>
  </si>
  <si>
    <t>253157.000000</t>
  </si>
  <si>
    <t>2883811.000000</t>
  </si>
  <si>
    <t>3137435.000000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</si>
  <si>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</si>
  <si>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</si>
  <si>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</si>
  <si>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</si>
  <si>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</si>
  <si>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</si>
  <si>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</si>
  <si>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</si>
  <si>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</si>
  <si>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</si>
  <si>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</si>
  <si>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</si>
  <si>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</si>
  <si>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</si>
  <si>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</si>
  <si>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</si>
  <si>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</si>
  <si>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</si>
  <si>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</si>
  <si>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</si>
  <si>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</si>
  <si>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</si>
  <si>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</si>
  <si>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</si>
  <si>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</si>
  <si>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</si>
  <si>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</si>
  <si>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</si>
  <si>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</si>
  <si>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</si>
  <si>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</si>
  <si>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</si>
  <si>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</si>
  <si>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</si>
  <si>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</si>
  <si>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</si>
  <si>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</si>
  <si>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</si>
  <si>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</si>
  <si>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</si>
  <si>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</si>
  <si>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</si>
  <si>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</si>
  <si>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</si>
  <si>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</si>
  <si>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</si>
  <si>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</si>
  <si>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</si>
  <si>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</si>
  <si>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</si>
  <si>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</si>
  <si>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</si>
  <si>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</si>
  <si>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</si>
  <si>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</si>
  <si>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</si>
  <si>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</si>
  <si>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</si>
  <si>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</si>
  <si>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</si>
  <si>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</si>
  <si>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</si>
  <si>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</si>
  <si>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</si>
  <si>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</si>
  <si>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</si>
  <si>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</si>
  <si>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</si>
  <si>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</si>
  <si>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</si>
  <si>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</si>
  <si>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</si>
  <si>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</si>
  <si>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</si>
  <si>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</si>
  <si>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</si>
  <si>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</si>
  <si>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</si>
  <si>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</si>
  <si>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</si>
  <si>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</si>
  <si>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</si>
  <si>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</si>
  <si>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</si>
  <si>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</si>
  <si>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</si>
  <si>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</si>
  <si>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</si>
  <si>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</si>
  <si>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</si>
  <si>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</si>
  <si>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</si>
  <si>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</si>
  <si>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</si>
  <si>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</si>
  <si>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</si>
  <si>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</si>
  <si>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</si>
  <si>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</si>
  <si>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</si>
  <si>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</si>
  <si>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</si>
  <si>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</si>
  <si>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</si>
  <si>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</si>
  <si>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</si>
  <si>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</si>
  <si>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</si>
  <si>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</si>
  <si>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</si>
  <si>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</si>
  <si>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</si>
  <si>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</si>
  <si>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</si>
  <si>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</si>
  <si>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</si>
  <si>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</si>
  <si>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</si>
  <si>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</si>
  <si>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</si>
  <si>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</si>
  <si>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</si>
  <si>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</si>
  <si>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</si>
  <si>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</si>
  <si>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</si>
  <si>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</si>
  <si>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</si>
  <si>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</si>
  <si>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</si>
  <si>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</si>
  <si>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</si>
  <si>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</si>
  <si>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</si>
  <si>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</si>
  <si>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</si>
  <si>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</si>
  <si>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</si>
  <si>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</si>
  <si>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</si>
  <si>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</si>
  <si>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</si>
  <si>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</si>
  <si>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</si>
  <si>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</si>
  <si>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</si>
  <si>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</si>
  <si>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</si>
  <si>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</si>
  <si>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</si>
  <si>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</si>
  <si>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</si>
  <si>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</si>
  <si>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</si>
  <si>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</si>
  <si>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</si>
  <si>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</si>
  <si>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</si>
  <si>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</si>
  <si>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</si>
  <si>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</si>
  <si>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</si>
  <si>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</si>
  <si>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</si>
  <si>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</si>
  <si>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</si>
  <si>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</si>
  <si>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</si>
  <si>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</si>
  <si>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</si>
  <si>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</si>
  <si>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</si>
  <si>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</si>
  <si>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</si>
  <si>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</si>
  <si>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</si>
  <si>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</si>
  <si>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</si>
  <si>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</si>
  <si>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</si>
  <si>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</si>
  <si>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</si>
  <si>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</si>
  <si>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</si>
  <si>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</si>
  <si>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</si>
  <si>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</si>
  <si>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</si>
  <si>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</si>
  <si>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</si>
  <si>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</si>
  <si>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</si>
  <si>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</si>
  <si>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</si>
  <si>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</si>
  <si>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</si>
  <si>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</si>
  <si>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</si>
  <si>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</si>
  <si>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</si>
  <si>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</si>
  <si>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</si>
  <si>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</si>
  <si>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</si>
  <si>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</si>
  <si>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</si>
  <si>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</si>
  <si>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</si>
  <si>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</si>
  <si>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</si>
  <si>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</si>
  <si>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</si>
  <si>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</si>
  <si>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</si>
  <si>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</si>
  <si>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</si>
  <si>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</si>
  <si>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</si>
  <si>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</si>
  <si>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</si>
  <si>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</si>
  <si>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</si>
  <si>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</si>
  <si>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</si>
  <si>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</si>
  <si>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</si>
  <si>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</si>
  <si>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</si>
  <si>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</si>
  <si>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</si>
  <si>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</si>
  <si>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</si>
  <si>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</si>
  <si>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</si>
  <si>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</si>
  <si>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</si>
  <si>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</si>
  <si>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</si>
  <si>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</si>
  <si>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</si>
  <si>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</si>
  <si>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</si>
  <si>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</si>
  <si>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</si>
  <si>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</si>
  <si>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</si>
  <si>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</si>
  <si>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</si>
  <si>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</si>
  <si>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</si>
  <si>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</si>
  <si>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</si>
  <si>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</si>
  <si>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</si>
  <si>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</si>
  <si>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</si>
  <si>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</si>
  <si>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</si>
  <si>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</si>
  <si>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</si>
  <si>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3110</t>
  </si>
  <si>
    <t>3121</t>
  </si>
  <si>
    <t>3127</t>
  </si>
  <si>
    <t>3137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</si>
  <si>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</si>
  <si>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</si>
  <si>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</si>
  <si>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</si>
  <si>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</si>
  <si>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</si>
  <si>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</si>
  <si>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</si>
  <si>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</si>
  <si>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</si>
  <si>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</si>
  <si>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The seasonally adjusted vehicle miles traveled for November 2015 is </t>
  </si>
  <si>
    <t xml:space="preserve">264.0 billion miles, a 3.4% (8.8 billion vehicle miles) increase over </t>
  </si>
  <si>
    <t>vehicle miles) compared with October 2015.</t>
  </si>
  <si>
    <t>Seasonally adjusted vehicle miles traveled removes seasonal changes allowing month-to-month, year-to-year trend comparisons</t>
  </si>
  <si>
    <t xml:space="preserve">November 2014. It also represents less than a 0.1% increase (13 million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</si>
</sst>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3285570"/>
        <c:axId val="29570131"/>
      </c:lineChart>
      <c:catAx>
        <c:axId val="328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131"/>
        <c:crosses val="autoZero"/>
        <c:auto val="0"/>
        <c:lblOffset val="100"/>
        <c:tickLblSkip val="12"/>
        <c:noMultiLvlLbl val="0"/>
      </c:catAx>
      <c:valAx>
        <c:axId val="2957013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4804588"/>
        <c:axId val="46370381"/>
      </c:lineChart>
      <c:catAx>
        <c:axId val="64804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4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4680246"/>
        <c:axId val="65013351"/>
      </c:lineChart>
      <c:catAx>
        <c:axId val="1468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 val="autoZero"/>
        <c:auto val="1"/>
        <c:lblOffset val="100"/>
        <c:tickLblSkip val="1"/>
        <c:noMultiLvlLbl val="0"/>
      </c:catAx>
      <c:valAx>
        <c:axId val="6501335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817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November 2015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4.3%</v>
      </c>
      <c r="F15" s="2" t="s">
        <v>9</v>
      </c>
      <c r="G15" s="184" t="str">
        <f>Data!Y4</f>
        <v>10.4</v>
      </c>
      <c r="H15" s="2" t="s">
        <v>10</v>
      </c>
      <c r="I15" s="1"/>
      <c r="L15" s="2" t="str">
        <f>CONCATENATE("for ",E10," as compared  with")</f>
        <v>for November 2015 as compared  with</v>
      </c>
    </row>
    <row r="16" spans="5:10" ht="18">
      <c r="E16" s="118">
        <f>Data!A6</f>
        <v>41944</v>
      </c>
      <c r="F16" s="203">
        <f>E16</f>
        <v>41944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253.2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934</v>
      </c>
      <c r="F20" s="1"/>
      <c r="G20" s="1"/>
      <c r="H20" s="1"/>
      <c r="I20" s="1"/>
      <c r="J20" s="1"/>
    </row>
    <row r="21" spans="5:10" ht="18">
      <c r="E21" s="4" t="s">
        <v>935</v>
      </c>
      <c r="F21" s="1"/>
      <c r="G21" s="1"/>
      <c r="H21" s="1"/>
      <c r="I21" s="1"/>
      <c r="J21" s="1"/>
    </row>
    <row r="22" spans="5:10" ht="18">
      <c r="E22" s="4" t="s">
        <v>938</v>
      </c>
      <c r="F22" s="1"/>
      <c r="G22" s="1"/>
      <c r="H22" s="1"/>
      <c r="I22" s="1"/>
      <c r="J22" s="1"/>
    </row>
    <row r="23" ht="18">
      <c r="E23" s="4" t="s">
        <v>936</v>
      </c>
    </row>
    <row r="24" ht="18">
      <c r="E24" s="4"/>
    </row>
    <row r="25" spans="5:11" ht="18">
      <c r="E25" s="196" t="str">
        <f>"Cumulative Travel for "&amp;Data!A4&amp;" changed by "</f>
        <v>Cumulative Travel for 2015 changed by </v>
      </c>
      <c r="F25" s="197"/>
      <c r="G25" s="197"/>
      <c r="H25" s="197"/>
      <c r="I25" s="197"/>
      <c r="J25" s="197"/>
      <c r="K25" s="109" t="str">
        <f>Data!S4&amp;"%"</f>
        <v>3.5%</v>
      </c>
    </row>
    <row r="26" spans="6:8" ht="18">
      <c r="F26" s="4" t="s">
        <v>9</v>
      </c>
      <c r="G26" s="184" t="str">
        <f>Data!Z4</f>
        <v>96.8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2883.8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November 2015 -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59.0</v>
      </c>
      <c r="G61" s="12" t="str">
        <f>Data!D4</f>
        <v>55.5</v>
      </c>
      <c r="J61" s="12" t="str">
        <f>Data!G4</f>
        <v>35.2</v>
      </c>
    </row>
    <row r="62" spans="4:10" ht="15">
      <c r="D62" s="11" t="str">
        <f>Data!L4&amp;"%"</f>
        <v>5.5%</v>
      </c>
      <c r="G62" s="11" t="str">
        <f>Data!M4&amp;"%"</f>
        <v>3.7%</v>
      </c>
      <c r="J62" s="11" t="str">
        <f>Data!O4&amp;"%"</f>
        <v>2.9%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50.0</v>
      </c>
      <c r="J65" s="10" t="str">
        <f>Data!H4</f>
        <v>53.5</v>
      </c>
    </row>
    <row r="66" spans="7:10" ht="15">
      <c r="G66" s="11" t="str">
        <f>Data!N4&amp;"%"</f>
        <v>3.6%</v>
      </c>
      <c r="J66" s="11" t="str">
        <f>Data!P4&amp;"%"</f>
        <v>5.1%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January 07, 2016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937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507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508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484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485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486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488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489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490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493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494</v>
      </c>
      <c r="N12" s="77">
        <f>Data!X50</f>
        <v>5.81</v>
      </c>
      <c r="O12" s="77">
        <f>Data!Y50</f>
        <v>5.85</v>
      </c>
      <c r="P12" s="77">
        <f>Data!Z50</f>
        <v>5.99</v>
      </c>
    </row>
    <row r="13" spans="13:16" ht="12.75" customHeight="1">
      <c r="M13" s="20" t="s">
        <v>495</v>
      </c>
      <c r="N13" s="77">
        <f>Data!X51</f>
        <v>5.49</v>
      </c>
      <c r="O13" s="77">
        <f>Data!Y51</f>
        <v>5.64</v>
      </c>
      <c r="P13" s="77">
        <f>Data!Z51</f>
        <v>5.86</v>
      </c>
    </row>
    <row r="14" spans="13:16" ht="12.75">
      <c r="M14" s="20" t="s">
        <v>497</v>
      </c>
      <c r="N14" s="77">
        <f>Data!X52</f>
        <v>5.72</v>
      </c>
      <c r="O14" s="77">
        <f>Data!Y52</f>
        <v>5.87</v>
      </c>
      <c r="P14" s="77">
        <f>Data!Z52</f>
        <v>6</v>
      </c>
    </row>
    <row r="15" spans="13:16" ht="12.75">
      <c r="M15" s="20" t="s">
        <v>498</v>
      </c>
      <c r="N15" s="77">
        <f>Data!X53</f>
        <v>5.52</v>
      </c>
      <c r="O15" s="77">
        <f>Data!Y53</f>
        <v>5.57</v>
      </c>
      <c r="P15" s="77">
        <f>Data!Z53</f>
        <v>5.8</v>
      </c>
    </row>
    <row r="16" spans="13:16" ht="12.75" customHeight="1">
      <c r="M16" s="20" t="s">
        <v>499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70" t="s">
        <v>509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484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485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486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488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489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490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493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494</v>
      </c>
      <c r="N29" s="78">
        <f>Data!S50</f>
        <v>2.85</v>
      </c>
      <c r="O29" s="78">
        <f>Data!T50</f>
        <v>2.89</v>
      </c>
      <c r="P29" s="78">
        <f>Data!U50</f>
        <v>2.96</v>
      </c>
    </row>
    <row r="30" spans="13:16" ht="12.75" customHeight="1">
      <c r="M30" s="20" t="s">
        <v>495</v>
      </c>
      <c r="N30" s="78">
        <f>Data!S51</f>
        <v>2.6</v>
      </c>
      <c r="O30" s="78">
        <f>Data!T51</f>
        <v>2.66</v>
      </c>
      <c r="P30" s="78">
        <f>Data!U51</f>
        <v>2.8</v>
      </c>
    </row>
    <row r="31" spans="13:16" ht="12.75">
      <c r="M31" s="20" t="s">
        <v>497</v>
      </c>
      <c r="N31" s="78">
        <f>Data!S52</f>
        <v>2.65</v>
      </c>
      <c r="O31" s="78">
        <f>Data!T52</f>
        <v>2.75</v>
      </c>
      <c r="P31" s="78">
        <f>Data!U52</f>
        <v>2.82</v>
      </c>
    </row>
    <row r="32" spans="13:16" ht="12.75">
      <c r="M32" s="20" t="s">
        <v>498</v>
      </c>
      <c r="N32" s="78">
        <f>Data!S53</f>
        <v>2.49</v>
      </c>
      <c r="O32" s="78">
        <f>Data!T53</f>
        <v>2.53</v>
      </c>
      <c r="P32" s="78">
        <f>Data!U53</f>
        <v>2.64</v>
      </c>
    </row>
    <row r="33" spans="13:16" ht="12.75" customHeight="1">
      <c r="M33" s="20" t="s">
        <v>499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C1" t="s">
        <v>929</v>
      </c>
    </row>
    <row r="45" ht="12.75">
      <c r="A45" t="s">
        <v>930</v>
      </c>
    </row>
    <row r="46" ht="12.75">
      <c r="A46" t="s">
        <v>931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510</v>
      </c>
    </row>
    <row r="2" spans="1:27" ht="12.75">
      <c r="A2" t="s">
        <v>511</v>
      </c>
      <c r="B2" t="s">
        <v>512</v>
      </c>
      <c r="C2" t="s">
        <v>513</v>
      </c>
      <c r="D2" t="s">
        <v>514</v>
      </c>
      <c r="E2" t="s">
        <v>515</v>
      </c>
      <c r="G2" t="s">
        <v>516</v>
      </c>
      <c r="H2" t="s">
        <v>517</v>
      </c>
      <c r="I2" t="s">
        <v>518</v>
      </c>
      <c r="J2" t="s">
        <v>519</v>
      </c>
      <c r="K2" t="s">
        <v>520</v>
      </c>
      <c r="L2" t="s">
        <v>521</v>
      </c>
      <c r="M2" t="s">
        <v>522</v>
      </c>
      <c r="N2" t="s">
        <v>523</v>
      </c>
      <c r="O2" t="s">
        <v>524</v>
      </c>
      <c r="P2" t="s">
        <v>525</v>
      </c>
      <c r="Q2" t="s">
        <v>526</v>
      </c>
      <c r="R2" t="s">
        <v>527</v>
      </c>
      <c r="S2" t="s">
        <v>528</v>
      </c>
      <c r="T2" t="s">
        <v>529</v>
      </c>
      <c r="U2" t="s">
        <v>530</v>
      </c>
      <c r="V2" t="s">
        <v>531</v>
      </c>
      <c r="W2" t="s">
        <v>532</v>
      </c>
      <c r="X2" t="s">
        <v>533</v>
      </c>
      <c r="Y2" t="s">
        <v>534</v>
      </c>
      <c r="Z2" t="s">
        <v>535</v>
      </c>
      <c r="AA2" t="s">
        <v>536</v>
      </c>
    </row>
    <row r="3" spans="2:26" ht="12.75">
      <c r="B3" s="42"/>
      <c r="Y3" s="42"/>
      <c r="Z3" s="42"/>
    </row>
    <row r="4" spans="1:27" ht="12.75">
      <c r="A4" s="16" t="s">
        <v>537</v>
      </c>
      <c r="B4" s="16" t="s">
        <v>538</v>
      </c>
      <c r="C4" s="16" t="s">
        <v>539</v>
      </c>
      <c r="D4" s="16" t="s">
        <v>540</v>
      </c>
      <c r="E4" s="16" t="s">
        <v>541</v>
      </c>
      <c r="G4" s="16" t="s">
        <v>542</v>
      </c>
      <c r="H4" s="16" t="s">
        <v>543</v>
      </c>
      <c r="I4" s="16" t="s">
        <v>544</v>
      </c>
      <c r="J4" s="16" t="s">
        <v>545</v>
      </c>
      <c r="K4" s="16" t="s">
        <v>209</v>
      </c>
      <c r="L4" s="16" t="s">
        <v>397</v>
      </c>
      <c r="M4" s="16" t="s">
        <v>220</v>
      </c>
      <c r="N4" s="16" t="s">
        <v>236</v>
      </c>
      <c r="O4" s="16" t="s">
        <v>400</v>
      </c>
      <c r="P4" s="16" t="s">
        <v>213</v>
      </c>
      <c r="Q4" s="16" t="s">
        <v>224</v>
      </c>
      <c r="R4" s="16" t="s">
        <v>546</v>
      </c>
      <c r="S4" s="16" t="s">
        <v>244</v>
      </c>
      <c r="T4" s="16" t="s">
        <v>547</v>
      </c>
      <c r="U4" s="16" t="s">
        <v>548</v>
      </c>
      <c r="V4" s="16" t="s">
        <v>394</v>
      </c>
      <c r="W4" s="16" t="s">
        <v>549</v>
      </c>
      <c r="X4" s="16" t="s">
        <v>550</v>
      </c>
      <c r="Y4" s="16" t="s">
        <v>551</v>
      </c>
      <c r="Z4" s="16" t="s">
        <v>187</v>
      </c>
      <c r="AA4" s="16" t="s">
        <v>547</v>
      </c>
    </row>
    <row r="6" spans="1:2" ht="12.75">
      <c r="A6" s="107">
        <f>W4+31</f>
        <v>41944</v>
      </c>
      <c r="B6" s="108">
        <f>A6-31</f>
        <v>41913</v>
      </c>
    </row>
    <row r="7" spans="1:23" ht="12.75">
      <c r="A7" s="72"/>
      <c r="B7" s="72"/>
      <c r="C7" s="72"/>
      <c r="D7" s="72"/>
      <c r="E7" s="72"/>
      <c r="F7" s="72"/>
      <c r="G7" s="72" t="s">
        <v>552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553</v>
      </c>
      <c r="B8" s="73" t="s">
        <v>554</v>
      </c>
      <c r="C8" s="73" t="s">
        <v>555</v>
      </c>
      <c r="D8" s="73" t="s">
        <v>556</v>
      </c>
    </row>
    <row r="9" spans="1:4" ht="12.75">
      <c r="A9" s="73" t="s">
        <v>557</v>
      </c>
      <c r="B9" s="73" t="s">
        <v>558</v>
      </c>
      <c r="C9" s="73" t="s">
        <v>559</v>
      </c>
      <c r="D9" s="73" t="s">
        <v>560</v>
      </c>
    </row>
    <row r="10" spans="1:4" ht="12.75">
      <c r="A10" s="73" t="s">
        <v>561</v>
      </c>
      <c r="B10" s="73" t="s">
        <v>562</v>
      </c>
      <c r="C10" s="73" t="s">
        <v>563</v>
      </c>
      <c r="D10" s="73" t="s">
        <v>564</v>
      </c>
    </row>
    <row r="11" spans="1:4" ht="12.75">
      <c r="A11" s="73" t="s">
        <v>565</v>
      </c>
      <c r="B11" s="73" t="s">
        <v>566</v>
      </c>
      <c r="C11" s="73" t="s">
        <v>567</v>
      </c>
      <c r="D11" s="73" t="s">
        <v>568</v>
      </c>
    </row>
    <row r="12" spans="1:4" ht="12.75">
      <c r="A12" s="73" t="s">
        <v>569</v>
      </c>
      <c r="B12" s="73" t="s">
        <v>570</v>
      </c>
      <c r="C12" s="73" t="s">
        <v>571</v>
      </c>
      <c r="D12" s="73" t="s">
        <v>572</v>
      </c>
    </row>
    <row r="13" spans="1:4" ht="12.75">
      <c r="A13" s="73" t="s">
        <v>573</v>
      </c>
      <c r="B13" s="73" t="s">
        <v>574</v>
      </c>
      <c r="C13" s="73" t="s">
        <v>575</v>
      </c>
      <c r="D13" s="73" t="s">
        <v>576</v>
      </c>
    </row>
    <row r="14" spans="1:4" ht="12.75">
      <c r="A14" s="73" t="s">
        <v>577</v>
      </c>
      <c r="B14" s="73" t="s">
        <v>578</v>
      </c>
      <c r="C14" s="73" t="s">
        <v>579</v>
      </c>
      <c r="D14" s="73" t="s">
        <v>580</v>
      </c>
    </row>
    <row r="15" spans="1:4" ht="12.75">
      <c r="A15" s="73" t="s">
        <v>581</v>
      </c>
      <c r="B15" s="73" t="s">
        <v>582</v>
      </c>
      <c r="C15" s="73" t="s">
        <v>583</v>
      </c>
      <c r="D15" s="73" t="s">
        <v>584</v>
      </c>
    </row>
    <row r="16" spans="1:4" ht="12.75">
      <c r="A16" s="73" t="s">
        <v>585</v>
      </c>
      <c r="B16" s="73" t="s">
        <v>586</v>
      </c>
      <c r="C16" s="73" t="s">
        <v>587</v>
      </c>
      <c r="D16" s="73" t="s">
        <v>588</v>
      </c>
    </row>
    <row r="17" spans="1:4" ht="12.75">
      <c r="A17" s="73" t="s">
        <v>589</v>
      </c>
      <c r="B17" s="73" t="s">
        <v>590</v>
      </c>
      <c r="C17" s="73" t="s">
        <v>591</v>
      </c>
      <c r="D17" s="73" t="s">
        <v>592</v>
      </c>
    </row>
    <row r="18" spans="1:4" ht="12.75">
      <c r="A18" s="73" t="s">
        <v>593</v>
      </c>
      <c r="B18" s="73" t="s">
        <v>594</v>
      </c>
      <c r="C18" s="73" t="s">
        <v>595</v>
      </c>
      <c r="D18" s="73" t="s">
        <v>596</v>
      </c>
    </row>
    <row r="19" spans="1:4" ht="12.75">
      <c r="A19" s="73" t="s">
        <v>597</v>
      </c>
      <c r="B19" s="73" t="s">
        <v>598</v>
      </c>
      <c r="C19" s="73" t="s">
        <v>599</v>
      </c>
      <c r="D19" s="73" t="s">
        <v>600</v>
      </c>
    </row>
    <row r="20" spans="1:4" ht="12.75">
      <c r="A20" s="73" t="s">
        <v>601</v>
      </c>
      <c r="B20" s="73" t="s">
        <v>602</v>
      </c>
      <c r="C20" s="73" t="s">
        <v>603</v>
      </c>
      <c r="D20" s="73" t="s">
        <v>604</v>
      </c>
    </row>
    <row r="21" spans="1:4" ht="12.75">
      <c r="A21" s="73" t="s">
        <v>605</v>
      </c>
      <c r="B21" s="73" t="s">
        <v>606</v>
      </c>
      <c r="C21" s="73" t="s">
        <v>607</v>
      </c>
      <c r="D21" s="73" t="s">
        <v>608</v>
      </c>
    </row>
    <row r="22" spans="1:4" ht="12.75">
      <c r="A22" s="73" t="s">
        <v>609</v>
      </c>
      <c r="B22" s="73" t="s">
        <v>610</v>
      </c>
      <c r="C22" s="73" t="s">
        <v>611</v>
      </c>
      <c r="D22" s="73" t="s">
        <v>612</v>
      </c>
    </row>
    <row r="23" spans="1:4" ht="12.75">
      <c r="A23" s="73" t="s">
        <v>613</v>
      </c>
      <c r="B23" s="73" t="s">
        <v>614</v>
      </c>
      <c r="C23" s="73" t="s">
        <v>615</v>
      </c>
      <c r="D23" s="73" t="s">
        <v>616</v>
      </c>
    </row>
    <row r="24" spans="1:4" ht="12.75">
      <c r="A24" s="73" t="s">
        <v>617</v>
      </c>
      <c r="B24" s="73" t="s">
        <v>618</v>
      </c>
      <c r="C24" s="73" t="s">
        <v>619</v>
      </c>
      <c r="D24" s="73" t="s">
        <v>620</v>
      </c>
    </row>
    <row r="25" spans="1:4" ht="12.75">
      <c r="A25" s="73" t="s">
        <v>621</v>
      </c>
      <c r="B25" s="73" t="s">
        <v>622</v>
      </c>
      <c r="C25" s="73" t="s">
        <v>623</v>
      </c>
      <c r="D25" s="73" t="s">
        <v>624</v>
      </c>
    </row>
    <row r="26" spans="1:4" ht="12.75">
      <c r="A26" s="73" t="s">
        <v>625</v>
      </c>
      <c r="B26" s="73" t="s">
        <v>626</v>
      </c>
      <c r="C26" s="73" t="s">
        <v>627</v>
      </c>
      <c r="D26" s="73" t="s">
        <v>628</v>
      </c>
    </row>
    <row r="27" spans="1:4" ht="12.75">
      <c r="A27" s="73" t="s">
        <v>629</v>
      </c>
      <c r="B27" s="73" t="s">
        <v>630</v>
      </c>
      <c r="C27" s="73" t="s">
        <v>631</v>
      </c>
      <c r="D27" s="73" t="s">
        <v>632</v>
      </c>
    </row>
    <row r="28" spans="1:4" ht="12.75">
      <c r="A28" s="73" t="s">
        <v>633</v>
      </c>
      <c r="B28" s="73" t="s">
        <v>634</v>
      </c>
      <c r="C28" s="73" t="s">
        <v>635</v>
      </c>
      <c r="D28" s="73" t="s">
        <v>636</v>
      </c>
    </row>
    <row r="29" spans="1:4" ht="12.75">
      <c r="A29" s="73" t="s">
        <v>637</v>
      </c>
      <c r="B29" s="73" t="s">
        <v>638</v>
      </c>
      <c r="C29" s="73" t="s">
        <v>639</v>
      </c>
      <c r="D29" s="73" t="s">
        <v>640</v>
      </c>
    </row>
    <row r="30" spans="1:4" ht="12.75">
      <c r="A30" s="73" t="s">
        <v>641</v>
      </c>
      <c r="B30" s="73" t="s">
        <v>642</v>
      </c>
      <c r="C30" s="73" t="s">
        <v>643</v>
      </c>
      <c r="D30" s="73" t="s">
        <v>644</v>
      </c>
    </row>
    <row r="31" spans="1:4" ht="12.75">
      <c r="A31" s="73" t="s">
        <v>645</v>
      </c>
      <c r="B31" s="73" t="s">
        <v>646</v>
      </c>
      <c r="C31" s="73" t="s">
        <v>647</v>
      </c>
      <c r="D31" s="73" t="s">
        <v>648</v>
      </c>
    </row>
    <row r="32" spans="1:4" ht="12.75">
      <c r="A32" s="73" t="s">
        <v>547</v>
      </c>
      <c r="B32" s="73" t="s">
        <v>649</v>
      </c>
      <c r="C32" s="73" t="s">
        <v>650</v>
      </c>
      <c r="D32" s="73" t="s">
        <v>651</v>
      </c>
    </row>
    <row r="33" spans="1:4" ht="12.75">
      <c r="A33" s="73" t="s">
        <v>652</v>
      </c>
      <c r="B33" s="73" t="s">
        <v>653</v>
      </c>
      <c r="C33" s="73" t="s">
        <v>654</v>
      </c>
      <c r="D33" s="73" t="s">
        <v>655</v>
      </c>
    </row>
    <row r="34" spans="1:4" ht="12.75">
      <c r="A34" s="73" t="s">
        <v>537</v>
      </c>
      <c r="B34" s="73" t="s">
        <v>656</v>
      </c>
      <c r="C34" s="73" t="s">
        <v>657</v>
      </c>
      <c r="D34" s="73" t="s">
        <v>658</v>
      </c>
    </row>
    <row r="38" spans="10:12" ht="12.75">
      <c r="J38" s="174"/>
      <c r="L38" s="175"/>
    </row>
    <row r="40" spans="8:19" ht="12.75">
      <c r="H40" s="72" t="s">
        <v>659</v>
      </c>
      <c r="S40" s="72" t="s">
        <v>660</v>
      </c>
    </row>
    <row r="41" spans="1:25" ht="12.75">
      <c r="A41" t="s">
        <v>511</v>
      </c>
      <c r="B41" t="s">
        <v>661</v>
      </c>
      <c r="C41" t="s">
        <v>662</v>
      </c>
      <c r="D41" t="s">
        <v>663</v>
      </c>
      <c r="E41" t="s">
        <v>664</v>
      </c>
      <c r="F41" s="73" t="s">
        <v>57</v>
      </c>
      <c r="L41" t="s">
        <v>511</v>
      </c>
      <c r="M41" t="s">
        <v>665</v>
      </c>
      <c r="N41" t="s">
        <v>661</v>
      </c>
      <c r="O41" t="s">
        <v>664</v>
      </c>
      <c r="P41" t="s">
        <v>666</v>
      </c>
      <c r="Q41" t="s">
        <v>57</v>
      </c>
      <c r="T41" t="s">
        <v>667</v>
      </c>
      <c r="Y41" t="s">
        <v>668</v>
      </c>
    </row>
    <row r="42" spans="1:26" ht="12.75">
      <c r="A42" s="16" t="s">
        <v>561</v>
      </c>
      <c r="B42" s="16" t="s">
        <v>669</v>
      </c>
      <c r="C42" s="16" t="s">
        <v>670</v>
      </c>
      <c r="E42" s="16" t="s">
        <v>671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670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561</v>
      </c>
      <c r="B43" s="16" t="s">
        <v>672</v>
      </c>
      <c r="C43" s="16" t="s">
        <v>673</v>
      </c>
      <c r="E43" s="16" t="s">
        <v>674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673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561</v>
      </c>
      <c r="B44" s="16" t="s">
        <v>675</v>
      </c>
      <c r="C44" s="16" t="s">
        <v>676</v>
      </c>
      <c r="E44" s="16" t="s">
        <v>674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676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561</v>
      </c>
      <c r="B45" s="16" t="s">
        <v>677</v>
      </c>
      <c r="C45" s="16" t="s">
        <v>678</v>
      </c>
      <c r="E45" s="16" t="s">
        <v>671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678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561</v>
      </c>
      <c r="B46" s="16" t="s">
        <v>679</v>
      </c>
      <c r="C46" s="16" t="s">
        <v>489</v>
      </c>
      <c r="E46" s="16" t="s">
        <v>680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489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561</v>
      </c>
      <c r="B47" s="16" t="s">
        <v>681</v>
      </c>
      <c r="C47" s="16" t="s">
        <v>682</v>
      </c>
      <c r="E47" s="16" t="s">
        <v>683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682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561</v>
      </c>
      <c r="B48" s="16" t="s">
        <v>684</v>
      </c>
      <c r="C48" s="16" t="s">
        <v>685</v>
      </c>
      <c r="E48" s="16" t="s">
        <v>686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685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561</v>
      </c>
      <c r="B49" s="16" t="s">
        <v>687</v>
      </c>
      <c r="C49" s="16" t="s">
        <v>688</v>
      </c>
      <c r="E49" s="16" t="s">
        <v>689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688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561</v>
      </c>
      <c r="B50" s="16" t="s">
        <v>690</v>
      </c>
      <c r="C50" s="16" t="s">
        <v>691</v>
      </c>
      <c r="E50" s="16" t="s">
        <v>692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691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2.96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>
        <f t="shared" si="11"/>
        <v>5.99</v>
      </c>
    </row>
    <row r="51" spans="1:26" ht="12.75">
      <c r="A51" s="16" t="s">
        <v>561</v>
      </c>
      <c r="B51" s="16" t="s">
        <v>693</v>
      </c>
      <c r="C51" s="16" t="s">
        <v>694</v>
      </c>
      <c r="E51" s="16" t="s">
        <v>695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694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>
        <f t="shared" si="7"/>
        <v>2.8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>
        <f t="shared" si="11"/>
        <v>5.86</v>
      </c>
    </row>
    <row r="52" spans="1:26" ht="12.75">
      <c r="A52" s="16" t="s">
        <v>561</v>
      </c>
      <c r="B52" s="16" t="s">
        <v>696</v>
      </c>
      <c r="C52" s="16" t="s">
        <v>538</v>
      </c>
      <c r="E52" s="16" t="s">
        <v>697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538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>
        <f t="shared" si="7"/>
        <v>2.82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>
        <f t="shared" si="11"/>
        <v>6</v>
      </c>
    </row>
    <row r="53" spans="1:26" ht="12.75">
      <c r="A53" s="16" t="s">
        <v>561</v>
      </c>
      <c r="B53" s="16" t="s">
        <v>698</v>
      </c>
      <c r="C53" s="16" t="s">
        <v>699</v>
      </c>
      <c r="E53" s="16" t="s">
        <v>700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699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>
        <f t="shared" si="7"/>
        <v>2.64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>
        <f t="shared" si="11"/>
        <v>5.8</v>
      </c>
    </row>
    <row r="54" spans="1:26" ht="12.75">
      <c r="A54" s="16" t="s">
        <v>565</v>
      </c>
      <c r="B54" s="16" t="s">
        <v>669</v>
      </c>
      <c r="C54" s="16" t="s">
        <v>670</v>
      </c>
      <c r="E54" s="16" t="s">
        <v>701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670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565</v>
      </c>
      <c r="B55" s="16" t="s">
        <v>672</v>
      </c>
      <c r="C55" s="16" t="s">
        <v>673</v>
      </c>
      <c r="E55" s="16" t="s">
        <v>702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673</v>
      </c>
      <c r="O55" s="75">
        <v>2.32</v>
      </c>
      <c r="P55" s="75">
        <v>5.36</v>
      </c>
      <c r="Q55" s="74">
        <v>14</v>
      </c>
    </row>
    <row r="56" spans="1:17" ht="12.75">
      <c r="A56" s="16" t="s">
        <v>565</v>
      </c>
      <c r="B56" s="16" t="s">
        <v>675</v>
      </c>
      <c r="C56" s="16" t="s">
        <v>676</v>
      </c>
      <c r="E56" s="16" t="s">
        <v>703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676</v>
      </c>
      <c r="O56" s="75">
        <v>2.51</v>
      </c>
      <c r="P56" s="75">
        <v>5.62</v>
      </c>
      <c r="Q56" s="74">
        <v>15</v>
      </c>
    </row>
    <row r="57" spans="1:17" ht="12.75">
      <c r="A57" s="16" t="s">
        <v>565</v>
      </c>
      <c r="B57" s="16" t="s">
        <v>677</v>
      </c>
      <c r="C57" s="16" t="s">
        <v>678</v>
      </c>
      <c r="E57" s="16" t="s">
        <v>704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678</v>
      </c>
      <c r="O57" s="75">
        <v>2.68</v>
      </c>
      <c r="P57" s="75">
        <v>5.92</v>
      </c>
      <c r="Q57" s="74">
        <v>16</v>
      </c>
    </row>
    <row r="58" spans="1:17" ht="12.75">
      <c r="A58" s="16" t="s">
        <v>565</v>
      </c>
      <c r="B58" s="16" t="s">
        <v>679</v>
      </c>
      <c r="C58" s="16" t="s">
        <v>489</v>
      </c>
      <c r="E58" s="16" t="s">
        <v>705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489</v>
      </c>
      <c r="O58" s="75">
        <v>2.77</v>
      </c>
      <c r="P58" s="75">
        <v>5.88</v>
      </c>
      <c r="Q58" s="74">
        <v>17</v>
      </c>
    </row>
    <row r="59" spans="1:17" ht="12.75">
      <c r="A59" s="16" t="s">
        <v>565</v>
      </c>
      <c r="B59" s="16" t="s">
        <v>681</v>
      </c>
      <c r="C59" s="16" t="s">
        <v>682</v>
      </c>
      <c r="E59" s="16" t="s">
        <v>706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682</v>
      </c>
      <c r="O59" s="75">
        <v>2.87</v>
      </c>
      <c r="P59" s="75">
        <v>5.96</v>
      </c>
      <c r="Q59" s="74">
        <v>18</v>
      </c>
    </row>
    <row r="60" spans="1:17" ht="12.75">
      <c r="A60" s="16" t="s">
        <v>565</v>
      </c>
      <c r="B60" s="16" t="s">
        <v>684</v>
      </c>
      <c r="C60" s="16" t="s">
        <v>685</v>
      </c>
      <c r="E60" s="16" t="s">
        <v>707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685</v>
      </c>
      <c r="O60" s="75">
        <v>2.95</v>
      </c>
      <c r="P60" s="75">
        <v>5.83</v>
      </c>
      <c r="Q60" s="74">
        <v>19</v>
      </c>
    </row>
    <row r="61" spans="1:17" ht="12.75">
      <c r="A61" s="16" t="s">
        <v>565</v>
      </c>
      <c r="B61" s="16" t="s">
        <v>687</v>
      </c>
      <c r="C61" s="16" t="s">
        <v>688</v>
      </c>
      <c r="E61" s="16" t="s">
        <v>708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688</v>
      </c>
      <c r="O61" s="75">
        <v>2.89</v>
      </c>
      <c r="P61" s="75">
        <v>5.85</v>
      </c>
      <c r="Q61" s="74">
        <v>20</v>
      </c>
    </row>
    <row r="62" spans="1:17" ht="12.75">
      <c r="A62" s="16" t="s">
        <v>565</v>
      </c>
      <c r="B62" s="16" t="s">
        <v>690</v>
      </c>
      <c r="C62" s="16" t="s">
        <v>691</v>
      </c>
      <c r="E62" s="16" t="s">
        <v>709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691</v>
      </c>
      <c r="O62" s="75">
        <v>2.66</v>
      </c>
      <c r="P62" s="75">
        <v>5.64</v>
      </c>
      <c r="Q62" s="74">
        <v>21</v>
      </c>
    </row>
    <row r="63" spans="1:17" ht="12.75">
      <c r="A63" s="16" t="s">
        <v>565</v>
      </c>
      <c r="B63" s="16" t="s">
        <v>693</v>
      </c>
      <c r="C63" s="16" t="s">
        <v>694</v>
      </c>
      <c r="E63" s="16" t="s">
        <v>710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694</v>
      </c>
      <c r="O63" s="75">
        <v>2.75</v>
      </c>
      <c r="P63" s="75">
        <v>5.87</v>
      </c>
      <c r="Q63" s="74">
        <v>22</v>
      </c>
    </row>
    <row r="64" spans="1:17" ht="12.75">
      <c r="A64" s="16" t="s">
        <v>565</v>
      </c>
      <c r="B64" s="16" t="s">
        <v>696</v>
      </c>
      <c r="C64" s="16" t="s">
        <v>538</v>
      </c>
      <c r="E64" s="16" t="s">
        <v>711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538</v>
      </c>
      <c r="O64" s="75">
        <v>2.53</v>
      </c>
      <c r="P64" s="75">
        <v>5.57</v>
      </c>
      <c r="Q64" s="74">
        <v>23</v>
      </c>
    </row>
    <row r="65" spans="1:17" ht="12.75">
      <c r="A65" s="16" t="s">
        <v>565</v>
      </c>
      <c r="B65" s="16" t="s">
        <v>698</v>
      </c>
      <c r="C65" s="16" t="s">
        <v>699</v>
      </c>
      <c r="E65" s="16" t="s">
        <v>712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699</v>
      </c>
      <c r="O65" s="75">
        <v>2.49</v>
      </c>
      <c r="P65" s="75">
        <v>5.69</v>
      </c>
      <c r="Q65" s="74">
        <v>24</v>
      </c>
    </row>
    <row r="66" spans="1:17" ht="12.75">
      <c r="A66" s="16" t="s">
        <v>569</v>
      </c>
      <c r="B66" s="16" t="s">
        <v>669</v>
      </c>
      <c r="C66" s="16" t="s">
        <v>670</v>
      </c>
      <c r="E66" s="16" t="s">
        <v>713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670</v>
      </c>
      <c r="O66" s="75">
        <v>2.31</v>
      </c>
      <c r="P66" s="75">
        <v>5.33</v>
      </c>
      <c r="Q66" s="74">
        <v>25</v>
      </c>
    </row>
    <row r="67" spans="1:17" ht="12.75">
      <c r="A67" s="16" t="s">
        <v>569</v>
      </c>
      <c r="B67" s="16" t="s">
        <v>672</v>
      </c>
      <c r="C67" s="16" t="s">
        <v>673</v>
      </c>
      <c r="E67" s="16" t="s">
        <v>714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673</v>
      </c>
      <c r="O67" s="75">
        <v>2.39</v>
      </c>
      <c r="P67" s="75">
        <v>5.5</v>
      </c>
      <c r="Q67" s="74">
        <v>26</v>
      </c>
    </row>
    <row r="68" spans="1:17" ht="12.75">
      <c r="A68" s="16" t="s">
        <v>569</v>
      </c>
      <c r="B68" s="16" t="s">
        <v>675</v>
      </c>
      <c r="C68" s="16" t="s">
        <v>676</v>
      </c>
      <c r="E68" s="16" t="s">
        <v>715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676</v>
      </c>
      <c r="O68" s="75">
        <v>2.62</v>
      </c>
      <c r="P68" s="75">
        <v>5.82</v>
      </c>
      <c r="Q68" s="74">
        <v>27</v>
      </c>
    </row>
    <row r="69" spans="1:17" ht="12.75">
      <c r="A69" s="16" t="s">
        <v>569</v>
      </c>
      <c r="B69" s="16" t="s">
        <v>677</v>
      </c>
      <c r="C69" s="16" t="s">
        <v>678</v>
      </c>
      <c r="E69" s="16" t="s">
        <v>716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678</v>
      </c>
      <c r="O69" s="75">
        <v>2.79</v>
      </c>
      <c r="P69" s="75">
        <v>6.12</v>
      </c>
      <c r="Q69" s="74">
        <v>28</v>
      </c>
    </row>
    <row r="70" spans="1:17" ht="12.75">
      <c r="A70" s="16" t="s">
        <v>569</v>
      </c>
      <c r="B70" s="16" t="s">
        <v>679</v>
      </c>
      <c r="C70" s="16" t="s">
        <v>489</v>
      </c>
      <c r="E70" s="16" t="s">
        <v>717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489</v>
      </c>
      <c r="O70" s="75">
        <v>2.86</v>
      </c>
      <c r="P70" s="75">
        <v>6.02</v>
      </c>
      <c r="Q70" s="74">
        <v>29</v>
      </c>
    </row>
    <row r="71" spans="1:17" ht="12.75">
      <c r="A71" s="16" t="s">
        <v>569</v>
      </c>
      <c r="B71" s="16" t="s">
        <v>681</v>
      </c>
      <c r="C71" s="16" t="s">
        <v>682</v>
      </c>
      <c r="E71" s="16" t="s">
        <v>718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682</v>
      </c>
      <c r="O71" s="75">
        <v>2.98</v>
      </c>
      <c r="P71" s="75">
        <v>6.19</v>
      </c>
      <c r="Q71" s="74">
        <v>30</v>
      </c>
    </row>
    <row r="72" spans="1:17" ht="12.75">
      <c r="A72" s="16" t="s">
        <v>569</v>
      </c>
      <c r="B72" s="16" t="s">
        <v>684</v>
      </c>
      <c r="C72" s="16" t="s">
        <v>685</v>
      </c>
      <c r="E72" s="16" t="s">
        <v>719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685</v>
      </c>
      <c r="O72" s="75">
        <v>3.09</v>
      </c>
      <c r="P72" s="75">
        <v>6.06</v>
      </c>
      <c r="Q72" s="74">
        <v>31</v>
      </c>
    </row>
    <row r="73" spans="1:17" ht="12.75">
      <c r="A73" s="16" t="s">
        <v>569</v>
      </c>
      <c r="B73" s="16" t="s">
        <v>687</v>
      </c>
      <c r="C73" s="16" t="s">
        <v>688</v>
      </c>
      <c r="E73" s="16" t="s">
        <v>720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>
        <v>2015</v>
      </c>
      <c r="M73" s="73">
        <v>8</v>
      </c>
      <c r="N73" s="74" t="s">
        <v>688</v>
      </c>
      <c r="O73" s="75">
        <v>2.96</v>
      </c>
      <c r="P73" s="75">
        <v>5.99</v>
      </c>
      <c r="Q73" s="74">
        <v>32</v>
      </c>
    </row>
    <row r="74" spans="1:17" ht="12.75">
      <c r="A74" s="16" t="s">
        <v>569</v>
      </c>
      <c r="B74" s="16" t="s">
        <v>690</v>
      </c>
      <c r="C74" s="16" t="s">
        <v>691</v>
      </c>
      <c r="E74" s="16" t="s">
        <v>721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>
        <v>2015</v>
      </c>
      <c r="M74" s="73">
        <v>9</v>
      </c>
      <c r="N74" s="74" t="s">
        <v>691</v>
      </c>
      <c r="O74" s="75">
        <v>2.8</v>
      </c>
      <c r="P74" s="75">
        <v>5.86</v>
      </c>
      <c r="Q74" s="74">
        <v>33</v>
      </c>
    </row>
    <row r="75" spans="1:17" ht="12.75">
      <c r="A75" s="16" t="s">
        <v>569</v>
      </c>
      <c r="B75" s="16" t="s">
        <v>693</v>
      </c>
      <c r="C75" s="16" t="s">
        <v>694</v>
      </c>
      <c r="E75" s="16" t="s">
        <v>722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>
        <v>2015</v>
      </c>
      <c r="M75" s="73">
        <v>10</v>
      </c>
      <c r="N75" s="74" t="s">
        <v>694</v>
      </c>
      <c r="O75" s="75">
        <v>2.82</v>
      </c>
      <c r="P75" s="75">
        <v>6</v>
      </c>
      <c r="Q75" s="74">
        <v>34</v>
      </c>
    </row>
    <row r="76" spans="1:17" ht="12.75">
      <c r="A76" s="16" t="s">
        <v>569</v>
      </c>
      <c r="B76" s="16" t="s">
        <v>696</v>
      </c>
      <c r="C76" s="16" t="s">
        <v>538</v>
      </c>
      <c r="E76" s="16" t="s">
        <v>723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>
        <v>2015</v>
      </c>
      <c r="M76" s="73">
        <v>11</v>
      </c>
      <c r="N76" s="74" t="s">
        <v>538</v>
      </c>
      <c r="O76" s="75">
        <v>2.64</v>
      </c>
      <c r="P76" s="75">
        <v>5.8</v>
      </c>
      <c r="Q76" s="74">
        <v>35</v>
      </c>
    </row>
    <row r="77" spans="1:17" ht="12.75">
      <c r="A77" s="16" t="s">
        <v>569</v>
      </c>
      <c r="B77" s="16" t="s">
        <v>698</v>
      </c>
      <c r="C77" s="16" t="s">
        <v>699</v>
      </c>
      <c r="E77" s="16" t="s">
        <v>724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573</v>
      </c>
      <c r="B78" s="16" t="s">
        <v>669</v>
      </c>
      <c r="C78" s="16" t="s">
        <v>670</v>
      </c>
      <c r="E78" s="16" t="s">
        <v>725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573</v>
      </c>
      <c r="B79" s="16" t="s">
        <v>672</v>
      </c>
      <c r="C79" s="16" t="s">
        <v>673</v>
      </c>
      <c r="E79" s="16" t="s">
        <v>724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573</v>
      </c>
      <c r="B80" s="16" t="s">
        <v>675</v>
      </c>
      <c r="C80" s="16" t="s">
        <v>676</v>
      </c>
      <c r="E80" s="16" t="s">
        <v>726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573</v>
      </c>
      <c r="B81" s="16" t="s">
        <v>677</v>
      </c>
      <c r="C81" s="16" t="s">
        <v>678</v>
      </c>
      <c r="E81" s="16" t="s">
        <v>727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573</v>
      </c>
      <c r="B82" s="16" t="s">
        <v>679</v>
      </c>
      <c r="C82" s="16" t="s">
        <v>489</v>
      </c>
      <c r="E82" s="16" t="s">
        <v>728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573</v>
      </c>
      <c r="B83" s="16" t="s">
        <v>681</v>
      </c>
      <c r="C83" s="16" t="s">
        <v>682</v>
      </c>
      <c r="E83" s="16" t="s">
        <v>729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573</v>
      </c>
      <c r="B84" s="16" t="s">
        <v>684</v>
      </c>
      <c r="C84" s="16" t="s">
        <v>685</v>
      </c>
      <c r="E84" s="16" t="s">
        <v>730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573</v>
      </c>
      <c r="B85" s="16" t="s">
        <v>687</v>
      </c>
      <c r="C85" s="16" t="s">
        <v>688</v>
      </c>
      <c r="E85" s="16" t="s">
        <v>731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573</v>
      </c>
      <c r="B86" s="16" t="s">
        <v>690</v>
      </c>
      <c r="C86" s="16" t="s">
        <v>691</v>
      </c>
      <c r="E86" s="16" t="s">
        <v>732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573</v>
      </c>
      <c r="B87" s="16" t="s">
        <v>693</v>
      </c>
      <c r="C87" s="16" t="s">
        <v>694</v>
      </c>
      <c r="E87" s="16" t="s">
        <v>733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573</v>
      </c>
      <c r="B88" s="16" t="s">
        <v>696</v>
      </c>
      <c r="C88" s="16" t="s">
        <v>538</v>
      </c>
      <c r="E88" s="16" t="s">
        <v>734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573</v>
      </c>
      <c r="B89" s="16" t="s">
        <v>698</v>
      </c>
      <c r="C89" s="16" t="s">
        <v>699</v>
      </c>
      <c r="E89" s="16" t="s">
        <v>735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577</v>
      </c>
      <c r="B90" s="16" t="s">
        <v>669</v>
      </c>
      <c r="C90" s="16" t="s">
        <v>670</v>
      </c>
      <c r="E90" s="16" t="s">
        <v>736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577</v>
      </c>
      <c r="B91" s="16" t="s">
        <v>672</v>
      </c>
      <c r="C91" s="16" t="s">
        <v>673</v>
      </c>
      <c r="E91" s="16" t="s">
        <v>737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577</v>
      </c>
      <c r="B92" s="16" t="s">
        <v>675</v>
      </c>
      <c r="C92" s="16" t="s">
        <v>676</v>
      </c>
      <c r="E92" s="16" t="s">
        <v>738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577</v>
      </c>
      <c r="B93" s="16" t="s">
        <v>677</v>
      </c>
      <c r="C93" s="16" t="s">
        <v>678</v>
      </c>
      <c r="E93" s="16" t="s">
        <v>739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577</v>
      </c>
      <c r="B94" s="16" t="s">
        <v>679</v>
      </c>
      <c r="C94" s="16" t="s">
        <v>489</v>
      </c>
      <c r="E94" s="16" t="s">
        <v>740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577</v>
      </c>
      <c r="B95" s="16" t="s">
        <v>681</v>
      </c>
      <c r="C95" s="16" t="s">
        <v>682</v>
      </c>
      <c r="E95" s="16" t="s">
        <v>741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577</v>
      </c>
      <c r="B96" s="16" t="s">
        <v>684</v>
      </c>
      <c r="C96" s="16" t="s">
        <v>685</v>
      </c>
      <c r="E96" s="16" t="s">
        <v>742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577</v>
      </c>
      <c r="B97" s="16" t="s">
        <v>687</v>
      </c>
      <c r="C97" s="16" t="s">
        <v>688</v>
      </c>
      <c r="E97" s="16" t="s">
        <v>743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577</v>
      </c>
      <c r="B98" s="16" t="s">
        <v>690</v>
      </c>
      <c r="C98" s="16" t="s">
        <v>691</v>
      </c>
      <c r="E98" s="16" t="s">
        <v>744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577</v>
      </c>
      <c r="B99" s="16" t="s">
        <v>693</v>
      </c>
      <c r="C99" s="16" t="s">
        <v>694</v>
      </c>
      <c r="E99" s="16" t="s">
        <v>745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577</v>
      </c>
      <c r="B100" s="16" t="s">
        <v>696</v>
      </c>
      <c r="C100" s="16" t="s">
        <v>538</v>
      </c>
      <c r="E100" s="16" t="s">
        <v>746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577</v>
      </c>
      <c r="B101" s="16" t="s">
        <v>698</v>
      </c>
      <c r="C101" s="16" t="s">
        <v>699</v>
      </c>
      <c r="E101" s="16" t="s">
        <v>746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581</v>
      </c>
      <c r="B102" s="16" t="s">
        <v>669</v>
      </c>
      <c r="C102" s="16" t="s">
        <v>670</v>
      </c>
      <c r="E102" s="16" t="s">
        <v>743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581</v>
      </c>
      <c r="B103" s="16" t="s">
        <v>672</v>
      </c>
      <c r="C103" s="16" t="s">
        <v>673</v>
      </c>
      <c r="E103" s="16" t="s">
        <v>747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581</v>
      </c>
      <c r="B104" s="16" t="s">
        <v>675</v>
      </c>
      <c r="C104" s="16" t="s">
        <v>676</v>
      </c>
      <c r="E104" s="16" t="s">
        <v>748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581</v>
      </c>
      <c r="B105" s="16" t="s">
        <v>677</v>
      </c>
      <c r="C105" s="16" t="s">
        <v>678</v>
      </c>
      <c r="E105" s="16" t="s">
        <v>749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581</v>
      </c>
      <c r="B106" s="16" t="s">
        <v>679</v>
      </c>
      <c r="C106" s="16" t="s">
        <v>489</v>
      </c>
      <c r="E106" s="16" t="s">
        <v>750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581</v>
      </c>
      <c r="B107" s="16" t="s">
        <v>681</v>
      </c>
      <c r="C107" s="16" t="s">
        <v>682</v>
      </c>
      <c r="E107" s="16" t="s">
        <v>751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581</v>
      </c>
      <c r="B108" s="16" t="s">
        <v>684</v>
      </c>
      <c r="C108" s="16" t="s">
        <v>685</v>
      </c>
      <c r="E108" s="16" t="s">
        <v>752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581</v>
      </c>
      <c r="B109" s="16" t="s">
        <v>687</v>
      </c>
      <c r="C109" s="16" t="s">
        <v>688</v>
      </c>
      <c r="E109" s="16" t="s">
        <v>753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581</v>
      </c>
      <c r="B110" s="16" t="s">
        <v>690</v>
      </c>
      <c r="C110" s="16" t="s">
        <v>691</v>
      </c>
      <c r="E110" s="16" t="s">
        <v>754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581</v>
      </c>
      <c r="B111" s="16" t="s">
        <v>693</v>
      </c>
      <c r="C111" s="16" t="s">
        <v>694</v>
      </c>
      <c r="E111" s="16" t="s">
        <v>755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581</v>
      </c>
      <c r="B112" s="16" t="s">
        <v>696</v>
      </c>
      <c r="C112" s="16" t="s">
        <v>538</v>
      </c>
      <c r="E112" s="16" t="s">
        <v>756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581</v>
      </c>
      <c r="B113" s="16" t="s">
        <v>698</v>
      </c>
      <c r="C113" s="16" t="s">
        <v>699</v>
      </c>
      <c r="E113" s="16" t="s">
        <v>757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585</v>
      </c>
      <c r="B114" s="16" t="s">
        <v>669</v>
      </c>
      <c r="C114" s="16" t="s">
        <v>670</v>
      </c>
      <c r="E114" s="16" t="s">
        <v>758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585</v>
      </c>
      <c r="B115" s="16" t="s">
        <v>672</v>
      </c>
      <c r="C115" s="16" t="s">
        <v>673</v>
      </c>
      <c r="E115" s="16" t="s">
        <v>759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585</v>
      </c>
      <c r="B116" s="16" t="s">
        <v>675</v>
      </c>
      <c r="C116" s="16" t="s">
        <v>676</v>
      </c>
      <c r="E116" s="16" t="s">
        <v>760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585</v>
      </c>
      <c r="B117" s="16" t="s">
        <v>677</v>
      </c>
      <c r="C117" s="16" t="s">
        <v>678</v>
      </c>
      <c r="E117" s="16" t="s">
        <v>761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585</v>
      </c>
      <c r="B118" s="16" t="s">
        <v>679</v>
      </c>
      <c r="C118" s="16" t="s">
        <v>489</v>
      </c>
      <c r="E118" s="16" t="s">
        <v>762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585</v>
      </c>
      <c r="B119" s="16" t="s">
        <v>681</v>
      </c>
      <c r="C119" s="16" t="s">
        <v>682</v>
      </c>
      <c r="E119" s="16" t="s">
        <v>763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585</v>
      </c>
      <c r="B120" s="16" t="s">
        <v>684</v>
      </c>
      <c r="C120" s="16" t="s">
        <v>685</v>
      </c>
      <c r="E120" s="16" t="s">
        <v>764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585</v>
      </c>
      <c r="B121" s="16" t="s">
        <v>687</v>
      </c>
      <c r="C121" s="16" t="s">
        <v>688</v>
      </c>
      <c r="E121" s="16" t="s">
        <v>765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585</v>
      </c>
      <c r="B122" s="16" t="s">
        <v>690</v>
      </c>
      <c r="C122" s="16" t="s">
        <v>691</v>
      </c>
      <c r="E122" s="16" t="s">
        <v>766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585</v>
      </c>
      <c r="B123" s="16" t="s">
        <v>693</v>
      </c>
      <c r="C123" s="16" t="s">
        <v>694</v>
      </c>
      <c r="E123" s="16" t="s">
        <v>767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585</v>
      </c>
      <c r="B124" s="16" t="s">
        <v>696</v>
      </c>
      <c r="C124" s="16" t="s">
        <v>538</v>
      </c>
      <c r="E124" s="16" t="s">
        <v>768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585</v>
      </c>
      <c r="B125" s="16" t="s">
        <v>698</v>
      </c>
      <c r="C125" s="16" t="s">
        <v>699</v>
      </c>
      <c r="E125" s="16" t="s">
        <v>769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589</v>
      </c>
      <c r="B126" s="16" t="s">
        <v>669</v>
      </c>
      <c r="C126" s="16" t="s">
        <v>670</v>
      </c>
      <c r="E126" s="16" t="s">
        <v>770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589</v>
      </c>
      <c r="B127" s="16" t="s">
        <v>672</v>
      </c>
      <c r="C127" s="16" t="s">
        <v>673</v>
      </c>
      <c r="E127" s="16" t="s">
        <v>771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589</v>
      </c>
      <c r="B128" s="16" t="s">
        <v>675</v>
      </c>
      <c r="C128" s="16" t="s">
        <v>676</v>
      </c>
      <c r="E128" s="16" t="s">
        <v>772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589</v>
      </c>
      <c r="B129" s="16" t="s">
        <v>677</v>
      </c>
      <c r="C129" s="16" t="s">
        <v>678</v>
      </c>
      <c r="E129" s="16" t="s">
        <v>773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589</v>
      </c>
      <c r="B130" s="16" t="s">
        <v>679</v>
      </c>
      <c r="C130" s="16" t="s">
        <v>489</v>
      </c>
      <c r="E130" s="16" t="s">
        <v>774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589</v>
      </c>
      <c r="B131" s="16" t="s">
        <v>681</v>
      </c>
      <c r="C131" s="16" t="s">
        <v>682</v>
      </c>
      <c r="E131" s="16" t="s">
        <v>775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589</v>
      </c>
      <c r="B132" s="16" t="s">
        <v>684</v>
      </c>
      <c r="C132" s="16" t="s">
        <v>685</v>
      </c>
      <c r="E132" s="16" t="s">
        <v>776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589</v>
      </c>
      <c r="B133" s="16" t="s">
        <v>687</v>
      </c>
      <c r="C133" s="16" t="s">
        <v>688</v>
      </c>
      <c r="E133" s="16" t="s">
        <v>777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589</v>
      </c>
      <c r="B134" s="16" t="s">
        <v>690</v>
      </c>
      <c r="C134" s="16" t="s">
        <v>691</v>
      </c>
      <c r="E134" s="16" t="s">
        <v>778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589</v>
      </c>
      <c r="B135" s="16" t="s">
        <v>693</v>
      </c>
      <c r="C135" s="16" t="s">
        <v>694</v>
      </c>
      <c r="E135" s="16" t="s">
        <v>779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589</v>
      </c>
      <c r="B136" s="16" t="s">
        <v>696</v>
      </c>
      <c r="C136" s="16" t="s">
        <v>538</v>
      </c>
      <c r="E136" s="16" t="s">
        <v>780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589</v>
      </c>
      <c r="B137" s="16" t="s">
        <v>698</v>
      </c>
      <c r="C137" s="16" t="s">
        <v>699</v>
      </c>
      <c r="E137" s="16" t="s">
        <v>781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593</v>
      </c>
      <c r="B138" s="16" t="s">
        <v>669</v>
      </c>
      <c r="C138" s="16" t="s">
        <v>670</v>
      </c>
      <c r="E138" s="16" t="s">
        <v>782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593</v>
      </c>
      <c r="B139" s="16" t="s">
        <v>672</v>
      </c>
      <c r="C139" s="16" t="s">
        <v>673</v>
      </c>
      <c r="E139" s="16" t="s">
        <v>783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593</v>
      </c>
      <c r="B140" s="16" t="s">
        <v>675</v>
      </c>
      <c r="C140" s="16" t="s">
        <v>676</v>
      </c>
      <c r="E140" s="16" t="s">
        <v>784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593</v>
      </c>
      <c r="B141" s="16" t="s">
        <v>677</v>
      </c>
      <c r="C141" s="16" t="s">
        <v>678</v>
      </c>
      <c r="E141" s="16" t="s">
        <v>785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593</v>
      </c>
      <c r="B142" s="16" t="s">
        <v>679</v>
      </c>
      <c r="C142" s="16" t="s">
        <v>489</v>
      </c>
      <c r="E142" s="16" t="s">
        <v>786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593</v>
      </c>
      <c r="B143" s="16" t="s">
        <v>681</v>
      </c>
      <c r="C143" s="16" t="s">
        <v>682</v>
      </c>
      <c r="E143" s="16" t="s">
        <v>787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593</v>
      </c>
      <c r="B144" s="16" t="s">
        <v>684</v>
      </c>
      <c r="C144" s="16" t="s">
        <v>685</v>
      </c>
      <c r="E144" s="16" t="s">
        <v>788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593</v>
      </c>
      <c r="B145" s="16" t="s">
        <v>687</v>
      </c>
      <c r="C145" s="16" t="s">
        <v>688</v>
      </c>
      <c r="E145" s="16" t="s">
        <v>789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593</v>
      </c>
      <c r="B146" s="16" t="s">
        <v>690</v>
      </c>
      <c r="C146" s="16" t="s">
        <v>691</v>
      </c>
      <c r="E146" s="16" t="s">
        <v>790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593</v>
      </c>
      <c r="B147" s="16" t="s">
        <v>693</v>
      </c>
      <c r="C147" s="16" t="s">
        <v>694</v>
      </c>
      <c r="E147" s="16" t="s">
        <v>791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593</v>
      </c>
      <c r="B148" s="16" t="s">
        <v>696</v>
      </c>
      <c r="C148" s="16" t="s">
        <v>538</v>
      </c>
      <c r="E148" s="16" t="s">
        <v>792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593</v>
      </c>
      <c r="B149" s="16" t="s">
        <v>698</v>
      </c>
      <c r="C149" s="16" t="s">
        <v>699</v>
      </c>
      <c r="E149" s="16" t="s">
        <v>793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597</v>
      </c>
      <c r="B150" s="16" t="s">
        <v>669</v>
      </c>
      <c r="C150" s="16" t="s">
        <v>670</v>
      </c>
      <c r="E150" s="16" t="s">
        <v>794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597</v>
      </c>
      <c r="B151" s="16" t="s">
        <v>672</v>
      </c>
      <c r="C151" s="16" t="s">
        <v>673</v>
      </c>
      <c r="E151" s="16" t="s">
        <v>795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597</v>
      </c>
      <c r="B152" s="16" t="s">
        <v>675</v>
      </c>
      <c r="C152" s="16" t="s">
        <v>676</v>
      </c>
      <c r="E152" s="16" t="s">
        <v>796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597</v>
      </c>
      <c r="B153" s="16" t="s">
        <v>677</v>
      </c>
      <c r="C153" s="16" t="s">
        <v>678</v>
      </c>
      <c r="E153" s="16" t="s">
        <v>797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597</v>
      </c>
      <c r="B154" s="16" t="s">
        <v>679</v>
      </c>
      <c r="C154" s="16" t="s">
        <v>489</v>
      </c>
      <c r="E154" s="16" t="s">
        <v>798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597</v>
      </c>
      <c r="B155" s="16" t="s">
        <v>681</v>
      </c>
      <c r="C155" s="16" t="s">
        <v>682</v>
      </c>
      <c r="E155" s="16" t="s">
        <v>799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597</v>
      </c>
      <c r="B156" s="16" t="s">
        <v>684</v>
      </c>
      <c r="C156" s="16" t="s">
        <v>685</v>
      </c>
      <c r="E156" s="16" t="s">
        <v>800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597</v>
      </c>
      <c r="B157" s="16" t="s">
        <v>687</v>
      </c>
      <c r="C157" s="16" t="s">
        <v>688</v>
      </c>
      <c r="E157" s="16" t="s">
        <v>801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597</v>
      </c>
      <c r="B158" s="16" t="s">
        <v>690</v>
      </c>
      <c r="C158" s="16" t="s">
        <v>691</v>
      </c>
      <c r="E158" s="16" t="s">
        <v>802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597</v>
      </c>
      <c r="B159" s="16" t="s">
        <v>693</v>
      </c>
      <c r="C159" s="16" t="s">
        <v>694</v>
      </c>
      <c r="E159" s="16" t="s">
        <v>803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597</v>
      </c>
      <c r="B160" s="16" t="s">
        <v>696</v>
      </c>
      <c r="C160" s="16" t="s">
        <v>538</v>
      </c>
      <c r="E160" s="16" t="s">
        <v>804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597</v>
      </c>
      <c r="B161" s="16" t="s">
        <v>698</v>
      </c>
      <c r="C161" s="16" t="s">
        <v>699</v>
      </c>
      <c r="E161" s="16" t="s">
        <v>802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601</v>
      </c>
      <c r="B162" s="16" t="s">
        <v>669</v>
      </c>
      <c r="C162" s="16" t="s">
        <v>670</v>
      </c>
      <c r="E162" s="16" t="s">
        <v>805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601</v>
      </c>
      <c r="B163" s="16" t="s">
        <v>672</v>
      </c>
      <c r="C163" s="16" t="s">
        <v>673</v>
      </c>
      <c r="E163" s="16" t="s">
        <v>806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601</v>
      </c>
      <c r="B164" s="16" t="s">
        <v>675</v>
      </c>
      <c r="C164" s="16" t="s">
        <v>676</v>
      </c>
      <c r="E164" s="16" t="s">
        <v>807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601</v>
      </c>
      <c r="B165" s="16" t="s">
        <v>677</v>
      </c>
      <c r="C165" s="16" t="s">
        <v>678</v>
      </c>
      <c r="E165" s="16" t="s">
        <v>808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601</v>
      </c>
      <c r="B166" s="16" t="s">
        <v>679</v>
      </c>
      <c r="C166" s="16" t="s">
        <v>489</v>
      </c>
      <c r="E166" s="16" t="s">
        <v>809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601</v>
      </c>
      <c r="B167" s="16" t="s">
        <v>681</v>
      </c>
      <c r="C167" s="16" t="s">
        <v>682</v>
      </c>
      <c r="E167" s="16" t="s">
        <v>809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601</v>
      </c>
      <c r="B168" s="16" t="s">
        <v>684</v>
      </c>
      <c r="C168" s="16" t="s">
        <v>685</v>
      </c>
      <c r="E168" s="16" t="s">
        <v>810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601</v>
      </c>
      <c r="B169" s="16" t="s">
        <v>687</v>
      </c>
      <c r="C169" s="16" t="s">
        <v>688</v>
      </c>
      <c r="E169" s="16" t="s">
        <v>811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601</v>
      </c>
      <c r="B170" s="16" t="s">
        <v>690</v>
      </c>
      <c r="C170" s="16" t="s">
        <v>691</v>
      </c>
      <c r="E170" s="16" t="s">
        <v>812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601</v>
      </c>
      <c r="B171" s="16" t="s">
        <v>693</v>
      </c>
      <c r="C171" s="16" t="s">
        <v>694</v>
      </c>
      <c r="E171" s="16" t="s">
        <v>813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601</v>
      </c>
      <c r="B172" s="16" t="s">
        <v>696</v>
      </c>
      <c r="C172" s="16" t="s">
        <v>538</v>
      </c>
      <c r="E172" s="16" t="s">
        <v>814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601</v>
      </c>
      <c r="B173" s="16" t="s">
        <v>698</v>
      </c>
      <c r="C173" s="16" t="s">
        <v>699</v>
      </c>
      <c r="E173" s="16" t="s">
        <v>815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605</v>
      </c>
      <c r="B174" s="16" t="s">
        <v>669</v>
      </c>
      <c r="C174" s="16" t="s">
        <v>670</v>
      </c>
      <c r="E174" s="16" t="s">
        <v>816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605</v>
      </c>
      <c r="B175" s="16" t="s">
        <v>672</v>
      </c>
      <c r="C175" s="16" t="s">
        <v>673</v>
      </c>
      <c r="E175" s="16" t="s">
        <v>817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605</v>
      </c>
      <c r="B176" s="16" t="s">
        <v>675</v>
      </c>
      <c r="C176" s="16" t="s">
        <v>676</v>
      </c>
      <c r="E176" s="16" t="s">
        <v>818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605</v>
      </c>
      <c r="B177" s="16" t="s">
        <v>677</v>
      </c>
      <c r="C177" s="16" t="s">
        <v>678</v>
      </c>
      <c r="E177" s="16" t="s">
        <v>819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605</v>
      </c>
      <c r="B178" s="16" t="s">
        <v>679</v>
      </c>
      <c r="C178" s="16" t="s">
        <v>489</v>
      </c>
      <c r="E178" s="16" t="s">
        <v>820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605</v>
      </c>
      <c r="B179" s="16" t="s">
        <v>681</v>
      </c>
      <c r="C179" s="16" t="s">
        <v>682</v>
      </c>
      <c r="E179" s="16" t="s">
        <v>821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605</v>
      </c>
      <c r="B180" s="16" t="s">
        <v>684</v>
      </c>
      <c r="C180" s="16" t="s">
        <v>685</v>
      </c>
      <c r="E180" s="16" t="s">
        <v>822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605</v>
      </c>
      <c r="B181" s="16" t="s">
        <v>687</v>
      </c>
      <c r="C181" s="16" t="s">
        <v>688</v>
      </c>
      <c r="E181" s="16" t="s">
        <v>823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605</v>
      </c>
      <c r="B182" s="16" t="s">
        <v>690</v>
      </c>
      <c r="C182" s="16" t="s">
        <v>691</v>
      </c>
      <c r="E182" s="16" t="s">
        <v>824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605</v>
      </c>
      <c r="B183" s="16" t="s">
        <v>693</v>
      </c>
      <c r="C183" s="16" t="s">
        <v>694</v>
      </c>
      <c r="E183" s="16" t="s">
        <v>825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605</v>
      </c>
      <c r="B184" s="16" t="s">
        <v>696</v>
      </c>
      <c r="C184" s="16" t="s">
        <v>538</v>
      </c>
      <c r="E184" s="16" t="s">
        <v>825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605</v>
      </c>
      <c r="B185" s="16" t="s">
        <v>698</v>
      </c>
      <c r="C185" s="16" t="s">
        <v>699</v>
      </c>
      <c r="E185" s="16" t="s">
        <v>826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609</v>
      </c>
      <c r="B186" s="16" t="s">
        <v>669</v>
      </c>
      <c r="C186" s="16" t="s">
        <v>670</v>
      </c>
      <c r="E186" s="16" t="s">
        <v>827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609</v>
      </c>
      <c r="B187" s="16" t="s">
        <v>672</v>
      </c>
      <c r="C187" s="16" t="s">
        <v>673</v>
      </c>
      <c r="E187" s="16" t="s">
        <v>826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609</v>
      </c>
      <c r="B188" s="16" t="s">
        <v>675</v>
      </c>
      <c r="C188" s="16" t="s">
        <v>676</v>
      </c>
      <c r="E188" s="16" t="s">
        <v>828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609</v>
      </c>
      <c r="B189" s="16" t="s">
        <v>677</v>
      </c>
      <c r="C189" s="16" t="s">
        <v>678</v>
      </c>
      <c r="E189" s="16" t="s">
        <v>829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609</v>
      </c>
      <c r="B190" s="16" t="s">
        <v>679</v>
      </c>
      <c r="C190" s="16" t="s">
        <v>489</v>
      </c>
      <c r="E190" s="16" t="s">
        <v>827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609</v>
      </c>
      <c r="B191" s="16" t="s">
        <v>681</v>
      </c>
      <c r="C191" s="16" t="s">
        <v>682</v>
      </c>
      <c r="E191" s="16" t="s">
        <v>830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609</v>
      </c>
      <c r="B192" s="16" t="s">
        <v>684</v>
      </c>
      <c r="C192" s="16" t="s">
        <v>685</v>
      </c>
      <c r="E192" s="16" t="s">
        <v>831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609</v>
      </c>
      <c r="B193" s="16" t="s">
        <v>687</v>
      </c>
      <c r="C193" s="16" t="s">
        <v>688</v>
      </c>
      <c r="E193" s="16" t="s">
        <v>832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609</v>
      </c>
      <c r="B194" s="16" t="s">
        <v>690</v>
      </c>
      <c r="C194" s="16" t="s">
        <v>691</v>
      </c>
      <c r="E194" s="16" t="s">
        <v>833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609</v>
      </c>
      <c r="B195" s="16" t="s">
        <v>693</v>
      </c>
      <c r="C195" s="16" t="s">
        <v>694</v>
      </c>
      <c r="E195" s="16" t="s">
        <v>834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609</v>
      </c>
      <c r="B196" s="16" t="s">
        <v>696</v>
      </c>
      <c r="C196" s="16" t="s">
        <v>538</v>
      </c>
      <c r="E196" s="16" t="s">
        <v>835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609</v>
      </c>
      <c r="B197" s="16" t="s">
        <v>698</v>
      </c>
      <c r="C197" s="16" t="s">
        <v>699</v>
      </c>
      <c r="E197" s="16" t="s">
        <v>836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613</v>
      </c>
      <c r="B198" s="16" t="s">
        <v>669</v>
      </c>
      <c r="C198" s="16" t="s">
        <v>670</v>
      </c>
      <c r="E198" s="16" t="s">
        <v>837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613</v>
      </c>
      <c r="B199" s="16" t="s">
        <v>672</v>
      </c>
      <c r="C199" s="16" t="s">
        <v>673</v>
      </c>
      <c r="E199" s="16" t="s">
        <v>838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613</v>
      </c>
      <c r="B200" s="16" t="s">
        <v>675</v>
      </c>
      <c r="C200" s="16" t="s">
        <v>676</v>
      </c>
      <c r="E200" s="16" t="s">
        <v>839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613</v>
      </c>
      <c r="B201" s="16" t="s">
        <v>677</v>
      </c>
      <c r="C201" s="16" t="s">
        <v>678</v>
      </c>
      <c r="E201" s="16" t="s">
        <v>840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613</v>
      </c>
      <c r="B202" s="16" t="s">
        <v>679</v>
      </c>
      <c r="C202" s="16" t="s">
        <v>489</v>
      </c>
      <c r="E202" s="16" t="s">
        <v>841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613</v>
      </c>
      <c r="B203" s="16" t="s">
        <v>681</v>
      </c>
      <c r="C203" s="16" t="s">
        <v>682</v>
      </c>
      <c r="E203" s="16" t="s">
        <v>842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613</v>
      </c>
      <c r="B204" s="16" t="s">
        <v>684</v>
      </c>
      <c r="C204" s="16" t="s">
        <v>685</v>
      </c>
      <c r="E204" s="16" t="s">
        <v>843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613</v>
      </c>
      <c r="B205" s="16" t="s">
        <v>687</v>
      </c>
      <c r="C205" s="16" t="s">
        <v>688</v>
      </c>
      <c r="E205" s="16" t="s">
        <v>844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613</v>
      </c>
      <c r="B206" s="16" t="s">
        <v>690</v>
      </c>
      <c r="C206" s="16" t="s">
        <v>691</v>
      </c>
      <c r="E206" s="16" t="s">
        <v>845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613</v>
      </c>
      <c r="B207" s="16" t="s">
        <v>693</v>
      </c>
      <c r="C207" s="16" t="s">
        <v>694</v>
      </c>
      <c r="E207" s="16" t="s">
        <v>845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613</v>
      </c>
      <c r="B208" s="16" t="s">
        <v>696</v>
      </c>
      <c r="C208" s="16" t="s">
        <v>538</v>
      </c>
      <c r="E208" s="16" t="s">
        <v>846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613</v>
      </c>
      <c r="B209" s="16" t="s">
        <v>698</v>
      </c>
      <c r="C209" s="16" t="s">
        <v>699</v>
      </c>
      <c r="E209" s="16" t="s">
        <v>847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617</v>
      </c>
      <c r="B210" s="16" t="s">
        <v>669</v>
      </c>
      <c r="C210" s="16" t="s">
        <v>670</v>
      </c>
      <c r="E210" s="16" t="s">
        <v>848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617</v>
      </c>
      <c r="B211" s="16" t="s">
        <v>672</v>
      </c>
      <c r="C211" s="16" t="s">
        <v>673</v>
      </c>
      <c r="E211" s="16" t="s">
        <v>849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617</v>
      </c>
      <c r="B212" s="16" t="s">
        <v>675</v>
      </c>
      <c r="C212" s="16" t="s">
        <v>676</v>
      </c>
      <c r="E212" s="16" t="s">
        <v>850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617</v>
      </c>
      <c r="B213" s="16" t="s">
        <v>677</v>
      </c>
      <c r="C213" s="16" t="s">
        <v>678</v>
      </c>
      <c r="E213" s="16" t="s">
        <v>850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617</v>
      </c>
      <c r="B214" s="16" t="s">
        <v>679</v>
      </c>
      <c r="C214" s="16" t="s">
        <v>489</v>
      </c>
      <c r="E214" s="16" t="s">
        <v>851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617</v>
      </c>
      <c r="B215" s="16" t="s">
        <v>681</v>
      </c>
      <c r="C215" s="16" t="s">
        <v>682</v>
      </c>
      <c r="E215" s="16" t="s">
        <v>852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617</v>
      </c>
      <c r="B216" s="16" t="s">
        <v>684</v>
      </c>
      <c r="C216" s="16" t="s">
        <v>685</v>
      </c>
      <c r="E216" s="16" t="s">
        <v>853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617</v>
      </c>
      <c r="B217" s="16" t="s">
        <v>687</v>
      </c>
      <c r="C217" s="16" t="s">
        <v>688</v>
      </c>
      <c r="E217" s="16" t="s">
        <v>854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617</v>
      </c>
      <c r="B218" s="16" t="s">
        <v>690</v>
      </c>
      <c r="C218" s="16" t="s">
        <v>691</v>
      </c>
      <c r="E218" s="16" t="s">
        <v>853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617</v>
      </c>
      <c r="B219" s="16" t="s">
        <v>693</v>
      </c>
      <c r="C219" s="16" t="s">
        <v>694</v>
      </c>
      <c r="E219" s="16" t="s">
        <v>855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617</v>
      </c>
      <c r="B220" s="16" t="s">
        <v>696</v>
      </c>
      <c r="C220" s="16" t="s">
        <v>538</v>
      </c>
      <c r="E220" s="16" t="s">
        <v>853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617</v>
      </c>
      <c r="B221" s="16" t="s">
        <v>698</v>
      </c>
      <c r="C221" s="16" t="s">
        <v>699</v>
      </c>
      <c r="E221" s="16" t="s">
        <v>856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621</v>
      </c>
      <c r="B222" s="16" t="s">
        <v>669</v>
      </c>
      <c r="C222" s="16" t="s">
        <v>670</v>
      </c>
      <c r="E222" s="16" t="s">
        <v>857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621</v>
      </c>
      <c r="B223" s="16" t="s">
        <v>672</v>
      </c>
      <c r="C223" s="16" t="s">
        <v>673</v>
      </c>
      <c r="E223" s="16" t="s">
        <v>858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621</v>
      </c>
      <c r="B224" s="16" t="s">
        <v>675</v>
      </c>
      <c r="C224" s="16" t="s">
        <v>676</v>
      </c>
      <c r="E224" s="16" t="s">
        <v>859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621</v>
      </c>
      <c r="B225" s="16" t="s">
        <v>677</v>
      </c>
      <c r="C225" s="16" t="s">
        <v>678</v>
      </c>
      <c r="E225" s="16" t="s">
        <v>859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621</v>
      </c>
      <c r="B226" s="16" t="s">
        <v>679</v>
      </c>
      <c r="C226" s="16" t="s">
        <v>489</v>
      </c>
      <c r="E226" s="16" t="s">
        <v>859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621</v>
      </c>
      <c r="B227" s="16" t="s">
        <v>681</v>
      </c>
      <c r="C227" s="16" t="s">
        <v>682</v>
      </c>
      <c r="E227" s="16" t="s">
        <v>859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621</v>
      </c>
      <c r="B228" s="16" t="s">
        <v>684</v>
      </c>
      <c r="C228" s="16" t="s">
        <v>685</v>
      </c>
      <c r="E228" s="16" t="s">
        <v>858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621</v>
      </c>
      <c r="B229" s="16" t="s">
        <v>687</v>
      </c>
      <c r="C229" s="16" t="s">
        <v>688</v>
      </c>
      <c r="E229" s="16" t="s">
        <v>858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621</v>
      </c>
      <c r="B230" s="16" t="s">
        <v>690</v>
      </c>
      <c r="C230" s="16" t="s">
        <v>691</v>
      </c>
      <c r="E230" s="16" t="s">
        <v>859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621</v>
      </c>
      <c r="B231" s="16" t="s">
        <v>693</v>
      </c>
      <c r="C231" s="16" t="s">
        <v>694</v>
      </c>
      <c r="E231" s="16" t="s">
        <v>860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621</v>
      </c>
      <c r="B232" s="16" t="s">
        <v>696</v>
      </c>
      <c r="C232" s="16" t="s">
        <v>538</v>
      </c>
      <c r="E232" s="16" t="s">
        <v>861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621</v>
      </c>
      <c r="B233" s="16" t="s">
        <v>698</v>
      </c>
      <c r="C233" s="16" t="s">
        <v>699</v>
      </c>
      <c r="E233" s="16" t="s">
        <v>862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625</v>
      </c>
      <c r="B234" s="16" t="s">
        <v>669</v>
      </c>
      <c r="C234" s="16" t="s">
        <v>670</v>
      </c>
      <c r="E234" s="16" t="s">
        <v>863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625</v>
      </c>
      <c r="B235" s="16" t="s">
        <v>672</v>
      </c>
      <c r="C235" s="16" t="s">
        <v>673</v>
      </c>
      <c r="E235" s="16" t="s">
        <v>864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625</v>
      </c>
      <c r="B236" s="16" t="s">
        <v>675</v>
      </c>
      <c r="C236" s="16" t="s">
        <v>676</v>
      </c>
      <c r="E236" s="16" t="s">
        <v>865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625</v>
      </c>
      <c r="B237" s="16" t="s">
        <v>677</v>
      </c>
      <c r="C237" s="16" t="s">
        <v>678</v>
      </c>
      <c r="E237" s="16" t="s">
        <v>866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625</v>
      </c>
      <c r="B238" s="16" t="s">
        <v>679</v>
      </c>
      <c r="C238" s="16" t="s">
        <v>489</v>
      </c>
      <c r="E238" s="16" t="s">
        <v>867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625</v>
      </c>
      <c r="B239" s="16" t="s">
        <v>681</v>
      </c>
      <c r="C239" s="16" t="s">
        <v>682</v>
      </c>
      <c r="E239" s="16" t="s">
        <v>868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625</v>
      </c>
      <c r="B240" s="16" t="s">
        <v>684</v>
      </c>
      <c r="C240" s="16" t="s">
        <v>685</v>
      </c>
      <c r="E240" s="16" t="s">
        <v>869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625</v>
      </c>
      <c r="B241" s="16" t="s">
        <v>687</v>
      </c>
      <c r="C241" s="16" t="s">
        <v>688</v>
      </c>
      <c r="E241" s="16" t="s">
        <v>870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625</v>
      </c>
      <c r="B242" s="16" t="s">
        <v>690</v>
      </c>
      <c r="C242" s="16" t="s">
        <v>691</v>
      </c>
      <c r="E242" s="16" t="s">
        <v>870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625</v>
      </c>
      <c r="B243" s="16" t="s">
        <v>693</v>
      </c>
      <c r="C243" s="16" t="s">
        <v>694</v>
      </c>
      <c r="E243" s="16" t="s">
        <v>871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625</v>
      </c>
      <c r="B244" s="16" t="s">
        <v>696</v>
      </c>
      <c r="C244" s="16" t="s">
        <v>538</v>
      </c>
      <c r="E244" s="16" t="s">
        <v>872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625</v>
      </c>
      <c r="B245" s="16" t="s">
        <v>698</v>
      </c>
      <c r="C245" s="16" t="s">
        <v>699</v>
      </c>
      <c r="E245" s="16" t="s">
        <v>873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629</v>
      </c>
      <c r="B246" s="16" t="s">
        <v>669</v>
      </c>
      <c r="C246" s="16" t="s">
        <v>670</v>
      </c>
      <c r="E246" s="16" t="s">
        <v>874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629</v>
      </c>
      <c r="B247" s="16" t="s">
        <v>672</v>
      </c>
      <c r="C247" s="16" t="s">
        <v>673</v>
      </c>
      <c r="E247" s="16" t="s">
        <v>875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629</v>
      </c>
      <c r="B248" s="16" t="s">
        <v>675</v>
      </c>
      <c r="C248" s="16" t="s">
        <v>676</v>
      </c>
      <c r="E248" s="16" t="s">
        <v>876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629</v>
      </c>
      <c r="B249" s="16" t="s">
        <v>677</v>
      </c>
      <c r="C249" s="16" t="s">
        <v>678</v>
      </c>
      <c r="E249" s="16" t="s">
        <v>876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629</v>
      </c>
      <c r="B250" s="16" t="s">
        <v>679</v>
      </c>
      <c r="C250" s="16" t="s">
        <v>489</v>
      </c>
      <c r="E250" s="16" t="s">
        <v>877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629</v>
      </c>
      <c r="B251" s="16" t="s">
        <v>681</v>
      </c>
      <c r="C251" s="16" t="s">
        <v>682</v>
      </c>
      <c r="E251" s="16" t="s">
        <v>878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629</v>
      </c>
      <c r="B252" s="16" t="s">
        <v>684</v>
      </c>
      <c r="C252" s="16" t="s">
        <v>685</v>
      </c>
      <c r="E252" s="16" t="s">
        <v>879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629</v>
      </c>
      <c r="B253" s="16" t="s">
        <v>687</v>
      </c>
      <c r="C253" s="16" t="s">
        <v>688</v>
      </c>
      <c r="E253" s="16" t="s">
        <v>880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629</v>
      </c>
      <c r="B254" s="16" t="s">
        <v>690</v>
      </c>
      <c r="C254" s="16" t="s">
        <v>691</v>
      </c>
      <c r="E254" s="16" t="s">
        <v>856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629</v>
      </c>
      <c r="B255" s="16" t="s">
        <v>693</v>
      </c>
      <c r="C255" s="16" t="s">
        <v>694</v>
      </c>
      <c r="E255" s="16" t="s">
        <v>881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629</v>
      </c>
      <c r="B256" s="16" t="s">
        <v>696</v>
      </c>
      <c r="C256" s="16" t="s">
        <v>538</v>
      </c>
      <c r="E256" s="16" t="s">
        <v>850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629</v>
      </c>
      <c r="B257" s="16" t="s">
        <v>698</v>
      </c>
      <c r="C257" s="16" t="s">
        <v>699</v>
      </c>
      <c r="E257" s="16" t="s">
        <v>882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633</v>
      </c>
      <c r="B258" s="16" t="s">
        <v>669</v>
      </c>
      <c r="C258" s="16" t="s">
        <v>670</v>
      </c>
      <c r="E258" s="16" t="s">
        <v>883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633</v>
      </c>
      <c r="B259" s="16" t="s">
        <v>672</v>
      </c>
      <c r="C259" s="16" t="s">
        <v>673</v>
      </c>
      <c r="E259" s="16" t="s">
        <v>847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633</v>
      </c>
      <c r="B260" s="16" t="s">
        <v>675</v>
      </c>
      <c r="C260" s="16" t="s">
        <v>676</v>
      </c>
      <c r="E260" s="16" t="s">
        <v>846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633</v>
      </c>
      <c r="B261" s="16" t="s">
        <v>677</v>
      </c>
      <c r="C261" s="16" t="s">
        <v>678</v>
      </c>
      <c r="E261" s="16" t="s">
        <v>884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633</v>
      </c>
      <c r="B262" s="16" t="s">
        <v>679</v>
      </c>
      <c r="C262" s="16" t="s">
        <v>489</v>
      </c>
      <c r="E262" s="16" t="s">
        <v>885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633</v>
      </c>
      <c r="B263" s="16" t="s">
        <v>681</v>
      </c>
      <c r="C263" s="16" t="s">
        <v>682</v>
      </c>
      <c r="E263" s="16" t="s">
        <v>886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633</v>
      </c>
      <c r="B264" s="16" t="s">
        <v>684</v>
      </c>
      <c r="C264" s="16" t="s">
        <v>685</v>
      </c>
      <c r="E264" s="16" t="s">
        <v>846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633</v>
      </c>
      <c r="B265" s="16" t="s">
        <v>687</v>
      </c>
      <c r="C265" s="16" t="s">
        <v>688</v>
      </c>
      <c r="E265" s="16" t="s">
        <v>846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633</v>
      </c>
      <c r="B266" s="16" t="s">
        <v>690</v>
      </c>
      <c r="C266" s="16" t="s">
        <v>691</v>
      </c>
      <c r="E266" s="16" t="s">
        <v>887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633</v>
      </c>
      <c r="B267" s="16" t="s">
        <v>693</v>
      </c>
      <c r="C267" s="16" t="s">
        <v>694</v>
      </c>
      <c r="E267" s="16" t="s">
        <v>846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633</v>
      </c>
      <c r="B268" s="16" t="s">
        <v>696</v>
      </c>
      <c r="C268" s="16" t="s">
        <v>538</v>
      </c>
      <c r="E268" s="16" t="s">
        <v>846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633</v>
      </c>
      <c r="B269" s="16" t="s">
        <v>698</v>
      </c>
      <c r="C269" s="16" t="s">
        <v>699</v>
      </c>
      <c r="E269" s="16" t="s">
        <v>884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637</v>
      </c>
      <c r="B270" s="16" t="s">
        <v>669</v>
      </c>
      <c r="C270" s="16" t="s">
        <v>670</v>
      </c>
      <c r="E270" s="16" t="s">
        <v>888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637</v>
      </c>
      <c r="B271" s="16" t="s">
        <v>672</v>
      </c>
      <c r="C271" s="16" t="s">
        <v>673</v>
      </c>
      <c r="E271" s="16" t="s">
        <v>889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637</v>
      </c>
      <c r="B272" s="16" t="s">
        <v>675</v>
      </c>
      <c r="C272" s="16" t="s">
        <v>676</v>
      </c>
      <c r="E272" s="16" t="s">
        <v>890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637</v>
      </c>
      <c r="B273" s="16" t="s">
        <v>677</v>
      </c>
      <c r="C273" s="16" t="s">
        <v>678</v>
      </c>
      <c r="E273" s="16" t="s">
        <v>845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637</v>
      </c>
      <c r="B274" s="16" t="s">
        <v>679</v>
      </c>
      <c r="C274" s="16" t="s">
        <v>489</v>
      </c>
      <c r="E274" s="16" t="s">
        <v>891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637</v>
      </c>
      <c r="B275" s="16" t="s">
        <v>681</v>
      </c>
      <c r="C275" s="16" t="s">
        <v>682</v>
      </c>
      <c r="E275" s="16" t="s">
        <v>845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637</v>
      </c>
      <c r="B276" s="16" t="s">
        <v>684</v>
      </c>
      <c r="C276" s="16" t="s">
        <v>685</v>
      </c>
      <c r="E276" s="16" t="s">
        <v>885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637</v>
      </c>
      <c r="B277" s="16" t="s">
        <v>687</v>
      </c>
      <c r="C277" s="16" t="s">
        <v>688</v>
      </c>
      <c r="E277" s="16" t="s">
        <v>884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637</v>
      </c>
      <c r="B278" s="16" t="s">
        <v>690</v>
      </c>
      <c r="C278" s="16" t="s">
        <v>691</v>
      </c>
      <c r="E278" s="16" t="s">
        <v>892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637</v>
      </c>
      <c r="B279" s="16" t="s">
        <v>693</v>
      </c>
      <c r="C279" s="16" t="s">
        <v>694</v>
      </c>
      <c r="E279" s="16" t="s">
        <v>893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637</v>
      </c>
      <c r="B280" s="16" t="s">
        <v>696</v>
      </c>
      <c r="C280" s="16" t="s">
        <v>538</v>
      </c>
      <c r="E280" s="16" t="s">
        <v>848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637</v>
      </c>
      <c r="B281" s="16" t="s">
        <v>698</v>
      </c>
      <c r="C281" s="16" t="s">
        <v>699</v>
      </c>
      <c r="E281" s="16" t="s">
        <v>894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641</v>
      </c>
      <c r="B282" s="16" t="s">
        <v>669</v>
      </c>
      <c r="C282" s="16" t="s">
        <v>670</v>
      </c>
      <c r="E282" s="16" t="s">
        <v>895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641</v>
      </c>
      <c r="B283" s="16" t="s">
        <v>672</v>
      </c>
      <c r="C283" s="16" t="s">
        <v>673</v>
      </c>
      <c r="E283" s="16" t="s">
        <v>896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641</v>
      </c>
      <c r="B284" s="16" t="s">
        <v>675</v>
      </c>
      <c r="C284" s="16" t="s">
        <v>676</v>
      </c>
      <c r="E284" s="16" t="s">
        <v>897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641</v>
      </c>
      <c r="B285" s="16" t="s">
        <v>677</v>
      </c>
      <c r="C285" s="16" t="s">
        <v>678</v>
      </c>
      <c r="E285" s="16" t="s">
        <v>848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641</v>
      </c>
      <c r="B286" s="16" t="s">
        <v>679</v>
      </c>
      <c r="C286" s="16" t="s">
        <v>489</v>
      </c>
      <c r="E286" s="16" t="s">
        <v>893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641</v>
      </c>
      <c r="B287" s="16" t="s">
        <v>681</v>
      </c>
      <c r="C287" s="16" t="s">
        <v>682</v>
      </c>
      <c r="E287" s="16" t="s">
        <v>887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641</v>
      </c>
      <c r="B288" s="16" t="s">
        <v>684</v>
      </c>
      <c r="C288" s="16" t="s">
        <v>685</v>
      </c>
      <c r="E288" s="16" t="s">
        <v>886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641</v>
      </c>
      <c r="B289" s="16" t="s">
        <v>687</v>
      </c>
      <c r="C289" s="16" t="s">
        <v>688</v>
      </c>
      <c r="E289" s="16" t="s">
        <v>845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641</v>
      </c>
      <c r="B290" s="16" t="s">
        <v>690</v>
      </c>
      <c r="C290" s="16" t="s">
        <v>691</v>
      </c>
      <c r="E290" s="16" t="s">
        <v>890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641</v>
      </c>
      <c r="B291" s="16" t="s">
        <v>693</v>
      </c>
      <c r="C291" s="16" t="s">
        <v>694</v>
      </c>
      <c r="E291" s="16" t="s">
        <v>889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641</v>
      </c>
      <c r="B292" s="16" t="s">
        <v>696</v>
      </c>
      <c r="C292" s="16" t="s">
        <v>538</v>
      </c>
      <c r="E292" s="16" t="s">
        <v>898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641</v>
      </c>
      <c r="B293" s="16" t="s">
        <v>698</v>
      </c>
      <c r="C293" s="16" t="s">
        <v>699</v>
      </c>
      <c r="E293" s="16" t="s">
        <v>899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645</v>
      </c>
      <c r="B294" s="16" t="s">
        <v>669</v>
      </c>
      <c r="C294" s="16" t="s">
        <v>670</v>
      </c>
      <c r="E294" s="16" t="s">
        <v>891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645</v>
      </c>
      <c r="B295" s="16" t="s">
        <v>672</v>
      </c>
      <c r="C295" s="16" t="s">
        <v>673</v>
      </c>
      <c r="E295" s="16" t="s">
        <v>886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645</v>
      </c>
      <c r="B296" s="16" t="s">
        <v>675</v>
      </c>
      <c r="C296" s="16" t="s">
        <v>676</v>
      </c>
      <c r="E296" s="16" t="s">
        <v>892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645</v>
      </c>
      <c r="B297" s="16" t="s">
        <v>677</v>
      </c>
      <c r="C297" s="16" t="s">
        <v>678</v>
      </c>
      <c r="E297" s="16" t="s">
        <v>900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645</v>
      </c>
      <c r="B298" s="16" t="s">
        <v>679</v>
      </c>
      <c r="C298" s="16" t="s">
        <v>489</v>
      </c>
      <c r="E298" s="16" t="s">
        <v>894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645</v>
      </c>
      <c r="B299" s="16" t="s">
        <v>681</v>
      </c>
      <c r="C299" s="16" t="s">
        <v>682</v>
      </c>
      <c r="E299" s="16" t="s">
        <v>895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645</v>
      </c>
      <c r="B300" s="16" t="s">
        <v>684</v>
      </c>
      <c r="C300" s="16" t="s">
        <v>685</v>
      </c>
      <c r="E300" s="16" t="s">
        <v>897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645</v>
      </c>
      <c r="B301" s="16" t="s">
        <v>687</v>
      </c>
      <c r="C301" s="16" t="s">
        <v>688</v>
      </c>
      <c r="E301" s="16" t="s">
        <v>901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645</v>
      </c>
      <c r="B302" s="16" t="s">
        <v>690</v>
      </c>
      <c r="C302" s="16" t="s">
        <v>691</v>
      </c>
      <c r="E302" s="16" t="s">
        <v>849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645</v>
      </c>
      <c r="B303" s="16" t="s">
        <v>693</v>
      </c>
      <c r="C303" s="16" t="s">
        <v>694</v>
      </c>
      <c r="E303" s="16" t="s">
        <v>850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645</v>
      </c>
      <c r="B304" s="16" t="s">
        <v>696</v>
      </c>
      <c r="C304" s="16" t="s">
        <v>538</v>
      </c>
      <c r="E304" s="16" t="s">
        <v>902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645</v>
      </c>
      <c r="B305" s="16" t="s">
        <v>698</v>
      </c>
      <c r="C305" s="16" t="s">
        <v>699</v>
      </c>
      <c r="E305" s="16" t="s">
        <v>897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547</v>
      </c>
      <c r="B306" s="16" t="s">
        <v>669</v>
      </c>
      <c r="C306" s="16" t="s">
        <v>670</v>
      </c>
      <c r="E306" s="16" t="s">
        <v>896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547</v>
      </c>
      <c r="B307" s="16" t="s">
        <v>672</v>
      </c>
      <c r="C307" s="16" t="s">
        <v>673</v>
      </c>
      <c r="E307" s="16" t="s">
        <v>895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547</v>
      </c>
      <c r="B308" s="16" t="s">
        <v>675</v>
      </c>
      <c r="C308" s="16" t="s">
        <v>676</v>
      </c>
      <c r="E308" s="16" t="s">
        <v>848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547</v>
      </c>
      <c r="B309" s="16" t="s">
        <v>677</v>
      </c>
      <c r="C309" s="16" t="s">
        <v>678</v>
      </c>
      <c r="E309" s="16" t="s">
        <v>883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547</v>
      </c>
      <c r="B310" s="16" t="s">
        <v>679</v>
      </c>
      <c r="C310" s="16" t="s">
        <v>489</v>
      </c>
      <c r="E310" s="16" t="s">
        <v>897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547</v>
      </c>
      <c r="B311" s="16" t="s">
        <v>681</v>
      </c>
      <c r="C311" s="16" t="s">
        <v>682</v>
      </c>
      <c r="E311" s="16" t="s">
        <v>895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547</v>
      </c>
      <c r="B312" s="16" t="s">
        <v>684</v>
      </c>
      <c r="C312" s="16" t="s">
        <v>685</v>
      </c>
      <c r="E312" s="16" t="s">
        <v>850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547</v>
      </c>
      <c r="B313" s="16" t="s">
        <v>687</v>
      </c>
      <c r="C313" s="16" t="s">
        <v>688</v>
      </c>
      <c r="E313" s="16" t="s">
        <v>903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547</v>
      </c>
      <c r="B314" s="16" t="s">
        <v>690</v>
      </c>
      <c r="C314" s="16" t="s">
        <v>691</v>
      </c>
      <c r="E314" s="16" t="s">
        <v>904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547</v>
      </c>
      <c r="B315" s="16" t="s">
        <v>693</v>
      </c>
      <c r="C315" s="16" t="s">
        <v>694</v>
      </c>
      <c r="E315" s="16" t="s">
        <v>852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547</v>
      </c>
      <c r="B316" s="16" t="s">
        <v>696</v>
      </c>
      <c r="C316" s="16" t="s">
        <v>538</v>
      </c>
      <c r="E316" s="16" t="s">
        <v>905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547</v>
      </c>
      <c r="B317" s="16" t="s">
        <v>698</v>
      </c>
      <c r="C317" s="16" t="s">
        <v>699</v>
      </c>
      <c r="E317" s="16" t="s">
        <v>853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652</v>
      </c>
      <c r="B318" s="16" t="s">
        <v>669</v>
      </c>
      <c r="C318" s="16" t="s">
        <v>670</v>
      </c>
      <c r="E318" s="16" t="s">
        <v>855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652</v>
      </c>
      <c r="B319" s="16" t="s">
        <v>672</v>
      </c>
      <c r="C319" s="16" t="s">
        <v>673</v>
      </c>
      <c r="E319" s="16" t="s">
        <v>906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652</v>
      </c>
      <c r="B320" s="16" t="s">
        <v>675</v>
      </c>
      <c r="C320" s="16" t="s">
        <v>676</v>
      </c>
      <c r="E320" s="16" t="s">
        <v>905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652</v>
      </c>
      <c r="B321" s="16" t="s">
        <v>677</v>
      </c>
      <c r="C321" s="16" t="s">
        <v>678</v>
      </c>
      <c r="E321" s="16" t="s">
        <v>907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652</v>
      </c>
      <c r="B322" s="16" t="s">
        <v>679</v>
      </c>
      <c r="C322" s="16" t="s">
        <v>489</v>
      </c>
      <c r="E322" s="16" t="s">
        <v>880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652</v>
      </c>
      <c r="B323" s="16" t="s">
        <v>681</v>
      </c>
      <c r="C323" s="16" t="s">
        <v>682</v>
      </c>
      <c r="E323" s="16" t="s">
        <v>908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652</v>
      </c>
      <c r="B324" s="16" t="s">
        <v>684</v>
      </c>
      <c r="C324" s="16" t="s">
        <v>685</v>
      </c>
      <c r="E324" s="16" t="s">
        <v>909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652</v>
      </c>
      <c r="B325" s="16" t="s">
        <v>687</v>
      </c>
      <c r="C325" s="16" t="s">
        <v>688</v>
      </c>
      <c r="E325" s="16" t="s">
        <v>860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652</v>
      </c>
      <c r="B326" s="16" t="s">
        <v>690</v>
      </c>
      <c r="C326" s="16" t="s">
        <v>691</v>
      </c>
      <c r="E326" s="16" t="s">
        <v>865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652</v>
      </c>
      <c r="B327" s="16" t="s">
        <v>693</v>
      </c>
      <c r="C327" s="16" t="s">
        <v>694</v>
      </c>
      <c r="E327" s="16" t="s">
        <v>868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652</v>
      </c>
      <c r="B328" s="16" t="s">
        <v>696</v>
      </c>
      <c r="C328" s="16" t="s">
        <v>538</v>
      </c>
      <c r="E328" s="16" t="s">
        <v>910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652</v>
      </c>
      <c r="B329" s="16" t="s">
        <v>698</v>
      </c>
      <c r="C329" s="16" t="s">
        <v>699</v>
      </c>
      <c r="E329" s="16" t="s">
        <v>911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537</v>
      </c>
      <c r="B330" s="16" t="s">
        <v>669</v>
      </c>
      <c r="C330" s="16" t="s">
        <v>670</v>
      </c>
      <c r="E330" s="16" t="s">
        <v>912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537</v>
      </c>
      <c r="B331" s="16" t="s">
        <v>672</v>
      </c>
      <c r="C331" s="16" t="s">
        <v>673</v>
      </c>
      <c r="E331" s="16" t="s">
        <v>913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537</v>
      </c>
      <c r="B332" s="16" t="s">
        <v>675</v>
      </c>
      <c r="C332" s="16" t="s">
        <v>676</v>
      </c>
      <c r="E332" s="16" t="s">
        <v>914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537</v>
      </c>
      <c r="B333" s="16" t="s">
        <v>677</v>
      </c>
      <c r="C333" s="16" t="s">
        <v>678</v>
      </c>
      <c r="E333" s="16" t="s">
        <v>915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537</v>
      </c>
      <c r="B334" s="16" t="s">
        <v>679</v>
      </c>
      <c r="C334" s="16" t="s">
        <v>489</v>
      </c>
      <c r="E334" s="16" t="s">
        <v>916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537</v>
      </c>
      <c r="B335" s="16" t="s">
        <v>681</v>
      </c>
      <c r="C335" s="16" t="s">
        <v>682</v>
      </c>
      <c r="E335" s="16" t="s">
        <v>917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537</v>
      </c>
      <c r="B336" s="16" t="s">
        <v>684</v>
      </c>
      <c r="C336" s="16" t="s">
        <v>685</v>
      </c>
      <c r="E336" s="16" t="s">
        <v>918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1:10" ht="12.75">
      <c r="A337" s="16" t="s">
        <v>537</v>
      </c>
      <c r="B337" s="16" t="s">
        <v>687</v>
      </c>
      <c r="C337" s="16" t="s">
        <v>688</v>
      </c>
      <c r="E337" s="16" t="s">
        <v>919</v>
      </c>
      <c r="F337" s="74">
        <v>296</v>
      </c>
      <c r="G337">
        <f t="shared" si="24"/>
        <v>2015</v>
      </c>
      <c r="H337" s="177">
        <f t="shared" si="25"/>
        <v>42217</v>
      </c>
      <c r="I337">
        <f t="shared" si="26"/>
        <v>3110</v>
      </c>
      <c r="J337" s="176">
        <f t="shared" si="27"/>
        <v>42217</v>
      </c>
    </row>
    <row r="338" spans="1:10" ht="12.75">
      <c r="A338" s="16" t="s">
        <v>537</v>
      </c>
      <c r="B338" s="16" t="s">
        <v>690</v>
      </c>
      <c r="C338" s="16" t="s">
        <v>691</v>
      </c>
      <c r="E338" s="16" t="s">
        <v>920</v>
      </c>
      <c r="F338" s="74">
        <v>297</v>
      </c>
      <c r="G338">
        <f t="shared" si="24"/>
        <v>2015</v>
      </c>
      <c r="H338" s="177">
        <f t="shared" si="25"/>
        <v>42248</v>
      </c>
      <c r="I338">
        <f t="shared" si="26"/>
        <v>3121</v>
      </c>
      <c r="J338" s="176">
        <f t="shared" si="27"/>
        <v>42248</v>
      </c>
    </row>
    <row r="339" spans="1:10" ht="12.75">
      <c r="A339" s="16" t="s">
        <v>537</v>
      </c>
      <c r="B339" s="16" t="s">
        <v>693</v>
      </c>
      <c r="C339" s="16" t="s">
        <v>694</v>
      </c>
      <c r="E339" s="16" t="s">
        <v>921</v>
      </c>
      <c r="F339" s="74">
        <v>298</v>
      </c>
      <c r="G339">
        <f t="shared" si="24"/>
        <v>2015</v>
      </c>
      <c r="H339" s="177">
        <f t="shared" si="25"/>
        <v>42278</v>
      </c>
      <c r="I339">
        <f t="shared" si="26"/>
        <v>3127</v>
      </c>
      <c r="J339" s="176">
        <f t="shared" si="27"/>
        <v>42278</v>
      </c>
    </row>
    <row r="340" spans="1:10" ht="12.75">
      <c r="A340" s="16" t="s">
        <v>537</v>
      </c>
      <c r="B340" s="16" t="s">
        <v>696</v>
      </c>
      <c r="C340" s="16" t="s">
        <v>538</v>
      </c>
      <c r="E340" s="16" t="s">
        <v>922</v>
      </c>
      <c r="F340" s="74">
        <v>299</v>
      </c>
      <c r="G340">
        <f t="shared" si="24"/>
        <v>2015</v>
      </c>
      <c r="H340" s="177">
        <f t="shared" si="25"/>
        <v>42309</v>
      </c>
      <c r="I340">
        <f t="shared" si="26"/>
        <v>3137</v>
      </c>
      <c r="J340" s="176">
        <f t="shared" si="27"/>
        <v>42309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923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924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925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926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927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928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140625" style="0" customWidth="1"/>
  </cols>
  <sheetData>
    <row r="1" spans="1:4" ht="51">
      <c r="A1" s="188" t="s">
        <v>43</v>
      </c>
      <c r="B1" s="189" t="s">
        <v>505</v>
      </c>
      <c r="C1" s="190" t="s">
        <v>932</v>
      </c>
      <c r="D1" s="190" t="s">
        <v>933</v>
      </c>
    </row>
    <row r="2" spans="1:4" ht="12.75">
      <c r="A2" s="188" t="s">
        <v>484</v>
      </c>
      <c r="B2" s="191">
        <v>36526</v>
      </c>
      <c r="C2" s="192">
        <v>203442</v>
      </c>
      <c r="D2" s="192">
        <v>227949</v>
      </c>
    </row>
    <row r="3" spans="1:4" ht="12.75">
      <c r="A3" s="188" t="s">
        <v>485</v>
      </c>
      <c r="B3" s="191">
        <v>36557</v>
      </c>
      <c r="C3" s="192">
        <v>199261</v>
      </c>
      <c r="D3" s="192">
        <v>228715</v>
      </c>
    </row>
    <row r="4" spans="1:4" ht="12.75">
      <c r="A4" s="188" t="s">
        <v>486</v>
      </c>
      <c r="B4" s="191">
        <v>36586</v>
      </c>
      <c r="C4" s="192">
        <v>232490</v>
      </c>
      <c r="D4" s="192">
        <v>229762</v>
      </c>
    </row>
    <row r="5" spans="1:4" ht="12.75">
      <c r="A5" s="188" t="s">
        <v>488</v>
      </c>
      <c r="B5" s="191">
        <v>36617</v>
      </c>
      <c r="C5" s="192">
        <v>227698</v>
      </c>
      <c r="D5" s="192">
        <v>229255</v>
      </c>
    </row>
    <row r="6" spans="1:4" ht="12.75">
      <c r="A6" s="188" t="s">
        <v>489</v>
      </c>
      <c r="B6" s="191">
        <v>36647</v>
      </c>
      <c r="C6" s="192">
        <v>242501</v>
      </c>
      <c r="D6" s="192">
        <v>229814</v>
      </c>
    </row>
    <row r="7" spans="1:4" ht="12.75">
      <c r="A7" s="188" t="s">
        <v>490</v>
      </c>
      <c r="B7" s="191">
        <v>36678</v>
      </c>
      <c r="C7" s="192">
        <v>242963</v>
      </c>
      <c r="D7" s="192">
        <v>229390</v>
      </c>
    </row>
    <row r="8" spans="1:4" ht="12.75">
      <c r="A8" s="188" t="s">
        <v>493</v>
      </c>
      <c r="B8" s="191">
        <v>36708</v>
      </c>
      <c r="C8" s="192">
        <v>245140</v>
      </c>
      <c r="D8" s="192">
        <v>229140</v>
      </c>
    </row>
    <row r="9" spans="1:4" ht="12.75">
      <c r="A9" s="188" t="s">
        <v>494</v>
      </c>
      <c r="B9" s="191">
        <v>36739</v>
      </c>
      <c r="C9" s="192">
        <v>247832</v>
      </c>
      <c r="D9" s="192">
        <v>229109</v>
      </c>
    </row>
    <row r="10" spans="1:4" ht="12.75">
      <c r="A10" s="188" t="s">
        <v>495</v>
      </c>
      <c r="B10" s="191">
        <v>36770</v>
      </c>
      <c r="C10" s="192">
        <v>227899</v>
      </c>
      <c r="D10" s="192">
        <v>230802</v>
      </c>
    </row>
    <row r="11" spans="1:4" ht="12.75">
      <c r="A11" s="188" t="s">
        <v>497</v>
      </c>
      <c r="B11" s="191">
        <v>36800</v>
      </c>
      <c r="C11" s="192">
        <v>236491</v>
      </c>
      <c r="D11" s="192">
        <v>231031</v>
      </c>
    </row>
    <row r="12" spans="1:4" ht="12.75">
      <c r="A12" s="188" t="s">
        <v>498</v>
      </c>
      <c r="B12" s="191">
        <v>36831</v>
      </c>
      <c r="C12" s="192">
        <v>222819</v>
      </c>
      <c r="D12" s="192">
        <v>228973</v>
      </c>
    </row>
    <row r="13" spans="1:4" ht="12.75">
      <c r="A13" s="188" t="s">
        <v>499</v>
      </c>
      <c r="B13" s="191">
        <v>36861</v>
      </c>
      <c r="C13" s="192">
        <v>218390</v>
      </c>
      <c r="D13" s="192">
        <v>225255</v>
      </c>
    </row>
    <row r="14" spans="1:4" ht="12.75">
      <c r="A14" s="188" t="s">
        <v>484</v>
      </c>
      <c r="B14" s="191">
        <v>36892</v>
      </c>
      <c r="C14" s="192">
        <v>209685</v>
      </c>
      <c r="D14" s="192">
        <v>231429</v>
      </c>
    </row>
    <row r="15" spans="1:4" ht="12.75">
      <c r="A15" s="188" t="s">
        <v>485</v>
      </c>
      <c r="B15" s="191">
        <v>36923</v>
      </c>
      <c r="C15" s="192">
        <v>200876</v>
      </c>
      <c r="D15" s="192">
        <v>230558</v>
      </c>
    </row>
    <row r="16" spans="1:4" ht="12.75">
      <c r="A16" s="188" t="s">
        <v>486</v>
      </c>
      <c r="B16" s="191">
        <v>36951</v>
      </c>
      <c r="C16" s="192">
        <v>232587</v>
      </c>
      <c r="D16" s="192">
        <v>231100</v>
      </c>
    </row>
    <row r="17" spans="1:4" ht="12.75">
      <c r="A17" s="188" t="s">
        <v>488</v>
      </c>
      <c r="B17" s="191">
        <v>36982</v>
      </c>
      <c r="C17" s="192">
        <v>232513</v>
      </c>
      <c r="D17" s="192">
        <v>233173</v>
      </c>
    </row>
    <row r="18" spans="1:4" ht="12.75">
      <c r="A18" s="188" t="s">
        <v>489</v>
      </c>
      <c r="B18" s="191">
        <v>37012</v>
      </c>
      <c r="C18" s="192">
        <v>245357</v>
      </c>
      <c r="D18" s="192">
        <v>231980</v>
      </c>
    </row>
    <row r="19" spans="1:4" ht="12.75">
      <c r="A19" s="188" t="s">
        <v>490</v>
      </c>
      <c r="B19" s="191">
        <v>37043</v>
      </c>
      <c r="C19" s="192">
        <v>243498</v>
      </c>
      <c r="D19" s="192">
        <v>231353</v>
      </c>
    </row>
    <row r="20" spans="1:4" ht="12.75">
      <c r="A20" s="188" t="s">
        <v>493</v>
      </c>
      <c r="B20" s="191">
        <v>37073</v>
      </c>
      <c r="C20" s="192">
        <v>250363</v>
      </c>
      <c r="D20" s="192">
        <v>233276</v>
      </c>
    </row>
    <row r="21" spans="1:4" ht="12.75">
      <c r="A21" s="188" t="s">
        <v>494</v>
      </c>
      <c r="B21" s="191">
        <v>37104</v>
      </c>
      <c r="C21" s="192">
        <v>253274</v>
      </c>
      <c r="D21" s="192">
        <v>232910</v>
      </c>
    </row>
    <row r="22" spans="1:4" ht="12.75">
      <c r="A22" s="188" t="s">
        <v>495</v>
      </c>
      <c r="B22" s="191">
        <v>37135</v>
      </c>
      <c r="C22" s="192">
        <v>226312</v>
      </c>
      <c r="D22" s="192">
        <v>232543</v>
      </c>
    </row>
    <row r="23" spans="1:4" ht="12.75">
      <c r="A23" s="188" t="s">
        <v>497</v>
      </c>
      <c r="B23" s="191">
        <v>37165</v>
      </c>
      <c r="C23" s="192">
        <v>241050</v>
      </c>
      <c r="D23" s="192">
        <v>233705</v>
      </c>
    </row>
    <row r="24" spans="1:4" ht="12.75">
      <c r="A24" s="188" t="s">
        <v>498</v>
      </c>
      <c r="B24" s="191">
        <v>37196</v>
      </c>
      <c r="C24" s="192">
        <v>230511</v>
      </c>
      <c r="D24" s="192">
        <v>235871</v>
      </c>
    </row>
    <row r="25" spans="1:4" ht="12.75">
      <c r="A25" s="188" t="s">
        <v>499</v>
      </c>
      <c r="B25" s="191">
        <v>37226</v>
      </c>
      <c r="C25" s="192">
        <v>229584</v>
      </c>
      <c r="D25" s="192">
        <v>237990</v>
      </c>
    </row>
    <row r="26" spans="1:4" ht="12.75">
      <c r="A26" s="188" t="s">
        <v>484</v>
      </c>
      <c r="B26" s="191">
        <v>37257</v>
      </c>
      <c r="C26" s="192">
        <v>215215</v>
      </c>
      <c r="D26" s="192">
        <v>236386</v>
      </c>
    </row>
    <row r="27" spans="1:4" ht="12.75">
      <c r="A27" s="188" t="s">
        <v>485</v>
      </c>
      <c r="B27" s="191">
        <v>37288</v>
      </c>
      <c r="C27" s="192">
        <v>208237</v>
      </c>
      <c r="D27" s="192">
        <v>237985</v>
      </c>
    </row>
    <row r="28" spans="1:4" ht="12.75">
      <c r="A28" s="188" t="s">
        <v>486</v>
      </c>
      <c r="B28" s="191">
        <v>37316</v>
      </c>
      <c r="C28" s="192">
        <v>236070</v>
      </c>
      <c r="D28" s="192">
        <v>236166</v>
      </c>
    </row>
    <row r="29" spans="1:4" ht="12.75">
      <c r="A29" s="188" t="s">
        <v>488</v>
      </c>
      <c r="B29" s="191">
        <v>37347</v>
      </c>
      <c r="C29" s="192">
        <v>237226</v>
      </c>
      <c r="D29" s="192">
        <v>236331</v>
      </c>
    </row>
    <row r="30" spans="1:4" ht="12.75">
      <c r="A30" s="188" t="s">
        <v>489</v>
      </c>
      <c r="B30" s="191">
        <v>37377</v>
      </c>
      <c r="C30" s="192">
        <v>251746</v>
      </c>
      <c r="D30" s="192">
        <v>236988</v>
      </c>
    </row>
    <row r="31" spans="1:4" ht="12.75">
      <c r="A31" s="188" t="s">
        <v>490</v>
      </c>
      <c r="B31" s="191">
        <v>37408</v>
      </c>
      <c r="C31" s="192">
        <v>247868</v>
      </c>
      <c r="D31" s="192">
        <v>238274</v>
      </c>
    </row>
    <row r="32" spans="1:4" ht="12.75">
      <c r="A32" s="188" t="s">
        <v>493</v>
      </c>
      <c r="B32" s="191">
        <v>37438</v>
      </c>
      <c r="C32" s="192">
        <v>256392</v>
      </c>
      <c r="D32" s="192">
        <v>237515</v>
      </c>
    </row>
    <row r="33" spans="1:4" ht="12.75">
      <c r="A33" s="188" t="s">
        <v>494</v>
      </c>
      <c r="B33" s="191">
        <v>37469</v>
      </c>
      <c r="C33" s="192">
        <v>258666</v>
      </c>
      <c r="D33" s="192">
        <v>239424</v>
      </c>
    </row>
    <row r="34" spans="1:4" ht="12.75">
      <c r="A34" s="188" t="s">
        <v>495</v>
      </c>
      <c r="B34" s="191">
        <v>37500</v>
      </c>
      <c r="C34" s="192">
        <v>233625</v>
      </c>
      <c r="D34" s="192">
        <v>239914</v>
      </c>
    </row>
    <row r="35" spans="1:4" ht="12.75">
      <c r="A35" s="188" t="s">
        <v>497</v>
      </c>
      <c r="B35" s="191">
        <v>37530</v>
      </c>
      <c r="C35" s="192">
        <v>245556</v>
      </c>
      <c r="D35" s="192">
        <v>237545</v>
      </c>
    </row>
    <row r="36" spans="1:4" ht="12.75">
      <c r="A36" s="188" t="s">
        <v>498</v>
      </c>
      <c r="B36" s="191">
        <v>37561</v>
      </c>
      <c r="C36" s="192">
        <v>230648</v>
      </c>
      <c r="D36" s="192">
        <v>239295</v>
      </c>
    </row>
    <row r="37" spans="1:4" ht="12.75">
      <c r="A37" s="188" t="s">
        <v>499</v>
      </c>
      <c r="B37" s="191">
        <v>37591</v>
      </c>
      <c r="C37" s="192">
        <v>234260</v>
      </c>
      <c r="D37" s="192">
        <v>239899</v>
      </c>
    </row>
    <row r="38" spans="1:4" ht="12.75">
      <c r="A38" s="188" t="s">
        <v>484</v>
      </c>
      <c r="B38" s="191">
        <v>37622</v>
      </c>
      <c r="C38" s="192">
        <v>218534</v>
      </c>
      <c r="D38" s="192">
        <v>238513</v>
      </c>
    </row>
    <row r="39" spans="1:4" ht="12.75">
      <c r="A39" s="188" t="s">
        <v>485</v>
      </c>
      <c r="B39" s="191">
        <v>37653</v>
      </c>
      <c r="C39" s="192">
        <v>203677</v>
      </c>
      <c r="D39" s="192">
        <v>233423</v>
      </c>
    </row>
    <row r="40" spans="1:4" ht="12.75">
      <c r="A40" s="188" t="s">
        <v>486</v>
      </c>
      <c r="B40" s="191">
        <v>37681</v>
      </c>
      <c r="C40" s="192">
        <v>236679</v>
      </c>
      <c r="D40" s="192">
        <v>237726</v>
      </c>
    </row>
    <row r="41" spans="1:4" ht="12.75">
      <c r="A41" s="188" t="s">
        <v>488</v>
      </c>
      <c r="B41" s="191">
        <v>37712</v>
      </c>
      <c r="C41" s="192">
        <v>239415</v>
      </c>
      <c r="D41" s="192">
        <v>237751</v>
      </c>
    </row>
    <row r="42" spans="1:4" ht="12.75">
      <c r="A42" s="188" t="s">
        <v>489</v>
      </c>
      <c r="B42" s="191">
        <v>37742</v>
      </c>
      <c r="C42" s="192">
        <v>253244</v>
      </c>
      <c r="D42" s="192">
        <v>239677</v>
      </c>
    </row>
    <row r="43" spans="1:4" ht="12.75">
      <c r="A43" s="188" t="s">
        <v>490</v>
      </c>
      <c r="B43" s="191">
        <v>37773</v>
      </c>
      <c r="C43" s="192">
        <v>252145</v>
      </c>
      <c r="D43" s="192">
        <v>241582</v>
      </c>
    </row>
    <row r="44" spans="1:4" ht="12.75">
      <c r="A44" s="188" t="s">
        <v>493</v>
      </c>
      <c r="B44" s="191">
        <v>37803</v>
      </c>
      <c r="C44" s="192">
        <v>262105</v>
      </c>
      <c r="D44" s="192">
        <v>242852</v>
      </c>
    </row>
    <row r="45" spans="1:4" ht="12.75">
      <c r="A45" s="188" t="s">
        <v>494</v>
      </c>
      <c r="B45" s="191">
        <v>37834</v>
      </c>
      <c r="C45" s="192">
        <v>260687</v>
      </c>
      <c r="D45" s="192">
        <v>243280</v>
      </c>
    </row>
    <row r="46" spans="1:4" ht="12.75">
      <c r="A46" s="188" t="s">
        <v>495</v>
      </c>
      <c r="B46" s="191">
        <v>37865</v>
      </c>
      <c r="C46" s="192">
        <v>237451</v>
      </c>
      <c r="D46" s="192">
        <v>243182</v>
      </c>
    </row>
    <row r="47" spans="1:4" ht="12.75">
      <c r="A47" s="188" t="s">
        <v>497</v>
      </c>
      <c r="B47" s="191">
        <v>37895</v>
      </c>
      <c r="C47" s="192">
        <v>254048</v>
      </c>
      <c r="D47" s="192">
        <v>244767</v>
      </c>
    </row>
    <row r="48" spans="1:4" ht="12.75">
      <c r="A48" s="188" t="s">
        <v>498</v>
      </c>
      <c r="B48" s="191">
        <v>37926</v>
      </c>
      <c r="C48" s="192">
        <v>233698</v>
      </c>
      <c r="D48" s="192">
        <v>244331</v>
      </c>
    </row>
    <row r="49" spans="1:4" ht="12.75">
      <c r="A49" s="188" t="s">
        <v>499</v>
      </c>
      <c r="B49" s="191">
        <v>37956</v>
      </c>
      <c r="C49" s="192">
        <v>238538</v>
      </c>
      <c r="D49" s="192">
        <v>243211</v>
      </c>
    </row>
    <row r="50" spans="1:4" ht="12.75">
      <c r="A50" s="188" t="s">
        <v>484</v>
      </c>
      <c r="B50" s="191">
        <v>37987</v>
      </c>
      <c r="C50" s="192">
        <v>222450</v>
      </c>
      <c r="D50" s="192">
        <v>243570</v>
      </c>
    </row>
    <row r="51" spans="1:4" ht="12.75">
      <c r="A51" s="188" t="s">
        <v>485</v>
      </c>
      <c r="B51" s="191">
        <v>38018</v>
      </c>
      <c r="C51" s="192">
        <v>213709</v>
      </c>
      <c r="D51" s="192">
        <v>244894</v>
      </c>
    </row>
    <row r="52" spans="1:4" ht="12.75">
      <c r="A52" s="188" t="s">
        <v>486</v>
      </c>
      <c r="B52" s="191">
        <v>38047</v>
      </c>
      <c r="C52" s="192">
        <v>251403</v>
      </c>
      <c r="D52" s="192">
        <v>248846</v>
      </c>
    </row>
    <row r="53" spans="1:4" ht="12.75">
      <c r="A53" s="188" t="s">
        <v>488</v>
      </c>
      <c r="B53" s="191">
        <v>38078</v>
      </c>
      <c r="C53" s="192">
        <v>250968</v>
      </c>
      <c r="D53" s="192">
        <v>247879</v>
      </c>
    </row>
    <row r="54" spans="1:4" ht="12.75">
      <c r="A54" s="188" t="s">
        <v>489</v>
      </c>
      <c r="B54" s="191">
        <v>38108</v>
      </c>
      <c r="C54" s="192">
        <v>257235</v>
      </c>
      <c r="D54" s="192">
        <v>246739</v>
      </c>
    </row>
    <row r="55" spans="1:4" ht="12.75">
      <c r="A55" s="188" t="s">
        <v>490</v>
      </c>
      <c r="B55" s="191">
        <v>38139</v>
      </c>
      <c r="C55" s="192">
        <v>257383</v>
      </c>
      <c r="D55" s="192">
        <v>244672</v>
      </c>
    </row>
    <row r="56" spans="1:4" ht="12.75">
      <c r="A56" s="188" t="s">
        <v>493</v>
      </c>
      <c r="B56" s="191">
        <v>38169</v>
      </c>
      <c r="C56" s="192">
        <v>265969</v>
      </c>
      <c r="D56" s="192">
        <v>247321</v>
      </c>
    </row>
    <row r="57" spans="1:4" ht="12.75">
      <c r="A57" s="188" t="s">
        <v>494</v>
      </c>
      <c r="B57" s="191">
        <v>38200</v>
      </c>
      <c r="C57" s="192">
        <v>262836</v>
      </c>
      <c r="D57" s="192">
        <v>247900</v>
      </c>
    </row>
    <row r="58" spans="1:4" ht="12.75">
      <c r="A58" s="188" t="s">
        <v>495</v>
      </c>
      <c r="B58" s="191">
        <v>38231</v>
      </c>
      <c r="C58" s="192">
        <v>243515</v>
      </c>
      <c r="D58" s="192">
        <v>247304</v>
      </c>
    </row>
    <row r="59" spans="1:4" ht="12.75">
      <c r="A59" s="188" t="s">
        <v>497</v>
      </c>
      <c r="B59" s="191">
        <v>38261</v>
      </c>
      <c r="C59" s="192">
        <v>254496</v>
      </c>
      <c r="D59" s="192">
        <v>248295</v>
      </c>
    </row>
    <row r="60" spans="1:4" ht="12.75">
      <c r="A60" s="188" t="s">
        <v>498</v>
      </c>
      <c r="B60" s="191">
        <v>38292</v>
      </c>
      <c r="C60" s="192">
        <v>239796</v>
      </c>
      <c r="D60" s="192">
        <v>247492</v>
      </c>
    </row>
    <row r="61" spans="1:4" ht="12.75">
      <c r="A61" s="188" t="s">
        <v>499</v>
      </c>
      <c r="B61" s="191">
        <v>38322</v>
      </c>
      <c r="C61" s="192">
        <v>245029</v>
      </c>
      <c r="D61" s="192">
        <v>248741</v>
      </c>
    </row>
    <row r="62" spans="1:4" ht="12.75">
      <c r="A62" s="188" t="s">
        <v>484</v>
      </c>
      <c r="B62" s="191">
        <v>38353</v>
      </c>
      <c r="C62" s="192">
        <v>224072</v>
      </c>
      <c r="D62" s="192">
        <v>248058</v>
      </c>
    </row>
    <row r="63" spans="1:4" ht="12.75">
      <c r="A63" s="188" t="s">
        <v>485</v>
      </c>
      <c r="B63" s="191">
        <v>38384</v>
      </c>
      <c r="C63" s="192">
        <v>219970</v>
      </c>
      <c r="D63" s="192">
        <v>249963</v>
      </c>
    </row>
    <row r="64" spans="1:4" ht="12.75">
      <c r="A64" s="188" t="s">
        <v>486</v>
      </c>
      <c r="B64" s="191">
        <v>38412</v>
      </c>
      <c r="C64" s="192">
        <v>253182</v>
      </c>
      <c r="D64" s="192">
        <v>249037</v>
      </c>
    </row>
    <row r="65" spans="1:4" ht="12.75">
      <c r="A65" s="188" t="s">
        <v>488</v>
      </c>
      <c r="B65" s="191">
        <v>38443</v>
      </c>
      <c r="C65" s="192">
        <v>250860</v>
      </c>
      <c r="D65" s="192">
        <v>248892</v>
      </c>
    </row>
    <row r="66" spans="1:4" ht="12.75">
      <c r="A66" s="188" t="s">
        <v>489</v>
      </c>
      <c r="B66" s="191">
        <v>38473</v>
      </c>
      <c r="C66" s="192">
        <v>262678</v>
      </c>
      <c r="D66" s="192">
        <v>250935</v>
      </c>
    </row>
    <row r="67" spans="1:4" ht="12.75">
      <c r="A67" s="188" t="s">
        <v>490</v>
      </c>
      <c r="B67" s="191">
        <v>38504</v>
      </c>
      <c r="C67" s="192">
        <v>263816</v>
      </c>
      <c r="D67" s="192">
        <v>250833</v>
      </c>
    </row>
    <row r="68" spans="1:4" ht="12.75">
      <c r="A68" s="188" t="s">
        <v>493</v>
      </c>
      <c r="B68" s="191">
        <v>38534</v>
      </c>
      <c r="C68" s="192">
        <v>267025</v>
      </c>
      <c r="D68" s="192">
        <v>250948</v>
      </c>
    </row>
    <row r="69" spans="1:4" ht="12.75">
      <c r="A69" s="188" t="s">
        <v>494</v>
      </c>
      <c r="B69" s="191">
        <v>38565</v>
      </c>
      <c r="C69" s="192">
        <v>265323</v>
      </c>
      <c r="D69" s="192">
        <v>249279</v>
      </c>
    </row>
    <row r="70" spans="1:4" ht="12.75">
      <c r="A70" s="188" t="s">
        <v>495</v>
      </c>
      <c r="B70" s="191">
        <v>38596</v>
      </c>
      <c r="C70" s="192">
        <v>242240</v>
      </c>
      <c r="D70" s="192">
        <v>245445</v>
      </c>
    </row>
    <row r="71" spans="1:4" ht="12.75">
      <c r="A71" s="188" t="s">
        <v>497</v>
      </c>
      <c r="B71" s="191">
        <v>38626</v>
      </c>
      <c r="C71" s="192">
        <v>251419</v>
      </c>
      <c r="D71" s="192">
        <v>246441</v>
      </c>
    </row>
    <row r="72" spans="1:4" ht="12.75">
      <c r="A72" s="188" t="s">
        <v>498</v>
      </c>
      <c r="B72" s="191">
        <v>38657</v>
      </c>
      <c r="C72" s="192">
        <v>243056</v>
      </c>
      <c r="D72" s="192">
        <v>250310</v>
      </c>
    </row>
    <row r="73" spans="1:4" ht="12.75">
      <c r="A73" s="188" t="s">
        <v>499</v>
      </c>
      <c r="B73" s="191">
        <v>38687</v>
      </c>
      <c r="C73" s="192">
        <v>245787</v>
      </c>
      <c r="D73" s="192">
        <v>250867</v>
      </c>
    </row>
    <row r="74" spans="1:4" ht="12.75">
      <c r="A74" s="188" t="s">
        <v>484</v>
      </c>
      <c r="B74" s="191">
        <v>38718</v>
      </c>
      <c r="C74" s="192">
        <v>233302</v>
      </c>
      <c r="D74" s="192">
        <v>255677</v>
      </c>
    </row>
    <row r="75" spans="1:4" ht="12.75">
      <c r="A75" s="188" t="s">
        <v>485</v>
      </c>
      <c r="B75" s="191">
        <v>38749</v>
      </c>
      <c r="C75" s="192">
        <v>220730</v>
      </c>
      <c r="D75" s="192">
        <v>250881</v>
      </c>
    </row>
    <row r="76" spans="1:4" ht="12.75">
      <c r="A76" s="188" t="s">
        <v>486</v>
      </c>
      <c r="B76" s="191">
        <v>38777</v>
      </c>
      <c r="C76" s="192">
        <v>256645</v>
      </c>
      <c r="D76" s="192">
        <v>250543</v>
      </c>
    </row>
    <row r="77" spans="1:4" ht="12.75">
      <c r="A77" s="188" t="s">
        <v>488</v>
      </c>
      <c r="B77" s="191">
        <v>38808</v>
      </c>
      <c r="C77" s="192">
        <v>250665</v>
      </c>
      <c r="D77" s="192">
        <v>251038</v>
      </c>
    </row>
    <row r="78" spans="1:4" ht="12.75">
      <c r="A78" s="188" t="s">
        <v>489</v>
      </c>
      <c r="B78" s="191">
        <v>38838</v>
      </c>
      <c r="C78" s="192">
        <v>263393</v>
      </c>
      <c r="D78" s="192">
        <v>249782</v>
      </c>
    </row>
    <row r="79" spans="1:4" ht="12.75">
      <c r="A79" s="188" t="s">
        <v>490</v>
      </c>
      <c r="B79" s="191">
        <v>38869</v>
      </c>
      <c r="C79" s="192">
        <v>263805</v>
      </c>
      <c r="D79" s="192">
        <v>250146</v>
      </c>
    </row>
    <row r="80" spans="1:4" ht="12.75">
      <c r="A80" s="188" t="s">
        <v>493</v>
      </c>
      <c r="B80" s="191">
        <v>38899</v>
      </c>
      <c r="C80" s="192">
        <v>263442</v>
      </c>
      <c r="D80" s="192">
        <v>249481</v>
      </c>
    </row>
    <row r="81" spans="1:4" ht="12.75">
      <c r="A81" s="188" t="s">
        <v>494</v>
      </c>
      <c r="B81" s="191">
        <v>38930</v>
      </c>
      <c r="C81" s="192">
        <v>265229</v>
      </c>
      <c r="D81" s="192">
        <v>248967</v>
      </c>
    </row>
    <row r="82" spans="1:4" ht="12.75">
      <c r="A82" s="188" t="s">
        <v>495</v>
      </c>
      <c r="B82" s="191">
        <v>38961</v>
      </c>
      <c r="C82" s="192">
        <v>245624</v>
      </c>
      <c r="D82" s="192">
        <v>250483</v>
      </c>
    </row>
    <row r="83" spans="1:4" ht="12.75">
      <c r="A83" s="188" t="s">
        <v>497</v>
      </c>
      <c r="B83" s="191">
        <v>38991</v>
      </c>
      <c r="C83" s="192">
        <v>257961</v>
      </c>
      <c r="D83" s="192">
        <v>251846</v>
      </c>
    </row>
    <row r="84" spans="1:4" ht="12.75">
      <c r="A84" s="188" t="s">
        <v>498</v>
      </c>
      <c r="B84" s="191">
        <v>39022</v>
      </c>
      <c r="C84" s="192">
        <v>245367</v>
      </c>
      <c r="D84" s="192">
        <v>252149</v>
      </c>
    </row>
    <row r="85" spans="1:4" ht="12.75">
      <c r="A85" s="188" t="s">
        <v>499</v>
      </c>
      <c r="B85" s="191">
        <v>39052</v>
      </c>
      <c r="C85" s="192">
        <v>248208</v>
      </c>
      <c r="D85" s="192">
        <v>255142</v>
      </c>
    </row>
    <row r="86" spans="1:4" ht="12.75">
      <c r="A86" s="188" t="s">
        <v>484</v>
      </c>
      <c r="B86" s="191">
        <v>39083</v>
      </c>
      <c r="C86" s="192">
        <v>233799</v>
      </c>
      <c r="D86" s="192">
        <v>253978</v>
      </c>
    </row>
    <row r="87" spans="1:4" ht="12.75">
      <c r="A87" s="188" t="s">
        <v>485</v>
      </c>
      <c r="B87" s="191">
        <v>39114</v>
      </c>
      <c r="C87" s="192">
        <v>219221</v>
      </c>
      <c r="D87" s="192">
        <v>249551</v>
      </c>
    </row>
    <row r="88" spans="1:4" ht="12.75">
      <c r="A88" s="188" t="s">
        <v>486</v>
      </c>
      <c r="B88" s="191">
        <v>39142</v>
      </c>
      <c r="C88" s="192">
        <v>259740</v>
      </c>
      <c r="D88" s="192">
        <v>254542</v>
      </c>
    </row>
    <row r="89" spans="1:4" ht="12.75">
      <c r="A89" s="188" t="s">
        <v>488</v>
      </c>
      <c r="B89" s="191">
        <v>39173</v>
      </c>
      <c r="C89" s="192">
        <v>252734</v>
      </c>
      <c r="D89" s="192">
        <v>251804</v>
      </c>
    </row>
    <row r="90" spans="1:4" ht="12.75">
      <c r="A90" s="188" t="s">
        <v>489</v>
      </c>
      <c r="B90" s="191">
        <v>39203</v>
      </c>
      <c r="C90" s="192">
        <v>267646</v>
      </c>
      <c r="D90" s="192">
        <v>253552</v>
      </c>
    </row>
    <row r="91" spans="1:4" ht="12.75">
      <c r="A91" s="188" t="s">
        <v>490</v>
      </c>
      <c r="B91" s="191">
        <v>39234</v>
      </c>
      <c r="C91" s="192">
        <v>265475</v>
      </c>
      <c r="D91" s="192">
        <v>253564</v>
      </c>
    </row>
    <row r="92" spans="1:4" ht="12.75">
      <c r="A92" s="188" t="s">
        <v>493</v>
      </c>
      <c r="B92" s="191">
        <v>39264</v>
      </c>
      <c r="C92" s="192">
        <v>267179</v>
      </c>
      <c r="D92" s="192">
        <v>252718</v>
      </c>
    </row>
    <row r="93" spans="1:4" ht="12.75">
      <c r="A93" s="188" t="s">
        <v>494</v>
      </c>
      <c r="B93" s="191">
        <v>39295</v>
      </c>
      <c r="C93" s="192">
        <v>271401</v>
      </c>
      <c r="D93" s="192">
        <v>253518</v>
      </c>
    </row>
    <row r="94" spans="1:4" ht="12.75">
      <c r="A94" s="188" t="s">
        <v>495</v>
      </c>
      <c r="B94" s="191">
        <v>39326</v>
      </c>
      <c r="C94" s="192">
        <v>246050</v>
      </c>
      <c r="D94" s="192">
        <v>254091</v>
      </c>
    </row>
    <row r="95" spans="1:4" ht="12.75">
      <c r="A95" s="188" t="s">
        <v>497</v>
      </c>
      <c r="B95" s="191">
        <v>39356</v>
      </c>
      <c r="C95" s="192">
        <v>261505</v>
      </c>
      <c r="D95" s="192">
        <v>253512</v>
      </c>
    </row>
    <row r="96" spans="1:4" ht="12.75">
      <c r="A96" s="188" t="s">
        <v>498</v>
      </c>
      <c r="B96" s="191">
        <v>39387</v>
      </c>
      <c r="C96" s="192">
        <v>245928</v>
      </c>
      <c r="D96" s="192">
        <v>251614</v>
      </c>
    </row>
    <row r="97" spans="1:4" ht="12.75">
      <c r="A97" s="188" t="s">
        <v>499</v>
      </c>
      <c r="B97" s="191">
        <v>39417</v>
      </c>
      <c r="C97" s="192">
        <v>240444</v>
      </c>
      <c r="D97" s="192">
        <v>248866</v>
      </c>
    </row>
    <row r="98" spans="1:4" ht="12.75">
      <c r="A98" s="188" t="s">
        <v>484</v>
      </c>
      <c r="B98" s="191">
        <v>39448</v>
      </c>
      <c r="C98" s="192">
        <v>233469</v>
      </c>
      <c r="D98" s="192">
        <v>252819</v>
      </c>
    </row>
    <row r="99" spans="1:4" ht="12.75">
      <c r="A99" s="188" t="s">
        <v>485</v>
      </c>
      <c r="B99" s="191">
        <v>39479</v>
      </c>
      <c r="C99" s="192">
        <v>221728</v>
      </c>
      <c r="D99" s="192">
        <v>251029</v>
      </c>
    </row>
    <row r="100" spans="1:4" ht="12.75">
      <c r="A100" s="188" t="s">
        <v>486</v>
      </c>
      <c r="B100" s="191">
        <v>39508</v>
      </c>
      <c r="C100" s="192">
        <v>252773</v>
      </c>
      <c r="D100" s="192">
        <v>250685</v>
      </c>
    </row>
    <row r="101" spans="1:4" ht="12.75">
      <c r="A101" s="188" t="s">
        <v>488</v>
      </c>
      <c r="B101" s="191">
        <v>39539</v>
      </c>
      <c r="C101" s="192">
        <v>252699</v>
      </c>
      <c r="D101" s="192">
        <v>249377</v>
      </c>
    </row>
    <row r="102" spans="1:4" ht="12.75">
      <c r="A102" s="188" t="s">
        <v>489</v>
      </c>
      <c r="B102" s="191">
        <v>39569</v>
      </c>
      <c r="C102" s="192">
        <v>261890</v>
      </c>
      <c r="D102" s="192">
        <v>248290</v>
      </c>
    </row>
    <row r="103" spans="1:4" ht="12.75">
      <c r="A103" s="188" t="s">
        <v>490</v>
      </c>
      <c r="B103" s="191">
        <v>39600</v>
      </c>
      <c r="C103" s="192">
        <v>256152</v>
      </c>
      <c r="D103" s="192">
        <v>246188</v>
      </c>
    </row>
    <row r="104" spans="1:4" ht="12.75">
      <c r="A104" s="188" t="s">
        <v>493</v>
      </c>
      <c r="B104" s="191">
        <v>39630</v>
      </c>
      <c r="C104" s="192">
        <v>262152</v>
      </c>
      <c r="D104" s="192">
        <v>245483</v>
      </c>
    </row>
    <row r="105" spans="1:4" ht="12.75">
      <c r="A105" s="188" t="s">
        <v>494</v>
      </c>
      <c r="B105" s="191">
        <v>39661</v>
      </c>
      <c r="C105" s="192">
        <v>261228</v>
      </c>
      <c r="D105" s="192">
        <v>245422</v>
      </c>
    </row>
    <row r="106" spans="1:4" ht="12.75">
      <c r="A106" s="188" t="s">
        <v>495</v>
      </c>
      <c r="B106" s="191">
        <v>39692</v>
      </c>
      <c r="C106" s="192">
        <v>238701</v>
      </c>
      <c r="D106" s="192">
        <v>245353</v>
      </c>
    </row>
    <row r="107" spans="1:4" ht="12.75">
      <c r="A107" s="188" t="s">
        <v>497</v>
      </c>
      <c r="B107" s="191">
        <v>39722</v>
      </c>
      <c r="C107" s="192">
        <v>256402</v>
      </c>
      <c r="D107" s="192">
        <v>246435</v>
      </c>
    </row>
    <row r="108" spans="1:4" ht="12.75">
      <c r="A108" s="188" t="s">
        <v>498</v>
      </c>
      <c r="B108" s="191">
        <v>39753</v>
      </c>
      <c r="C108" s="192">
        <v>237009</v>
      </c>
      <c r="D108" s="192">
        <v>247702</v>
      </c>
    </row>
    <row r="109" spans="1:4" ht="12.75">
      <c r="A109" s="188" t="s">
        <v>499</v>
      </c>
      <c r="B109" s="191">
        <v>39783</v>
      </c>
      <c r="C109" s="192">
        <v>242326</v>
      </c>
      <c r="D109" s="192">
        <v>247117</v>
      </c>
    </row>
    <row r="110" spans="1:4" ht="12.75">
      <c r="A110" s="188" t="s">
        <v>484</v>
      </c>
      <c r="B110" s="191">
        <v>39814</v>
      </c>
      <c r="C110" s="192">
        <v>224840</v>
      </c>
      <c r="D110" s="192">
        <v>244395</v>
      </c>
    </row>
    <row r="111" spans="1:4" ht="12.75">
      <c r="A111" s="188" t="s">
        <v>485</v>
      </c>
      <c r="B111" s="191">
        <v>39845</v>
      </c>
      <c r="C111" s="192">
        <v>218031</v>
      </c>
      <c r="D111" s="192">
        <v>248984</v>
      </c>
    </row>
    <row r="112" spans="1:4" ht="12.75">
      <c r="A112" s="188" t="s">
        <v>486</v>
      </c>
      <c r="B112" s="191">
        <v>39873</v>
      </c>
      <c r="C112" s="192">
        <v>247433</v>
      </c>
      <c r="D112" s="192">
        <v>244229</v>
      </c>
    </row>
    <row r="113" spans="1:4" ht="12.75">
      <c r="A113" s="188" t="s">
        <v>488</v>
      </c>
      <c r="B113" s="191">
        <v>39904</v>
      </c>
      <c r="C113" s="192">
        <v>251481</v>
      </c>
      <c r="D113" s="192">
        <v>247346</v>
      </c>
    </row>
    <row r="114" spans="1:4" ht="12.75">
      <c r="A114" s="188" t="s">
        <v>489</v>
      </c>
      <c r="B114" s="191">
        <v>39934</v>
      </c>
      <c r="C114" s="192">
        <v>258793</v>
      </c>
      <c r="D114" s="192">
        <v>247378</v>
      </c>
    </row>
    <row r="115" spans="1:4" ht="12.75">
      <c r="A115" s="188" t="s">
        <v>490</v>
      </c>
      <c r="B115" s="191">
        <v>39965</v>
      </c>
      <c r="C115" s="192">
        <v>258487</v>
      </c>
      <c r="D115" s="192">
        <v>247046</v>
      </c>
    </row>
    <row r="116" spans="1:4" ht="12.75">
      <c r="A116" s="188" t="s">
        <v>493</v>
      </c>
      <c r="B116" s="191">
        <v>39995</v>
      </c>
      <c r="C116" s="192">
        <v>265026</v>
      </c>
      <c r="D116" s="192">
        <v>247153</v>
      </c>
    </row>
    <row r="117" spans="1:4" ht="12.75">
      <c r="A117" s="188" t="s">
        <v>494</v>
      </c>
      <c r="B117" s="191">
        <v>40026</v>
      </c>
      <c r="C117" s="192">
        <v>260838</v>
      </c>
      <c r="D117" s="192">
        <v>247651</v>
      </c>
    </row>
    <row r="118" spans="1:4" ht="12.75">
      <c r="A118" s="188" t="s">
        <v>495</v>
      </c>
      <c r="B118" s="191">
        <v>40057</v>
      </c>
      <c r="C118" s="192">
        <v>242034</v>
      </c>
      <c r="D118" s="192">
        <v>246642</v>
      </c>
    </row>
    <row r="119" spans="1:4" ht="12.75">
      <c r="A119" s="188" t="s">
        <v>497</v>
      </c>
      <c r="B119" s="191">
        <v>40087</v>
      </c>
      <c r="C119" s="192">
        <v>252683</v>
      </c>
      <c r="D119" s="192">
        <v>243953</v>
      </c>
    </row>
    <row r="120" spans="1:4" ht="12.75">
      <c r="A120" s="188" t="s">
        <v>498</v>
      </c>
      <c r="B120" s="191">
        <v>40118</v>
      </c>
      <c r="C120" s="192">
        <v>237342</v>
      </c>
      <c r="D120" s="192">
        <v>246459</v>
      </c>
    </row>
    <row r="121" spans="1:4" ht="12.75">
      <c r="A121" s="188" t="s">
        <v>499</v>
      </c>
      <c r="B121" s="191">
        <v>40148</v>
      </c>
      <c r="C121" s="192">
        <v>239774</v>
      </c>
      <c r="D121" s="192">
        <v>244820</v>
      </c>
    </row>
    <row r="122" spans="1:4" ht="12.75">
      <c r="A122" s="188" t="s">
        <v>484</v>
      </c>
      <c r="B122" s="191">
        <v>40179</v>
      </c>
      <c r="C122" s="192">
        <v>220177</v>
      </c>
      <c r="D122" s="192">
        <v>241780</v>
      </c>
    </row>
    <row r="123" spans="1:4" ht="12.75">
      <c r="A123" s="188" t="s">
        <v>485</v>
      </c>
      <c r="B123" s="191">
        <v>40210</v>
      </c>
      <c r="C123" s="192">
        <v>210968</v>
      </c>
      <c r="D123" s="192">
        <v>242150</v>
      </c>
    </row>
    <row r="124" spans="1:4" ht="12.75">
      <c r="A124" s="188" t="s">
        <v>486</v>
      </c>
      <c r="B124" s="191">
        <v>40238</v>
      </c>
      <c r="C124" s="192">
        <v>251858</v>
      </c>
      <c r="D124" s="192">
        <v>247105</v>
      </c>
    </row>
    <row r="125" spans="1:4" ht="12.75">
      <c r="A125" s="188" t="s">
        <v>488</v>
      </c>
      <c r="B125" s="191">
        <v>40269</v>
      </c>
      <c r="C125" s="192">
        <v>254014</v>
      </c>
      <c r="D125" s="192">
        <v>248755</v>
      </c>
    </row>
    <row r="126" spans="1:4" ht="12.75">
      <c r="A126" s="188" t="s">
        <v>489</v>
      </c>
      <c r="B126" s="191">
        <v>40299</v>
      </c>
      <c r="C126" s="192">
        <v>257401</v>
      </c>
      <c r="D126" s="192">
        <v>247648</v>
      </c>
    </row>
    <row r="127" spans="1:4" ht="12.75">
      <c r="A127" s="188" t="s">
        <v>490</v>
      </c>
      <c r="B127" s="191">
        <v>40330</v>
      </c>
      <c r="C127" s="192">
        <v>260159</v>
      </c>
      <c r="D127" s="192">
        <v>247834</v>
      </c>
    </row>
    <row r="128" spans="1:4" ht="12.75">
      <c r="A128" s="188" t="s">
        <v>493</v>
      </c>
      <c r="B128" s="191">
        <v>40360</v>
      </c>
      <c r="C128" s="192">
        <v>265861</v>
      </c>
      <c r="D128" s="192">
        <v>249204</v>
      </c>
    </row>
    <row r="129" spans="1:4" ht="12.75">
      <c r="A129" s="188" t="s">
        <v>494</v>
      </c>
      <c r="B129" s="191">
        <v>40391</v>
      </c>
      <c r="C129" s="192">
        <v>264358</v>
      </c>
      <c r="D129" s="192">
        <v>249778</v>
      </c>
    </row>
    <row r="130" spans="1:4" ht="12.75">
      <c r="A130" s="188" t="s">
        <v>495</v>
      </c>
      <c r="B130" s="191">
        <v>40422</v>
      </c>
      <c r="C130" s="192">
        <v>244712</v>
      </c>
      <c r="D130" s="192">
        <v>248835</v>
      </c>
    </row>
    <row r="131" spans="1:4" ht="12.75">
      <c r="A131" s="188" t="s">
        <v>497</v>
      </c>
      <c r="B131" s="191">
        <v>40452</v>
      </c>
      <c r="C131" s="192">
        <v>256867</v>
      </c>
      <c r="D131" s="192">
        <v>249959</v>
      </c>
    </row>
    <row r="132" spans="1:4" ht="12.75">
      <c r="A132" s="188" t="s">
        <v>498</v>
      </c>
      <c r="B132" s="191">
        <v>40483</v>
      </c>
      <c r="C132" s="192">
        <v>239656</v>
      </c>
      <c r="D132" s="192">
        <v>247548</v>
      </c>
    </row>
    <row r="133" spans="1:4" ht="12.75">
      <c r="A133" s="188" t="s">
        <v>499</v>
      </c>
      <c r="B133" s="191">
        <v>40513</v>
      </c>
      <c r="C133" s="192">
        <v>240932</v>
      </c>
      <c r="D133" s="192">
        <v>244884</v>
      </c>
    </row>
    <row r="134" spans="1:4" ht="12.75">
      <c r="A134" s="188" t="s">
        <v>484</v>
      </c>
      <c r="B134" s="191">
        <v>40544</v>
      </c>
      <c r="C134" s="192">
        <v>222724</v>
      </c>
      <c r="D134" s="192">
        <v>246021</v>
      </c>
    </row>
    <row r="135" spans="1:4" ht="12.75">
      <c r="A135" s="188" t="s">
        <v>485</v>
      </c>
      <c r="B135" s="191">
        <v>40575</v>
      </c>
      <c r="C135" s="192">
        <v>213547</v>
      </c>
      <c r="D135" s="192">
        <v>245101</v>
      </c>
    </row>
    <row r="136" spans="1:4" ht="12.75">
      <c r="A136" s="188" t="s">
        <v>486</v>
      </c>
      <c r="B136" s="191">
        <v>40603</v>
      </c>
      <c r="C136" s="192">
        <v>250410</v>
      </c>
      <c r="D136" s="192">
        <v>245264</v>
      </c>
    </row>
    <row r="137" spans="1:4" ht="12.75">
      <c r="A137" s="188" t="s">
        <v>488</v>
      </c>
      <c r="B137" s="191">
        <v>40634</v>
      </c>
      <c r="C137" s="192">
        <v>249309</v>
      </c>
      <c r="D137" s="192">
        <v>245238</v>
      </c>
    </row>
    <row r="138" spans="1:4" ht="12.75">
      <c r="A138" s="188" t="s">
        <v>489</v>
      </c>
      <c r="B138" s="191">
        <v>40664</v>
      </c>
      <c r="C138" s="192">
        <v>254145</v>
      </c>
      <c r="D138" s="192">
        <v>243259</v>
      </c>
    </row>
    <row r="139" spans="1:4" ht="12.75">
      <c r="A139" s="188" t="s">
        <v>490</v>
      </c>
      <c r="B139" s="191">
        <v>40695</v>
      </c>
      <c r="C139" s="192">
        <v>258025</v>
      </c>
      <c r="D139" s="192">
        <v>244937</v>
      </c>
    </row>
    <row r="140" spans="1:4" ht="12.75">
      <c r="A140" s="188" t="s">
        <v>493</v>
      </c>
      <c r="B140" s="191">
        <v>40725</v>
      </c>
      <c r="C140" s="192">
        <v>260317</v>
      </c>
      <c r="D140" s="192">
        <v>245295</v>
      </c>
    </row>
    <row r="141" spans="1:4" ht="12.75">
      <c r="A141" s="188" t="s">
        <v>494</v>
      </c>
      <c r="B141" s="191">
        <v>40756</v>
      </c>
      <c r="C141" s="192">
        <v>260623</v>
      </c>
      <c r="D141" s="192">
        <v>244092</v>
      </c>
    </row>
    <row r="142" spans="1:4" ht="12.75">
      <c r="A142" s="188" t="s">
        <v>495</v>
      </c>
      <c r="B142" s="191">
        <v>40787</v>
      </c>
      <c r="C142" s="192">
        <v>241764</v>
      </c>
      <c r="D142" s="192">
        <v>244896</v>
      </c>
    </row>
    <row r="143" spans="1:4" ht="12.75">
      <c r="A143" s="188" t="s">
        <v>497</v>
      </c>
      <c r="B143" s="191">
        <v>40817</v>
      </c>
      <c r="C143" s="192">
        <v>252058</v>
      </c>
      <c r="D143" s="192">
        <v>246417</v>
      </c>
    </row>
    <row r="144" spans="1:4" ht="12.75">
      <c r="A144" s="188" t="s">
        <v>498</v>
      </c>
      <c r="B144" s="191">
        <v>40848</v>
      </c>
      <c r="C144" s="192">
        <v>238278</v>
      </c>
      <c r="D144" s="192">
        <v>245949</v>
      </c>
    </row>
    <row r="145" spans="1:4" ht="12.75">
      <c r="A145" s="188" t="s">
        <v>499</v>
      </c>
      <c r="B145" s="191">
        <v>40878</v>
      </c>
      <c r="C145" s="192">
        <v>244615</v>
      </c>
      <c r="D145" s="192">
        <v>250161</v>
      </c>
    </row>
    <row r="146" spans="1:4" ht="12.75">
      <c r="A146" s="188" t="s">
        <v>484</v>
      </c>
      <c r="B146" s="191">
        <v>40909</v>
      </c>
      <c r="C146" s="192">
        <v>226834</v>
      </c>
      <c r="D146" s="192">
        <v>249266</v>
      </c>
    </row>
    <row r="147" spans="1:4" ht="12.75">
      <c r="A147" s="188" t="s">
        <v>485</v>
      </c>
      <c r="B147" s="191">
        <v>40940</v>
      </c>
      <c r="C147" s="192">
        <v>218714</v>
      </c>
      <c r="D147" s="192">
        <v>250346</v>
      </c>
    </row>
    <row r="148" spans="1:4" ht="12.75">
      <c r="A148" s="188" t="s">
        <v>486</v>
      </c>
      <c r="B148" s="191">
        <v>40969</v>
      </c>
      <c r="C148" s="192">
        <v>253785</v>
      </c>
      <c r="D148" s="192">
        <v>249096</v>
      </c>
    </row>
    <row r="149" spans="1:4" ht="12.75">
      <c r="A149" s="188" t="s">
        <v>488</v>
      </c>
      <c r="B149" s="191">
        <v>41000</v>
      </c>
      <c r="C149" s="192">
        <v>249567</v>
      </c>
      <c r="D149" s="192">
        <v>247110</v>
      </c>
    </row>
    <row r="150" spans="1:4" ht="12.75">
      <c r="A150" s="188" t="s">
        <v>489</v>
      </c>
      <c r="B150" s="191">
        <v>41030</v>
      </c>
      <c r="C150" s="192">
        <v>261355</v>
      </c>
      <c r="D150" s="192">
        <v>247760</v>
      </c>
    </row>
    <row r="151" spans="1:4" ht="12.75">
      <c r="A151" s="188" t="s">
        <v>490</v>
      </c>
      <c r="B151" s="191">
        <v>41061</v>
      </c>
      <c r="C151" s="192">
        <v>260534</v>
      </c>
      <c r="D151" s="192">
        <v>247612</v>
      </c>
    </row>
    <row r="152" spans="1:4" ht="12.75">
      <c r="A152" s="188" t="s">
        <v>493</v>
      </c>
      <c r="B152" s="191">
        <v>41091</v>
      </c>
      <c r="C152" s="192">
        <v>260880</v>
      </c>
      <c r="D152" s="192">
        <v>245960</v>
      </c>
    </row>
    <row r="153" spans="1:4" ht="12.75">
      <c r="A153" s="188" t="s">
        <v>494</v>
      </c>
      <c r="B153" s="191">
        <v>41122</v>
      </c>
      <c r="C153" s="192">
        <v>264983</v>
      </c>
      <c r="D153" s="192">
        <v>246008</v>
      </c>
    </row>
    <row r="154" spans="1:4" ht="12.75">
      <c r="A154" s="188" t="s">
        <v>495</v>
      </c>
      <c r="B154" s="191">
        <v>41153</v>
      </c>
      <c r="C154" s="192">
        <v>239001</v>
      </c>
      <c r="D154" s="192">
        <v>246609</v>
      </c>
    </row>
    <row r="155" spans="1:4" ht="12.75">
      <c r="A155" s="188" t="s">
        <v>497</v>
      </c>
      <c r="B155" s="191">
        <v>41183</v>
      </c>
      <c r="C155" s="192">
        <v>254170</v>
      </c>
      <c r="D155" s="192">
        <v>245480</v>
      </c>
    </row>
    <row r="156" spans="1:4" ht="12.75">
      <c r="A156" s="188" t="s">
        <v>498</v>
      </c>
      <c r="B156" s="191">
        <v>41214</v>
      </c>
      <c r="C156" s="192">
        <v>240734</v>
      </c>
      <c r="D156" s="192">
        <v>247618</v>
      </c>
    </row>
    <row r="157" spans="1:4" ht="12.75">
      <c r="A157" s="188" t="s">
        <v>499</v>
      </c>
      <c r="B157" s="191">
        <v>41244</v>
      </c>
      <c r="C157" s="192">
        <v>238876</v>
      </c>
      <c r="D157" s="192">
        <v>247936</v>
      </c>
    </row>
    <row r="158" spans="1:4" ht="12.75">
      <c r="A158" s="188" t="s">
        <v>484</v>
      </c>
      <c r="B158" s="191">
        <v>41275</v>
      </c>
      <c r="C158" s="192">
        <v>228607</v>
      </c>
      <c r="D158" s="192">
        <v>248857</v>
      </c>
    </row>
    <row r="159" spans="1:4" ht="12.75">
      <c r="A159" s="188" t="s">
        <v>485</v>
      </c>
      <c r="B159" s="191">
        <v>41306</v>
      </c>
      <c r="C159" s="192">
        <v>216306</v>
      </c>
      <c r="D159" s="192">
        <v>248973</v>
      </c>
    </row>
    <row r="160" spans="1:4" ht="12.75">
      <c r="A160" s="188" t="s">
        <v>486</v>
      </c>
      <c r="B160" s="191">
        <v>41334</v>
      </c>
      <c r="C160" s="192">
        <v>250496</v>
      </c>
      <c r="D160" s="192">
        <v>247850</v>
      </c>
    </row>
    <row r="161" spans="1:4" ht="12.75">
      <c r="A161" s="188" t="s">
        <v>488</v>
      </c>
      <c r="B161" s="191">
        <v>41365</v>
      </c>
      <c r="C161" s="192">
        <v>252116</v>
      </c>
      <c r="D161" s="192">
        <v>247950</v>
      </c>
    </row>
    <row r="162" spans="1:4" ht="12.75">
      <c r="A162" s="188" t="s">
        <v>489</v>
      </c>
      <c r="B162" s="191">
        <v>41395</v>
      </c>
      <c r="C162" s="192">
        <v>263923</v>
      </c>
      <c r="D162" s="192">
        <v>248605</v>
      </c>
    </row>
    <row r="163" spans="1:4" ht="12.75">
      <c r="A163" s="188" t="s">
        <v>490</v>
      </c>
      <c r="B163" s="191">
        <v>41426</v>
      </c>
      <c r="C163" s="192">
        <v>260023</v>
      </c>
      <c r="D163" s="192">
        <v>249509</v>
      </c>
    </row>
    <row r="164" spans="1:4" ht="12.75">
      <c r="A164" s="188" t="s">
        <v>493</v>
      </c>
      <c r="B164" s="191">
        <v>41456</v>
      </c>
      <c r="C164" s="192">
        <v>264570</v>
      </c>
      <c r="D164" s="192">
        <v>247596</v>
      </c>
    </row>
    <row r="165" spans="1:4" ht="12.75">
      <c r="A165" s="188" t="s">
        <v>494</v>
      </c>
      <c r="B165" s="191">
        <v>41487</v>
      </c>
      <c r="C165" s="192">
        <v>268609</v>
      </c>
      <c r="D165" s="192">
        <v>250514</v>
      </c>
    </row>
    <row r="166" spans="1:4" ht="12.75">
      <c r="A166" s="188" t="s">
        <v>495</v>
      </c>
      <c r="B166" s="191">
        <v>41518</v>
      </c>
      <c r="C166" s="192">
        <v>242582</v>
      </c>
      <c r="D166" s="192">
        <v>249725</v>
      </c>
    </row>
    <row r="167" spans="1:4" ht="12.75">
      <c r="A167" s="188" t="s">
        <v>497</v>
      </c>
      <c r="B167" s="191">
        <v>41548</v>
      </c>
      <c r="C167" s="192">
        <v>259281</v>
      </c>
      <c r="D167" s="192">
        <v>249801</v>
      </c>
    </row>
    <row r="168" spans="1:4" ht="12.75">
      <c r="A168" s="188" t="s">
        <v>498</v>
      </c>
      <c r="B168" s="191">
        <v>41579</v>
      </c>
      <c r="C168" s="192">
        <v>240146</v>
      </c>
      <c r="D168" s="192">
        <v>250555</v>
      </c>
    </row>
    <row r="169" spans="1:4" ht="12.75">
      <c r="A169" s="188" t="s">
        <v>499</v>
      </c>
      <c r="B169" s="191">
        <v>41609</v>
      </c>
      <c r="C169" s="192">
        <v>241365</v>
      </c>
      <c r="D169" s="192">
        <v>247815</v>
      </c>
    </row>
    <row r="170" spans="1:4" ht="12.75">
      <c r="A170" s="188" t="s">
        <v>484</v>
      </c>
      <c r="B170" s="191">
        <v>41640</v>
      </c>
      <c r="C170" s="192">
        <v>226444</v>
      </c>
      <c r="D170" s="192">
        <v>245759</v>
      </c>
    </row>
    <row r="171" spans="1:4" ht="12.75">
      <c r="A171" s="188" t="s">
        <v>485</v>
      </c>
      <c r="B171" s="191">
        <v>41671</v>
      </c>
      <c r="C171" s="192">
        <v>215166</v>
      </c>
      <c r="D171" s="192">
        <v>248329</v>
      </c>
    </row>
    <row r="172" spans="1:4" ht="12.75">
      <c r="A172" s="188" t="s">
        <v>486</v>
      </c>
      <c r="B172" s="191">
        <v>41699</v>
      </c>
      <c r="C172" s="192">
        <v>252088</v>
      </c>
      <c r="D172" s="192">
        <v>251164</v>
      </c>
    </row>
    <row r="173" spans="1:4" ht="12.75">
      <c r="A173" s="188" t="s">
        <v>488</v>
      </c>
      <c r="B173" s="191">
        <v>41730</v>
      </c>
      <c r="C173" s="192">
        <v>257947</v>
      </c>
      <c r="D173" s="192">
        <v>252962</v>
      </c>
    </row>
    <row r="174" spans="1:4" ht="12.75">
      <c r="A174" s="188" t="s">
        <v>489</v>
      </c>
      <c r="B174" s="191">
        <v>41760</v>
      </c>
      <c r="C174" s="192">
        <v>268075</v>
      </c>
      <c r="D174" s="192">
        <v>253679</v>
      </c>
    </row>
    <row r="175" spans="1:4" ht="12.75">
      <c r="A175" s="188" t="s">
        <v>490</v>
      </c>
      <c r="B175" s="191">
        <v>41791</v>
      </c>
      <c r="C175" s="192">
        <v>264868</v>
      </c>
      <c r="D175" s="192">
        <v>253365</v>
      </c>
    </row>
    <row r="176" spans="1:4" ht="12.75">
      <c r="A176" s="188" t="s">
        <v>493</v>
      </c>
      <c r="B176" s="191">
        <v>41821</v>
      </c>
      <c r="C176" s="192">
        <v>272335</v>
      </c>
      <c r="D176" s="192">
        <v>254446</v>
      </c>
    </row>
    <row r="177" spans="1:4" ht="12.75">
      <c r="A177" s="188" t="s">
        <v>494</v>
      </c>
      <c r="B177" s="191">
        <v>41852</v>
      </c>
      <c r="C177" s="192">
        <v>271018</v>
      </c>
      <c r="D177" s="192">
        <v>254169</v>
      </c>
    </row>
    <row r="178" spans="1:4" ht="12.75">
      <c r="A178" s="188" t="s">
        <v>495</v>
      </c>
      <c r="B178" s="191">
        <v>41883</v>
      </c>
      <c r="C178" s="192">
        <v>249125</v>
      </c>
      <c r="D178" s="192">
        <v>255178</v>
      </c>
    </row>
    <row r="179" spans="1:4" ht="12.75">
      <c r="A179" s="188" t="s">
        <v>497</v>
      </c>
      <c r="B179" s="191">
        <v>41913</v>
      </c>
      <c r="C179" s="192">
        <v>267153</v>
      </c>
      <c r="D179" s="192">
        <v>256413</v>
      </c>
    </row>
    <row r="180" spans="1:4" ht="12.75">
      <c r="A180" s="188" t="s">
        <v>498</v>
      </c>
      <c r="B180" s="191">
        <v>41944</v>
      </c>
      <c r="C180" s="192">
        <v>242807</v>
      </c>
      <c r="D180" s="192">
        <v>255208</v>
      </c>
    </row>
    <row r="181" spans="1:4" ht="12.75">
      <c r="A181" s="188" t="s">
        <v>499</v>
      </c>
      <c r="B181" s="191">
        <v>41974</v>
      </c>
      <c r="C181" s="193">
        <v>253624</v>
      </c>
      <c r="D181" s="193">
        <v>259368</v>
      </c>
    </row>
    <row r="182" spans="1:4" ht="12.75">
      <c r="A182" s="188" t="s">
        <v>484</v>
      </c>
      <c r="B182" s="191">
        <v>42005</v>
      </c>
      <c r="C182" s="193">
        <v>236904</v>
      </c>
      <c r="D182" s="193">
        <v>257915</v>
      </c>
    </row>
    <row r="183" spans="1:4" ht="12.75">
      <c r="A183" s="188" t="s">
        <v>485</v>
      </c>
      <c r="B183" s="191">
        <v>42036</v>
      </c>
      <c r="C183" s="193">
        <v>220788</v>
      </c>
      <c r="D183" s="193">
        <v>254429</v>
      </c>
    </row>
    <row r="184" spans="1:4" ht="12.75">
      <c r="A184" s="188" t="s">
        <v>486</v>
      </c>
      <c r="B184" s="191">
        <v>42064</v>
      </c>
      <c r="C184" s="193">
        <v>261445</v>
      </c>
      <c r="D184" s="193">
        <v>259545</v>
      </c>
    </row>
    <row r="185" spans="1:4" ht="12.75">
      <c r="A185" s="188" t="s">
        <v>488</v>
      </c>
      <c r="B185" s="191">
        <v>42095</v>
      </c>
      <c r="C185" s="193">
        <v>267184</v>
      </c>
      <c r="D185" s="193">
        <v>261548</v>
      </c>
    </row>
    <row r="186" spans="1:4" ht="12.75">
      <c r="A186" s="188" t="s">
        <v>489</v>
      </c>
      <c r="B186" s="191">
        <v>42125</v>
      </c>
      <c r="C186" s="193">
        <v>275121</v>
      </c>
      <c r="D186" s="193">
        <v>262200</v>
      </c>
    </row>
    <row r="187" spans="1:4" ht="12.75">
      <c r="A187" s="188" t="s">
        <v>490</v>
      </c>
      <c r="B187" s="191">
        <v>42156</v>
      </c>
      <c r="C187" s="193">
        <v>275090</v>
      </c>
      <c r="D187" s="193">
        <v>262087</v>
      </c>
    </row>
    <row r="188" spans="1:4" ht="12.75">
      <c r="A188" s="188" t="s">
        <v>493</v>
      </c>
      <c r="B188" s="191">
        <v>42186</v>
      </c>
      <c r="C188" s="193">
        <v>283713</v>
      </c>
      <c r="D188" s="193">
        <v>264372</v>
      </c>
    </row>
    <row r="189" spans="1:4" ht="12.75">
      <c r="A189" s="188" t="s">
        <v>494</v>
      </c>
      <c r="B189" s="191">
        <v>42217</v>
      </c>
      <c r="C189" s="193">
        <v>277255</v>
      </c>
      <c r="D189" s="193">
        <v>263221</v>
      </c>
    </row>
    <row r="190" spans="1:4" ht="12.75">
      <c r="A190" s="188" t="s">
        <v>495</v>
      </c>
      <c r="B190" s="191">
        <v>42248</v>
      </c>
      <c r="C190" s="193">
        <v>259717</v>
      </c>
      <c r="D190" s="193">
        <v>263710</v>
      </c>
    </row>
    <row r="191" spans="1:4" ht="12.75">
      <c r="A191" s="188" t="s">
        <v>497</v>
      </c>
      <c r="B191" s="191">
        <v>42278</v>
      </c>
      <c r="C191" s="193">
        <v>273436</v>
      </c>
      <c r="D191" s="193">
        <v>263999</v>
      </c>
    </row>
    <row r="192" spans="1:4" ht="12.75">
      <c r="A192" s="188" t="s">
        <v>498</v>
      </c>
      <c r="B192" s="191">
        <v>42309</v>
      </c>
      <c r="C192" s="193">
        <v>253157</v>
      </c>
      <c r="D192" s="193">
        <v>264012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4" t="str">
        <f>"Traffic Volume Trends - "&amp;Page1!E10</f>
        <v>Traffic Volume Trends - November 2015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4"/>
      <c r="M1" s="24"/>
      <c r="N1" s="24"/>
      <c r="O1" s="24"/>
      <c r="P1" s="24"/>
    </row>
    <row r="2" spans="1:16" ht="13.5" customHeight="1">
      <c r="A2" s="209" t="str">
        <f>"Based on preliminary reports from the State Highway Agencies, travel during "&amp;Page1!E10&amp;" on all roads and streets"</f>
        <v>Based on preliminary reports from the State Highway Agencies, travel during November 2015 on all roads and streets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5"/>
      <c r="M2" s="25"/>
      <c r="N2" s="24"/>
      <c r="O2" s="24"/>
      <c r="P2" s="24"/>
    </row>
    <row r="3" spans="1:16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5"/>
      <c r="M3" s="25"/>
      <c r="N3" s="24"/>
      <c r="O3" s="24"/>
      <c r="P3" s="24"/>
    </row>
    <row r="4" spans="1:16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4.3%</v>
      </c>
      <c r="F5" s="37" t="str">
        <f>"("</f>
        <v>(</v>
      </c>
      <c r="G5" s="185" t="str">
        <f>Data!Y4</f>
        <v>10.4</v>
      </c>
      <c r="H5" s="186" t="str">
        <f>" billion vehicle miles )"&amp;" resulting in estimated travel for the month at "&amp;Data!K4&amp;"** billion vehicle-miles."</f>
        <v> billion vehicle miles ) resulting in estimated travel for the month at 253.2**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6" t="str">
        <f>"This total includes "&amp;Data!I4&amp;" billion vehicle-miles on rural roads and "&amp;Data!J4&amp;" billion vehicle-miles on urban roads and streets."</f>
        <v>This total includes 79.3 billion vehicle-miles on rural roads and 173.9 billion vehicle-miles on urban roads and streets.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3.5%</v>
      </c>
      <c r="F9" s="25" t="s">
        <v>9</v>
      </c>
      <c r="G9" s="187" t="str">
        <f>Data!Z4</f>
        <v>96.8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6" t="s">
        <v>28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4"/>
      <c r="M16" s="24"/>
      <c r="N16" s="24"/>
      <c r="O16" s="24"/>
      <c r="P16" s="24"/>
    </row>
    <row r="17" spans="1:16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8" t="s">
        <v>29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8" t="s">
        <v>30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1"/>
    </row>
    <row r="23" ht="12.75" customHeight="1"/>
    <row r="24" spans="5:9" ht="25.5">
      <c r="E24" s="28" t="s">
        <v>31</v>
      </c>
      <c r="F24" s="210" t="str">
        <f>Data!B4</f>
        <v>November</v>
      </c>
      <c r="G24" s="211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12">
        <f>VALUE(Data!B9)</f>
        <v>171565</v>
      </c>
      <c r="G25" s="213"/>
      <c r="H25" s="30">
        <f>VALUE(Data!C9)</f>
        <v>1978880</v>
      </c>
      <c r="I25" s="30">
        <f>VALUE(Data!D9)</f>
        <v>2146410</v>
      </c>
    </row>
    <row r="26" spans="5:9" ht="12.75">
      <c r="E26" s="29">
        <f>VALUE(Data!A10)</f>
        <v>1991</v>
      </c>
      <c r="F26" s="212">
        <f>VALUE(Data!B10)</f>
        <v>169693</v>
      </c>
      <c r="G26" s="213"/>
      <c r="H26" s="30">
        <f>VALUE(Data!C10)</f>
        <v>1999432</v>
      </c>
      <c r="I26" s="30">
        <f>VALUE(Data!D10)</f>
        <v>2168052</v>
      </c>
    </row>
    <row r="27" spans="5:9" ht="12.75">
      <c r="E27" s="29">
        <f>VALUE(Data!A11)</f>
        <v>1992</v>
      </c>
      <c r="F27" s="212">
        <f>VALUE(Data!B11)</f>
        <v>177380</v>
      </c>
      <c r="G27" s="213"/>
      <c r="H27" s="30">
        <f>VALUE(Data!C11)</f>
        <v>2066153</v>
      </c>
      <c r="I27" s="30">
        <f>VALUE(Data!D11)</f>
        <v>2238935</v>
      </c>
    </row>
    <row r="28" spans="5:9" ht="12.75">
      <c r="E28" s="29">
        <f>VALUE(Data!A12)</f>
        <v>1993</v>
      </c>
      <c r="F28" s="212">
        <f>VALUE(Data!B12)</f>
        <v>182322</v>
      </c>
      <c r="G28" s="213"/>
      <c r="H28" s="30">
        <f>VALUE(Data!C12)</f>
        <v>2109876</v>
      </c>
      <c r="I28" s="30">
        <f>VALUE(Data!D12)</f>
        <v>2290875</v>
      </c>
    </row>
    <row r="29" spans="5:9" ht="12.75">
      <c r="E29" s="29">
        <f>VALUE(Data!A13)</f>
        <v>1994</v>
      </c>
      <c r="F29" s="212">
        <f>VALUE(Data!B13)</f>
        <v>190074</v>
      </c>
      <c r="G29" s="213"/>
      <c r="H29" s="30">
        <f>VALUE(Data!C13)</f>
        <v>2164501</v>
      </c>
      <c r="I29" s="30">
        <f>VALUE(Data!D13)</f>
        <v>2351329</v>
      </c>
    </row>
    <row r="30" spans="5:9" ht="12.75">
      <c r="E30" s="29">
        <f>VALUE(Data!A14)</f>
        <v>1995</v>
      </c>
      <c r="F30" s="212">
        <f>VALUE(Data!B14)</f>
        <v>194131</v>
      </c>
      <c r="G30" s="213"/>
      <c r="H30" s="30">
        <f>VALUE(Data!C14)</f>
        <v>2229434</v>
      </c>
      <c r="I30" s="30">
        <f>VALUE(Data!D14)</f>
        <v>2422521</v>
      </c>
    </row>
    <row r="31" spans="5:9" ht="12.75">
      <c r="E31" s="29">
        <f>VALUE(Data!A15)</f>
        <v>1996</v>
      </c>
      <c r="F31" s="212">
        <f>VALUE(Data!B15)</f>
        <v>199643</v>
      </c>
      <c r="G31" s="213"/>
      <c r="H31" s="30">
        <f>VALUE(Data!C15)</f>
        <v>2280740</v>
      </c>
      <c r="I31" s="30">
        <f>VALUE(Data!D15)</f>
        <v>2474081</v>
      </c>
    </row>
    <row r="32" spans="5:9" ht="12.75">
      <c r="E32" s="29">
        <f>VALUE(Data!A16)</f>
        <v>1997</v>
      </c>
      <c r="F32" s="212">
        <f>VALUE(Data!B16)</f>
        <v>202422</v>
      </c>
      <c r="G32" s="213"/>
      <c r="H32" s="30">
        <f>VALUE(Data!C16)</f>
        <v>2353051</v>
      </c>
      <c r="I32" s="30">
        <f>VALUE(Data!D16)</f>
        <v>2554513</v>
      </c>
    </row>
    <row r="33" spans="5:9" ht="12.75">
      <c r="E33" s="29">
        <f>VALUE(Data!A17)</f>
        <v>1998</v>
      </c>
      <c r="F33" s="212">
        <f>VALUE(Data!B17)</f>
        <v>211178</v>
      </c>
      <c r="G33" s="213"/>
      <c r="H33" s="30">
        <f>VALUE(Data!C17)</f>
        <v>2409060</v>
      </c>
      <c r="I33" s="30">
        <f>VALUE(Data!D17)</f>
        <v>2616382</v>
      </c>
    </row>
    <row r="34" spans="5:9" ht="12.75">
      <c r="E34" s="29">
        <f>VALUE(Data!A18)</f>
        <v>1999</v>
      </c>
      <c r="F34" s="212">
        <f>VALUE(Data!B18)</f>
        <v>221856</v>
      </c>
      <c r="G34" s="213"/>
      <c r="H34" s="30">
        <f>VALUE(Data!C18)</f>
        <v>2457994</v>
      </c>
      <c r="I34" s="30">
        <f>VALUE(Data!D18)</f>
        <v>2674296</v>
      </c>
    </row>
    <row r="35" spans="5:9" ht="12.75">
      <c r="E35" s="29">
        <f>VALUE(Data!A19)</f>
        <v>2000</v>
      </c>
      <c r="F35" s="212">
        <f>VALUE(Data!B19)</f>
        <v>222819</v>
      </c>
      <c r="G35" s="213"/>
      <c r="H35" s="30">
        <f>VALUE(Data!C19)</f>
        <v>2528536</v>
      </c>
      <c r="I35" s="30">
        <f>VALUE(Data!D19)</f>
        <v>2750001</v>
      </c>
    </row>
    <row r="36" spans="5:9" ht="12.75">
      <c r="E36" s="29">
        <f>VALUE(Data!A20)</f>
        <v>2001</v>
      </c>
      <c r="F36" s="212">
        <f>VALUE(Data!B20)</f>
        <v>230511</v>
      </c>
      <c r="G36" s="213"/>
      <c r="H36" s="30">
        <f>VALUE(Data!C20)</f>
        <v>2566027</v>
      </c>
      <c r="I36" s="30">
        <f>VALUE(Data!D20)</f>
        <v>2784417</v>
      </c>
    </row>
    <row r="37" spans="5:9" ht="12.75">
      <c r="E37" s="29">
        <f>VALUE(Data!A21)</f>
        <v>2002</v>
      </c>
      <c r="F37" s="212">
        <f>VALUE(Data!B21)</f>
        <v>230648</v>
      </c>
      <c r="G37" s="213"/>
      <c r="H37" s="30">
        <f>VALUE(Data!C21)</f>
        <v>2621249</v>
      </c>
      <c r="I37" s="30">
        <f>VALUE(Data!D21)</f>
        <v>2850833</v>
      </c>
    </row>
    <row r="38" spans="5:9" ht="12.75">
      <c r="E38" s="29">
        <f>VALUE(Data!A22)</f>
        <v>2003</v>
      </c>
      <c r="F38" s="212">
        <f>VALUE(Data!B22)</f>
        <v>233698</v>
      </c>
      <c r="G38" s="213"/>
      <c r="H38" s="30">
        <f>VALUE(Data!C22)</f>
        <v>2651684</v>
      </c>
      <c r="I38" s="30">
        <f>VALUE(Data!D22)</f>
        <v>2885944</v>
      </c>
    </row>
    <row r="39" spans="5:9" ht="12.75">
      <c r="E39" s="29">
        <f>VALUE(Data!A23)</f>
        <v>2004</v>
      </c>
      <c r="F39" s="212">
        <f>VALUE(Data!B23)</f>
        <v>239796</v>
      </c>
      <c r="G39" s="213"/>
      <c r="H39" s="30">
        <f>VALUE(Data!C23)</f>
        <v>2719760</v>
      </c>
      <c r="I39" s="30">
        <f>VALUE(Data!D23)</f>
        <v>2958298</v>
      </c>
    </row>
    <row r="40" spans="5:9" ht="12.75">
      <c r="E40" s="29">
        <f>VALUE(Data!A24)</f>
        <v>2005</v>
      </c>
      <c r="F40" s="212">
        <f>VALUE(Data!B24)</f>
        <v>243056</v>
      </c>
      <c r="G40" s="213"/>
      <c r="H40" s="30">
        <f>VALUE(Data!C24)</f>
        <v>2743643</v>
      </c>
      <c r="I40" s="30">
        <f>VALUE(Data!D24)</f>
        <v>2988672</v>
      </c>
    </row>
    <row r="41" spans="5:9" ht="12.75">
      <c r="E41" s="29">
        <f>VALUE(Data!A25)</f>
        <v>2006</v>
      </c>
      <c r="F41" s="212">
        <f>VALUE(Data!B25)</f>
        <v>245367</v>
      </c>
      <c r="G41" s="213"/>
      <c r="H41" s="30">
        <f>VALUE(Data!C25)</f>
        <v>2766163</v>
      </c>
      <c r="I41" s="30">
        <f>VALUE(Data!D25)</f>
        <v>3011950</v>
      </c>
    </row>
    <row r="42" spans="5:9" ht="12.75">
      <c r="E42" s="29">
        <f>VALUE(Data!A26)</f>
        <v>2007</v>
      </c>
      <c r="F42" s="212">
        <f>VALUE(Data!B26)</f>
        <v>245928</v>
      </c>
      <c r="G42" s="213"/>
      <c r="H42" s="30">
        <f>VALUE(Data!C26)</f>
        <v>2790680</v>
      </c>
      <c r="I42" s="30">
        <f>VALUE(Data!D26)</f>
        <v>3038889</v>
      </c>
    </row>
    <row r="43" spans="5:9" ht="12.75">
      <c r="E43" s="29">
        <f>VALUE(Data!A27)</f>
        <v>2008</v>
      </c>
      <c r="F43" s="212">
        <f>VALUE(Data!B27)</f>
        <v>237009</v>
      </c>
      <c r="G43" s="213"/>
      <c r="H43" s="30">
        <f>VALUE(Data!C27)</f>
        <v>2734202</v>
      </c>
      <c r="I43" s="30">
        <f>VALUE(Data!D27)</f>
        <v>2974646</v>
      </c>
    </row>
    <row r="44" spans="5:9" ht="12.75">
      <c r="E44" s="29">
        <f>VALUE(Data!A28)</f>
        <v>2009</v>
      </c>
      <c r="F44" s="212">
        <f>VALUE(Data!B28)</f>
        <v>237342</v>
      </c>
      <c r="G44" s="213"/>
      <c r="H44" s="30">
        <f>VALUE(Data!C28)</f>
        <v>2716988</v>
      </c>
      <c r="I44" s="30">
        <f>VALUE(Data!D28)</f>
        <v>2959314</v>
      </c>
    </row>
    <row r="45" spans="5:9" ht="12.75">
      <c r="E45" s="29">
        <f>VALUE(Data!A29)</f>
        <v>2010</v>
      </c>
      <c r="F45" s="212">
        <f>VALUE(Data!B29)</f>
        <v>239656</v>
      </c>
      <c r="G45" s="213"/>
      <c r="H45" s="30">
        <f>VALUE(Data!C29)</f>
        <v>2726031</v>
      </c>
      <c r="I45" s="30">
        <f>VALUE(Data!D29)</f>
        <v>2965805</v>
      </c>
    </row>
    <row r="46" spans="5:9" ht="12.75">
      <c r="E46" s="29">
        <f>VALUE(Data!A30)</f>
        <v>2011</v>
      </c>
      <c r="F46" s="212">
        <f>VALUE(Data!B30)</f>
        <v>238278</v>
      </c>
      <c r="G46" s="213"/>
      <c r="H46" s="30">
        <f>VALUE(Data!C30)</f>
        <v>2701200</v>
      </c>
      <c r="I46" s="30">
        <f>VALUE(Data!D30)</f>
        <v>2942132</v>
      </c>
    </row>
    <row r="47" spans="5:9" ht="12.75">
      <c r="E47" s="29">
        <f>VALUE(Data!A31)</f>
        <v>2012</v>
      </c>
      <c r="F47" s="212">
        <f>VALUE(Data!B31)</f>
        <v>240734</v>
      </c>
      <c r="G47" s="213"/>
      <c r="H47" s="30">
        <f>VALUE(Data!C31)</f>
        <v>2730557</v>
      </c>
      <c r="I47" s="30">
        <f>VALUE(Data!D31)</f>
        <v>2975172</v>
      </c>
    </row>
    <row r="48" spans="5:9" ht="12.75">
      <c r="E48" s="29">
        <f>VALUE(Data!A32)</f>
        <v>2013</v>
      </c>
      <c r="F48" s="212">
        <f>VALUE(Data!B32)</f>
        <v>240146</v>
      </c>
      <c r="G48" s="213"/>
      <c r="H48" s="30">
        <f>VALUE(Data!C32)</f>
        <v>2746659</v>
      </c>
      <c r="I48" s="30">
        <f>VALUE(Data!D32)</f>
        <v>2985534</v>
      </c>
    </row>
    <row r="49" spans="5:9" ht="12.75">
      <c r="E49" s="29">
        <f>VALUE(Data!A33)</f>
        <v>2014</v>
      </c>
      <c r="F49" s="212">
        <f>VALUE(Data!B33)</f>
        <v>242807</v>
      </c>
      <c r="G49" s="213"/>
      <c r="H49" s="30">
        <f>VALUE(Data!C33)</f>
        <v>2787026</v>
      </c>
      <c r="I49" s="30">
        <f>VALUE(Data!D33)</f>
        <v>3028391</v>
      </c>
    </row>
    <row r="50" spans="5:9" ht="12.75">
      <c r="E50" s="29">
        <f>VALUE(Data!A34)</f>
        <v>2015</v>
      </c>
      <c r="F50" s="212">
        <f>VALUE(Data!B34)</f>
        <v>253157</v>
      </c>
      <c r="G50" s="213"/>
      <c r="H50" s="30">
        <f>VALUE(Data!C34)</f>
        <v>2883811</v>
      </c>
      <c r="I50" s="30">
        <f>VALUE(Data!D34)</f>
        <v>3137435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5" t="s">
        <v>40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4" t="s">
        <v>41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5" ht="12.75" customHeight="1">
      <c r="A2" s="221" t="s">
        <v>42</v>
      </c>
      <c r="B2" s="222"/>
      <c r="C2" s="223"/>
      <c r="D2" s="227" t="s">
        <v>43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</row>
    <row r="3" spans="1:15" ht="12.75">
      <c r="A3" s="224"/>
      <c r="B3" s="225"/>
      <c r="C3" s="22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5" t="s">
        <v>58</v>
      </c>
      <c r="B6" s="216"/>
      <c r="C6" s="217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5" t="s">
        <v>70</v>
      </c>
      <c r="B7" s="216"/>
      <c r="C7" s="217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15" t="s">
        <v>82</v>
      </c>
      <c r="B8" s="216"/>
      <c r="C8" s="217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15" t="s">
        <v>94</v>
      </c>
      <c r="B9" s="216"/>
      <c r="C9" s="217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5" t="s">
        <v>107</v>
      </c>
      <c r="B10" s="216"/>
      <c r="C10" s="217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5" t="s">
        <v>120</v>
      </c>
      <c r="B11" s="216"/>
      <c r="C11" s="217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15" t="s">
        <v>130</v>
      </c>
      <c r="B12" s="216"/>
      <c r="C12" s="217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5" t="s">
        <v>58</v>
      </c>
      <c r="B14" s="216"/>
      <c r="C14" s="217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 t="s">
        <v>151</v>
      </c>
      <c r="L14" s="117" t="s">
        <v>152</v>
      </c>
      <c r="M14" s="117" t="s">
        <v>153</v>
      </c>
      <c r="N14" s="117" t="s">
        <v>146</v>
      </c>
      <c r="O14" s="117"/>
      <c r="P14">
        <v>8</v>
      </c>
    </row>
    <row r="15" spans="1:16" ht="12.75" customHeight="1">
      <c r="A15" s="215" t="s">
        <v>70</v>
      </c>
      <c r="B15" s="216"/>
      <c r="C15" s="217"/>
      <c r="D15" s="117" t="s">
        <v>154</v>
      </c>
      <c r="E15" s="117" t="s">
        <v>155</v>
      </c>
      <c r="F15" s="117" t="s">
        <v>156</v>
      </c>
      <c r="G15" s="117" t="s">
        <v>157</v>
      </c>
      <c r="H15" s="117" t="s">
        <v>158</v>
      </c>
      <c r="I15" s="117" t="s">
        <v>159</v>
      </c>
      <c r="J15" s="117" t="s">
        <v>160</v>
      </c>
      <c r="K15" s="117" t="s">
        <v>161</v>
      </c>
      <c r="L15" s="117" t="s">
        <v>162</v>
      </c>
      <c r="M15" s="117" t="s">
        <v>163</v>
      </c>
      <c r="N15" s="117" t="s">
        <v>164</v>
      </c>
      <c r="O15" s="117"/>
      <c r="P15">
        <v>9</v>
      </c>
    </row>
    <row r="16" spans="1:16" ht="12.75" customHeight="1">
      <c r="A16" s="215" t="s">
        <v>82</v>
      </c>
      <c r="B16" s="216"/>
      <c r="C16" s="217"/>
      <c r="D16" s="117" t="s">
        <v>165</v>
      </c>
      <c r="E16" s="117" t="s">
        <v>166</v>
      </c>
      <c r="F16" s="117" t="s">
        <v>167</v>
      </c>
      <c r="G16" s="117" t="s">
        <v>157</v>
      </c>
      <c r="H16" s="117" t="s">
        <v>168</v>
      </c>
      <c r="I16" s="117" t="s">
        <v>169</v>
      </c>
      <c r="J16" s="117" t="s">
        <v>170</v>
      </c>
      <c r="K16" s="117" t="s">
        <v>171</v>
      </c>
      <c r="L16" s="117" t="s">
        <v>79</v>
      </c>
      <c r="M16" s="117" t="s">
        <v>86</v>
      </c>
      <c r="N16" s="117" t="s">
        <v>172</v>
      </c>
      <c r="O16" s="117"/>
      <c r="P16">
        <v>10</v>
      </c>
    </row>
    <row r="17" spans="1:16" ht="12.75" customHeight="1">
      <c r="A17" s="215" t="s">
        <v>94</v>
      </c>
      <c r="B17" s="216"/>
      <c r="C17" s="217"/>
      <c r="D17" s="117" t="s">
        <v>173</v>
      </c>
      <c r="E17" s="117" t="s">
        <v>174</v>
      </c>
      <c r="F17" s="117" t="s">
        <v>175</v>
      </c>
      <c r="G17" s="117" t="s">
        <v>176</v>
      </c>
      <c r="H17" s="117" t="s">
        <v>177</v>
      </c>
      <c r="I17" s="117" t="s">
        <v>178</v>
      </c>
      <c r="J17" s="117" t="s">
        <v>179</v>
      </c>
      <c r="K17" s="117" t="s">
        <v>180</v>
      </c>
      <c r="L17" s="117" t="s">
        <v>181</v>
      </c>
      <c r="M17" s="117" t="s">
        <v>182</v>
      </c>
      <c r="N17" s="117" t="s">
        <v>183</v>
      </c>
      <c r="O17" s="117"/>
      <c r="P17">
        <v>11</v>
      </c>
    </row>
    <row r="18" spans="1:16" ht="12.75" customHeight="1">
      <c r="A18" s="215" t="s">
        <v>107</v>
      </c>
      <c r="B18" s="216"/>
      <c r="C18" s="217"/>
      <c r="D18" s="117" t="s">
        <v>184</v>
      </c>
      <c r="E18" s="117" t="s">
        <v>185</v>
      </c>
      <c r="F18" s="117" t="s">
        <v>112</v>
      </c>
      <c r="G18" s="117" t="s">
        <v>186</v>
      </c>
      <c r="H18" s="117" t="s">
        <v>187</v>
      </c>
      <c r="I18" s="117" t="s">
        <v>188</v>
      </c>
      <c r="J18" s="117" t="s">
        <v>189</v>
      </c>
      <c r="K18" s="117" t="s">
        <v>190</v>
      </c>
      <c r="L18" s="117" t="s">
        <v>113</v>
      </c>
      <c r="M18" s="117" t="s">
        <v>191</v>
      </c>
      <c r="N18" s="117" t="s">
        <v>192</v>
      </c>
      <c r="O18" s="117"/>
      <c r="P18">
        <v>12</v>
      </c>
    </row>
    <row r="19" spans="1:16" ht="12.75" customHeight="1" thickBot="1">
      <c r="A19" s="215" t="s">
        <v>120</v>
      </c>
      <c r="B19" s="216"/>
      <c r="C19" s="217"/>
      <c r="D19" s="117" t="s">
        <v>193</v>
      </c>
      <c r="E19" s="117" t="s">
        <v>194</v>
      </c>
      <c r="F19" s="117" t="s">
        <v>125</v>
      </c>
      <c r="G19" s="117" t="s">
        <v>103</v>
      </c>
      <c r="H19" s="117" t="s">
        <v>195</v>
      </c>
      <c r="I19" s="117" t="s">
        <v>196</v>
      </c>
      <c r="J19" s="117" t="s">
        <v>197</v>
      </c>
      <c r="K19" s="117" t="s">
        <v>198</v>
      </c>
      <c r="L19" s="117" t="s">
        <v>122</v>
      </c>
      <c r="M19" s="117" t="s">
        <v>199</v>
      </c>
      <c r="N19" s="117" t="s">
        <v>200</v>
      </c>
      <c r="O19" s="117"/>
      <c r="P19">
        <v>13</v>
      </c>
    </row>
    <row r="20" spans="1:16" ht="12.75" customHeight="1">
      <c r="A20" s="215" t="s">
        <v>130</v>
      </c>
      <c r="B20" s="216"/>
      <c r="C20" s="217"/>
      <c r="D20" s="148" t="s">
        <v>201</v>
      </c>
      <c r="E20" s="148" t="s">
        <v>202</v>
      </c>
      <c r="F20" s="148" t="s">
        <v>203</v>
      </c>
      <c r="G20" s="148" t="s">
        <v>140</v>
      </c>
      <c r="H20" s="148" t="s">
        <v>204</v>
      </c>
      <c r="I20" s="148" t="s">
        <v>204</v>
      </c>
      <c r="J20" s="148" t="s">
        <v>205</v>
      </c>
      <c r="K20" s="148" t="s">
        <v>206</v>
      </c>
      <c r="L20" s="148" t="s">
        <v>207</v>
      </c>
      <c r="M20" s="148" t="s">
        <v>208</v>
      </c>
      <c r="N20" s="148" t="s">
        <v>209</v>
      </c>
      <c r="O20" s="148"/>
      <c r="P20">
        <v>14</v>
      </c>
    </row>
    <row r="21" spans="1:15" ht="12.75" customHeight="1">
      <c r="A21" s="145"/>
      <c r="B21" s="146"/>
      <c r="C21" s="146"/>
      <c r="D21" s="84" t="s">
        <v>210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5" t="s">
        <v>58</v>
      </c>
      <c r="B22" s="216"/>
      <c r="C22" s="217"/>
      <c r="D22" s="117" t="s">
        <v>211</v>
      </c>
      <c r="E22" s="117" t="s">
        <v>212</v>
      </c>
      <c r="F22" s="117" t="s">
        <v>213</v>
      </c>
      <c r="G22" s="117" t="s">
        <v>214</v>
      </c>
      <c r="H22" s="117" t="s">
        <v>215</v>
      </c>
      <c r="I22" s="117" t="s">
        <v>216</v>
      </c>
      <c r="J22" s="117" t="s">
        <v>217</v>
      </c>
      <c r="K22" s="117" t="s">
        <v>218</v>
      </c>
      <c r="L22" s="117" t="s">
        <v>219</v>
      </c>
      <c r="M22" s="117" t="s">
        <v>220</v>
      </c>
      <c r="N22" s="117" t="s">
        <v>213</v>
      </c>
      <c r="O22" s="117"/>
      <c r="P22">
        <v>15</v>
      </c>
    </row>
    <row r="23" spans="1:16" ht="12.75" customHeight="1">
      <c r="A23" s="215" t="s">
        <v>70</v>
      </c>
      <c r="B23" s="216"/>
      <c r="C23" s="217"/>
      <c r="D23" s="117" t="s">
        <v>214</v>
      </c>
      <c r="E23" s="117" t="s">
        <v>221</v>
      </c>
      <c r="F23" s="117" t="s">
        <v>216</v>
      </c>
      <c r="G23" s="117" t="s">
        <v>222</v>
      </c>
      <c r="H23" s="117" t="s">
        <v>223</v>
      </c>
      <c r="I23" s="117" t="s">
        <v>216</v>
      </c>
      <c r="J23" s="117" t="s">
        <v>224</v>
      </c>
      <c r="K23" s="117" t="s">
        <v>225</v>
      </c>
      <c r="L23" s="117" t="s">
        <v>212</v>
      </c>
      <c r="M23" s="117" t="s">
        <v>221</v>
      </c>
      <c r="N23" s="117" t="s">
        <v>226</v>
      </c>
      <c r="O23" s="117"/>
      <c r="P23">
        <v>16</v>
      </c>
    </row>
    <row r="24" spans="1:16" ht="12.75" customHeight="1">
      <c r="A24" s="215" t="s">
        <v>82</v>
      </c>
      <c r="B24" s="216"/>
      <c r="C24" s="217"/>
      <c r="D24" s="117" t="s">
        <v>227</v>
      </c>
      <c r="E24" s="117" t="s">
        <v>228</v>
      </c>
      <c r="F24" s="117" t="s">
        <v>229</v>
      </c>
      <c r="G24" s="117" t="s">
        <v>230</v>
      </c>
      <c r="H24" s="117" t="s">
        <v>231</v>
      </c>
      <c r="I24" s="117" t="s">
        <v>229</v>
      </c>
      <c r="J24" s="117" t="s">
        <v>230</v>
      </c>
      <c r="K24" s="117" t="s">
        <v>232</v>
      </c>
      <c r="L24" s="117" t="s">
        <v>222</v>
      </c>
      <c r="M24" s="117" t="s">
        <v>233</v>
      </c>
      <c r="N24" s="117" t="s">
        <v>224</v>
      </c>
      <c r="O24" s="117"/>
      <c r="P24">
        <v>17</v>
      </c>
    </row>
    <row r="25" spans="1:16" ht="12.75" customHeight="1">
      <c r="A25" s="215" t="s">
        <v>94</v>
      </c>
      <c r="B25" s="216"/>
      <c r="C25" s="217"/>
      <c r="D25" s="117" t="s">
        <v>227</v>
      </c>
      <c r="E25" s="117" t="s">
        <v>234</v>
      </c>
      <c r="F25" s="117" t="s">
        <v>235</v>
      </c>
      <c r="G25" s="117" t="s">
        <v>236</v>
      </c>
      <c r="H25" s="117" t="s">
        <v>225</v>
      </c>
      <c r="I25" s="117" t="s">
        <v>222</v>
      </c>
      <c r="J25" s="117" t="s">
        <v>235</v>
      </c>
      <c r="K25" s="117" t="s">
        <v>223</v>
      </c>
      <c r="L25" s="117" t="s">
        <v>222</v>
      </c>
      <c r="M25" s="117" t="s">
        <v>234</v>
      </c>
      <c r="N25" s="117" t="s">
        <v>237</v>
      </c>
      <c r="O25" s="117"/>
      <c r="P25">
        <v>18</v>
      </c>
    </row>
    <row r="26" spans="1:16" ht="12.75" customHeight="1">
      <c r="A26" s="215" t="s">
        <v>107</v>
      </c>
      <c r="B26" s="216"/>
      <c r="C26" s="217"/>
      <c r="D26" s="117" t="s">
        <v>235</v>
      </c>
      <c r="E26" s="117" t="s">
        <v>238</v>
      </c>
      <c r="F26" s="117" t="s">
        <v>236</v>
      </c>
      <c r="G26" s="117" t="s">
        <v>239</v>
      </c>
      <c r="H26" s="117" t="s">
        <v>223</v>
      </c>
      <c r="I26" s="117" t="s">
        <v>222</v>
      </c>
      <c r="J26" s="117" t="s">
        <v>222</v>
      </c>
      <c r="K26" s="117" t="s">
        <v>231</v>
      </c>
      <c r="L26" s="117" t="s">
        <v>216</v>
      </c>
      <c r="M26" s="117" t="s">
        <v>238</v>
      </c>
      <c r="N26" s="117" t="s">
        <v>220</v>
      </c>
      <c r="O26" s="117"/>
      <c r="P26">
        <v>19</v>
      </c>
    </row>
    <row r="27" spans="1:16" ht="12.75" customHeight="1" thickBot="1">
      <c r="A27" s="215" t="s">
        <v>120</v>
      </c>
      <c r="B27" s="216"/>
      <c r="C27" s="217"/>
      <c r="D27" s="147" t="s">
        <v>240</v>
      </c>
      <c r="E27" s="147" t="s">
        <v>225</v>
      </c>
      <c r="F27" s="147" t="s">
        <v>241</v>
      </c>
      <c r="G27" s="147" t="s">
        <v>241</v>
      </c>
      <c r="H27" s="147" t="s">
        <v>218</v>
      </c>
      <c r="I27" s="147" t="s">
        <v>242</v>
      </c>
      <c r="J27" s="147" t="s">
        <v>230</v>
      </c>
      <c r="K27" s="147" t="s">
        <v>231</v>
      </c>
      <c r="L27" s="147" t="s">
        <v>242</v>
      </c>
      <c r="M27" s="147" t="s">
        <v>243</v>
      </c>
      <c r="N27" s="147" t="s">
        <v>244</v>
      </c>
      <c r="O27" s="147"/>
      <c r="P27">
        <v>20</v>
      </c>
    </row>
    <row r="28" spans="1:16" ht="12.75" customHeight="1">
      <c r="A28" s="215" t="s">
        <v>130</v>
      </c>
      <c r="B28" s="216"/>
      <c r="C28" s="217"/>
      <c r="D28" s="148" t="s">
        <v>240</v>
      </c>
      <c r="E28" s="148" t="s">
        <v>223</v>
      </c>
      <c r="F28" s="148" t="s">
        <v>220</v>
      </c>
      <c r="G28" s="148" t="s">
        <v>236</v>
      </c>
      <c r="H28" s="148" t="s">
        <v>223</v>
      </c>
      <c r="I28" s="148" t="s">
        <v>230</v>
      </c>
      <c r="J28" s="148" t="s">
        <v>245</v>
      </c>
      <c r="K28" s="148" t="s">
        <v>231</v>
      </c>
      <c r="L28" s="148" t="s">
        <v>224</v>
      </c>
      <c r="M28" s="148" t="s">
        <v>225</v>
      </c>
      <c r="N28" s="148" t="s">
        <v>224</v>
      </c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246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247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5" t="s">
        <v>58</v>
      </c>
      <c r="B34" s="216"/>
      <c r="C34" s="217"/>
      <c r="D34" s="117" t="s">
        <v>59</v>
      </c>
      <c r="E34" s="117" t="s">
        <v>248</v>
      </c>
      <c r="F34" s="117" t="s">
        <v>249</v>
      </c>
      <c r="G34" s="117" t="s">
        <v>250</v>
      </c>
      <c r="H34" s="117" t="s">
        <v>251</v>
      </c>
      <c r="I34" s="117" t="s">
        <v>252</v>
      </c>
      <c r="J34" s="117" t="s">
        <v>253</v>
      </c>
      <c r="K34" s="117" t="s">
        <v>254</v>
      </c>
      <c r="L34" s="117" t="s">
        <v>255</v>
      </c>
      <c r="M34" s="117" t="s">
        <v>256</v>
      </c>
      <c r="N34" s="117" t="s">
        <v>257</v>
      </c>
      <c r="O34" s="117" t="s">
        <v>258</v>
      </c>
      <c r="P34">
        <v>22</v>
      </c>
    </row>
    <row r="35" spans="1:16" ht="12.75" customHeight="1">
      <c r="A35" s="215" t="s">
        <v>70</v>
      </c>
      <c r="B35" s="216"/>
      <c r="C35" s="217"/>
      <c r="D35" s="117" t="s">
        <v>71</v>
      </c>
      <c r="E35" s="117" t="s">
        <v>259</v>
      </c>
      <c r="F35" s="117" t="s">
        <v>260</v>
      </c>
      <c r="G35" s="117" t="s">
        <v>261</v>
      </c>
      <c r="H35" s="117" t="s">
        <v>262</v>
      </c>
      <c r="I35" s="117" t="s">
        <v>263</v>
      </c>
      <c r="J35" s="117" t="s">
        <v>264</v>
      </c>
      <c r="K35" s="117" t="s">
        <v>265</v>
      </c>
      <c r="L35" s="117" t="s">
        <v>266</v>
      </c>
      <c r="M35" s="117" t="s">
        <v>267</v>
      </c>
      <c r="N35" s="117" t="s">
        <v>268</v>
      </c>
      <c r="O35" s="117" t="s">
        <v>269</v>
      </c>
      <c r="P35">
        <v>23</v>
      </c>
    </row>
    <row r="36" spans="1:16" ht="12.75" customHeight="1">
      <c r="A36" s="215" t="s">
        <v>82</v>
      </c>
      <c r="B36" s="216"/>
      <c r="C36" s="217"/>
      <c r="D36" s="117" t="s">
        <v>83</v>
      </c>
      <c r="E36" s="117" t="s">
        <v>270</v>
      </c>
      <c r="F36" s="117" t="s">
        <v>271</v>
      </c>
      <c r="G36" s="117" t="s">
        <v>272</v>
      </c>
      <c r="H36" s="117" t="s">
        <v>273</v>
      </c>
      <c r="I36" s="117" t="s">
        <v>274</v>
      </c>
      <c r="J36" s="117" t="s">
        <v>275</v>
      </c>
      <c r="K36" s="117" t="s">
        <v>276</v>
      </c>
      <c r="L36" s="117" t="s">
        <v>277</v>
      </c>
      <c r="M36" s="117" t="s">
        <v>278</v>
      </c>
      <c r="N36" s="117" t="s">
        <v>279</v>
      </c>
      <c r="O36" s="117" t="s">
        <v>280</v>
      </c>
      <c r="P36">
        <v>24</v>
      </c>
    </row>
    <row r="37" spans="1:16" ht="12.75" customHeight="1">
      <c r="A37" s="215" t="s">
        <v>94</v>
      </c>
      <c r="B37" s="216"/>
      <c r="C37" s="217"/>
      <c r="D37" s="117" t="s">
        <v>95</v>
      </c>
      <c r="E37" s="117" t="s">
        <v>281</v>
      </c>
      <c r="F37" s="117" t="s">
        <v>282</v>
      </c>
      <c r="G37" s="117" t="s">
        <v>283</v>
      </c>
      <c r="H37" s="117" t="s">
        <v>284</v>
      </c>
      <c r="I37" s="117" t="s">
        <v>285</v>
      </c>
      <c r="J37" s="117" t="s">
        <v>286</v>
      </c>
      <c r="K37" s="117" t="s">
        <v>287</v>
      </c>
      <c r="L37" s="117" t="s">
        <v>288</v>
      </c>
      <c r="M37" s="117" t="s">
        <v>289</v>
      </c>
      <c r="N37" s="117" t="s">
        <v>290</v>
      </c>
      <c r="O37" s="117" t="s">
        <v>291</v>
      </c>
      <c r="P37">
        <v>25</v>
      </c>
    </row>
    <row r="38" spans="1:16" ht="12.75" customHeight="1">
      <c r="A38" s="215" t="s">
        <v>107</v>
      </c>
      <c r="B38" s="216"/>
      <c r="C38" s="217"/>
      <c r="D38" s="117" t="s">
        <v>108</v>
      </c>
      <c r="E38" s="117" t="s">
        <v>292</v>
      </c>
      <c r="F38" s="117" t="s">
        <v>293</v>
      </c>
      <c r="G38" s="117" t="s">
        <v>294</v>
      </c>
      <c r="H38" s="117" t="s">
        <v>295</v>
      </c>
      <c r="I38" s="117" t="s">
        <v>296</v>
      </c>
      <c r="J38" s="117" t="s">
        <v>297</v>
      </c>
      <c r="K38" s="117" t="s">
        <v>298</v>
      </c>
      <c r="L38" s="117" t="s">
        <v>299</v>
      </c>
      <c r="M38" s="117" t="s">
        <v>300</v>
      </c>
      <c r="N38" s="117" t="s">
        <v>301</v>
      </c>
      <c r="O38" s="117" t="s">
        <v>302</v>
      </c>
      <c r="P38">
        <v>26</v>
      </c>
    </row>
    <row r="39" spans="1:16" ht="12.75" customHeight="1" thickBot="1">
      <c r="A39" s="215" t="s">
        <v>120</v>
      </c>
      <c r="B39" s="216"/>
      <c r="C39" s="217"/>
      <c r="D39" s="117" t="s">
        <v>121</v>
      </c>
      <c r="E39" s="117" t="s">
        <v>303</v>
      </c>
      <c r="F39" s="117" t="s">
        <v>304</v>
      </c>
      <c r="G39" s="117" t="s">
        <v>305</v>
      </c>
      <c r="H39" s="117" t="s">
        <v>306</v>
      </c>
      <c r="I39" s="117" t="s">
        <v>307</v>
      </c>
      <c r="J39" s="117" t="s">
        <v>308</v>
      </c>
      <c r="K39" s="117" t="s">
        <v>309</v>
      </c>
      <c r="L39" s="117" t="s">
        <v>310</v>
      </c>
      <c r="M39" s="117" t="s">
        <v>311</v>
      </c>
      <c r="N39" s="117" t="s">
        <v>312</v>
      </c>
      <c r="O39" s="117" t="s">
        <v>313</v>
      </c>
      <c r="P39">
        <v>27</v>
      </c>
    </row>
    <row r="40" spans="1:16" ht="12.75" customHeight="1">
      <c r="A40" s="215" t="s">
        <v>130</v>
      </c>
      <c r="B40" s="216"/>
      <c r="C40" s="217"/>
      <c r="D40" s="148" t="s">
        <v>131</v>
      </c>
      <c r="E40" s="148" t="s">
        <v>314</v>
      </c>
      <c r="F40" s="148" t="s">
        <v>315</v>
      </c>
      <c r="G40" s="148" t="s">
        <v>316</v>
      </c>
      <c r="H40" s="148" t="s">
        <v>317</v>
      </c>
      <c r="I40" s="148" t="s">
        <v>318</v>
      </c>
      <c r="J40" s="148" t="s">
        <v>319</v>
      </c>
      <c r="K40" s="148" t="s">
        <v>320</v>
      </c>
      <c r="L40" s="148" t="s">
        <v>321</v>
      </c>
      <c r="M40" s="148" t="s">
        <v>322</v>
      </c>
      <c r="N40" s="148" t="s">
        <v>323</v>
      </c>
      <c r="O40" s="148" t="s">
        <v>324</v>
      </c>
      <c r="P40">
        <v>28</v>
      </c>
    </row>
    <row r="41" spans="1:15" ht="12.75" customHeight="1">
      <c r="A41" s="43"/>
      <c r="B41" s="44"/>
      <c r="C41" s="44"/>
      <c r="D41" s="84" t="s">
        <v>325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5" t="s">
        <v>58</v>
      </c>
      <c r="B42" s="216"/>
      <c r="C42" s="217"/>
      <c r="D42" s="117" t="s">
        <v>144</v>
      </c>
      <c r="E42" s="117" t="s">
        <v>77</v>
      </c>
      <c r="F42" s="117" t="s">
        <v>326</v>
      </c>
      <c r="G42" s="117" t="s">
        <v>327</v>
      </c>
      <c r="H42" s="117" t="s">
        <v>328</v>
      </c>
      <c r="I42" s="117" t="s">
        <v>329</v>
      </c>
      <c r="J42" s="117" t="s">
        <v>330</v>
      </c>
      <c r="K42" s="117" t="s">
        <v>331</v>
      </c>
      <c r="L42" s="117" t="s">
        <v>332</v>
      </c>
      <c r="M42" s="117" t="s">
        <v>333</v>
      </c>
      <c r="N42" s="117" t="s">
        <v>334</v>
      </c>
      <c r="O42" s="117"/>
      <c r="P42">
        <v>29</v>
      </c>
    </row>
    <row r="43" spans="1:16" ht="12.75" customHeight="1">
      <c r="A43" s="215" t="s">
        <v>70</v>
      </c>
      <c r="B43" s="216"/>
      <c r="C43" s="217"/>
      <c r="D43" s="117" t="s">
        <v>154</v>
      </c>
      <c r="E43" s="117" t="s">
        <v>335</v>
      </c>
      <c r="F43" s="117" t="s">
        <v>336</v>
      </c>
      <c r="G43" s="117" t="s">
        <v>337</v>
      </c>
      <c r="H43" s="117" t="s">
        <v>338</v>
      </c>
      <c r="I43" s="117" t="s">
        <v>339</v>
      </c>
      <c r="J43" s="117" t="s">
        <v>340</v>
      </c>
      <c r="K43" s="117" t="s">
        <v>341</v>
      </c>
      <c r="L43" s="117" t="s">
        <v>342</v>
      </c>
      <c r="M43" s="117" t="s">
        <v>343</v>
      </c>
      <c r="N43" s="117" t="s">
        <v>344</v>
      </c>
      <c r="O43" s="117"/>
      <c r="P43">
        <v>30</v>
      </c>
    </row>
    <row r="44" spans="1:16" ht="12.75" customHeight="1">
      <c r="A44" s="215" t="s">
        <v>82</v>
      </c>
      <c r="B44" s="216"/>
      <c r="C44" s="217"/>
      <c r="D44" s="117" t="s">
        <v>165</v>
      </c>
      <c r="E44" s="117" t="s">
        <v>345</v>
      </c>
      <c r="F44" s="117" t="s">
        <v>346</v>
      </c>
      <c r="G44" s="117" t="s">
        <v>347</v>
      </c>
      <c r="H44" s="117" t="s">
        <v>348</v>
      </c>
      <c r="I44" s="117" t="s">
        <v>349</v>
      </c>
      <c r="J44" s="117" t="s">
        <v>350</v>
      </c>
      <c r="K44" s="117" t="s">
        <v>351</v>
      </c>
      <c r="L44" s="117" t="s">
        <v>352</v>
      </c>
      <c r="M44" s="117" t="s">
        <v>353</v>
      </c>
      <c r="N44" s="117" t="s">
        <v>354</v>
      </c>
      <c r="O44" s="117"/>
      <c r="P44">
        <v>31</v>
      </c>
    </row>
    <row r="45" spans="1:16" ht="12.75" customHeight="1">
      <c r="A45" s="215" t="s">
        <v>94</v>
      </c>
      <c r="B45" s="216"/>
      <c r="C45" s="217"/>
      <c r="D45" s="117" t="s">
        <v>173</v>
      </c>
      <c r="E45" s="117" t="s">
        <v>355</v>
      </c>
      <c r="F45" s="117" t="s">
        <v>356</v>
      </c>
      <c r="G45" s="117" t="s">
        <v>357</v>
      </c>
      <c r="H45" s="117" t="s">
        <v>358</v>
      </c>
      <c r="I45" s="117" t="s">
        <v>359</v>
      </c>
      <c r="J45" s="117" t="s">
        <v>360</v>
      </c>
      <c r="K45" s="117" t="s">
        <v>361</v>
      </c>
      <c r="L45" s="117" t="s">
        <v>362</v>
      </c>
      <c r="M45" s="117" t="s">
        <v>363</v>
      </c>
      <c r="N45" s="117" t="s">
        <v>364</v>
      </c>
      <c r="O45" s="117"/>
      <c r="P45">
        <v>32</v>
      </c>
    </row>
    <row r="46" spans="1:16" ht="12.75" customHeight="1">
      <c r="A46" s="215" t="s">
        <v>107</v>
      </c>
      <c r="B46" s="216"/>
      <c r="C46" s="217"/>
      <c r="D46" s="117" t="s">
        <v>184</v>
      </c>
      <c r="E46" s="117" t="s">
        <v>365</v>
      </c>
      <c r="F46" s="117" t="s">
        <v>366</v>
      </c>
      <c r="G46" s="117" t="s">
        <v>367</v>
      </c>
      <c r="H46" s="117" t="s">
        <v>368</v>
      </c>
      <c r="I46" s="117" t="s">
        <v>369</v>
      </c>
      <c r="J46" s="117" t="s">
        <v>370</v>
      </c>
      <c r="K46" s="117" t="s">
        <v>371</v>
      </c>
      <c r="L46" s="117" t="s">
        <v>372</v>
      </c>
      <c r="M46" s="117" t="s">
        <v>373</v>
      </c>
      <c r="N46" s="117" t="s">
        <v>374</v>
      </c>
      <c r="O46" s="117"/>
      <c r="P46">
        <v>33</v>
      </c>
    </row>
    <row r="47" spans="1:16" ht="12.75" customHeight="1" thickBot="1">
      <c r="A47" s="215" t="s">
        <v>120</v>
      </c>
      <c r="B47" s="216"/>
      <c r="C47" s="217"/>
      <c r="D47" s="117" t="s">
        <v>193</v>
      </c>
      <c r="E47" s="117" t="s">
        <v>375</v>
      </c>
      <c r="F47" s="117" t="s">
        <v>376</v>
      </c>
      <c r="G47" s="117" t="s">
        <v>377</v>
      </c>
      <c r="H47" s="117" t="s">
        <v>378</v>
      </c>
      <c r="I47" s="117" t="s">
        <v>379</v>
      </c>
      <c r="J47" s="117" t="s">
        <v>380</v>
      </c>
      <c r="K47" s="117" t="s">
        <v>381</v>
      </c>
      <c r="L47" s="117" t="s">
        <v>382</v>
      </c>
      <c r="M47" s="117" t="s">
        <v>383</v>
      </c>
      <c r="N47" s="117" t="s">
        <v>384</v>
      </c>
      <c r="O47" s="117"/>
      <c r="P47">
        <v>34</v>
      </c>
    </row>
    <row r="48" spans="1:16" ht="12.75" customHeight="1">
      <c r="A48" s="215" t="s">
        <v>130</v>
      </c>
      <c r="B48" s="216"/>
      <c r="C48" s="217"/>
      <c r="D48" s="148" t="s">
        <v>201</v>
      </c>
      <c r="E48" s="148" t="s">
        <v>385</v>
      </c>
      <c r="F48" s="148" t="s">
        <v>386</v>
      </c>
      <c r="G48" s="148" t="s">
        <v>387</v>
      </c>
      <c r="H48" s="148" t="s">
        <v>388</v>
      </c>
      <c r="I48" s="148" t="s">
        <v>389</v>
      </c>
      <c r="J48" s="148" t="s">
        <v>390</v>
      </c>
      <c r="K48" s="148" t="s">
        <v>391</v>
      </c>
      <c r="L48" s="148" t="s">
        <v>392</v>
      </c>
      <c r="M48" s="148" t="s">
        <v>393</v>
      </c>
      <c r="N48" s="148" t="s">
        <v>394</v>
      </c>
      <c r="O48" s="148"/>
      <c r="P48">
        <v>35</v>
      </c>
    </row>
    <row r="49" spans="1:15" ht="12.75" customHeight="1">
      <c r="A49" s="43"/>
      <c r="B49" s="44"/>
      <c r="C49" s="44"/>
      <c r="D49" s="84" t="s">
        <v>395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5" t="s">
        <v>58</v>
      </c>
      <c r="B50" s="216"/>
      <c r="C50" s="217"/>
      <c r="D50" s="117" t="s">
        <v>211</v>
      </c>
      <c r="E50" s="117" t="s">
        <v>396</v>
      </c>
      <c r="F50" s="117" t="s">
        <v>237</v>
      </c>
      <c r="G50" s="117" t="s">
        <v>397</v>
      </c>
      <c r="H50" s="117" t="s">
        <v>398</v>
      </c>
      <c r="I50" s="117" t="s">
        <v>213</v>
      </c>
      <c r="J50" s="117" t="s">
        <v>398</v>
      </c>
      <c r="K50" s="117" t="s">
        <v>215</v>
      </c>
      <c r="L50" s="117" t="s">
        <v>213</v>
      </c>
      <c r="M50" s="117" t="s">
        <v>399</v>
      </c>
      <c r="N50" s="117" t="s">
        <v>399</v>
      </c>
      <c r="O50" s="117"/>
      <c r="P50">
        <v>36</v>
      </c>
    </row>
    <row r="51" spans="1:16" ht="12.75" customHeight="1">
      <c r="A51" s="215" t="s">
        <v>70</v>
      </c>
      <c r="B51" s="216"/>
      <c r="C51" s="217"/>
      <c r="D51" s="117" t="s">
        <v>214</v>
      </c>
      <c r="E51" s="117" t="s">
        <v>230</v>
      </c>
      <c r="F51" s="117" t="s">
        <v>222</v>
      </c>
      <c r="G51" s="117" t="s">
        <v>222</v>
      </c>
      <c r="H51" s="117" t="s">
        <v>220</v>
      </c>
      <c r="I51" s="117" t="s">
        <v>235</v>
      </c>
      <c r="J51" s="117" t="s">
        <v>230</v>
      </c>
      <c r="K51" s="117" t="s">
        <v>220</v>
      </c>
      <c r="L51" s="117" t="s">
        <v>235</v>
      </c>
      <c r="M51" s="117" t="s">
        <v>220</v>
      </c>
      <c r="N51" s="117" t="s">
        <v>220</v>
      </c>
      <c r="O51" s="117"/>
      <c r="P51">
        <v>37</v>
      </c>
    </row>
    <row r="52" spans="1:16" ht="12.75" customHeight="1">
      <c r="A52" s="215" t="s">
        <v>82</v>
      </c>
      <c r="B52" s="216"/>
      <c r="C52" s="217"/>
      <c r="D52" s="117" t="s">
        <v>227</v>
      </c>
      <c r="E52" s="117" t="s">
        <v>242</v>
      </c>
      <c r="F52" s="117" t="s">
        <v>229</v>
      </c>
      <c r="G52" s="117" t="s">
        <v>244</v>
      </c>
      <c r="H52" s="117" t="s">
        <v>241</v>
      </c>
      <c r="I52" s="117" t="s">
        <v>242</v>
      </c>
      <c r="J52" s="117" t="s">
        <v>229</v>
      </c>
      <c r="K52" s="117" t="s">
        <v>241</v>
      </c>
      <c r="L52" s="117" t="s">
        <v>242</v>
      </c>
      <c r="M52" s="117" t="s">
        <v>239</v>
      </c>
      <c r="N52" s="117" t="s">
        <v>241</v>
      </c>
      <c r="O52" s="117"/>
      <c r="P52">
        <v>38</v>
      </c>
    </row>
    <row r="53" spans="1:16" ht="12.75" customHeight="1">
      <c r="A53" s="215" t="s">
        <v>94</v>
      </c>
      <c r="B53" s="216"/>
      <c r="C53" s="217"/>
      <c r="D53" s="117" t="s">
        <v>227</v>
      </c>
      <c r="E53" s="117" t="s">
        <v>235</v>
      </c>
      <c r="F53" s="117" t="s">
        <v>235</v>
      </c>
      <c r="G53" s="117" t="s">
        <v>235</v>
      </c>
      <c r="H53" s="117" t="s">
        <v>244</v>
      </c>
      <c r="I53" s="117" t="s">
        <v>236</v>
      </c>
      <c r="J53" s="117" t="s">
        <v>236</v>
      </c>
      <c r="K53" s="117" t="s">
        <v>244</v>
      </c>
      <c r="L53" s="117" t="s">
        <v>244</v>
      </c>
      <c r="M53" s="117" t="s">
        <v>244</v>
      </c>
      <c r="N53" s="117" t="s">
        <v>236</v>
      </c>
      <c r="O53" s="117"/>
      <c r="P53">
        <v>39</v>
      </c>
    </row>
    <row r="54" spans="1:16" ht="12.75" customHeight="1">
      <c r="A54" s="215" t="s">
        <v>107</v>
      </c>
      <c r="B54" s="216"/>
      <c r="C54" s="217"/>
      <c r="D54" s="117" t="s">
        <v>235</v>
      </c>
      <c r="E54" s="117" t="s">
        <v>241</v>
      </c>
      <c r="F54" s="117" t="s">
        <v>242</v>
      </c>
      <c r="G54" s="117" t="s">
        <v>242</v>
      </c>
      <c r="H54" s="117" t="s">
        <v>239</v>
      </c>
      <c r="I54" s="117" t="s">
        <v>242</v>
      </c>
      <c r="J54" s="117" t="s">
        <v>229</v>
      </c>
      <c r="K54" s="117" t="s">
        <v>241</v>
      </c>
      <c r="L54" s="117" t="s">
        <v>242</v>
      </c>
      <c r="M54" s="117" t="s">
        <v>241</v>
      </c>
      <c r="N54" s="117" t="s">
        <v>242</v>
      </c>
      <c r="O54" s="117"/>
      <c r="P54">
        <v>40</v>
      </c>
    </row>
    <row r="55" spans="1:16" ht="12.75" customHeight="1" thickBot="1">
      <c r="A55" s="215" t="s">
        <v>120</v>
      </c>
      <c r="B55" s="216"/>
      <c r="C55" s="217"/>
      <c r="D55" s="147" t="s">
        <v>240</v>
      </c>
      <c r="E55" s="147" t="s">
        <v>244</v>
      </c>
      <c r="F55" s="147" t="s">
        <v>229</v>
      </c>
      <c r="G55" s="147" t="s">
        <v>229</v>
      </c>
      <c r="H55" s="147" t="s">
        <v>239</v>
      </c>
      <c r="I55" s="147" t="s">
        <v>239</v>
      </c>
      <c r="J55" s="147" t="s">
        <v>241</v>
      </c>
      <c r="K55" s="147" t="s">
        <v>239</v>
      </c>
      <c r="L55" s="147" t="s">
        <v>239</v>
      </c>
      <c r="M55" s="147" t="s">
        <v>400</v>
      </c>
      <c r="N55" s="147" t="s">
        <v>400</v>
      </c>
      <c r="O55" s="147"/>
      <c r="P55">
        <v>41</v>
      </c>
    </row>
    <row r="56" spans="1:16" ht="12.75" customHeight="1">
      <c r="A56" s="215" t="s">
        <v>130</v>
      </c>
      <c r="B56" s="216"/>
      <c r="C56" s="217"/>
      <c r="D56" s="148" t="s">
        <v>240</v>
      </c>
      <c r="E56" s="148" t="s">
        <v>236</v>
      </c>
      <c r="F56" s="148" t="s">
        <v>220</v>
      </c>
      <c r="G56" s="148" t="s">
        <v>236</v>
      </c>
      <c r="H56" s="148" t="s">
        <v>229</v>
      </c>
      <c r="I56" s="148" t="s">
        <v>244</v>
      </c>
      <c r="J56" s="148" t="s">
        <v>236</v>
      </c>
      <c r="K56" s="148" t="s">
        <v>229</v>
      </c>
      <c r="L56" s="148" t="s">
        <v>244</v>
      </c>
      <c r="M56" s="148" t="s">
        <v>229</v>
      </c>
      <c r="N56" s="148" t="s">
        <v>244</v>
      </c>
      <c r="O56" s="148"/>
      <c r="P56">
        <v>42</v>
      </c>
    </row>
    <row r="57" spans="1:15" ht="12.75">
      <c r="A57" s="218" t="s">
        <v>401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1:15" ht="12.75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8" t="s">
        <v>402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403</v>
      </c>
      <c r="B3" s="240"/>
      <c r="C3" s="241"/>
      <c r="D3" s="248" t="str">
        <f>Data!B4</f>
        <v>November</v>
      </c>
      <c r="E3" s="249"/>
      <c r="F3" s="249"/>
      <c r="G3" s="250"/>
      <c r="H3" s="248">
        <f>Data!B6</f>
        <v>41913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404</v>
      </c>
      <c r="E4" s="210" t="s">
        <v>405</v>
      </c>
      <c r="F4" s="211"/>
      <c r="G4" s="251" t="s">
        <v>406</v>
      </c>
      <c r="H4" s="251" t="s">
        <v>404</v>
      </c>
      <c r="I4" s="210" t="s">
        <v>405</v>
      </c>
      <c r="J4" s="211"/>
      <c r="K4" s="251" t="s">
        <v>406</v>
      </c>
    </row>
    <row r="5" spans="1:11" ht="25.5">
      <c r="A5" s="245"/>
      <c r="B5" s="246"/>
      <c r="C5" s="247"/>
      <c r="D5" s="252"/>
      <c r="E5" s="28" t="str">
        <f>CONCATENATE(Data!A4,"   (Preliminary)")</f>
        <v>2015   (Preliminary)</v>
      </c>
      <c r="F5" s="28">
        <f>Data!A4-1</f>
        <v>2014</v>
      </c>
      <c r="G5" s="252"/>
      <c r="H5" s="252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2"/>
    </row>
    <row r="6" spans="1:11" ht="12.75">
      <c r="A6" s="253"/>
      <c r="B6" s="254"/>
      <c r="C6" s="255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407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408</v>
      </c>
      <c r="E8" s="66" t="s">
        <v>409</v>
      </c>
      <c r="F8" s="66" t="s">
        <v>410</v>
      </c>
      <c r="G8" s="66" t="s">
        <v>411</v>
      </c>
      <c r="H8" s="66" t="s">
        <v>412</v>
      </c>
      <c r="I8" s="66" t="s">
        <v>413</v>
      </c>
      <c r="J8" s="66" t="s">
        <v>414</v>
      </c>
      <c r="K8" s="67" t="s">
        <v>415</v>
      </c>
      <c r="L8" s="70" t="s">
        <v>57</v>
      </c>
    </row>
    <row r="9" spans="1:12" ht="12.75" customHeight="1">
      <c r="A9" s="230" t="s">
        <v>416</v>
      </c>
      <c r="B9" s="231"/>
      <c r="C9" s="232"/>
      <c r="D9" s="138">
        <v>10</v>
      </c>
      <c r="E9" s="80">
        <v>164</v>
      </c>
      <c r="F9" s="114">
        <v>156</v>
      </c>
      <c r="G9" s="166">
        <v>5.3</v>
      </c>
      <c r="H9" s="138">
        <v>9</v>
      </c>
      <c r="I9" s="80">
        <v>177</v>
      </c>
      <c r="J9" s="80">
        <v>175</v>
      </c>
      <c r="K9" s="166">
        <v>1.5</v>
      </c>
      <c r="L9">
        <v>1</v>
      </c>
    </row>
    <row r="10" spans="1:12" ht="12.75" customHeight="1">
      <c r="A10" s="230" t="s">
        <v>417</v>
      </c>
      <c r="B10" s="231"/>
      <c r="C10" s="232"/>
      <c r="D10" s="138">
        <v>47</v>
      </c>
      <c r="E10" s="80">
        <v>472</v>
      </c>
      <c r="F10" s="114">
        <v>445</v>
      </c>
      <c r="G10" s="166">
        <v>6.2</v>
      </c>
      <c r="H10" s="138">
        <v>57</v>
      </c>
      <c r="I10" s="80">
        <v>527</v>
      </c>
      <c r="J10" s="80">
        <v>513</v>
      </c>
      <c r="K10" s="166">
        <v>2.8</v>
      </c>
      <c r="L10">
        <v>2</v>
      </c>
    </row>
    <row r="11" spans="1:12" ht="12.75" customHeight="1">
      <c r="A11" s="230" t="s">
        <v>418</v>
      </c>
      <c r="B11" s="231"/>
      <c r="C11" s="232"/>
      <c r="D11" s="138">
        <v>4</v>
      </c>
      <c r="E11" s="80">
        <v>120</v>
      </c>
      <c r="F11" s="114">
        <v>114</v>
      </c>
      <c r="G11" s="166">
        <v>4.7</v>
      </c>
      <c r="H11" s="138">
        <v>10</v>
      </c>
      <c r="I11" s="80">
        <v>140</v>
      </c>
      <c r="J11" s="80">
        <v>136</v>
      </c>
      <c r="K11" s="166">
        <v>3.2</v>
      </c>
      <c r="L11">
        <v>3</v>
      </c>
    </row>
    <row r="12" spans="1:12" ht="12.75" customHeight="1">
      <c r="A12" s="230" t="s">
        <v>419</v>
      </c>
      <c r="B12" s="231"/>
      <c r="C12" s="232"/>
      <c r="D12" s="138">
        <v>87</v>
      </c>
      <c r="E12" s="80">
        <v>331</v>
      </c>
      <c r="F12" s="114">
        <v>315</v>
      </c>
      <c r="G12" s="166">
        <v>5.1</v>
      </c>
      <c r="H12" s="138">
        <v>82</v>
      </c>
      <c r="I12" s="80">
        <v>291</v>
      </c>
      <c r="J12" s="80">
        <v>281</v>
      </c>
      <c r="K12" s="166">
        <v>3.5</v>
      </c>
      <c r="L12">
        <v>4</v>
      </c>
    </row>
    <row r="13" spans="1:12" ht="12.75" customHeight="1">
      <c r="A13" s="230" t="s">
        <v>420</v>
      </c>
      <c r="B13" s="231"/>
      <c r="C13" s="232"/>
      <c r="D13" s="138">
        <v>3</v>
      </c>
      <c r="E13" s="80">
        <v>224</v>
      </c>
      <c r="F13" s="114">
        <v>219</v>
      </c>
      <c r="G13" s="166">
        <v>2.3</v>
      </c>
      <c r="H13" s="138">
        <v>4</v>
      </c>
      <c r="I13" s="80">
        <v>252</v>
      </c>
      <c r="J13" s="80">
        <v>252</v>
      </c>
      <c r="K13" s="166">
        <v>0.2</v>
      </c>
      <c r="L13">
        <v>5</v>
      </c>
    </row>
    <row r="14" spans="1:12" ht="12.75" customHeight="1">
      <c r="A14" s="230" t="s">
        <v>421</v>
      </c>
      <c r="B14" s="231"/>
      <c r="C14" s="232"/>
      <c r="D14" s="138">
        <v>17</v>
      </c>
      <c r="E14" s="80">
        <v>1090</v>
      </c>
      <c r="F14" s="114">
        <v>1065</v>
      </c>
      <c r="G14" s="166">
        <v>2.4</v>
      </c>
      <c r="H14" s="138">
        <v>52</v>
      </c>
      <c r="I14" s="80">
        <v>1289</v>
      </c>
      <c r="J14" s="80">
        <v>1262</v>
      </c>
      <c r="K14" s="166">
        <v>2.2</v>
      </c>
      <c r="L14">
        <v>6</v>
      </c>
    </row>
    <row r="15" spans="1:12" ht="12.75" customHeight="1">
      <c r="A15" s="230" t="s">
        <v>422</v>
      </c>
      <c r="B15" s="231"/>
      <c r="C15" s="232"/>
      <c r="D15" s="138">
        <v>28</v>
      </c>
      <c r="E15" s="80">
        <v>1955</v>
      </c>
      <c r="F15" s="114">
        <v>1872</v>
      </c>
      <c r="G15" s="166">
        <v>4.4</v>
      </c>
      <c r="H15" s="138">
        <v>24</v>
      </c>
      <c r="I15" s="80">
        <v>2175</v>
      </c>
      <c r="J15" s="80">
        <v>2144</v>
      </c>
      <c r="K15" s="166">
        <v>1.5</v>
      </c>
      <c r="L15">
        <v>7</v>
      </c>
    </row>
    <row r="16" spans="1:12" ht="12.75" customHeight="1">
      <c r="A16" s="230" t="s">
        <v>423</v>
      </c>
      <c r="B16" s="231"/>
      <c r="C16" s="232"/>
      <c r="D16" s="138">
        <v>3</v>
      </c>
      <c r="E16" s="80">
        <v>58</v>
      </c>
      <c r="F16" s="114">
        <v>56</v>
      </c>
      <c r="G16" s="166">
        <v>3.6</v>
      </c>
      <c r="H16" s="138">
        <v>3</v>
      </c>
      <c r="I16" s="80">
        <v>69</v>
      </c>
      <c r="J16" s="80">
        <v>72</v>
      </c>
      <c r="K16" s="166">
        <v>-3.7</v>
      </c>
      <c r="L16">
        <v>8</v>
      </c>
    </row>
    <row r="17" spans="1:12" ht="12.75" customHeight="1">
      <c r="A17" s="230" t="s">
        <v>424</v>
      </c>
      <c r="B17" s="231"/>
      <c r="C17" s="232"/>
      <c r="D17" s="138">
        <v>0</v>
      </c>
      <c r="E17" s="80">
        <v>228</v>
      </c>
      <c r="F17" s="114">
        <v>221</v>
      </c>
      <c r="G17" s="166">
        <v>3.2</v>
      </c>
      <c r="H17" s="138">
        <v>0</v>
      </c>
      <c r="I17" s="80">
        <v>263</v>
      </c>
      <c r="J17" s="80">
        <v>257</v>
      </c>
      <c r="K17" s="166">
        <v>2.5</v>
      </c>
      <c r="L17">
        <v>9</v>
      </c>
    </row>
    <row r="18" spans="1:11" ht="12.75" customHeight="1">
      <c r="A18" s="230" t="s">
        <v>425</v>
      </c>
      <c r="B18" s="231"/>
      <c r="C18" s="232"/>
      <c r="D18" s="139"/>
      <c r="E18" s="81">
        <f>SUM(E9:E17)</f>
        <v>4642</v>
      </c>
      <c r="F18" s="32">
        <f>SUM(F9:F17)</f>
        <v>4463</v>
      </c>
      <c r="G18" s="166">
        <f>((E18-F18)/F18)*100</f>
        <v>4.010755097468071</v>
      </c>
      <c r="H18" s="139"/>
      <c r="I18" s="81">
        <f>SUM(I9:I17)</f>
        <v>5183</v>
      </c>
      <c r="J18" s="81">
        <f>SUM(J9:J17)</f>
        <v>5092</v>
      </c>
      <c r="K18" s="166">
        <f>((I18-J18)/J18)*100</f>
        <v>1.7871170463472112</v>
      </c>
    </row>
    <row r="19" spans="1:11" ht="12.75" customHeight="1">
      <c r="A19" s="58" t="s">
        <v>426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427</v>
      </c>
      <c r="B20" s="231"/>
      <c r="C20" s="232"/>
      <c r="D20" s="138">
        <v>30</v>
      </c>
      <c r="E20" s="80">
        <v>123</v>
      </c>
      <c r="F20" s="114">
        <v>114</v>
      </c>
      <c r="G20" s="166">
        <v>8.4</v>
      </c>
      <c r="H20" s="138">
        <v>23</v>
      </c>
      <c r="I20" s="80">
        <v>146</v>
      </c>
      <c r="J20" s="80">
        <v>142</v>
      </c>
      <c r="K20" s="166">
        <v>3</v>
      </c>
      <c r="L20">
        <v>10</v>
      </c>
    </row>
    <row r="21" spans="1:12" ht="12.75" customHeight="1">
      <c r="A21" s="230" t="s">
        <v>428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429</v>
      </c>
      <c r="B22" s="231"/>
      <c r="C22" s="232"/>
      <c r="D22" s="138">
        <v>95</v>
      </c>
      <c r="E22" s="80">
        <v>2186</v>
      </c>
      <c r="F22" s="114">
        <v>2004</v>
      </c>
      <c r="G22" s="166">
        <v>9</v>
      </c>
      <c r="H22" s="138">
        <v>101</v>
      </c>
      <c r="I22" s="80">
        <v>2239</v>
      </c>
      <c r="J22" s="80">
        <v>2078</v>
      </c>
      <c r="K22" s="166">
        <v>7.7</v>
      </c>
      <c r="L22">
        <v>12</v>
      </c>
    </row>
    <row r="23" spans="1:12" ht="12.75" customHeight="1">
      <c r="A23" s="230" t="s">
        <v>430</v>
      </c>
      <c r="B23" s="231"/>
      <c r="C23" s="232"/>
      <c r="D23" s="138">
        <v>49</v>
      </c>
      <c r="E23" s="80">
        <v>1458</v>
      </c>
      <c r="F23" s="114">
        <v>1367</v>
      </c>
      <c r="G23" s="166">
        <v>6.7</v>
      </c>
      <c r="H23" s="138">
        <v>50</v>
      </c>
      <c r="I23" s="80">
        <v>1543</v>
      </c>
      <c r="J23" s="80">
        <v>1477</v>
      </c>
      <c r="K23" s="166">
        <v>4.5</v>
      </c>
      <c r="L23">
        <v>13</v>
      </c>
    </row>
    <row r="24" spans="1:12" ht="12.75" customHeight="1">
      <c r="A24" s="230" t="s">
        <v>431</v>
      </c>
      <c r="B24" s="231"/>
      <c r="C24" s="232"/>
      <c r="D24" s="138">
        <v>21</v>
      </c>
      <c r="E24" s="80">
        <v>515</v>
      </c>
      <c r="F24" s="114">
        <v>494</v>
      </c>
      <c r="G24" s="166">
        <v>4.3</v>
      </c>
      <c r="H24" s="138">
        <v>19</v>
      </c>
      <c r="I24" s="80">
        <v>540</v>
      </c>
      <c r="J24" s="80">
        <v>537</v>
      </c>
      <c r="K24" s="166">
        <v>0.6</v>
      </c>
      <c r="L24">
        <v>14</v>
      </c>
    </row>
    <row r="25" spans="1:12" ht="12.75" customHeight="1">
      <c r="A25" s="230" t="s">
        <v>432</v>
      </c>
      <c r="B25" s="231"/>
      <c r="C25" s="232"/>
      <c r="D25" s="138">
        <v>21</v>
      </c>
      <c r="E25" s="80">
        <v>1652</v>
      </c>
      <c r="F25" s="114">
        <v>1563</v>
      </c>
      <c r="G25" s="166">
        <v>5.7</v>
      </c>
      <c r="H25" s="138">
        <v>21</v>
      </c>
      <c r="I25" s="80">
        <v>1797</v>
      </c>
      <c r="J25" s="80">
        <v>1772</v>
      </c>
      <c r="K25" s="166">
        <v>1.4</v>
      </c>
      <c r="L25">
        <v>15</v>
      </c>
    </row>
    <row r="26" spans="1:12" ht="12.75" customHeight="1">
      <c r="A26" s="230" t="s">
        <v>433</v>
      </c>
      <c r="B26" s="231"/>
      <c r="C26" s="232"/>
      <c r="D26" s="138">
        <v>62</v>
      </c>
      <c r="E26" s="80">
        <v>1375</v>
      </c>
      <c r="F26" s="114">
        <v>1279</v>
      </c>
      <c r="G26" s="166">
        <v>7.5</v>
      </c>
      <c r="H26" s="138">
        <v>59</v>
      </c>
      <c r="I26" s="80">
        <v>1383</v>
      </c>
      <c r="J26" s="80">
        <v>1396</v>
      </c>
      <c r="K26" s="166">
        <v>-0.9</v>
      </c>
      <c r="L26">
        <v>16</v>
      </c>
    </row>
    <row r="27" spans="1:12" ht="12.75" customHeight="1">
      <c r="A27" s="230" t="s">
        <v>434</v>
      </c>
      <c r="B27" s="231"/>
      <c r="C27" s="232"/>
      <c r="D27" s="138">
        <v>320</v>
      </c>
      <c r="E27" s="80">
        <v>1868</v>
      </c>
      <c r="F27" s="114">
        <v>1781</v>
      </c>
      <c r="G27" s="166">
        <v>4.9</v>
      </c>
      <c r="H27" s="138">
        <v>318</v>
      </c>
      <c r="I27" s="80">
        <v>1905</v>
      </c>
      <c r="J27" s="80">
        <v>1878</v>
      </c>
      <c r="K27" s="166">
        <v>1.4</v>
      </c>
      <c r="L27">
        <v>17</v>
      </c>
    </row>
    <row r="28" spans="1:12" ht="12.75" customHeight="1">
      <c r="A28" s="230" t="s">
        <v>435</v>
      </c>
      <c r="B28" s="231"/>
      <c r="C28" s="232"/>
      <c r="D28" s="138">
        <v>5</v>
      </c>
      <c r="E28" s="80">
        <v>709</v>
      </c>
      <c r="F28" s="114">
        <v>673</v>
      </c>
      <c r="G28" s="166">
        <v>5.3</v>
      </c>
      <c r="H28" s="138">
        <v>8</v>
      </c>
      <c r="I28" s="80">
        <v>633</v>
      </c>
      <c r="J28" s="80">
        <v>629</v>
      </c>
      <c r="K28" s="166">
        <v>0.7</v>
      </c>
      <c r="L28">
        <v>18</v>
      </c>
    </row>
    <row r="29" spans="1:11" ht="12.75" customHeight="1">
      <c r="A29" s="230" t="s">
        <v>425</v>
      </c>
      <c r="B29" s="231"/>
      <c r="C29" s="232"/>
      <c r="D29" s="139"/>
      <c r="E29" s="81">
        <f>SUM(E20:E28)</f>
        <v>9886</v>
      </c>
      <c r="F29" s="32">
        <f>SUM(F20:F28)</f>
        <v>9275</v>
      </c>
      <c r="G29" s="166">
        <f>((E29-F29)/F29)*100</f>
        <v>6.587601078167116</v>
      </c>
      <c r="H29" s="139"/>
      <c r="I29" s="81">
        <f>SUM(I20:I28)</f>
        <v>10186</v>
      </c>
      <c r="J29" s="81">
        <f>SUM(J20:J28)</f>
        <v>9909</v>
      </c>
      <c r="K29" s="166">
        <f>((I29-J29)/J29)*100</f>
        <v>2.7954384902613785</v>
      </c>
    </row>
    <row r="30" spans="1:11" ht="12.75" customHeight="1">
      <c r="A30" s="58" t="s">
        <v>436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437</v>
      </c>
      <c r="B31" s="231"/>
      <c r="C31" s="232"/>
      <c r="D31" s="138">
        <v>13</v>
      </c>
      <c r="E31" s="80">
        <v>1150</v>
      </c>
      <c r="F31" s="114">
        <v>1152</v>
      </c>
      <c r="G31" s="166">
        <v>-0.2</v>
      </c>
      <c r="H31" s="138">
        <v>17</v>
      </c>
      <c r="I31" s="80">
        <v>1529</v>
      </c>
      <c r="J31" s="80">
        <v>1487</v>
      </c>
      <c r="K31" s="166">
        <v>2.8</v>
      </c>
      <c r="L31">
        <v>19</v>
      </c>
    </row>
    <row r="32" spans="1:12" ht="12.75" customHeight="1">
      <c r="A32" s="230" t="s">
        <v>438</v>
      </c>
      <c r="B32" s="231"/>
      <c r="C32" s="232"/>
      <c r="D32" s="138">
        <v>0</v>
      </c>
      <c r="E32" s="80">
        <v>1362</v>
      </c>
      <c r="F32" s="114">
        <v>1301</v>
      </c>
      <c r="G32" s="166">
        <v>4.7</v>
      </c>
      <c r="H32" s="138">
        <v>0</v>
      </c>
      <c r="I32" s="80">
        <v>1518</v>
      </c>
      <c r="J32" s="80">
        <v>1477</v>
      </c>
      <c r="K32" s="166">
        <v>2.8</v>
      </c>
      <c r="L32">
        <v>20</v>
      </c>
    </row>
    <row r="33" spans="1:12" ht="12.75" customHeight="1">
      <c r="A33" s="230" t="s">
        <v>439</v>
      </c>
      <c r="B33" s="231"/>
      <c r="C33" s="232"/>
      <c r="D33" s="138">
        <v>89</v>
      </c>
      <c r="E33" s="80">
        <v>1041</v>
      </c>
      <c r="F33" s="114">
        <v>1014</v>
      </c>
      <c r="G33" s="166">
        <v>2.7</v>
      </c>
      <c r="H33" s="138">
        <v>88</v>
      </c>
      <c r="I33" s="80">
        <v>1187</v>
      </c>
      <c r="J33" s="80">
        <v>1150</v>
      </c>
      <c r="K33" s="166">
        <v>3.2</v>
      </c>
      <c r="L33">
        <v>21</v>
      </c>
    </row>
    <row r="34" spans="1:12" ht="12.75" customHeight="1">
      <c r="A34" s="230" t="s">
        <v>440</v>
      </c>
      <c r="B34" s="231"/>
      <c r="C34" s="232"/>
      <c r="D34" s="138">
        <v>65</v>
      </c>
      <c r="E34" s="80">
        <v>803</v>
      </c>
      <c r="F34" s="114">
        <v>793</v>
      </c>
      <c r="G34" s="166">
        <v>1.2</v>
      </c>
      <c r="H34" s="138">
        <v>62</v>
      </c>
      <c r="I34" s="80">
        <v>891</v>
      </c>
      <c r="J34" s="80">
        <v>866</v>
      </c>
      <c r="K34" s="166">
        <v>2.8</v>
      </c>
      <c r="L34">
        <v>22</v>
      </c>
    </row>
    <row r="35" spans="1:12" ht="12.75" customHeight="1">
      <c r="A35" s="230" t="s">
        <v>441</v>
      </c>
      <c r="B35" s="231"/>
      <c r="C35" s="232"/>
      <c r="D35" s="138">
        <v>61</v>
      </c>
      <c r="E35" s="80">
        <v>1400</v>
      </c>
      <c r="F35" s="114">
        <v>1316</v>
      </c>
      <c r="G35" s="166">
        <v>6.4</v>
      </c>
      <c r="H35" s="138">
        <v>62</v>
      </c>
      <c r="I35" s="80">
        <v>1586</v>
      </c>
      <c r="J35" s="80">
        <v>1525</v>
      </c>
      <c r="K35" s="166">
        <v>4</v>
      </c>
      <c r="L35">
        <v>23</v>
      </c>
    </row>
    <row r="36" spans="1:12" ht="12.75" customHeight="1">
      <c r="A36" s="230" t="s">
        <v>442</v>
      </c>
      <c r="B36" s="231"/>
      <c r="C36" s="232"/>
      <c r="D36" s="138">
        <v>21</v>
      </c>
      <c r="E36" s="80">
        <v>1382</v>
      </c>
      <c r="F36" s="114">
        <v>1313</v>
      </c>
      <c r="G36" s="166">
        <v>5.2</v>
      </c>
      <c r="H36" s="138">
        <v>22</v>
      </c>
      <c r="I36" s="80">
        <v>1539</v>
      </c>
      <c r="J36" s="80">
        <v>1513</v>
      </c>
      <c r="K36" s="166">
        <v>1.7</v>
      </c>
      <c r="L36">
        <v>24</v>
      </c>
    </row>
    <row r="37" spans="1:12" ht="12.75" customHeight="1">
      <c r="A37" s="230" t="s">
        <v>443</v>
      </c>
      <c r="B37" s="231"/>
      <c r="C37" s="232"/>
      <c r="D37" s="138">
        <v>82</v>
      </c>
      <c r="E37" s="80">
        <v>1475</v>
      </c>
      <c r="F37" s="114">
        <v>1433</v>
      </c>
      <c r="G37" s="166">
        <v>2.9</v>
      </c>
      <c r="H37" s="138">
        <v>82</v>
      </c>
      <c r="I37" s="80">
        <v>1489</v>
      </c>
      <c r="J37" s="80">
        <v>1439</v>
      </c>
      <c r="K37" s="166">
        <v>3.5</v>
      </c>
      <c r="L37">
        <v>25</v>
      </c>
    </row>
    <row r="38" spans="1:12" ht="12.75" customHeight="1">
      <c r="A38" s="230" t="s">
        <v>444</v>
      </c>
      <c r="B38" s="231"/>
      <c r="C38" s="232"/>
      <c r="D38" s="138">
        <v>35</v>
      </c>
      <c r="E38" s="80">
        <v>736</v>
      </c>
      <c r="F38" s="114">
        <v>709</v>
      </c>
      <c r="G38" s="166">
        <v>3.8</v>
      </c>
      <c r="H38" s="138">
        <v>34</v>
      </c>
      <c r="I38" s="80">
        <v>846</v>
      </c>
      <c r="J38" s="80">
        <v>807</v>
      </c>
      <c r="K38" s="166">
        <v>4.8</v>
      </c>
      <c r="L38">
        <v>26</v>
      </c>
    </row>
    <row r="39" spans="1:12" ht="12.75" customHeight="1">
      <c r="A39" s="230" t="s">
        <v>445</v>
      </c>
      <c r="B39" s="231"/>
      <c r="C39" s="232"/>
      <c r="D39" s="138">
        <v>23</v>
      </c>
      <c r="E39" s="80">
        <v>351</v>
      </c>
      <c r="F39" s="114">
        <v>357</v>
      </c>
      <c r="G39" s="166">
        <v>-1.7</v>
      </c>
      <c r="H39" s="138">
        <v>23</v>
      </c>
      <c r="I39" s="80">
        <v>440</v>
      </c>
      <c r="J39" s="80">
        <v>460</v>
      </c>
      <c r="K39" s="166">
        <v>-4.2</v>
      </c>
      <c r="L39">
        <v>27</v>
      </c>
    </row>
    <row r="40" spans="1:12" ht="12.75" customHeight="1">
      <c r="A40" s="230" t="s">
        <v>446</v>
      </c>
      <c r="B40" s="231"/>
      <c r="C40" s="232"/>
      <c r="D40" s="138">
        <v>49</v>
      </c>
      <c r="E40" s="80">
        <v>1557</v>
      </c>
      <c r="F40" s="114">
        <v>1471</v>
      </c>
      <c r="G40" s="166">
        <v>5.8</v>
      </c>
      <c r="H40" s="138">
        <v>50</v>
      </c>
      <c r="I40" s="80">
        <v>1694</v>
      </c>
      <c r="J40" s="80">
        <v>1656</v>
      </c>
      <c r="K40" s="166">
        <v>2.3</v>
      </c>
      <c r="L40">
        <v>28</v>
      </c>
    </row>
    <row r="41" spans="1:12" ht="12.75" customHeight="1">
      <c r="A41" s="230" t="s">
        <v>447</v>
      </c>
      <c r="B41" s="231"/>
      <c r="C41" s="232"/>
      <c r="D41" s="138">
        <v>31</v>
      </c>
      <c r="E41" s="80">
        <v>371</v>
      </c>
      <c r="F41" s="114">
        <v>356</v>
      </c>
      <c r="G41" s="166">
        <v>4.3</v>
      </c>
      <c r="H41" s="138">
        <v>32</v>
      </c>
      <c r="I41" s="80">
        <v>441</v>
      </c>
      <c r="J41" s="80">
        <v>425</v>
      </c>
      <c r="K41" s="166">
        <v>3.9</v>
      </c>
      <c r="L41">
        <v>29</v>
      </c>
    </row>
    <row r="42" spans="1:12" ht="12.75" customHeight="1">
      <c r="A42" s="230" t="s">
        <v>448</v>
      </c>
      <c r="B42" s="231"/>
      <c r="C42" s="232"/>
      <c r="D42" s="138">
        <v>79</v>
      </c>
      <c r="E42" s="80">
        <v>1598</v>
      </c>
      <c r="F42" s="114">
        <v>1517</v>
      </c>
      <c r="G42" s="166">
        <v>5.4</v>
      </c>
      <c r="H42" s="138">
        <v>79</v>
      </c>
      <c r="I42" s="80">
        <v>1784</v>
      </c>
      <c r="J42" s="80">
        <v>1730</v>
      </c>
      <c r="K42" s="166">
        <v>3.1</v>
      </c>
      <c r="L42">
        <v>30</v>
      </c>
    </row>
    <row r="43" spans="1:11" ht="12.75" customHeight="1">
      <c r="A43" s="230" t="s">
        <v>425</v>
      </c>
      <c r="B43" s="231"/>
      <c r="C43" s="232"/>
      <c r="D43" s="139"/>
      <c r="E43" s="81">
        <f>SUM(E31:E42)</f>
        <v>13226</v>
      </c>
      <c r="F43" s="32">
        <f>SUM(F31:F42)</f>
        <v>12732</v>
      </c>
      <c r="G43" s="166">
        <f>((E43-F43)/F43)*100</f>
        <v>3.8799874332390827</v>
      </c>
      <c r="H43" s="139"/>
      <c r="I43" s="81">
        <f>SUM(I31:I42)</f>
        <v>14944</v>
      </c>
      <c r="J43" s="81">
        <f>SUM(J31:J42)</f>
        <v>14535</v>
      </c>
      <c r="K43" s="166">
        <f>((I43-J43)/J43)*100</f>
        <v>2.8138974888200896</v>
      </c>
    </row>
    <row r="44" spans="1:11" ht="12.75" customHeight="1">
      <c r="A44" s="58" t="s">
        <v>449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450</v>
      </c>
      <c r="B45" s="231"/>
      <c r="C45" s="232"/>
      <c r="D45" s="138">
        <v>57</v>
      </c>
      <c r="E45" s="80">
        <v>1332</v>
      </c>
      <c r="F45" s="114">
        <v>1265</v>
      </c>
      <c r="G45" s="166">
        <v>5.3</v>
      </c>
      <c r="H45" s="138">
        <v>54</v>
      </c>
      <c r="I45" s="80">
        <v>1489</v>
      </c>
      <c r="J45" s="80">
        <v>1430</v>
      </c>
      <c r="K45" s="166">
        <v>4.1</v>
      </c>
      <c r="L45">
        <v>31</v>
      </c>
    </row>
    <row r="46" spans="1:12" ht="12.75" customHeight="1">
      <c r="A46" s="230" t="s">
        <v>451</v>
      </c>
      <c r="B46" s="231"/>
      <c r="C46" s="232"/>
      <c r="D46" s="138">
        <v>24</v>
      </c>
      <c r="E46" s="80">
        <v>812</v>
      </c>
      <c r="F46" s="114">
        <v>785</v>
      </c>
      <c r="G46" s="166">
        <v>3.5</v>
      </c>
      <c r="H46" s="138">
        <v>24</v>
      </c>
      <c r="I46" s="80">
        <v>893</v>
      </c>
      <c r="J46" s="80">
        <v>879</v>
      </c>
      <c r="K46" s="166">
        <v>1.6</v>
      </c>
      <c r="L46">
        <v>32</v>
      </c>
    </row>
    <row r="47" spans="1:12" ht="12.75" customHeight="1">
      <c r="A47" s="230" t="s">
        <v>452</v>
      </c>
      <c r="B47" s="231"/>
      <c r="C47" s="232"/>
      <c r="D47" s="138">
        <v>20</v>
      </c>
      <c r="E47" s="80">
        <v>1471</v>
      </c>
      <c r="F47" s="114">
        <v>1389</v>
      </c>
      <c r="G47" s="166">
        <v>5.9</v>
      </c>
      <c r="H47" s="138">
        <v>23</v>
      </c>
      <c r="I47" s="80">
        <v>1582</v>
      </c>
      <c r="J47" s="80">
        <v>1557</v>
      </c>
      <c r="K47" s="166">
        <v>1.6</v>
      </c>
      <c r="L47">
        <v>33</v>
      </c>
    </row>
    <row r="48" spans="1:12" ht="12.75" customHeight="1">
      <c r="A48" s="230" t="s">
        <v>453</v>
      </c>
      <c r="B48" s="231"/>
      <c r="C48" s="232"/>
      <c r="D48" s="138">
        <v>7</v>
      </c>
      <c r="E48" s="80">
        <v>946</v>
      </c>
      <c r="F48" s="114">
        <v>911</v>
      </c>
      <c r="G48" s="166">
        <v>3.9</v>
      </c>
      <c r="H48" s="138">
        <v>7</v>
      </c>
      <c r="I48" s="80">
        <v>929</v>
      </c>
      <c r="J48" s="80">
        <v>916</v>
      </c>
      <c r="K48" s="166">
        <v>1.4</v>
      </c>
      <c r="L48">
        <v>34</v>
      </c>
    </row>
    <row r="49" spans="1:12" ht="12.75" customHeight="1">
      <c r="A49" s="230" t="s">
        <v>454</v>
      </c>
      <c r="B49" s="231"/>
      <c r="C49" s="232"/>
      <c r="D49" s="138">
        <v>42</v>
      </c>
      <c r="E49" s="80">
        <v>1082</v>
      </c>
      <c r="F49" s="114">
        <v>1036</v>
      </c>
      <c r="G49" s="166">
        <v>4.4</v>
      </c>
      <c r="H49" s="138">
        <v>44</v>
      </c>
      <c r="I49" s="80">
        <v>1085</v>
      </c>
      <c r="J49" s="80">
        <v>1054</v>
      </c>
      <c r="K49" s="166">
        <v>2.9</v>
      </c>
      <c r="L49">
        <v>35</v>
      </c>
    </row>
    <row r="50" spans="1:12" ht="12.75" customHeight="1">
      <c r="A50" s="230" t="s">
        <v>455</v>
      </c>
      <c r="B50" s="231"/>
      <c r="C50" s="232"/>
      <c r="D50" s="138">
        <v>44</v>
      </c>
      <c r="E50" s="80">
        <v>1060</v>
      </c>
      <c r="F50" s="114">
        <v>1037</v>
      </c>
      <c r="G50" s="166">
        <v>2.2</v>
      </c>
      <c r="H50" s="138">
        <v>45</v>
      </c>
      <c r="I50" s="80">
        <v>1095</v>
      </c>
      <c r="J50" s="80">
        <v>1087</v>
      </c>
      <c r="K50" s="166">
        <v>0.8</v>
      </c>
      <c r="L50">
        <v>36</v>
      </c>
    </row>
    <row r="51" spans="1:12" ht="12.75" customHeight="1">
      <c r="A51" s="230" t="s">
        <v>456</v>
      </c>
      <c r="B51" s="231"/>
      <c r="C51" s="232"/>
      <c r="D51" s="138">
        <v>14</v>
      </c>
      <c r="E51" s="80">
        <v>1498</v>
      </c>
      <c r="F51" s="114">
        <v>1405</v>
      </c>
      <c r="G51" s="166">
        <v>6.6</v>
      </c>
      <c r="H51" s="138">
        <v>17</v>
      </c>
      <c r="I51" s="80">
        <v>1795</v>
      </c>
      <c r="J51" s="80">
        <v>1732</v>
      </c>
      <c r="K51" s="166">
        <v>3.6</v>
      </c>
      <c r="L51">
        <v>37</v>
      </c>
    </row>
    <row r="52" spans="1:12" ht="12.75" customHeight="1">
      <c r="A52" s="230" t="s">
        <v>457</v>
      </c>
      <c r="B52" s="231"/>
      <c r="C52" s="232"/>
      <c r="D52" s="138">
        <v>100</v>
      </c>
      <c r="E52" s="80">
        <v>4664</v>
      </c>
      <c r="F52" s="114">
        <v>4531</v>
      </c>
      <c r="G52" s="166">
        <v>2.9</v>
      </c>
      <c r="H52" s="138">
        <v>93</v>
      </c>
      <c r="I52" s="80">
        <v>4841</v>
      </c>
      <c r="J52" s="80">
        <v>4750</v>
      </c>
      <c r="K52" s="166">
        <v>1.9</v>
      </c>
      <c r="L52">
        <v>38</v>
      </c>
    </row>
    <row r="53" spans="1:11" ht="12.75" customHeight="1">
      <c r="A53" s="230" t="s">
        <v>425</v>
      </c>
      <c r="B53" s="231"/>
      <c r="C53" s="232"/>
      <c r="D53" s="139"/>
      <c r="E53" s="81">
        <f>SUM(E45:E52)</f>
        <v>12865</v>
      </c>
      <c r="F53" s="32">
        <f>SUM(F45:F52)</f>
        <v>12359</v>
      </c>
      <c r="G53" s="166">
        <f>((E53-F53)/F53)*100</f>
        <v>4.0941823772149855</v>
      </c>
      <c r="H53" s="139"/>
      <c r="I53" s="81">
        <f>SUM(I45:I52)</f>
        <v>13709</v>
      </c>
      <c r="J53" s="81">
        <f>SUM(J45:J52)</f>
        <v>13405</v>
      </c>
      <c r="K53" s="166">
        <f>((I53-J53)/J53)*100</f>
        <v>2.26781051846326</v>
      </c>
    </row>
    <row r="54" spans="1:11" ht="12.75" customHeight="1">
      <c r="A54" s="58" t="s">
        <v>458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459</v>
      </c>
      <c r="B55" s="231"/>
      <c r="C55" s="232"/>
      <c r="D55" s="138">
        <v>31</v>
      </c>
      <c r="E55" s="80">
        <v>104</v>
      </c>
      <c r="F55" s="114">
        <v>107</v>
      </c>
      <c r="G55" s="166">
        <v>-2.5</v>
      </c>
      <c r="H55" s="138">
        <v>29</v>
      </c>
      <c r="I55" s="80">
        <v>139</v>
      </c>
      <c r="J55" s="80">
        <v>135</v>
      </c>
      <c r="K55" s="166">
        <v>3</v>
      </c>
      <c r="L55">
        <v>39</v>
      </c>
    </row>
    <row r="56" spans="1:12" ht="12.75" customHeight="1">
      <c r="A56" s="230" t="s">
        <v>460</v>
      </c>
      <c r="B56" s="231"/>
      <c r="C56" s="232"/>
      <c r="D56" s="138">
        <v>35</v>
      </c>
      <c r="E56" s="80">
        <v>932</v>
      </c>
      <c r="F56" s="114">
        <v>889</v>
      </c>
      <c r="G56" s="166">
        <v>4.9</v>
      </c>
      <c r="H56" s="138">
        <v>50</v>
      </c>
      <c r="I56" s="80">
        <v>1063</v>
      </c>
      <c r="J56" s="80">
        <v>1012</v>
      </c>
      <c r="K56" s="166">
        <v>5</v>
      </c>
      <c r="L56">
        <v>40</v>
      </c>
    </row>
    <row r="57" spans="1:12" ht="12.75" customHeight="1">
      <c r="A57" s="230" t="s">
        <v>461</v>
      </c>
      <c r="B57" s="231"/>
      <c r="C57" s="232"/>
      <c r="D57" s="138">
        <v>65</v>
      </c>
      <c r="E57" s="80">
        <v>3564</v>
      </c>
      <c r="F57" s="114">
        <v>3348</v>
      </c>
      <c r="G57" s="166">
        <v>6.4</v>
      </c>
      <c r="H57" s="138">
        <v>69</v>
      </c>
      <c r="I57" s="80">
        <v>3790</v>
      </c>
      <c r="J57" s="80">
        <v>3524</v>
      </c>
      <c r="K57" s="166">
        <v>7.5</v>
      </c>
      <c r="L57">
        <v>41</v>
      </c>
    </row>
    <row r="58" spans="1:12" ht="12.75" customHeight="1">
      <c r="A58" s="230" t="s">
        <v>462</v>
      </c>
      <c r="B58" s="231"/>
      <c r="C58" s="232"/>
      <c r="D58" s="138">
        <v>55</v>
      </c>
      <c r="E58" s="80">
        <v>951</v>
      </c>
      <c r="F58" s="114">
        <v>913</v>
      </c>
      <c r="G58" s="166">
        <v>4.1</v>
      </c>
      <c r="H58" s="138">
        <v>58</v>
      </c>
      <c r="I58" s="80">
        <v>1061</v>
      </c>
      <c r="J58" s="80">
        <v>1021</v>
      </c>
      <c r="K58" s="166">
        <v>3.9</v>
      </c>
      <c r="L58">
        <v>42</v>
      </c>
    </row>
    <row r="59" spans="1:23" ht="12.75" customHeight="1">
      <c r="A59" s="230" t="s">
        <v>463</v>
      </c>
      <c r="B59" s="231"/>
      <c r="C59" s="232"/>
      <c r="D59" s="138">
        <v>9</v>
      </c>
      <c r="E59" s="80">
        <v>52</v>
      </c>
      <c r="F59" s="114">
        <v>51</v>
      </c>
      <c r="G59" s="166">
        <v>2.6</v>
      </c>
      <c r="H59" s="138">
        <v>9</v>
      </c>
      <c r="I59" s="80">
        <v>87</v>
      </c>
      <c r="J59" s="80">
        <v>85</v>
      </c>
      <c r="K59" s="166">
        <v>2.1</v>
      </c>
      <c r="L59">
        <v>43</v>
      </c>
      <c r="P59" s="113"/>
      <c r="Q59" s="113" t="s">
        <v>409</v>
      </c>
      <c r="R59" s="113" t="s">
        <v>410</v>
      </c>
      <c r="S59" s="104" t="s">
        <v>411</v>
      </c>
      <c r="T59" s="113" t="s">
        <v>413</v>
      </c>
      <c r="U59" s="113" t="s">
        <v>414</v>
      </c>
      <c r="V59" s="106" t="s">
        <v>415</v>
      </c>
      <c r="W59" s="70" t="s">
        <v>57</v>
      </c>
    </row>
    <row r="60" spans="1:23" ht="12.75" customHeight="1">
      <c r="A60" s="230" t="s">
        <v>464</v>
      </c>
      <c r="B60" s="231"/>
      <c r="C60" s="232"/>
      <c r="D60" s="138">
        <v>112</v>
      </c>
      <c r="E60" s="80">
        <v>449</v>
      </c>
      <c r="F60" s="114">
        <v>417</v>
      </c>
      <c r="G60" s="166">
        <v>7.7</v>
      </c>
      <c r="H60" s="138">
        <v>104</v>
      </c>
      <c r="I60" s="80">
        <v>522</v>
      </c>
      <c r="J60" s="80">
        <v>493</v>
      </c>
      <c r="K60" s="166">
        <v>5.8</v>
      </c>
      <c r="L60">
        <v>44</v>
      </c>
      <c r="P60" s="136"/>
      <c r="Q60" s="136">
        <v>50684</v>
      </c>
      <c r="R60" s="136">
        <v>48402</v>
      </c>
      <c r="S60" s="137">
        <v>4.7</v>
      </c>
      <c r="T60" s="136">
        <v>55279</v>
      </c>
      <c r="U60" s="136">
        <v>53624</v>
      </c>
      <c r="V60" s="137">
        <v>3.1</v>
      </c>
      <c r="W60">
        <v>1</v>
      </c>
    </row>
    <row r="61" spans="1:12" ht="12.75" customHeight="1">
      <c r="A61" s="230" t="s">
        <v>465</v>
      </c>
      <c r="B61" s="231"/>
      <c r="C61" s="232"/>
      <c r="D61" s="138">
        <v>65</v>
      </c>
      <c r="E61" s="80">
        <v>476</v>
      </c>
      <c r="F61" s="114">
        <v>452</v>
      </c>
      <c r="G61" s="166">
        <v>5.3</v>
      </c>
      <c r="H61" s="138">
        <v>67</v>
      </c>
      <c r="I61" s="80">
        <v>527</v>
      </c>
      <c r="J61" s="80">
        <v>508</v>
      </c>
      <c r="K61" s="166">
        <v>3.8</v>
      </c>
      <c r="L61">
        <v>45</v>
      </c>
    </row>
    <row r="62" spans="1:12" ht="12.75" customHeight="1">
      <c r="A62" s="230" t="s">
        <v>466</v>
      </c>
      <c r="B62" s="231"/>
      <c r="C62" s="232"/>
      <c r="D62" s="138">
        <v>32</v>
      </c>
      <c r="E62" s="80">
        <v>316</v>
      </c>
      <c r="F62" s="114">
        <v>304</v>
      </c>
      <c r="G62" s="166">
        <v>4.1</v>
      </c>
      <c r="H62" s="138">
        <v>34</v>
      </c>
      <c r="I62" s="80">
        <v>353</v>
      </c>
      <c r="J62" s="80">
        <v>334</v>
      </c>
      <c r="K62" s="166">
        <v>5.8</v>
      </c>
      <c r="L62">
        <v>46</v>
      </c>
    </row>
    <row r="63" spans="1:12" ht="12.75" customHeight="1">
      <c r="A63" s="230" t="s">
        <v>467</v>
      </c>
      <c r="B63" s="231"/>
      <c r="C63" s="232"/>
      <c r="D63" s="138">
        <v>26</v>
      </c>
      <c r="E63" s="80">
        <v>734</v>
      </c>
      <c r="F63" s="114">
        <v>718</v>
      </c>
      <c r="G63" s="166">
        <v>2.3</v>
      </c>
      <c r="H63" s="138">
        <v>28</v>
      </c>
      <c r="I63" s="80">
        <v>906</v>
      </c>
      <c r="J63" s="80">
        <v>876</v>
      </c>
      <c r="K63" s="166">
        <v>3.5</v>
      </c>
      <c r="L63">
        <v>47</v>
      </c>
    </row>
    <row r="64" spans="1:12" ht="12.75" customHeight="1">
      <c r="A64" s="230" t="s">
        <v>468</v>
      </c>
      <c r="B64" s="231"/>
      <c r="C64" s="232"/>
      <c r="D64" s="138">
        <v>103</v>
      </c>
      <c r="E64" s="80">
        <v>879</v>
      </c>
      <c r="F64" s="114">
        <v>827</v>
      </c>
      <c r="G64" s="166">
        <v>6.4</v>
      </c>
      <c r="H64" s="138">
        <v>102</v>
      </c>
      <c r="I64" s="80">
        <v>1007</v>
      </c>
      <c r="J64" s="80">
        <v>956</v>
      </c>
      <c r="K64" s="166">
        <v>5.4</v>
      </c>
      <c r="L64">
        <v>48</v>
      </c>
    </row>
    <row r="65" spans="1:12" ht="12.75" customHeight="1">
      <c r="A65" s="230" t="s">
        <v>469</v>
      </c>
      <c r="B65" s="231"/>
      <c r="C65" s="232"/>
      <c r="D65" s="138">
        <v>44</v>
      </c>
      <c r="E65" s="80">
        <v>414</v>
      </c>
      <c r="F65" s="114">
        <v>392</v>
      </c>
      <c r="G65" s="166">
        <v>5.6</v>
      </c>
      <c r="H65" s="138">
        <v>39</v>
      </c>
      <c r="I65" s="80">
        <v>478</v>
      </c>
      <c r="J65" s="80">
        <v>448</v>
      </c>
      <c r="K65" s="166">
        <v>6.7</v>
      </c>
      <c r="L65">
        <v>49</v>
      </c>
    </row>
    <row r="66" spans="1:12" ht="12.75" customHeight="1">
      <c r="A66" s="230" t="s">
        <v>470</v>
      </c>
      <c r="B66" s="231"/>
      <c r="C66" s="232"/>
      <c r="D66" s="138">
        <v>75</v>
      </c>
      <c r="E66" s="80">
        <v>828</v>
      </c>
      <c r="F66" s="114">
        <v>790</v>
      </c>
      <c r="G66" s="166">
        <v>4.9</v>
      </c>
      <c r="H66" s="138">
        <v>66</v>
      </c>
      <c r="I66" s="80">
        <v>884</v>
      </c>
      <c r="J66" s="80">
        <v>857</v>
      </c>
      <c r="K66" s="166">
        <v>3.2</v>
      </c>
      <c r="L66">
        <v>50</v>
      </c>
    </row>
    <row r="67" spans="1:12" ht="12.75" customHeight="1">
      <c r="A67" s="230" t="s">
        <v>471</v>
      </c>
      <c r="B67" s="231"/>
      <c r="C67" s="232"/>
      <c r="D67" s="138">
        <v>95</v>
      </c>
      <c r="E67" s="80">
        <v>364</v>
      </c>
      <c r="F67" s="114">
        <v>365</v>
      </c>
      <c r="G67" s="166">
        <v>-0.1</v>
      </c>
      <c r="H67" s="138">
        <v>93</v>
      </c>
      <c r="I67" s="80">
        <v>438</v>
      </c>
      <c r="J67" s="80">
        <v>435</v>
      </c>
      <c r="K67" s="166">
        <v>0.7</v>
      </c>
      <c r="L67">
        <v>51</v>
      </c>
    </row>
    <row r="68" spans="1:11" ht="12.75" customHeight="1">
      <c r="A68" s="230" t="s">
        <v>425</v>
      </c>
      <c r="B68" s="231"/>
      <c r="C68" s="232"/>
      <c r="D68" s="71"/>
      <c r="E68" s="81">
        <f>SUM(E55:E67)</f>
        <v>10063</v>
      </c>
      <c r="F68" s="32">
        <f>SUM(F55:F67)</f>
        <v>9573</v>
      </c>
      <c r="G68" s="166">
        <f>((E68-F68)/F68)*100</f>
        <v>5.118562624046798</v>
      </c>
      <c r="H68" s="82"/>
      <c r="I68" s="81">
        <f>SUM(I55:I67)</f>
        <v>11255</v>
      </c>
      <c r="J68" s="81">
        <f>SUM(J55:J67)</f>
        <v>10684</v>
      </c>
      <c r="K68" s="166">
        <f>((I68-J68)/J68)*100</f>
        <v>5.344440284537626</v>
      </c>
    </row>
    <row r="69" spans="1:11" ht="12.75" customHeight="1">
      <c r="A69" s="233" t="s">
        <v>472</v>
      </c>
      <c r="B69" s="234"/>
      <c r="C69" s="235"/>
      <c r="D69" s="81">
        <f>SUM(D6:D68)</f>
        <v>2405</v>
      </c>
      <c r="E69" s="81">
        <f>Q60</f>
        <v>50684</v>
      </c>
      <c r="F69" s="32">
        <f>R60</f>
        <v>48402</v>
      </c>
      <c r="G69" s="166">
        <f>S60</f>
        <v>4.7</v>
      </c>
      <c r="H69" s="81">
        <f>SUM(H6:H68)</f>
        <v>2446</v>
      </c>
      <c r="I69" s="81">
        <f>T60</f>
        <v>55279</v>
      </c>
      <c r="J69" s="81">
        <f>U60</f>
        <v>53624</v>
      </c>
      <c r="K69" s="166">
        <f>V60</f>
        <v>3.1</v>
      </c>
    </row>
    <row r="70" spans="1:11" ht="12.75">
      <c r="A70" s="236" t="s">
        <v>473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2.7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8" t="s">
        <v>474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403</v>
      </c>
      <c r="B3" s="240"/>
      <c r="C3" s="241"/>
      <c r="D3" s="248" t="str">
        <f>Data!B4</f>
        <v>November</v>
      </c>
      <c r="E3" s="249"/>
      <c r="F3" s="249"/>
      <c r="G3" s="250"/>
      <c r="H3" s="248">
        <f>Data!B6</f>
        <v>41913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404</v>
      </c>
      <c r="E4" s="210" t="s">
        <v>405</v>
      </c>
      <c r="F4" s="211"/>
      <c r="G4" s="256" t="s">
        <v>406</v>
      </c>
      <c r="H4" s="251" t="s">
        <v>404</v>
      </c>
      <c r="I4" s="210" t="s">
        <v>405</v>
      </c>
      <c r="J4" s="211"/>
      <c r="K4" s="256" t="s">
        <v>406</v>
      </c>
    </row>
    <row r="5" spans="1:11" ht="25.5">
      <c r="A5" s="245"/>
      <c r="B5" s="246"/>
      <c r="C5" s="247"/>
      <c r="D5" s="252"/>
      <c r="E5" s="28" t="str">
        <f>CONCATENATE(Data!A4,"   (Preliminary)")</f>
        <v>2015   (Preliminary)</v>
      </c>
      <c r="F5" s="28">
        <f>Data!A4-1</f>
        <v>2014</v>
      </c>
      <c r="G5" s="257"/>
      <c r="H5" s="252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53"/>
      <c r="B6" s="254"/>
      <c r="C6" s="255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407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408</v>
      </c>
      <c r="E8" s="66" t="s">
        <v>409</v>
      </c>
      <c r="F8" s="66" t="s">
        <v>410</v>
      </c>
      <c r="G8" s="130" t="s">
        <v>411</v>
      </c>
      <c r="H8" s="66" t="s">
        <v>412</v>
      </c>
      <c r="I8" s="66" t="s">
        <v>413</v>
      </c>
      <c r="J8" s="66" t="s">
        <v>414</v>
      </c>
      <c r="K8" s="131" t="s">
        <v>415</v>
      </c>
      <c r="L8" s="70" t="s">
        <v>57</v>
      </c>
    </row>
    <row r="9" spans="1:12" ht="12.75" customHeight="1">
      <c r="A9" s="230" t="s">
        <v>416</v>
      </c>
      <c r="B9" s="231"/>
      <c r="C9" s="232"/>
      <c r="D9" s="138">
        <v>19</v>
      </c>
      <c r="E9" s="80">
        <v>1899</v>
      </c>
      <c r="F9" s="80">
        <v>1847</v>
      </c>
      <c r="G9" s="166">
        <v>2.8</v>
      </c>
      <c r="H9" s="138">
        <v>17</v>
      </c>
      <c r="I9" s="80">
        <v>2047</v>
      </c>
      <c r="J9" s="80">
        <v>2042</v>
      </c>
      <c r="K9" s="166">
        <v>0.3</v>
      </c>
      <c r="L9">
        <v>1</v>
      </c>
    </row>
    <row r="10" spans="1:12" ht="12.75" customHeight="1">
      <c r="A10" s="230" t="s">
        <v>417</v>
      </c>
      <c r="B10" s="231"/>
      <c r="C10" s="232"/>
      <c r="D10" s="138">
        <v>10</v>
      </c>
      <c r="E10" s="80">
        <v>204</v>
      </c>
      <c r="F10" s="80">
        <v>198</v>
      </c>
      <c r="G10" s="166">
        <v>3.3</v>
      </c>
      <c r="H10" s="138">
        <v>10</v>
      </c>
      <c r="I10" s="80">
        <v>229</v>
      </c>
      <c r="J10" s="80">
        <v>225</v>
      </c>
      <c r="K10" s="166">
        <v>2</v>
      </c>
      <c r="L10">
        <v>2</v>
      </c>
    </row>
    <row r="11" spans="1:12" ht="12.75" customHeight="1">
      <c r="A11" s="230" t="s">
        <v>418</v>
      </c>
      <c r="B11" s="231"/>
      <c r="C11" s="232"/>
      <c r="D11" s="138">
        <v>46</v>
      </c>
      <c r="E11" s="80">
        <v>3562</v>
      </c>
      <c r="F11" s="80">
        <v>3452</v>
      </c>
      <c r="G11" s="166">
        <v>3.2</v>
      </c>
      <c r="H11" s="138">
        <v>63</v>
      </c>
      <c r="I11" s="80">
        <v>3834</v>
      </c>
      <c r="J11" s="80">
        <v>3772</v>
      </c>
      <c r="K11" s="166">
        <v>1.7</v>
      </c>
      <c r="L11">
        <v>3</v>
      </c>
    </row>
    <row r="12" spans="1:12" ht="12.75" customHeight="1">
      <c r="A12" s="230" t="s">
        <v>419</v>
      </c>
      <c r="B12" s="231"/>
      <c r="C12" s="232"/>
      <c r="D12" s="138">
        <v>73</v>
      </c>
      <c r="E12" s="80">
        <v>378</v>
      </c>
      <c r="F12" s="80">
        <v>362</v>
      </c>
      <c r="G12" s="166">
        <v>4.4</v>
      </c>
      <c r="H12" s="138">
        <v>79</v>
      </c>
      <c r="I12" s="80">
        <v>578</v>
      </c>
      <c r="J12" s="80">
        <v>561</v>
      </c>
      <c r="K12" s="166">
        <v>3.1</v>
      </c>
      <c r="L12">
        <v>4</v>
      </c>
    </row>
    <row r="13" spans="1:12" ht="12.75" customHeight="1">
      <c r="A13" s="230" t="s">
        <v>420</v>
      </c>
      <c r="B13" s="231"/>
      <c r="C13" s="232"/>
      <c r="D13" s="138">
        <v>42</v>
      </c>
      <c r="E13" s="80">
        <v>4896</v>
      </c>
      <c r="F13" s="80">
        <v>4754</v>
      </c>
      <c r="G13" s="166">
        <v>3</v>
      </c>
      <c r="H13" s="138">
        <v>41</v>
      </c>
      <c r="I13" s="80">
        <v>4870</v>
      </c>
      <c r="J13" s="80">
        <v>4919</v>
      </c>
      <c r="K13" s="166">
        <v>-1</v>
      </c>
      <c r="L13">
        <v>5</v>
      </c>
    </row>
    <row r="14" spans="1:12" ht="12.75" customHeight="1">
      <c r="A14" s="230" t="s">
        <v>421</v>
      </c>
      <c r="B14" s="231"/>
      <c r="C14" s="232"/>
      <c r="D14" s="138">
        <v>36</v>
      </c>
      <c r="E14" s="80">
        <v>5763</v>
      </c>
      <c r="F14" s="80">
        <v>5658</v>
      </c>
      <c r="G14" s="166">
        <v>1.9</v>
      </c>
      <c r="H14" s="138">
        <v>78</v>
      </c>
      <c r="I14" s="80">
        <v>6811</v>
      </c>
      <c r="J14" s="80">
        <v>6610</v>
      </c>
      <c r="K14" s="166">
        <v>3</v>
      </c>
      <c r="L14">
        <v>6</v>
      </c>
    </row>
    <row r="15" spans="1:12" ht="12.75" customHeight="1">
      <c r="A15" s="230" t="s">
        <v>422</v>
      </c>
      <c r="B15" s="231"/>
      <c r="C15" s="232"/>
      <c r="D15" s="138">
        <v>26</v>
      </c>
      <c r="E15" s="80">
        <v>3807</v>
      </c>
      <c r="F15" s="80">
        <v>3727</v>
      </c>
      <c r="G15" s="166">
        <v>2.1</v>
      </c>
      <c r="H15" s="138">
        <v>24</v>
      </c>
      <c r="I15" s="80">
        <v>4235</v>
      </c>
      <c r="J15" s="80">
        <v>4283</v>
      </c>
      <c r="K15" s="166">
        <v>-1.1</v>
      </c>
      <c r="L15">
        <v>7</v>
      </c>
    </row>
    <row r="16" spans="1:12" ht="12.75" customHeight="1">
      <c r="A16" s="230" t="s">
        <v>423</v>
      </c>
      <c r="B16" s="231"/>
      <c r="C16" s="232"/>
      <c r="D16" s="138">
        <v>44</v>
      </c>
      <c r="E16" s="80">
        <v>418</v>
      </c>
      <c r="F16" s="80">
        <v>406</v>
      </c>
      <c r="G16" s="166">
        <v>3.1</v>
      </c>
      <c r="H16" s="138">
        <v>39</v>
      </c>
      <c r="I16" s="80">
        <v>426</v>
      </c>
      <c r="J16" s="80">
        <v>419</v>
      </c>
      <c r="K16" s="166">
        <v>1.7</v>
      </c>
      <c r="L16">
        <v>8</v>
      </c>
    </row>
    <row r="17" spans="1:12" ht="12.75" customHeight="1">
      <c r="A17" s="230" t="s">
        <v>424</v>
      </c>
      <c r="B17" s="231"/>
      <c r="C17" s="232"/>
      <c r="D17" s="138">
        <v>0</v>
      </c>
      <c r="E17" s="80">
        <v>99</v>
      </c>
      <c r="F17" s="80">
        <v>97</v>
      </c>
      <c r="G17" s="166">
        <v>2.2</v>
      </c>
      <c r="H17" s="138">
        <v>0</v>
      </c>
      <c r="I17" s="80">
        <v>112</v>
      </c>
      <c r="J17" s="80">
        <v>110</v>
      </c>
      <c r="K17" s="166">
        <v>2.3</v>
      </c>
      <c r="L17">
        <v>9</v>
      </c>
    </row>
    <row r="18" spans="1:11" ht="12.75" customHeight="1">
      <c r="A18" s="230" t="s">
        <v>425</v>
      </c>
      <c r="B18" s="231"/>
      <c r="C18" s="232"/>
      <c r="D18" s="139"/>
      <c r="E18" s="81">
        <f>SUM(E9:E17)</f>
        <v>21026</v>
      </c>
      <c r="F18" s="81">
        <f>SUM(F9:F17)</f>
        <v>20501</v>
      </c>
      <c r="G18" s="166">
        <f>((E18-F18)/F18)*100</f>
        <v>2.5608506902102337</v>
      </c>
      <c r="H18" s="139"/>
      <c r="I18" s="81">
        <f>SUM(I9:I17)</f>
        <v>23142</v>
      </c>
      <c r="J18" s="81">
        <f>SUM(J9:J17)</f>
        <v>22941</v>
      </c>
      <c r="K18" s="166">
        <f>((I18-J18)/J18)*100</f>
        <v>0.8761605858506603</v>
      </c>
    </row>
    <row r="19" spans="1:11" ht="12.75" customHeight="1">
      <c r="A19" s="58" t="s">
        <v>426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427</v>
      </c>
      <c r="B20" s="231"/>
      <c r="C20" s="232"/>
      <c r="D20" s="138">
        <v>11</v>
      </c>
      <c r="E20" s="80">
        <v>360</v>
      </c>
      <c r="F20" s="80">
        <v>352</v>
      </c>
      <c r="G20" s="166">
        <v>2.4</v>
      </c>
      <c r="H20" s="138">
        <v>13</v>
      </c>
      <c r="I20" s="80">
        <v>412</v>
      </c>
      <c r="J20" s="80">
        <v>407</v>
      </c>
      <c r="K20" s="166">
        <v>1.4</v>
      </c>
      <c r="L20">
        <v>10</v>
      </c>
    </row>
    <row r="21" spans="1:12" ht="12.75" customHeight="1">
      <c r="A21" s="230" t="s">
        <v>428</v>
      </c>
      <c r="B21" s="231"/>
      <c r="C21" s="232"/>
      <c r="D21" s="138">
        <v>2</v>
      </c>
      <c r="E21" s="80">
        <v>193</v>
      </c>
      <c r="F21" s="80">
        <v>201</v>
      </c>
      <c r="G21" s="166">
        <v>-3.9</v>
      </c>
      <c r="H21" s="138">
        <v>3</v>
      </c>
      <c r="I21" s="80">
        <v>218</v>
      </c>
      <c r="J21" s="80">
        <v>225</v>
      </c>
      <c r="K21" s="166">
        <v>-3.2</v>
      </c>
      <c r="L21">
        <v>11</v>
      </c>
    </row>
    <row r="22" spans="1:12" ht="12.75" customHeight="1">
      <c r="A22" s="230" t="s">
        <v>429</v>
      </c>
      <c r="B22" s="231"/>
      <c r="C22" s="232"/>
      <c r="D22" s="138">
        <v>131</v>
      </c>
      <c r="E22" s="80">
        <v>9117</v>
      </c>
      <c r="F22" s="80">
        <v>8539</v>
      </c>
      <c r="G22" s="166">
        <v>6.8</v>
      </c>
      <c r="H22" s="138">
        <v>128</v>
      </c>
      <c r="I22" s="80">
        <v>9782</v>
      </c>
      <c r="J22" s="80">
        <v>9392</v>
      </c>
      <c r="K22" s="166">
        <v>4.2</v>
      </c>
      <c r="L22">
        <v>12</v>
      </c>
    </row>
    <row r="23" spans="1:12" ht="12.75" customHeight="1">
      <c r="A23" s="230" t="s">
        <v>430</v>
      </c>
      <c r="B23" s="231"/>
      <c r="C23" s="232"/>
      <c r="D23" s="138">
        <v>91</v>
      </c>
      <c r="E23" s="80">
        <v>4470</v>
      </c>
      <c r="F23" s="80">
        <v>4272</v>
      </c>
      <c r="G23" s="166">
        <v>4.6</v>
      </c>
      <c r="H23" s="138">
        <v>94</v>
      </c>
      <c r="I23" s="80">
        <v>5203</v>
      </c>
      <c r="J23" s="80">
        <v>5050</v>
      </c>
      <c r="K23" s="166">
        <v>3</v>
      </c>
      <c r="L23">
        <v>13</v>
      </c>
    </row>
    <row r="24" spans="1:12" ht="12.75" customHeight="1">
      <c r="A24" s="230" t="s">
        <v>431</v>
      </c>
      <c r="B24" s="231"/>
      <c r="C24" s="232"/>
      <c r="D24" s="138">
        <v>26</v>
      </c>
      <c r="E24" s="80">
        <v>3251</v>
      </c>
      <c r="F24" s="80">
        <v>3143</v>
      </c>
      <c r="G24" s="166">
        <v>3.4</v>
      </c>
      <c r="H24" s="138">
        <v>25</v>
      </c>
      <c r="I24" s="80">
        <v>3612</v>
      </c>
      <c r="J24" s="80">
        <v>3576</v>
      </c>
      <c r="K24" s="166">
        <v>1</v>
      </c>
      <c r="L24">
        <v>14</v>
      </c>
    </row>
    <row r="25" spans="1:12" ht="12.75" customHeight="1">
      <c r="A25" s="230" t="s">
        <v>432</v>
      </c>
      <c r="B25" s="231"/>
      <c r="C25" s="232"/>
      <c r="D25" s="138">
        <v>20</v>
      </c>
      <c r="E25" s="80">
        <v>3924</v>
      </c>
      <c r="F25" s="80">
        <v>3728</v>
      </c>
      <c r="G25" s="166">
        <v>5.2</v>
      </c>
      <c r="H25" s="138">
        <v>22</v>
      </c>
      <c r="I25" s="80">
        <v>4097</v>
      </c>
      <c r="J25" s="80">
        <v>4104</v>
      </c>
      <c r="K25" s="166">
        <v>-0.2</v>
      </c>
      <c r="L25">
        <v>15</v>
      </c>
    </row>
    <row r="26" spans="1:12" ht="12.75" customHeight="1">
      <c r="A26" s="230" t="s">
        <v>433</v>
      </c>
      <c r="B26" s="231"/>
      <c r="C26" s="232"/>
      <c r="D26" s="138">
        <v>41</v>
      </c>
      <c r="E26" s="80">
        <v>1617</v>
      </c>
      <c r="F26" s="80">
        <v>1521</v>
      </c>
      <c r="G26" s="166">
        <v>6.4</v>
      </c>
      <c r="H26" s="138">
        <v>41</v>
      </c>
      <c r="I26" s="80">
        <v>1729</v>
      </c>
      <c r="J26" s="80">
        <v>1714</v>
      </c>
      <c r="K26" s="166">
        <v>0.9</v>
      </c>
      <c r="L26">
        <v>16</v>
      </c>
    </row>
    <row r="27" spans="1:12" ht="12.75" customHeight="1">
      <c r="A27" s="230" t="s">
        <v>434</v>
      </c>
      <c r="B27" s="231"/>
      <c r="C27" s="232"/>
      <c r="D27" s="138">
        <v>354</v>
      </c>
      <c r="E27" s="80">
        <v>3436</v>
      </c>
      <c r="F27" s="80">
        <v>3311</v>
      </c>
      <c r="G27" s="166">
        <v>3.8</v>
      </c>
      <c r="H27" s="138">
        <v>362</v>
      </c>
      <c r="I27" s="80">
        <v>3677</v>
      </c>
      <c r="J27" s="80">
        <v>3641</v>
      </c>
      <c r="K27" s="166">
        <v>1</v>
      </c>
      <c r="L27">
        <v>17</v>
      </c>
    </row>
    <row r="28" spans="1:12" ht="12.75" customHeight="1">
      <c r="A28" s="230" t="s">
        <v>435</v>
      </c>
      <c r="B28" s="231"/>
      <c r="C28" s="232"/>
      <c r="D28" s="138">
        <v>9</v>
      </c>
      <c r="E28" s="80">
        <v>737</v>
      </c>
      <c r="F28" s="80">
        <v>747</v>
      </c>
      <c r="G28" s="166">
        <v>-1.3</v>
      </c>
      <c r="H28" s="138">
        <v>9</v>
      </c>
      <c r="I28" s="80">
        <v>670</v>
      </c>
      <c r="J28" s="80">
        <v>661</v>
      </c>
      <c r="K28" s="166">
        <v>1.3</v>
      </c>
      <c r="L28">
        <v>18</v>
      </c>
    </row>
    <row r="29" spans="1:11" ht="12.75" customHeight="1">
      <c r="A29" s="230" t="s">
        <v>425</v>
      </c>
      <c r="B29" s="231"/>
      <c r="C29" s="232"/>
      <c r="D29" s="139"/>
      <c r="E29" s="81">
        <f>SUM(E20:E28)</f>
        <v>27105</v>
      </c>
      <c r="F29" s="81">
        <f>SUM(F20:F28)</f>
        <v>25814</v>
      </c>
      <c r="G29" s="166">
        <f>((E29-F29)/F29)*100</f>
        <v>5.00116216006818</v>
      </c>
      <c r="H29" s="139"/>
      <c r="I29" s="81">
        <f>SUM(I20:I28)</f>
        <v>29400</v>
      </c>
      <c r="J29" s="81">
        <f>SUM(J20:J28)</f>
        <v>28770</v>
      </c>
      <c r="K29" s="166">
        <f>((I29-J29)/J29)*100</f>
        <v>2.18978102189781</v>
      </c>
    </row>
    <row r="30" spans="1:11" ht="12.75" customHeight="1">
      <c r="A30" s="58" t="s">
        <v>436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437</v>
      </c>
      <c r="B31" s="231"/>
      <c r="C31" s="232"/>
      <c r="D31" s="138">
        <v>33</v>
      </c>
      <c r="E31" s="80">
        <v>4723</v>
      </c>
      <c r="F31" s="80">
        <v>4659</v>
      </c>
      <c r="G31" s="166">
        <v>1.4</v>
      </c>
      <c r="H31" s="138">
        <v>42</v>
      </c>
      <c r="I31" s="80">
        <v>5733</v>
      </c>
      <c r="J31" s="80">
        <v>5670</v>
      </c>
      <c r="K31" s="166">
        <v>1.1</v>
      </c>
      <c r="L31">
        <v>19</v>
      </c>
    </row>
    <row r="32" spans="1:12" ht="12.75" customHeight="1">
      <c r="A32" s="230" t="s">
        <v>438</v>
      </c>
      <c r="B32" s="231"/>
      <c r="C32" s="232"/>
      <c r="D32" s="138">
        <v>0</v>
      </c>
      <c r="E32" s="80">
        <v>2697</v>
      </c>
      <c r="F32" s="80">
        <v>2622</v>
      </c>
      <c r="G32" s="166">
        <v>2.9</v>
      </c>
      <c r="H32" s="138">
        <v>0</v>
      </c>
      <c r="I32" s="80">
        <v>3054</v>
      </c>
      <c r="J32" s="80">
        <v>3002</v>
      </c>
      <c r="K32" s="166">
        <v>1.7</v>
      </c>
      <c r="L32">
        <v>20</v>
      </c>
    </row>
    <row r="33" spans="1:12" ht="12.75" customHeight="1">
      <c r="A33" s="230" t="s">
        <v>439</v>
      </c>
      <c r="B33" s="231"/>
      <c r="C33" s="232"/>
      <c r="D33" s="138">
        <v>28</v>
      </c>
      <c r="E33" s="80">
        <v>768</v>
      </c>
      <c r="F33" s="80">
        <v>764</v>
      </c>
      <c r="G33" s="166">
        <v>0.5</v>
      </c>
      <c r="H33" s="138">
        <v>27</v>
      </c>
      <c r="I33" s="80">
        <v>917</v>
      </c>
      <c r="J33" s="80">
        <v>927</v>
      </c>
      <c r="K33" s="166">
        <v>-1.1</v>
      </c>
      <c r="L33">
        <v>21</v>
      </c>
    </row>
    <row r="34" spans="1:12" ht="12.75" customHeight="1">
      <c r="A34" s="230" t="s">
        <v>440</v>
      </c>
      <c r="B34" s="231"/>
      <c r="C34" s="232"/>
      <c r="D34" s="138">
        <v>19</v>
      </c>
      <c r="E34" s="80">
        <v>1060</v>
      </c>
      <c r="F34" s="80">
        <v>1042</v>
      </c>
      <c r="G34" s="166">
        <v>1.7</v>
      </c>
      <c r="H34" s="138">
        <v>19</v>
      </c>
      <c r="I34" s="80">
        <v>1060</v>
      </c>
      <c r="J34" s="80">
        <v>1039</v>
      </c>
      <c r="K34" s="166">
        <v>2.1</v>
      </c>
      <c r="L34">
        <v>22</v>
      </c>
    </row>
    <row r="35" spans="1:12" ht="12.75" customHeight="1">
      <c r="A35" s="230" t="s">
        <v>441</v>
      </c>
      <c r="B35" s="231"/>
      <c r="C35" s="232"/>
      <c r="D35" s="138">
        <v>53</v>
      </c>
      <c r="E35" s="80">
        <v>4424</v>
      </c>
      <c r="F35" s="80">
        <v>4256</v>
      </c>
      <c r="G35" s="166">
        <v>3.9</v>
      </c>
      <c r="H35" s="138">
        <v>55</v>
      </c>
      <c r="I35" s="80">
        <v>5093</v>
      </c>
      <c r="J35" s="80">
        <v>4866</v>
      </c>
      <c r="K35" s="166">
        <v>4.7</v>
      </c>
      <c r="L35">
        <v>23</v>
      </c>
    </row>
    <row r="36" spans="1:12" ht="12.75" customHeight="1">
      <c r="A36" s="230" t="s">
        <v>442</v>
      </c>
      <c r="B36" s="231"/>
      <c r="C36" s="232"/>
      <c r="D36" s="138">
        <v>28</v>
      </c>
      <c r="E36" s="80">
        <v>2062</v>
      </c>
      <c r="F36" s="80">
        <v>1984</v>
      </c>
      <c r="G36" s="166">
        <v>3.9</v>
      </c>
      <c r="H36" s="138">
        <v>27</v>
      </c>
      <c r="I36" s="80">
        <v>2247</v>
      </c>
      <c r="J36" s="80">
        <v>2218</v>
      </c>
      <c r="K36" s="166">
        <v>1.3</v>
      </c>
      <c r="L36">
        <v>24</v>
      </c>
    </row>
    <row r="37" spans="1:12" ht="12.75" customHeight="1">
      <c r="A37" s="230" t="s">
        <v>443</v>
      </c>
      <c r="B37" s="231"/>
      <c r="C37" s="232"/>
      <c r="D37" s="138">
        <v>58</v>
      </c>
      <c r="E37" s="80">
        <v>2439</v>
      </c>
      <c r="F37" s="80">
        <v>2310</v>
      </c>
      <c r="G37" s="166">
        <v>5.6</v>
      </c>
      <c r="H37" s="138">
        <v>59</v>
      </c>
      <c r="I37" s="80">
        <v>2567</v>
      </c>
      <c r="J37" s="80">
        <v>2486</v>
      </c>
      <c r="K37" s="166">
        <v>3.3</v>
      </c>
      <c r="L37">
        <v>25</v>
      </c>
    </row>
    <row r="38" spans="1:12" ht="12.75" customHeight="1">
      <c r="A38" s="230" t="s">
        <v>444</v>
      </c>
      <c r="B38" s="231"/>
      <c r="C38" s="232"/>
      <c r="D38" s="138">
        <v>14</v>
      </c>
      <c r="E38" s="80">
        <v>533</v>
      </c>
      <c r="F38" s="80">
        <v>524</v>
      </c>
      <c r="G38" s="166">
        <v>1.7</v>
      </c>
      <c r="H38" s="138">
        <v>14</v>
      </c>
      <c r="I38" s="80">
        <v>592</v>
      </c>
      <c r="J38" s="80">
        <v>585</v>
      </c>
      <c r="K38" s="166">
        <v>1.3</v>
      </c>
      <c r="L38">
        <v>26</v>
      </c>
    </row>
    <row r="39" spans="1:12" ht="12.75" customHeight="1">
      <c r="A39" s="230" t="s">
        <v>445</v>
      </c>
      <c r="B39" s="231"/>
      <c r="C39" s="232"/>
      <c r="D39" s="138">
        <v>9</v>
      </c>
      <c r="E39" s="80">
        <v>160</v>
      </c>
      <c r="F39" s="80">
        <v>152</v>
      </c>
      <c r="G39" s="166">
        <v>5.1</v>
      </c>
      <c r="H39" s="138">
        <v>9</v>
      </c>
      <c r="I39" s="80">
        <v>186</v>
      </c>
      <c r="J39" s="80">
        <v>194</v>
      </c>
      <c r="K39" s="166">
        <v>-3.9</v>
      </c>
      <c r="L39">
        <v>27</v>
      </c>
    </row>
    <row r="40" spans="1:12" ht="12.75" customHeight="1">
      <c r="A40" s="230" t="s">
        <v>446</v>
      </c>
      <c r="B40" s="231"/>
      <c r="C40" s="232"/>
      <c r="D40" s="138">
        <v>82</v>
      </c>
      <c r="E40" s="80">
        <v>4855</v>
      </c>
      <c r="F40" s="80">
        <v>4620</v>
      </c>
      <c r="G40" s="166">
        <v>5.1</v>
      </c>
      <c r="H40" s="138">
        <v>84</v>
      </c>
      <c r="I40" s="80">
        <v>5040</v>
      </c>
      <c r="J40" s="80">
        <v>4990</v>
      </c>
      <c r="K40" s="166">
        <v>1</v>
      </c>
      <c r="L40">
        <v>28</v>
      </c>
    </row>
    <row r="41" spans="1:12" ht="12.75" customHeight="1">
      <c r="A41" s="230" t="s">
        <v>447</v>
      </c>
      <c r="B41" s="231"/>
      <c r="C41" s="232"/>
      <c r="D41" s="138">
        <v>5</v>
      </c>
      <c r="E41" s="80">
        <v>173</v>
      </c>
      <c r="F41" s="80">
        <v>170</v>
      </c>
      <c r="G41" s="166">
        <v>2</v>
      </c>
      <c r="H41" s="138">
        <v>6</v>
      </c>
      <c r="I41" s="80">
        <v>192</v>
      </c>
      <c r="J41" s="80">
        <v>189</v>
      </c>
      <c r="K41" s="166">
        <v>1.4</v>
      </c>
      <c r="L41">
        <v>29</v>
      </c>
    </row>
    <row r="42" spans="1:12" ht="12.75" customHeight="1">
      <c r="A42" s="230" t="s">
        <v>448</v>
      </c>
      <c r="B42" s="231"/>
      <c r="C42" s="232"/>
      <c r="D42" s="138">
        <v>78</v>
      </c>
      <c r="E42" s="80">
        <v>1870</v>
      </c>
      <c r="F42" s="80">
        <v>1771</v>
      </c>
      <c r="G42" s="166">
        <v>5.5</v>
      </c>
      <c r="H42" s="138">
        <v>85</v>
      </c>
      <c r="I42" s="80">
        <v>2032</v>
      </c>
      <c r="J42" s="80">
        <v>1973</v>
      </c>
      <c r="K42" s="166">
        <v>3</v>
      </c>
      <c r="L42">
        <v>30</v>
      </c>
    </row>
    <row r="43" spans="1:11" ht="12.75" customHeight="1">
      <c r="A43" s="230" t="s">
        <v>425</v>
      </c>
      <c r="B43" s="231"/>
      <c r="C43" s="232"/>
      <c r="D43" s="139"/>
      <c r="E43" s="81">
        <f>SUM(E31:E42)</f>
        <v>25764</v>
      </c>
      <c r="F43" s="81">
        <f>SUM(F31:F42)</f>
        <v>24874</v>
      </c>
      <c r="G43" s="166">
        <f>((E43-F43)/F43)*100</f>
        <v>3.5780332877703622</v>
      </c>
      <c r="H43" s="139"/>
      <c r="I43" s="81">
        <f>SUM(I31:I42)</f>
        <v>28713</v>
      </c>
      <c r="J43" s="81">
        <f>SUM(J31:J42)</f>
        <v>28139</v>
      </c>
      <c r="K43" s="166">
        <f>((I43-J43)/J43)*100</f>
        <v>2.0398734851984788</v>
      </c>
    </row>
    <row r="44" spans="1:11" ht="12.75" customHeight="1">
      <c r="A44" s="58" t="s">
        <v>449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450</v>
      </c>
      <c r="B45" s="231"/>
      <c r="C45" s="232"/>
      <c r="D45" s="138">
        <v>46</v>
      </c>
      <c r="E45" s="80">
        <v>1842</v>
      </c>
      <c r="F45" s="80">
        <v>1800</v>
      </c>
      <c r="G45" s="166">
        <v>2.3</v>
      </c>
      <c r="H45" s="138">
        <v>47</v>
      </c>
      <c r="I45" s="80">
        <v>2037</v>
      </c>
      <c r="J45" s="80">
        <v>2021</v>
      </c>
      <c r="K45" s="166">
        <v>0.8</v>
      </c>
      <c r="L45">
        <v>31</v>
      </c>
    </row>
    <row r="46" spans="1:12" ht="12.75" customHeight="1">
      <c r="A46" s="230" t="s">
        <v>451</v>
      </c>
      <c r="B46" s="231"/>
      <c r="C46" s="232"/>
      <c r="D46" s="138">
        <v>5</v>
      </c>
      <c r="E46" s="80">
        <v>1061</v>
      </c>
      <c r="F46" s="80">
        <v>1031</v>
      </c>
      <c r="G46" s="166">
        <v>2.9</v>
      </c>
      <c r="H46" s="138">
        <v>4</v>
      </c>
      <c r="I46" s="80">
        <v>1262</v>
      </c>
      <c r="J46" s="80">
        <v>1202</v>
      </c>
      <c r="K46" s="166">
        <v>4.9</v>
      </c>
      <c r="L46">
        <v>32</v>
      </c>
    </row>
    <row r="47" spans="1:12" ht="12.75" customHeight="1">
      <c r="A47" s="230" t="s">
        <v>452</v>
      </c>
      <c r="B47" s="231"/>
      <c r="C47" s="232"/>
      <c r="D47" s="138">
        <v>12</v>
      </c>
      <c r="E47" s="80">
        <v>1283</v>
      </c>
      <c r="F47" s="80">
        <v>1304</v>
      </c>
      <c r="G47" s="166">
        <v>-1.6</v>
      </c>
      <c r="H47" s="138">
        <v>10</v>
      </c>
      <c r="I47" s="80">
        <v>1396</v>
      </c>
      <c r="J47" s="80">
        <v>1416</v>
      </c>
      <c r="K47" s="166">
        <v>-1.4</v>
      </c>
      <c r="L47">
        <v>33</v>
      </c>
    </row>
    <row r="48" spans="1:12" ht="12.75" customHeight="1">
      <c r="A48" s="230" t="s">
        <v>453</v>
      </c>
      <c r="B48" s="231"/>
      <c r="C48" s="232"/>
      <c r="D48" s="138">
        <v>10</v>
      </c>
      <c r="E48" s="80">
        <v>1798</v>
      </c>
      <c r="F48" s="80">
        <v>1728</v>
      </c>
      <c r="G48" s="166">
        <v>4</v>
      </c>
      <c r="H48" s="138">
        <v>11</v>
      </c>
      <c r="I48" s="80">
        <v>2101</v>
      </c>
      <c r="J48" s="80">
        <v>2056</v>
      </c>
      <c r="K48" s="166">
        <v>2.2</v>
      </c>
      <c r="L48">
        <v>34</v>
      </c>
    </row>
    <row r="49" spans="1:12" ht="12.75" customHeight="1">
      <c r="A49" s="230" t="s">
        <v>454</v>
      </c>
      <c r="B49" s="231"/>
      <c r="C49" s="232"/>
      <c r="D49" s="138">
        <v>25</v>
      </c>
      <c r="E49" s="80">
        <v>983</v>
      </c>
      <c r="F49" s="80">
        <v>941</v>
      </c>
      <c r="G49" s="166">
        <v>4.5</v>
      </c>
      <c r="H49" s="138">
        <v>26</v>
      </c>
      <c r="I49" s="80">
        <v>1105</v>
      </c>
      <c r="J49" s="80">
        <v>1076</v>
      </c>
      <c r="K49" s="166">
        <v>2.6</v>
      </c>
      <c r="L49">
        <v>35</v>
      </c>
    </row>
    <row r="50" spans="1:12" ht="12.75" customHeight="1">
      <c r="A50" s="230" t="s">
        <v>455</v>
      </c>
      <c r="B50" s="231"/>
      <c r="C50" s="232"/>
      <c r="D50" s="138">
        <v>26</v>
      </c>
      <c r="E50" s="80">
        <v>1664</v>
      </c>
      <c r="F50" s="80">
        <v>1660</v>
      </c>
      <c r="G50" s="166">
        <v>0.3</v>
      </c>
      <c r="H50" s="138">
        <v>26</v>
      </c>
      <c r="I50" s="80">
        <v>1785</v>
      </c>
      <c r="J50" s="80">
        <v>1794</v>
      </c>
      <c r="K50" s="166">
        <v>-0.5</v>
      </c>
      <c r="L50">
        <v>36</v>
      </c>
    </row>
    <row r="51" spans="1:12" ht="12.75" customHeight="1">
      <c r="A51" s="230" t="s">
        <v>456</v>
      </c>
      <c r="B51" s="231"/>
      <c r="C51" s="232"/>
      <c r="D51" s="138">
        <v>4</v>
      </c>
      <c r="E51" s="80">
        <v>2787</v>
      </c>
      <c r="F51" s="80">
        <v>2679</v>
      </c>
      <c r="G51" s="166">
        <v>4</v>
      </c>
      <c r="H51" s="138">
        <v>11</v>
      </c>
      <c r="I51" s="80">
        <v>2822</v>
      </c>
      <c r="J51" s="80">
        <v>2721</v>
      </c>
      <c r="K51" s="166">
        <v>3.7</v>
      </c>
      <c r="L51">
        <v>37</v>
      </c>
    </row>
    <row r="52" spans="1:12" ht="12.75" customHeight="1">
      <c r="A52" s="230" t="s">
        <v>457</v>
      </c>
      <c r="B52" s="231"/>
      <c r="C52" s="232"/>
      <c r="D52" s="138">
        <v>76</v>
      </c>
      <c r="E52" s="80">
        <v>12201</v>
      </c>
      <c r="F52" s="80">
        <v>11601</v>
      </c>
      <c r="G52" s="166">
        <v>5.2</v>
      </c>
      <c r="H52" s="138">
        <v>70</v>
      </c>
      <c r="I52" s="80">
        <v>12930</v>
      </c>
      <c r="J52" s="80">
        <v>12615</v>
      </c>
      <c r="K52" s="166">
        <v>2.5</v>
      </c>
      <c r="L52">
        <v>38</v>
      </c>
    </row>
    <row r="53" spans="1:11" ht="12.75" customHeight="1">
      <c r="A53" s="230" t="s">
        <v>425</v>
      </c>
      <c r="B53" s="231"/>
      <c r="C53" s="232"/>
      <c r="D53" s="139"/>
      <c r="E53" s="81">
        <f>SUM(E45:E52)</f>
        <v>23619</v>
      </c>
      <c r="F53" s="81">
        <f>SUM(F45:F52)</f>
        <v>22744</v>
      </c>
      <c r="G53" s="166">
        <f>((E53-F53)/F53)*100</f>
        <v>3.847168483995779</v>
      </c>
      <c r="H53" s="139"/>
      <c r="I53" s="81">
        <f>SUM(I45:I52)</f>
        <v>25438</v>
      </c>
      <c r="J53" s="81">
        <f>SUM(J45:J52)</f>
        <v>24901</v>
      </c>
      <c r="K53" s="166">
        <f>((I53-J53)/J53)*100</f>
        <v>2.156539897996064</v>
      </c>
    </row>
    <row r="54" spans="1:11" ht="12.75" customHeight="1">
      <c r="A54" s="58" t="s">
        <v>458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459</v>
      </c>
      <c r="B55" s="231"/>
      <c r="C55" s="232"/>
      <c r="D55" s="138">
        <v>32</v>
      </c>
      <c r="E55" s="80">
        <v>141</v>
      </c>
      <c r="F55" s="80">
        <v>144</v>
      </c>
      <c r="G55" s="166">
        <v>-1.9</v>
      </c>
      <c r="H55" s="138">
        <v>38</v>
      </c>
      <c r="I55" s="80">
        <v>180</v>
      </c>
      <c r="J55" s="80">
        <v>180</v>
      </c>
      <c r="K55" s="166">
        <v>0.3</v>
      </c>
      <c r="L55">
        <v>39</v>
      </c>
    </row>
    <row r="56" spans="1:12" ht="12.75" customHeight="1">
      <c r="A56" s="230" t="s">
        <v>460</v>
      </c>
      <c r="B56" s="231"/>
      <c r="C56" s="232"/>
      <c r="D56" s="138">
        <v>107</v>
      </c>
      <c r="E56" s="80">
        <v>2823</v>
      </c>
      <c r="F56" s="80">
        <v>2738</v>
      </c>
      <c r="G56" s="166">
        <v>3.1</v>
      </c>
      <c r="H56" s="138">
        <v>109</v>
      </c>
      <c r="I56" s="80">
        <v>2922</v>
      </c>
      <c r="J56" s="80">
        <v>2863</v>
      </c>
      <c r="K56" s="166">
        <v>2.1</v>
      </c>
      <c r="L56">
        <v>40</v>
      </c>
    </row>
    <row r="57" spans="1:12" ht="12.75" customHeight="1">
      <c r="A57" s="230" t="s">
        <v>461</v>
      </c>
      <c r="B57" s="231"/>
      <c r="C57" s="232"/>
      <c r="D57" s="138">
        <v>84</v>
      </c>
      <c r="E57" s="80">
        <v>23728</v>
      </c>
      <c r="F57" s="80">
        <v>22238</v>
      </c>
      <c r="G57" s="166">
        <v>6.7</v>
      </c>
      <c r="H57" s="138">
        <v>110</v>
      </c>
      <c r="I57" s="80">
        <v>23173</v>
      </c>
      <c r="J57" s="80">
        <v>21786</v>
      </c>
      <c r="K57" s="166">
        <v>6.4</v>
      </c>
      <c r="L57">
        <v>41</v>
      </c>
    </row>
    <row r="58" spans="1:12" ht="12.75" customHeight="1">
      <c r="A58" s="230" t="s">
        <v>462</v>
      </c>
      <c r="B58" s="231"/>
      <c r="C58" s="232"/>
      <c r="D58" s="138">
        <v>35</v>
      </c>
      <c r="E58" s="80">
        <v>2022</v>
      </c>
      <c r="F58" s="80">
        <v>1993</v>
      </c>
      <c r="G58" s="166">
        <v>1.5</v>
      </c>
      <c r="H58" s="138">
        <v>33</v>
      </c>
      <c r="I58" s="80">
        <v>2489</v>
      </c>
      <c r="J58" s="80">
        <v>2489</v>
      </c>
      <c r="K58" s="166">
        <v>0</v>
      </c>
      <c r="L58">
        <v>42</v>
      </c>
    </row>
    <row r="59" spans="1:23" ht="12.75" customHeight="1">
      <c r="A59" s="230" t="s">
        <v>463</v>
      </c>
      <c r="B59" s="231"/>
      <c r="C59" s="232"/>
      <c r="D59" s="138">
        <v>48</v>
      </c>
      <c r="E59" s="80">
        <v>520</v>
      </c>
      <c r="F59" s="80">
        <v>472</v>
      </c>
      <c r="G59" s="166">
        <v>10.1</v>
      </c>
      <c r="H59" s="138">
        <v>48</v>
      </c>
      <c r="I59" s="80">
        <v>715</v>
      </c>
      <c r="J59" s="80">
        <v>642</v>
      </c>
      <c r="K59" s="166">
        <v>11.3</v>
      </c>
      <c r="L59">
        <v>43</v>
      </c>
      <c r="P59" s="113"/>
      <c r="Q59" s="113" t="s">
        <v>409</v>
      </c>
      <c r="R59" s="113" t="s">
        <v>410</v>
      </c>
      <c r="S59" s="104" t="s">
        <v>411</v>
      </c>
      <c r="T59" s="113" t="s">
        <v>413</v>
      </c>
      <c r="U59" s="113" t="s">
        <v>414</v>
      </c>
      <c r="V59" s="106" t="s">
        <v>415</v>
      </c>
      <c r="W59" s="70" t="s">
        <v>57</v>
      </c>
    </row>
    <row r="60" spans="1:23" ht="12.75" customHeight="1">
      <c r="A60" s="230" t="s">
        <v>464</v>
      </c>
      <c r="B60" s="231"/>
      <c r="C60" s="232"/>
      <c r="D60" s="138">
        <v>75</v>
      </c>
      <c r="E60" s="80">
        <v>429</v>
      </c>
      <c r="F60" s="80">
        <v>398</v>
      </c>
      <c r="G60" s="166">
        <v>7.6</v>
      </c>
      <c r="H60" s="138">
        <v>74</v>
      </c>
      <c r="I60" s="80">
        <v>469</v>
      </c>
      <c r="J60" s="80">
        <v>455</v>
      </c>
      <c r="K60" s="166">
        <v>3.1</v>
      </c>
      <c r="L60">
        <v>44</v>
      </c>
      <c r="P60" s="136"/>
      <c r="Q60" s="136">
        <v>134229</v>
      </c>
      <c r="R60" s="136">
        <v>128689</v>
      </c>
      <c r="S60" s="137">
        <v>4.3</v>
      </c>
      <c r="T60" s="136">
        <v>144361</v>
      </c>
      <c r="U60" s="136">
        <v>140694</v>
      </c>
      <c r="V60" s="137">
        <v>2.6</v>
      </c>
      <c r="W60">
        <v>1</v>
      </c>
    </row>
    <row r="61" spans="1:12" ht="12.75" customHeight="1">
      <c r="A61" s="230" t="s">
        <v>465</v>
      </c>
      <c r="B61" s="231"/>
      <c r="C61" s="232"/>
      <c r="D61" s="138">
        <v>9</v>
      </c>
      <c r="E61" s="80">
        <v>190</v>
      </c>
      <c r="F61" s="80">
        <v>185</v>
      </c>
      <c r="G61" s="166">
        <v>2.3</v>
      </c>
      <c r="H61" s="138">
        <v>9</v>
      </c>
      <c r="I61" s="80">
        <v>209</v>
      </c>
      <c r="J61" s="80">
        <v>210</v>
      </c>
      <c r="K61" s="166">
        <v>-0.2</v>
      </c>
      <c r="L61">
        <v>45</v>
      </c>
    </row>
    <row r="62" spans="1:12" ht="12.75" customHeight="1">
      <c r="A62" s="230" t="s">
        <v>466</v>
      </c>
      <c r="B62" s="231"/>
      <c r="C62" s="232"/>
      <c r="D62" s="138">
        <v>34</v>
      </c>
      <c r="E62" s="80">
        <v>1093</v>
      </c>
      <c r="F62" s="80">
        <v>1052</v>
      </c>
      <c r="G62" s="166">
        <v>3.9</v>
      </c>
      <c r="H62" s="138">
        <v>35</v>
      </c>
      <c r="I62" s="80">
        <v>1174</v>
      </c>
      <c r="J62" s="80">
        <v>1164</v>
      </c>
      <c r="K62" s="166">
        <v>0.8</v>
      </c>
      <c r="L62">
        <v>46</v>
      </c>
    </row>
    <row r="63" spans="1:12" ht="12.75" customHeight="1">
      <c r="A63" s="230" t="s">
        <v>467</v>
      </c>
      <c r="B63" s="231"/>
      <c r="C63" s="232"/>
      <c r="D63" s="138">
        <v>32</v>
      </c>
      <c r="E63" s="80">
        <v>602</v>
      </c>
      <c r="F63" s="80">
        <v>602</v>
      </c>
      <c r="G63" s="166">
        <v>0</v>
      </c>
      <c r="H63" s="138">
        <v>29</v>
      </c>
      <c r="I63" s="80">
        <v>689</v>
      </c>
      <c r="J63" s="80">
        <v>697</v>
      </c>
      <c r="K63" s="166">
        <v>-1.1</v>
      </c>
      <c r="L63">
        <v>47</v>
      </c>
    </row>
    <row r="64" spans="1:12" ht="12.75" customHeight="1">
      <c r="A64" s="230" t="s">
        <v>468</v>
      </c>
      <c r="B64" s="231"/>
      <c r="C64" s="232"/>
      <c r="D64" s="138">
        <v>46</v>
      </c>
      <c r="E64" s="80">
        <v>1184</v>
      </c>
      <c r="F64" s="80">
        <v>1124</v>
      </c>
      <c r="G64" s="166">
        <v>5.4</v>
      </c>
      <c r="H64" s="138">
        <v>48</v>
      </c>
      <c r="I64" s="80">
        <v>1316</v>
      </c>
      <c r="J64" s="80">
        <v>1266</v>
      </c>
      <c r="K64" s="166">
        <v>4</v>
      </c>
      <c r="L64">
        <v>48</v>
      </c>
    </row>
    <row r="65" spans="1:12" ht="12.75" customHeight="1">
      <c r="A65" s="230" t="s">
        <v>469</v>
      </c>
      <c r="B65" s="231"/>
      <c r="C65" s="232"/>
      <c r="D65" s="138">
        <v>51</v>
      </c>
      <c r="E65" s="80">
        <v>1195</v>
      </c>
      <c r="F65" s="80">
        <v>1139</v>
      </c>
      <c r="G65" s="166">
        <v>4.9</v>
      </c>
      <c r="H65" s="138">
        <v>52</v>
      </c>
      <c r="I65" s="80">
        <v>1301</v>
      </c>
      <c r="J65" s="80">
        <v>1262</v>
      </c>
      <c r="K65" s="166">
        <v>3</v>
      </c>
      <c r="L65">
        <v>49</v>
      </c>
    </row>
    <row r="66" spans="1:12" ht="12.75" customHeight="1">
      <c r="A66" s="230" t="s">
        <v>470</v>
      </c>
      <c r="B66" s="231"/>
      <c r="C66" s="232"/>
      <c r="D66" s="138">
        <v>61</v>
      </c>
      <c r="E66" s="80">
        <v>2658</v>
      </c>
      <c r="F66" s="80">
        <v>2542</v>
      </c>
      <c r="G66" s="166">
        <v>4.6</v>
      </c>
      <c r="H66" s="138">
        <v>67</v>
      </c>
      <c r="I66" s="80">
        <v>2872</v>
      </c>
      <c r="J66" s="80">
        <v>2772</v>
      </c>
      <c r="K66" s="166">
        <v>3.6</v>
      </c>
      <c r="L66">
        <v>50</v>
      </c>
    </row>
    <row r="67" spans="1:12" ht="12.75" customHeight="1">
      <c r="A67" s="230" t="s">
        <v>471</v>
      </c>
      <c r="B67" s="231"/>
      <c r="C67" s="232"/>
      <c r="D67" s="138">
        <v>37</v>
      </c>
      <c r="E67" s="80">
        <v>129</v>
      </c>
      <c r="F67" s="80">
        <v>129</v>
      </c>
      <c r="G67" s="166">
        <v>-0.5</v>
      </c>
      <c r="H67" s="138">
        <v>36</v>
      </c>
      <c r="I67" s="80">
        <v>157</v>
      </c>
      <c r="J67" s="80">
        <v>160</v>
      </c>
      <c r="K67" s="166">
        <v>-1.8</v>
      </c>
      <c r="L67">
        <v>51</v>
      </c>
    </row>
    <row r="68" spans="1:11" ht="12.75" customHeight="1">
      <c r="A68" s="230" t="s">
        <v>425</v>
      </c>
      <c r="B68" s="231"/>
      <c r="C68" s="232"/>
      <c r="D68" s="29"/>
      <c r="E68" s="81">
        <f>SUM(E55:E67)</f>
        <v>36714</v>
      </c>
      <c r="F68" s="81">
        <f>SUM(F55:F67)</f>
        <v>34756</v>
      </c>
      <c r="G68" s="166">
        <f>((E68-F68)/F68)*100</f>
        <v>5.63355967314996</v>
      </c>
      <c r="H68" s="82"/>
      <c r="I68" s="81">
        <f>SUM(I55:I67)</f>
        <v>37666</v>
      </c>
      <c r="J68" s="81">
        <f>SUM(J55:J67)</f>
        <v>35946</v>
      </c>
      <c r="K68" s="166">
        <f>((I68-J68)/J68)*100</f>
        <v>4.784955210593668</v>
      </c>
    </row>
    <row r="69" spans="1:11" ht="12.75" customHeight="1">
      <c r="A69" s="233" t="s">
        <v>472</v>
      </c>
      <c r="B69" s="234"/>
      <c r="C69" s="235"/>
      <c r="D69" s="32">
        <f>SUM(D6:D68)</f>
        <v>2243</v>
      </c>
      <c r="E69" s="81">
        <f>Q60</f>
        <v>134229</v>
      </c>
      <c r="F69" s="81">
        <f>R60</f>
        <v>128689</v>
      </c>
      <c r="G69" s="166">
        <f>S60</f>
        <v>4.3</v>
      </c>
      <c r="H69" s="32">
        <f>SUM(H6:H68)</f>
        <v>2368</v>
      </c>
      <c r="I69" s="81">
        <f>T60</f>
        <v>144361</v>
      </c>
      <c r="J69" s="81">
        <f>U60</f>
        <v>140694</v>
      </c>
      <c r="K69" s="166">
        <f>V60</f>
        <v>2.6</v>
      </c>
    </row>
    <row r="70" spans="1:11" ht="12.75">
      <c r="A70" s="236" t="s">
        <v>473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2.7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4" t="s">
        <v>475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239" t="s">
        <v>403</v>
      </c>
      <c r="B3" s="240"/>
      <c r="C3" s="241"/>
      <c r="D3" s="248" t="str">
        <f>Data!B4</f>
        <v>November</v>
      </c>
      <c r="E3" s="249"/>
      <c r="F3" s="249"/>
      <c r="G3" s="250"/>
      <c r="H3" s="248">
        <f>Data!B6</f>
        <v>41913</v>
      </c>
      <c r="I3" s="249"/>
      <c r="J3" s="249"/>
      <c r="K3" s="250"/>
    </row>
    <row r="4" spans="1:11" ht="25.5" customHeight="1">
      <c r="A4" s="242"/>
      <c r="B4" s="243"/>
      <c r="C4" s="244"/>
      <c r="D4" s="264" t="s">
        <v>404</v>
      </c>
      <c r="E4" s="260" t="s">
        <v>405</v>
      </c>
      <c r="F4" s="261"/>
      <c r="G4" s="262" t="s">
        <v>406</v>
      </c>
      <c r="H4" s="264" t="s">
        <v>404</v>
      </c>
      <c r="I4" s="260" t="s">
        <v>405</v>
      </c>
      <c r="J4" s="261"/>
      <c r="K4" s="262" t="s">
        <v>406</v>
      </c>
    </row>
    <row r="5" spans="1:11" ht="25.5">
      <c r="A5" s="245"/>
      <c r="B5" s="246"/>
      <c r="C5" s="247"/>
      <c r="D5" s="265"/>
      <c r="E5" s="112" t="str">
        <f>CONCATENATE(Data!A4,"   (Preliminary)")</f>
        <v>2015   (Preliminary)</v>
      </c>
      <c r="F5" s="132">
        <f>Data!A4-1</f>
        <v>2014</v>
      </c>
      <c r="G5" s="263"/>
      <c r="H5" s="26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63"/>
    </row>
    <row r="6" spans="1:11" ht="12.75">
      <c r="A6" s="253"/>
      <c r="B6" s="254"/>
      <c r="C6" s="255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407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408</v>
      </c>
      <c r="E8" s="113" t="s">
        <v>409</v>
      </c>
      <c r="F8" s="113" t="s">
        <v>410</v>
      </c>
      <c r="G8" s="104" t="s">
        <v>411</v>
      </c>
      <c r="H8" s="113" t="s">
        <v>412</v>
      </c>
      <c r="I8" s="113" t="s">
        <v>413</v>
      </c>
      <c r="J8" s="113" t="s">
        <v>414</v>
      </c>
      <c r="K8" s="106" t="s">
        <v>415</v>
      </c>
      <c r="L8" s="70" t="s">
        <v>57</v>
      </c>
    </row>
    <row r="9" spans="1:12" ht="12.75" customHeight="1">
      <c r="A9" s="230" t="s">
        <v>416</v>
      </c>
      <c r="B9" s="231"/>
      <c r="C9" s="232"/>
      <c r="D9" s="138">
        <v>30</v>
      </c>
      <c r="E9" s="114">
        <v>2639</v>
      </c>
      <c r="F9" s="114">
        <v>2559</v>
      </c>
      <c r="G9" s="166">
        <v>3.1</v>
      </c>
      <c r="H9" s="138">
        <v>27</v>
      </c>
      <c r="I9" s="114">
        <v>2847</v>
      </c>
      <c r="J9" s="114">
        <v>2835</v>
      </c>
      <c r="K9" s="166">
        <v>0.5</v>
      </c>
      <c r="L9">
        <v>1</v>
      </c>
    </row>
    <row r="10" spans="1:12" ht="12.75" customHeight="1">
      <c r="A10" s="230" t="s">
        <v>417</v>
      </c>
      <c r="B10" s="231"/>
      <c r="C10" s="232"/>
      <c r="D10" s="138">
        <v>81</v>
      </c>
      <c r="E10" s="114">
        <v>1134</v>
      </c>
      <c r="F10" s="114">
        <v>1079</v>
      </c>
      <c r="G10" s="166">
        <v>5.1</v>
      </c>
      <c r="H10" s="138">
        <v>91</v>
      </c>
      <c r="I10" s="114">
        <v>1257</v>
      </c>
      <c r="J10" s="114">
        <v>1221</v>
      </c>
      <c r="K10" s="166">
        <v>2.9</v>
      </c>
      <c r="L10">
        <v>2</v>
      </c>
    </row>
    <row r="11" spans="1:12" ht="12.75" customHeight="1">
      <c r="A11" s="230" t="s">
        <v>418</v>
      </c>
      <c r="B11" s="231"/>
      <c r="C11" s="232"/>
      <c r="D11" s="138">
        <v>50</v>
      </c>
      <c r="E11" s="114">
        <v>4669</v>
      </c>
      <c r="F11" s="114">
        <v>4523</v>
      </c>
      <c r="G11" s="166">
        <v>3.2</v>
      </c>
      <c r="H11" s="138">
        <v>73</v>
      </c>
      <c r="I11" s="114">
        <v>5060</v>
      </c>
      <c r="J11" s="114">
        <v>4974</v>
      </c>
      <c r="K11" s="166">
        <v>1.7</v>
      </c>
      <c r="L11">
        <v>3</v>
      </c>
    </row>
    <row r="12" spans="1:12" ht="12.75" customHeight="1">
      <c r="A12" s="230" t="s">
        <v>419</v>
      </c>
      <c r="B12" s="231"/>
      <c r="C12" s="232"/>
      <c r="D12" s="138">
        <v>172</v>
      </c>
      <c r="E12" s="114">
        <v>997</v>
      </c>
      <c r="F12" s="114">
        <v>956</v>
      </c>
      <c r="G12" s="166">
        <v>4.3</v>
      </c>
      <c r="H12" s="138">
        <v>173</v>
      </c>
      <c r="I12" s="114">
        <v>1175</v>
      </c>
      <c r="J12" s="114">
        <v>1144</v>
      </c>
      <c r="K12" s="166">
        <v>2.8</v>
      </c>
      <c r="L12">
        <v>4</v>
      </c>
    </row>
    <row r="13" spans="1:12" ht="12.75" customHeight="1">
      <c r="A13" s="230" t="s">
        <v>420</v>
      </c>
      <c r="B13" s="231"/>
      <c r="C13" s="232"/>
      <c r="D13" s="138">
        <v>49</v>
      </c>
      <c r="E13" s="114">
        <v>6582</v>
      </c>
      <c r="F13" s="114">
        <v>6395</v>
      </c>
      <c r="G13" s="166">
        <v>2.9</v>
      </c>
      <c r="H13" s="138">
        <v>49</v>
      </c>
      <c r="I13" s="114">
        <v>6593</v>
      </c>
      <c r="J13" s="114">
        <v>6649</v>
      </c>
      <c r="K13" s="166">
        <v>-0.8</v>
      </c>
      <c r="L13">
        <v>5</v>
      </c>
    </row>
    <row r="14" spans="1:12" ht="12.75" customHeight="1">
      <c r="A14" s="230" t="s">
        <v>421</v>
      </c>
      <c r="B14" s="231"/>
      <c r="C14" s="232"/>
      <c r="D14" s="138">
        <v>61</v>
      </c>
      <c r="E14" s="114">
        <v>10057</v>
      </c>
      <c r="F14" s="114">
        <v>9840</v>
      </c>
      <c r="G14" s="166">
        <v>2.2</v>
      </c>
      <c r="H14" s="138">
        <v>146</v>
      </c>
      <c r="I14" s="114">
        <v>11232</v>
      </c>
      <c r="J14" s="114">
        <v>11086</v>
      </c>
      <c r="K14" s="166">
        <v>1.3</v>
      </c>
      <c r="L14">
        <v>6</v>
      </c>
    </row>
    <row r="15" spans="1:12" ht="12.75" customHeight="1">
      <c r="A15" s="230" t="s">
        <v>422</v>
      </c>
      <c r="B15" s="231"/>
      <c r="C15" s="232"/>
      <c r="D15" s="138">
        <v>65</v>
      </c>
      <c r="E15" s="114">
        <v>8007</v>
      </c>
      <c r="F15" s="114">
        <v>7770</v>
      </c>
      <c r="G15" s="166">
        <v>3</v>
      </c>
      <c r="H15" s="138">
        <v>58</v>
      </c>
      <c r="I15" s="114">
        <v>8974</v>
      </c>
      <c r="J15" s="114">
        <v>9026</v>
      </c>
      <c r="K15" s="166">
        <v>-0.6</v>
      </c>
      <c r="L15">
        <v>7</v>
      </c>
    </row>
    <row r="16" spans="1:12" ht="12.75" customHeight="1">
      <c r="A16" s="230" t="s">
        <v>423</v>
      </c>
      <c r="B16" s="231"/>
      <c r="C16" s="232"/>
      <c r="D16" s="138">
        <v>47</v>
      </c>
      <c r="E16" s="114">
        <v>576</v>
      </c>
      <c r="F16" s="114">
        <v>559</v>
      </c>
      <c r="G16" s="166">
        <v>3.2</v>
      </c>
      <c r="H16" s="138">
        <v>42</v>
      </c>
      <c r="I16" s="114">
        <v>600</v>
      </c>
      <c r="J16" s="114">
        <v>594</v>
      </c>
      <c r="K16" s="166">
        <v>0.9</v>
      </c>
      <c r="L16">
        <v>8</v>
      </c>
    </row>
    <row r="17" spans="1:12" ht="12.75" customHeight="1">
      <c r="A17" s="230" t="s">
        <v>424</v>
      </c>
      <c r="B17" s="231"/>
      <c r="C17" s="232"/>
      <c r="D17" s="138">
        <v>0</v>
      </c>
      <c r="E17" s="114">
        <v>515</v>
      </c>
      <c r="F17" s="114">
        <v>501</v>
      </c>
      <c r="G17" s="166">
        <v>2.7</v>
      </c>
      <c r="H17" s="138">
        <v>0</v>
      </c>
      <c r="I17" s="114">
        <v>627</v>
      </c>
      <c r="J17" s="114">
        <v>618</v>
      </c>
      <c r="K17" s="166">
        <v>1.5</v>
      </c>
      <c r="L17">
        <v>9</v>
      </c>
    </row>
    <row r="18" spans="1:11" ht="12.75" customHeight="1">
      <c r="A18" s="230" t="s">
        <v>425</v>
      </c>
      <c r="B18" s="231"/>
      <c r="C18" s="232"/>
      <c r="D18" s="139"/>
      <c r="E18" s="32">
        <f>SUM(E9:E17)</f>
        <v>35176</v>
      </c>
      <c r="F18" s="32">
        <f>SUM(F9:F17)</f>
        <v>34182</v>
      </c>
      <c r="G18" s="166">
        <f>((E18-F18)/F18)*100</f>
        <v>2.9079632555145984</v>
      </c>
      <c r="H18" s="139"/>
      <c r="I18" s="32">
        <f>SUM(I9:I17)</f>
        <v>38365</v>
      </c>
      <c r="J18" s="32">
        <f>SUM(J9:J17)</f>
        <v>38147</v>
      </c>
      <c r="K18" s="166">
        <f>((I18-J18)/J18)*100</f>
        <v>0.5714735103677877</v>
      </c>
    </row>
    <row r="19" spans="1:11" ht="12.75" customHeight="1">
      <c r="A19" s="58" t="s">
        <v>426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427</v>
      </c>
      <c r="B20" s="231"/>
      <c r="C20" s="232"/>
      <c r="D20" s="138">
        <v>59</v>
      </c>
      <c r="E20" s="114">
        <v>709</v>
      </c>
      <c r="F20" s="114">
        <v>681</v>
      </c>
      <c r="G20" s="166">
        <v>4</v>
      </c>
      <c r="H20" s="138">
        <v>52</v>
      </c>
      <c r="I20" s="114">
        <v>816</v>
      </c>
      <c r="J20" s="114">
        <v>798</v>
      </c>
      <c r="K20" s="166">
        <v>2.2</v>
      </c>
      <c r="L20">
        <v>10</v>
      </c>
    </row>
    <row r="21" spans="1:12" ht="12.75" customHeight="1">
      <c r="A21" s="230" t="s">
        <v>428</v>
      </c>
      <c r="B21" s="231"/>
      <c r="C21" s="232"/>
      <c r="D21" s="138">
        <v>2</v>
      </c>
      <c r="E21" s="114">
        <v>274</v>
      </c>
      <c r="F21" s="114">
        <v>285</v>
      </c>
      <c r="G21" s="166">
        <v>-3.9</v>
      </c>
      <c r="H21" s="138">
        <v>3</v>
      </c>
      <c r="I21" s="114">
        <v>307</v>
      </c>
      <c r="J21" s="114">
        <v>317</v>
      </c>
      <c r="K21" s="166">
        <v>-3.2</v>
      </c>
      <c r="L21">
        <v>11</v>
      </c>
    </row>
    <row r="22" spans="1:12" ht="12.75" customHeight="1">
      <c r="A22" s="230" t="s">
        <v>429</v>
      </c>
      <c r="B22" s="231"/>
      <c r="C22" s="232"/>
      <c r="D22" s="138">
        <v>233</v>
      </c>
      <c r="E22" s="114">
        <v>17068</v>
      </c>
      <c r="F22" s="114">
        <v>15946</v>
      </c>
      <c r="G22" s="166">
        <v>7</v>
      </c>
      <c r="H22" s="138">
        <v>236</v>
      </c>
      <c r="I22" s="114">
        <v>18068</v>
      </c>
      <c r="J22" s="114">
        <v>17305</v>
      </c>
      <c r="K22" s="166">
        <v>4.4</v>
      </c>
      <c r="L22">
        <v>12</v>
      </c>
    </row>
    <row r="23" spans="1:12" ht="12.75" customHeight="1">
      <c r="A23" s="230" t="s">
        <v>430</v>
      </c>
      <c r="B23" s="231"/>
      <c r="C23" s="232"/>
      <c r="D23" s="138">
        <v>170</v>
      </c>
      <c r="E23" s="114">
        <v>8878</v>
      </c>
      <c r="F23" s="114">
        <v>8559</v>
      </c>
      <c r="G23" s="166">
        <v>3.7</v>
      </c>
      <c r="H23" s="138">
        <v>173</v>
      </c>
      <c r="I23" s="114">
        <v>10086</v>
      </c>
      <c r="J23" s="114">
        <v>9815</v>
      </c>
      <c r="K23" s="166">
        <v>2.8</v>
      </c>
      <c r="L23">
        <v>13</v>
      </c>
    </row>
    <row r="24" spans="1:12" ht="12.75" customHeight="1">
      <c r="A24" s="230" t="s">
        <v>431</v>
      </c>
      <c r="B24" s="231"/>
      <c r="C24" s="232"/>
      <c r="D24" s="138">
        <v>54</v>
      </c>
      <c r="E24" s="114">
        <v>4762</v>
      </c>
      <c r="F24" s="114">
        <v>4595</v>
      </c>
      <c r="G24" s="166">
        <v>3.6</v>
      </c>
      <c r="H24" s="138">
        <v>51</v>
      </c>
      <c r="I24" s="114">
        <v>5215</v>
      </c>
      <c r="J24" s="114">
        <v>5152</v>
      </c>
      <c r="K24" s="166">
        <v>1.2</v>
      </c>
      <c r="L24">
        <v>14</v>
      </c>
    </row>
    <row r="25" spans="1:12" ht="12.75" customHeight="1">
      <c r="A25" s="230" t="s">
        <v>432</v>
      </c>
      <c r="B25" s="231"/>
      <c r="C25" s="232"/>
      <c r="D25" s="138">
        <v>59</v>
      </c>
      <c r="E25" s="114">
        <v>8857</v>
      </c>
      <c r="F25" s="114">
        <v>8441</v>
      </c>
      <c r="G25" s="166">
        <v>4.9</v>
      </c>
      <c r="H25" s="138">
        <v>60</v>
      </c>
      <c r="I25" s="114">
        <v>9743</v>
      </c>
      <c r="J25" s="114">
        <v>9698</v>
      </c>
      <c r="K25" s="166">
        <v>0.5</v>
      </c>
      <c r="L25">
        <v>15</v>
      </c>
    </row>
    <row r="26" spans="1:12" ht="12.75" customHeight="1">
      <c r="A26" s="230" t="s">
        <v>433</v>
      </c>
      <c r="B26" s="231"/>
      <c r="C26" s="232"/>
      <c r="D26" s="138">
        <v>109</v>
      </c>
      <c r="E26" s="114">
        <v>4120</v>
      </c>
      <c r="F26" s="114">
        <v>3881</v>
      </c>
      <c r="G26" s="166">
        <v>6.2</v>
      </c>
      <c r="H26" s="138">
        <v>107</v>
      </c>
      <c r="I26" s="114">
        <v>4286</v>
      </c>
      <c r="J26" s="114">
        <v>4271</v>
      </c>
      <c r="K26" s="166">
        <v>0.3</v>
      </c>
      <c r="L26">
        <v>16</v>
      </c>
    </row>
    <row r="27" spans="1:12" ht="12.75" customHeight="1">
      <c r="A27" s="230" t="s">
        <v>434</v>
      </c>
      <c r="B27" s="231"/>
      <c r="C27" s="232"/>
      <c r="D27" s="138">
        <v>687</v>
      </c>
      <c r="E27" s="114">
        <v>6817</v>
      </c>
      <c r="F27" s="114">
        <v>6568</v>
      </c>
      <c r="G27" s="166">
        <v>3.8</v>
      </c>
      <c r="H27" s="138">
        <v>693</v>
      </c>
      <c r="I27" s="114">
        <v>7205</v>
      </c>
      <c r="J27" s="114">
        <v>7143</v>
      </c>
      <c r="K27" s="166">
        <v>0.9</v>
      </c>
      <c r="L27">
        <v>17</v>
      </c>
    </row>
    <row r="28" spans="1:12" ht="12.75" customHeight="1">
      <c r="A28" s="230" t="s">
        <v>435</v>
      </c>
      <c r="B28" s="231"/>
      <c r="C28" s="232"/>
      <c r="D28" s="138">
        <v>19</v>
      </c>
      <c r="E28" s="114">
        <v>1968</v>
      </c>
      <c r="F28" s="114">
        <v>1922</v>
      </c>
      <c r="G28" s="166">
        <v>2.4</v>
      </c>
      <c r="H28" s="138">
        <v>23</v>
      </c>
      <c r="I28" s="114">
        <v>1797</v>
      </c>
      <c r="J28" s="114">
        <v>1775</v>
      </c>
      <c r="K28" s="166">
        <v>1.2</v>
      </c>
      <c r="L28">
        <v>18</v>
      </c>
    </row>
    <row r="29" spans="1:11" ht="12.75" customHeight="1">
      <c r="A29" s="230" t="s">
        <v>425</v>
      </c>
      <c r="B29" s="231"/>
      <c r="C29" s="232"/>
      <c r="D29" s="139"/>
      <c r="E29" s="32">
        <f>SUM(E20:E28)</f>
        <v>53453</v>
      </c>
      <c r="F29" s="32">
        <f>SUM(F20:F28)</f>
        <v>50878</v>
      </c>
      <c r="G29" s="166">
        <f>((E29-F29)/F29)*100</f>
        <v>5.061126616612288</v>
      </c>
      <c r="H29" s="139"/>
      <c r="I29" s="32">
        <f>SUM(I20:I28)</f>
        <v>57523</v>
      </c>
      <c r="J29" s="32">
        <f>SUM(J20:J28)</f>
        <v>56274</v>
      </c>
      <c r="K29" s="166">
        <f>((I29-J29)/J29)*100</f>
        <v>2.219497458861997</v>
      </c>
    </row>
    <row r="30" spans="1:11" ht="12.75" customHeight="1">
      <c r="A30" s="58" t="s">
        <v>436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437</v>
      </c>
      <c r="B31" s="231"/>
      <c r="C31" s="232"/>
      <c r="D31" s="138">
        <v>48</v>
      </c>
      <c r="E31" s="114">
        <v>8014</v>
      </c>
      <c r="F31" s="114">
        <v>7918</v>
      </c>
      <c r="G31" s="166">
        <v>1.2</v>
      </c>
      <c r="H31" s="138">
        <v>61</v>
      </c>
      <c r="I31" s="114">
        <v>9806</v>
      </c>
      <c r="J31" s="114">
        <v>9765</v>
      </c>
      <c r="K31" s="166">
        <v>0.4</v>
      </c>
      <c r="L31">
        <v>19</v>
      </c>
    </row>
    <row r="32" spans="1:12" ht="12.75" customHeight="1">
      <c r="A32" s="230" t="s">
        <v>438</v>
      </c>
      <c r="B32" s="231"/>
      <c r="C32" s="232"/>
      <c r="D32" s="138">
        <v>0</v>
      </c>
      <c r="E32" s="114">
        <v>6893</v>
      </c>
      <c r="F32" s="114">
        <v>6656</v>
      </c>
      <c r="G32" s="166">
        <v>3.6</v>
      </c>
      <c r="H32" s="138">
        <v>0</v>
      </c>
      <c r="I32" s="114">
        <v>7864</v>
      </c>
      <c r="J32" s="114">
        <v>7799</v>
      </c>
      <c r="K32" s="166">
        <v>0.8</v>
      </c>
      <c r="L32">
        <v>20</v>
      </c>
    </row>
    <row r="33" spans="1:12" ht="12.75" customHeight="1">
      <c r="A33" s="230" t="s">
        <v>439</v>
      </c>
      <c r="B33" s="231"/>
      <c r="C33" s="232"/>
      <c r="D33" s="138">
        <v>142</v>
      </c>
      <c r="E33" s="114">
        <v>2473</v>
      </c>
      <c r="F33" s="114">
        <v>2454</v>
      </c>
      <c r="G33" s="166">
        <v>0.8</v>
      </c>
      <c r="H33" s="138">
        <v>139</v>
      </c>
      <c r="I33" s="114">
        <v>2963</v>
      </c>
      <c r="J33" s="114">
        <v>2984</v>
      </c>
      <c r="K33" s="166">
        <v>-0.7</v>
      </c>
      <c r="L33">
        <v>21</v>
      </c>
    </row>
    <row r="34" spans="1:12" ht="12.75" customHeight="1">
      <c r="A34" s="230" t="s">
        <v>440</v>
      </c>
      <c r="B34" s="231"/>
      <c r="C34" s="232"/>
      <c r="D34" s="138">
        <v>94</v>
      </c>
      <c r="E34" s="114">
        <v>2526</v>
      </c>
      <c r="F34" s="114">
        <v>2487</v>
      </c>
      <c r="G34" s="166">
        <v>1.6</v>
      </c>
      <c r="H34" s="138">
        <v>92</v>
      </c>
      <c r="I34" s="114">
        <v>2687</v>
      </c>
      <c r="J34" s="114">
        <v>2627</v>
      </c>
      <c r="K34" s="166">
        <v>2.3</v>
      </c>
      <c r="L34">
        <v>22</v>
      </c>
    </row>
    <row r="35" spans="1:12" ht="12.75" customHeight="1">
      <c r="A35" s="230" t="s">
        <v>441</v>
      </c>
      <c r="B35" s="231"/>
      <c r="C35" s="232"/>
      <c r="D35" s="138">
        <v>115</v>
      </c>
      <c r="E35" s="114">
        <v>7518</v>
      </c>
      <c r="F35" s="114">
        <v>7212</v>
      </c>
      <c r="G35" s="166">
        <v>4.2</v>
      </c>
      <c r="H35" s="138">
        <v>118</v>
      </c>
      <c r="I35" s="114">
        <v>8694</v>
      </c>
      <c r="J35" s="114">
        <v>8374</v>
      </c>
      <c r="K35" s="166">
        <v>3.8</v>
      </c>
      <c r="L35">
        <v>23</v>
      </c>
    </row>
    <row r="36" spans="1:12" ht="12.75" customHeight="1">
      <c r="A36" s="230" t="s">
        <v>442</v>
      </c>
      <c r="B36" s="231"/>
      <c r="C36" s="232"/>
      <c r="D36" s="138">
        <v>59</v>
      </c>
      <c r="E36" s="114">
        <v>4878</v>
      </c>
      <c r="F36" s="114">
        <v>4639</v>
      </c>
      <c r="G36" s="166">
        <v>5.2</v>
      </c>
      <c r="H36" s="138">
        <v>58</v>
      </c>
      <c r="I36" s="114">
        <v>5109</v>
      </c>
      <c r="J36" s="114">
        <v>5004</v>
      </c>
      <c r="K36" s="166">
        <v>2.1</v>
      </c>
      <c r="L36">
        <v>24</v>
      </c>
    </row>
    <row r="37" spans="1:12" ht="12.75" customHeight="1">
      <c r="A37" s="230" t="s">
        <v>443</v>
      </c>
      <c r="B37" s="231"/>
      <c r="C37" s="232"/>
      <c r="D37" s="138">
        <v>152</v>
      </c>
      <c r="E37" s="114">
        <v>5680</v>
      </c>
      <c r="F37" s="114">
        <v>5455</v>
      </c>
      <c r="G37" s="166">
        <v>4.1</v>
      </c>
      <c r="H37" s="138">
        <v>153</v>
      </c>
      <c r="I37" s="114">
        <v>6045</v>
      </c>
      <c r="J37" s="114">
        <v>5815</v>
      </c>
      <c r="K37" s="166">
        <v>4</v>
      </c>
      <c r="L37">
        <v>25</v>
      </c>
    </row>
    <row r="38" spans="1:12" ht="12.75" customHeight="1">
      <c r="A38" s="230" t="s">
        <v>444</v>
      </c>
      <c r="B38" s="231"/>
      <c r="C38" s="232"/>
      <c r="D38" s="138">
        <v>59</v>
      </c>
      <c r="E38" s="114">
        <v>1631</v>
      </c>
      <c r="F38" s="114">
        <v>1589</v>
      </c>
      <c r="G38" s="166">
        <v>2.7</v>
      </c>
      <c r="H38" s="138">
        <v>58</v>
      </c>
      <c r="I38" s="114">
        <v>1875</v>
      </c>
      <c r="J38" s="114">
        <v>1824</v>
      </c>
      <c r="K38" s="166">
        <v>2.8</v>
      </c>
      <c r="L38">
        <v>26</v>
      </c>
    </row>
    <row r="39" spans="1:12" ht="12.75" customHeight="1">
      <c r="A39" s="230" t="s">
        <v>445</v>
      </c>
      <c r="B39" s="231"/>
      <c r="C39" s="232"/>
      <c r="D39" s="138">
        <v>38</v>
      </c>
      <c r="E39" s="114">
        <v>713</v>
      </c>
      <c r="F39" s="114">
        <v>716</v>
      </c>
      <c r="G39" s="166">
        <v>-0.4</v>
      </c>
      <c r="H39" s="138">
        <v>39</v>
      </c>
      <c r="I39" s="114">
        <v>890</v>
      </c>
      <c r="J39" s="114">
        <v>936</v>
      </c>
      <c r="K39" s="166">
        <v>-4.9</v>
      </c>
      <c r="L39">
        <v>27</v>
      </c>
    </row>
    <row r="40" spans="1:12" ht="12.75" customHeight="1">
      <c r="A40" s="230" t="s">
        <v>446</v>
      </c>
      <c r="B40" s="231"/>
      <c r="C40" s="232"/>
      <c r="D40" s="138">
        <v>143</v>
      </c>
      <c r="E40" s="114">
        <v>9677</v>
      </c>
      <c r="F40" s="114">
        <v>9194</v>
      </c>
      <c r="G40" s="166">
        <v>5.2</v>
      </c>
      <c r="H40" s="138">
        <v>146</v>
      </c>
      <c r="I40" s="114">
        <v>9862</v>
      </c>
      <c r="J40" s="114">
        <v>9856</v>
      </c>
      <c r="K40" s="166">
        <v>0.1</v>
      </c>
      <c r="L40">
        <v>28</v>
      </c>
    </row>
    <row r="41" spans="1:12" ht="12.75" customHeight="1">
      <c r="A41" s="230" t="s">
        <v>447</v>
      </c>
      <c r="B41" s="231"/>
      <c r="C41" s="232"/>
      <c r="D41" s="138">
        <v>42</v>
      </c>
      <c r="E41" s="114">
        <v>701</v>
      </c>
      <c r="F41" s="114">
        <v>674</v>
      </c>
      <c r="G41" s="166">
        <v>4</v>
      </c>
      <c r="H41" s="138">
        <v>44</v>
      </c>
      <c r="I41" s="114">
        <v>812</v>
      </c>
      <c r="J41" s="114">
        <v>790</v>
      </c>
      <c r="K41" s="166">
        <v>2.7</v>
      </c>
      <c r="L41">
        <v>29</v>
      </c>
    </row>
    <row r="42" spans="1:12" ht="12.75" customHeight="1">
      <c r="A42" s="230" t="s">
        <v>448</v>
      </c>
      <c r="B42" s="231"/>
      <c r="C42" s="232"/>
      <c r="D42" s="138">
        <v>162</v>
      </c>
      <c r="E42" s="114">
        <v>4810</v>
      </c>
      <c r="F42" s="114">
        <v>4534</v>
      </c>
      <c r="G42" s="166">
        <v>6.1</v>
      </c>
      <c r="H42" s="138">
        <v>169</v>
      </c>
      <c r="I42" s="114">
        <v>5301</v>
      </c>
      <c r="J42" s="114">
        <v>5133</v>
      </c>
      <c r="K42" s="166">
        <v>3.3</v>
      </c>
      <c r="L42">
        <v>30</v>
      </c>
    </row>
    <row r="43" spans="1:11" ht="12.75" customHeight="1">
      <c r="A43" s="230" t="s">
        <v>425</v>
      </c>
      <c r="B43" s="231"/>
      <c r="C43" s="232"/>
      <c r="D43" s="139"/>
      <c r="E43" s="32">
        <f>SUM(E31:E42)</f>
        <v>55514</v>
      </c>
      <c r="F43" s="32">
        <f>SUM(F31:F42)</f>
        <v>53528</v>
      </c>
      <c r="G43" s="166">
        <f>((E43-F43)/F43)*100</f>
        <v>3.71020774174264</v>
      </c>
      <c r="H43" s="139"/>
      <c r="I43" s="32">
        <f>SUM(I31:I42)</f>
        <v>61908</v>
      </c>
      <c r="J43" s="32">
        <f>SUM(J31:J42)</f>
        <v>60907</v>
      </c>
      <c r="K43" s="166">
        <f>((I43-J43)/J43)*100</f>
        <v>1.643489254108723</v>
      </c>
    </row>
    <row r="44" spans="1:11" ht="12.75" customHeight="1">
      <c r="A44" s="58" t="s">
        <v>449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450</v>
      </c>
      <c r="B45" s="231"/>
      <c r="C45" s="232"/>
      <c r="D45" s="138">
        <v>107</v>
      </c>
      <c r="E45" s="114">
        <v>5251</v>
      </c>
      <c r="F45" s="114">
        <v>5022</v>
      </c>
      <c r="G45" s="166">
        <v>4.6</v>
      </c>
      <c r="H45" s="138">
        <v>106</v>
      </c>
      <c r="I45" s="114">
        <v>5688</v>
      </c>
      <c r="J45" s="114">
        <v>5524</v>
      </c>
      <c r="K45" s="166">
        <v>3</v>
      </c>
      <c r="L45">
        <v>31</v>
      </c>
    </row>
    <row r="46" spans="1:12" ht="12.75" customHeight="1">
      <c r="A46" s="230" t="s">
        <v>451</v>
      </c>
      <c r="B46" s="231"/>
      <c r="C46" s="232"/>
      <c r="D46" s="138">
        <v>35</v>
      </c>
      <c r="E46" s="114">
        <v>2599</v>
      </c>
      <c r="F46" s="114">
        <v>2525</v>
      </c>
      <c r="G46" s="166">
        <v>2.9</v>
      </c>
      <c r="H46" s="138">
        <v>34</v>
      </c>
      <c r="I46" s="114">
        <v>3013</v>
      </c>
      <c r="J46" s="114">
        <v>2919</v>
      </c>
      <c r="K46" s="166">
        <v>3.2</v>
      </c>
      <c r="L46">
        <v>32</v>
      </c>
    </row>
    <row r="47" spans="1:12" ht="12.75" customHeight="1">
      <c r="A47" s="230" t="s">
        <v>452</v>
      </c>
      <c r="B47" s="231"/>
      <c r="C47" s="232"/>
      <c r="D47" s="138">
        <v>45</v>
      </c>
      <c r="E47" s="114">
        <v>3956</v>
      </c>
      <c r="F47" s="114">
        <v>3844</v>
      </c>
      <c r="G47" s="166">
        <v>2.9</v>
      </c>
      <c r="H47" s="138">
        <v>45</v>
      </c>
      <c r="I47" s="114">
        <v>4255</v>
      </c>
      <c r="J47" s="114">
        <v>4243</v>
      </c>
      <c r="K47" s="166">
        <v>0.3</v>
      </c>
      <c r="L47">
        <v>33</v>
      </c>
    </row>
    <row r="48" spans="1:12" ht="12.75" customHeight="1">
      <c r="A48" s="230" t="s">
        <v>453</v>
      </c>
      <c r="B48" s="231"/>
      <c r="C48" s="232"/>
      <c r="D48" s="138">
        <v>23</v>
      </c>
      <c r="E48" s="114">
        <v>3740</v>
      </c>
      <c r="F48" s="114">
        <v>3612</v>
      </c>
      <c r="G48" s="166">
        <v>3.6</v>
      </c>
      <c r="H48" s="138">
        <v>21</v>
      </c>
      <c r="I48" s="114">
        <v>4084</v>
      </c>
      <c r="J48" s="114">
        <v>4019</v>
      </c>
      <c r="K48" s="166">
        <v>1.6</v>
      </c>
      <c r="L48">
        <v>34</v>
      </c>
    </row>
    <row r="49" spans="1:12" ht="12.75" customHeight="1">
      <c r="A49" s="230" t="s">
        <v>454</v>
      </c>
      <c r="B49" s="231"/>
      <c r="C49" s="232"/>
      <c r="D49" s="138">
        <v>77</v>
      </c>
      <c r="E49" s="114">
        <v>3284</v>
      </c>
      <c r="F49" s="114">
        <v>3140</v>
      </c>
      <c r="G49" s="166">
        <v>4.6</v>
      </c>
      <c r="H49" s="138">
        <v>80</v>
      </c>
      <c r="I49" s="114">
        <v>3463</v>
      </c>
      <c r="J49" s="114">
        <v>3377</v>
      </c>
      <c r="K49" s="166">
        <v>2.5</v>
      </c>
      <c r="L49">
        <v>35</v>
      </c>
    </row>
    <row r="50" spans="1:12" ht="12.75" customHeight="1">
      <c r="A50" s="230" t="s">
        <v>455</v>
      </c>
      <c r="B50" s="231"/>
      <c r="C50" s="232"/>
      <c r="D50" s="138">
        <v>81</v>
      </c>
      <c r="E50" s="114">
        <v>4016</v>
      </c>
      <c r="F50" s="114">
        <v>3996</v>
      </c>
      <c r="G50" s="166">
        <v>0.5</v>
      </c>
      <c r="H50" s="138">
        <v>81</v>
      </c>
      <c r="I50" s="114">
        <v>4221</v>
      </c>
      <c r="J50" s="114">
        <v>4228</v>
      </c>
      <c r="K50" s="166">
        <v>-0.2</v>
      </c>
      <c r="L50">
        <v>36</v>
      </c>
    </row>
    <row r="51" spans="1:12" ht="12.75" customHeight="1">
      <c r="A51" s="230" t="s">
        <v>456</v>
      </c>
      <c r="B51" s="231"/>
      <c r="C51" s="232"/>
      <c r="D51" s="138">
        <v>23</v>
      </c>
      <c r="E51" s="114">
        <v>5789</v>
      </c>
      <c r="F51" s="114">
        <v>5541</v>
      </c>
      <c r="G51" s="166">
        <v>4.5</v>
      </c>
      <c r="H51" s="138">
        <v>35</v>
      </c>
      <c r="I51" s="114">
        <v>6291</v>
      </c>
      <c r="J51" s="114">
        <v>6076</v>
      </c>
      <c r="K51" s="166">
        <v>3.5</v>
      </c>
      <c r="L51">
        <v>37</v>
      </c>
    </row>
    <row r="52" spans="1:12" ht="12.75" customHeight="1">
      <c r="A52" s="230" t="s">
        <v>457</v>
      </c>
      <c r="B52" s="231"/>
      <c r="C52" s="232"/>
      <c r="D52" s="138">
        <v>208</v>
      </c>
      <c r="E52" s="114">
        <v>21354</v>
      </c>
      <c r="F52" s="114">
        <v>20578</v>
      </c>
      <c r="G52" s="166">
        <v>3.8</v>
      </c>
      <c r="H52" s="138">
        <v>192</v>
      </c>
      <c r="I52" s="114">
        <v>22610</v>
      </c>
      <c r="J52" s="114">
        <v>22237</v>
      </c>
      <c r="K52" s="166">
        <v>1.7</v>
      </c>
      <c r="L52">
        <v>38</v>
      </c>
    </row>
    <row r="53" spans="1:11" ht="12.75" customHeight="1">
      <c r="A53" s="230" t="s">
        <v>425</v>
      </c>
      <c r="B53" s="231"/>
      <c r="C53" s="232"/>
      <c r="D53" s="139"/>
      <c r="E53" s="32">
        <f>SUM(E45:E52)</f>
        <v>49989</v>
      </c>
      <c r="F53" s="32">
        <f>SUM(F45:F52)</f>
        <v>48258</v>
      </c>
      <c r="G53" s="166">
        <f>((E53-F53)/F53)*100</f>
        <v>3.586970036056198</v>
      </c>
      <c r="H53" s="139"/>
      <c r="I53" s="32">
        <f>SUM(I45:I52)</f>
        <v>53625</v>
      </c>
      <c r="J53" s="32">
        <f>SUM(J45:J52)</f>
        <v>52623</v>
      </c>
      <c r="K53" s="166">
        <f>((I53-J53)/J53)*100</f>
        <v>1.9041103699903084</v>
      </c>
    </row>
    <row r="54" spans="1:11" ht="12.75" customHeight="1">
      <c r="A54" s="58" t="s">
        <v>458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459</v>
      </c>
      <c r="B55" s="231"/>
      <c r="C55" s="232"/>
      <c r="D55" s="138">
        <v>67</v>
      </c>
      <c r="E55" s="114">
        <v>350</v>
      </c>
      <c r="F55" s="114">
        <v>357</v>
      </c>
      <c r="G55" s="166">
        <v>-1.8</v>
      </c>
      <c r="H55" s="138">
        <v>75</v>
      </c>
      <c r="I55" s="114">
        <v>441</v>
      </c>
      <c r="J55" s="114">
        <v>433</v>
      </c>
      <c r="K55" s="166">
        <v>1.7</v>
      </c>
      <c r="L55">
        <v>39</v>
      </c>
    </row>
    <row r="56" spans="1:12" ht="12.75" customHeight="1">
      <c r="A56" s="230" t="s">
        <v>460</v>
      </c>
      <c r="B56" s="231"/>
      <c r="C56" s="232"/>
      <c r="D56" s="138">
        <v>156</v>
      </c>
      <c r="E56" s="114">
        <v>4909</v>
      </c>
      <c r="F56" s="114">
        <v>4744</v>
      </c>
      <c r="G56" s="166">
        <v>3.5</v>
      </c>
      <c r="H56" s="138">
        <v>174</v>
      </c>
      <c r="I56" s="114">
        <v>5213</v>
      </c>
      <c r="J56" s="114">
        <v>5073</v>
      </c>
      <c r="K56" s="166">
        <v>2.8</v>
      </c>
      <c r="L56">
        <v>40</v>
      </c>
    </row>
    <row r="57" spans="1:12" ht="12.75" customHeight="1">
      <c r="A57" s="230" t="s">
        <v>461</v>
      </c>
      <c r="B57" s="231"/>
      <c r="C57" s="232"/>
      <c r="D57" s="138">
        <v>149</v>
      </c>
      <c r="E57" s="114">
        <v>32442</v>
      </c>
      <c r="F57" s="114">
        <v>30409</v>
      </c>
      <c r="G57" s="166">
        <v>6.7</v>
      </c>
      <c r="H57" s="138">
        <v>179</v>
      </c>
      <c r="I57" s="114">
        <v>32068</v>
      </c>
      <c r="J57" s="114">
        <v>30101</v>
      </c>
      <c r="K57" s="166">
        <v>6.5</v>
      </c>
      <c r="L57">
        <v>41</v>
      </c>
    </row>
    <row r="58" spans="1:12" ht="12.75" customHeight="1">
      <c r="A58" s="230" t="s">
        <v>462</v>
      </c>
      <c r="B58" s="231"/>
      <c r="C58" s="232"/>
      <c r="D58" s="138">
        <v>91</v>
      </c>
      <c r="E58" s="114">
        <v>3705</v>
      </c>
      <c r="F58" s="114">
        <v>3629</v>
      </c>
      <c r="G58" s="166">
        <v>2.1</v>
      </c>
      <c r="H58" s="138">
        <v>93</v>
      </c>
      <c r="I58" s="114">
        <v>4445</v>
      </c>
      <c r="J58" s="114">
        <v>4408</v>
      </c>
      <c r="K58" s="166">
        <v>0.8</v>
      </c>
      <c r="L58">
        <v>42</v>
      </c>
    </row>
    <row r="59" spans="1:23" ht="12.75" customHeight="1">
      <c r="A59" s="230" t="s">
        <v>463</v>
      </c>
      <c r="B59" s="231"/>
      <c r="C59" s="232"/>
      <c r="D59" s="138">
        <v>65</v>
      </c>
      <c r="E59" s="114">
        <v>912</v>
      </c>
      <c r="F59" s="114">
        <v>837</v>
      </c>
      <c r="G59" s="166">
        <v>8.9</v>
      </c>
      <c r="H59" s="138">
        <v>65</v>
      </c>
      <c r="I59" s="114">
        <v>1316</v>
      </c>
      <c r="J59" s="114">
        <v>1203</v>
      </c>
      <c r="K59" s="166">
        <v>9.4</v>
      </c>
      <c r="L59">
        <v>43</v>
      </c>
      <c r="P59" s="113"/>
      <c r="Q59" s="113" t="s">
        <v>409</v>
      </c>
      <c r="R59" s="113" t="s">
        <v>410</v>
      </c>
      <c r="S59" s="104" t="s">
        <v>411</v>
      </c>
      <c r="T59" s="113" t="s">
        <v>413</v>
      </c>
      <c r="U59" s="113" t="s">
        <v>414</v>
      </c>
      <c r="V59" s="106" t="s">
        <v>415</v>
      </c>
      <c r="W59" s="70" t="s">
        <v>57</v>
      </c>
    </row>
    <row r="60" spans="1:23" ht="12.75" customHeight="1">
      <c r="A60" s="230" t="s">
        <v>464</v>
      </c>
      <c r="B60" s="231"/>
      <c r="C60" s="232"/>
      <c r="D60" s="138">
        <v>198</v>
      </c>
      <c r="E60" s="114">
        <v>1332</v>
      </c>
      <c r="F60" s="114">
        <v>1237</v>
      </c>
      <c r="G60" s="166">
        <v>7.7</v>
      </c>
      <c r="H60" s="138">
        <v>187</v>
      </c>
      <c r="I60" s="114">
        <v>1500</v>
      </c>
      <c r="J60" s="114">
        <v>1442</v>
      </c>
      <c r="K60" s="166">
        <v>4</v>
      </c>
      <c r="L60">
        <v>44</v>
      </c>
      <c r="P60" s="136"/>
      <c r="Q60" s="136">
        <v>253157</v>
      </c>
      <c r="R60" s="136">
        <v>242807</v>
      </c>
      <c r="S60" s="137">
        <v>4.3</v>
      </c>
      <c r="T60" s="136">
        <v>273436</v>
      </c>
      <c r="U60" s="136">
        <v>267153</v>
      </c>
      <c r="V60" s="137">
        <v>2.4</v>
      </c>
      <c r="W60">
        <v>1</v>
      </c>
    </row>
    <row r="61" spans="1:12" ht="12.75" customHeight="1">
      <c r="A61" s="230" t="s">
        <v>465</v>
      </c>
      <c r="B61" s="231"/>
      <c r="C61" s="232"/>
      <c r="D61" s="138">
        <v>85</v>
      </c>
      <c r="E61" s="114">
        <v>980</v>
      </c>
      <c r="F61" s="114">
        <v>935</v>
      </c>
      <c r="G61" s="166">
        <v>4.8</v>
      </c>
      <c r="H61" s="138">
        <v>87</v>
      </c>
      <c r="I61" s="114">
        <v>1072</v>
      </c>
      <c r="J61" s="114">
        <v>1051</v>
      </c>
      <c r="K61" s="166">
        <v>2</v>
      </c>
      <c r="L61">
        <v>45</v>
      </c>
    </row>
    <row r="62" spans="1:12" ht="12.75" customHeight="1">
      <c r="A62" s="230" t="s">
        <v>466</v>
      </c>
      <c r="B62" s="231"/>
      <c r="C62" s="232"/>
      <c r="D62" s="138">
        <v>76</v>
      </c>
      <c r="E62" s="114">
        <v>2124</v>
      </c>
      <c r="F62" s="114">
        <v>2043</v>
      </c>
      <c r="G62" s="166">
        <v>4</v>
      </c>
      <c r="H62" s="138">
        <v>81</v>
      </c>
      <c r="I62" s="114">
        <v>2283</v>
      </c>
      <c r="J62" s="114">
        <v>2238</v>
      </c>
      <c r="K62" s="166">
        <v>2</v>
      </c>
      <c r="L62">
        <v>46</v>
      </c>
    </row>
    <row r="63" spans="1:12" ht="12.75" customHeight="1">
      <c r="A63" s="230" t="s">
        <v>467</v>
      </c>
      <c r="B63" s="231"/>
      <c r="C63" s="232"/>
      <c r="D63" s="138">
        <v>68</v>
      </c>
      <c r="E63" s="114">
        <v>1974</v>
      </c>
      <c r="F63" s="114">
        <v>1946</v>
      </c>
      <c r="G63" s="166">
        <v>1.4</v>
      </c>
      <c r="H63" s="138">
        <v>67</v>
      </c>
      <c r="I63" s="114">
        <v>2349</v>
      </c>
      <c r="J63" s="114">
        <v>2320</v>
      </c>
      <c r="K63" s="166">
        <v>1.2</v>
      </c>
      <c r="L63">
        <v>47</v>
      </c>
    </row>
    <row r="64" spans="1:12" ht="12.75" customHeight="1">
      <c r="A64" s="230" t="s">
        <v>468</v>
      </c>
      <c r="B64" s="231"/>
      <c r="C64" s="232"/>
      <c r="D64" s="138">
        <v>154</v>
      </c>
      <c r="E64" s="114">
        <v>2718</v>
      </c>
      <c r="F64" s="114">
        <v>2567</v>
      </c>
      <c r="G64" s="166">
        <v>5.9</v>
      </c>
      <c r="H64" s="138">
        <v>157</v>
      </c>
      <c r="I64" s="114">
        <v>3102</v>
      </c>
      <c r="J64" s="114">
        <v>2962</v>
      </c>
      <c r="K64" s="166">
        <v>4.7</v>
      </c>
      <c r="L64">
        <v>48</v>
      </c>
    </row>
    <row r="65" spans="1:12" ht="12.75" customHeight="1">
      <c r="A65" s="230" t="s">
        <v>469</v>
      </c>
      <c r="B65" s="231"/>
      <c r="C65" s="232"/>
      <c r="D65" s="138">
        <v>100</v>
      </c>
      <c r="E65" s="114">
        <v>2256</v>
      </c>
      <c r="F65" s="114">
        <v>2152</v>
      </c>
      <c r="G65" s="166">
        <v>4.8</v>
      </c>
      <c r="H65" s="138">
        <v>95</v>
      </c>
      <c r="I65" s="114">
        <v>2473</v>
      </c>
      <c r="J65" s="114">
        <v>2389</v>
      </c>
      <c r="K65" s="166">
        <v>3.6</v>
      </c>
      <c r="L65">
        <v>49</v>
      </c>
    </row>
    <row r="66" spans="1:12" ht="12.75" customHeight="1">
      <c r="A66" s="230" t="s">
        <v>470</v>
      </c>
      <c r="B66" s="231"/>
      <c r="C66" s="232"/>
      <c r="D66" s="138">
        <v>141</v>
      </c>
      <c r="E66" s="114">
        <v>4588</v>
      </c>
      <c r="F66" s="114">
        <v>4380</v>
      </c>
      <c r="G66" s="166">
        <v>4.8</v>
      </c>
      <c r="H66" s="138">
        <v>138</v>
      </c>
      <c r="I66" s="114">
        <v>4879</v>
      </c>
      <c r="J66" s="114">
        <v>4710</v>
      </c>
      <c r="K66" s="166">
        <v>3.6</v>
      </c>
      <c r="L66">
        <v>50</v>
      </c>
    </row>
    <row r="67" spans="1:12" ht="12.75" customHeight="1">
      <c r="A67" s="230" t="s">
        <v>471</v>
      </c>
      <c r="B67" s="231"/>
      <c r="C67" s="232"/>
      <c r="D67" s="138">
        <v>157</v>
      </c>
      <c r="E67" s="114">
        <v>736</v>
      </c>
      <c r="F67" s="114">
        <v>724</v>
      </c>
      <c r="G67" s="166">
        <v>1.6</v>
      </c>
      <c r="H67" s="138">
        <v>153</v>
      </c>
      <c r="I67" s="114">
        <v>877</v>
      </c>
      <c r="J67" s="114">
        <v>876</v>
      </c>
      <c r="K67" s="166">
        <v>0.2</v>
      </c>
      <c r="L67">
        <v>51</v>
      </c>
    </row>
    <row r="68" spans="1:11" ht="12.75" customHeight="1">
      <c r="A68" s="230" t="s">
        <v>425</v>
      </c>
      <c r="B68" s="231"/>
      <c r="C68" s="232"/>
      <c r="D68" s="30"/>
      <c r="E68" s="32">
        <f>SUM(E55:E67)</f>
        <v>59026</v>
      </c>
      <c r="F68" s="32">
        <f>SUM(F55:F67)</f>
        <v>55960</v>
      </c>
      <c r="G68" s="166">
        <f>((E68-F68)/F68)*100</f>
        <v>5.47891350964975</v>
      </c>
      <c r="H68" s="30"/>
      <c r="I68" s="32">
        <f>SUM(I55:I67)</f>
        <v>62018</v>
      </c>
      <c r="J68" s="32">
        <f>SUM(J55:J67)</f>
        <v>59206</v>
      </c>
      <c r="K68" s="166">
        <f>((I68-J68)/J68)*100</f>
        <v>4.749518629868595</v>
      </c>
    </row>
    <row r="69" spans="1:12" ht="12.75" customHeight="1" hidden="1">
      <c r="A69" s="53"/>
      <c r="B69" s="134"/>
      <c r="C69" s="135"/>
      <c r="D69" s="113" t="s">
        <v>408</v>
      </c>
      <c r="E69" s="113" t="s">
        <v>409</v>
      </c>
      <c r="F69" s="113" t="s">
        <v>410</v>
      </c>
      <c r="G69" s="167" t="s">
        <v>411</v>
      </c>
      <c r="H69" s="113" t="s">
        <v>412</v>
      </c>
      <c r="I69" s="113" t="s">
        <v>413</v>
      </c>
      <c r="J69" s="113" t="s">
        <v>414</v>
      </c>
      <c r="K69" s="168" t="s">
        <v>415</v>
      </c>
      <c r="L69" s="70" t="s">
        <v>57</v>
      </c>
    </row>
    <row r="70" spans="1:12" ht="12.75" customHeight="1">
      <c r="A70" s="233" t="s">
        <v>472</v>
      </c>
      <c r="B70" s="234"/>
      <c r="C70" s="235"/>
      <c r="D70" s="32">
        <f>SUM(D9:D68)</f>
        <v>5107</v>
      </c>
      <c r="E70" s="32">
        <f>Q60</f>
        <v>253157</v>
      </c>
      <c r="F70" s="32">
        <f>R60</f>
        <v>242807</v>
      </c>
      <c r="G70" s="166">
        <f>S60</f>
        <v>4.3</v>
      </c>
      <c r="H70" s="32">
        <f>SUM(H9:H68)</f>
        <v>5279</v>
      </c>
      <c r="I70" s="32">
        <f>T60</f>
        <v>273436</v>
      </c>
      <c r="J70" s="32">
        <f>U60</f>
        <v>267153</v>
      </c>
      <c r="K70" s="166">
        <f>V60</f>
        <v>2.4</v>
      </c>
      <c r="L70">
        <v>1</v>
      </c>
    </row>
    <row r="71" spans="1:11" ht="12.75" customHeight="1">
      <c r="A71" s="258" t="s">
        <v>476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477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478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479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480</v>
      </c>
      <c r="D3" s="53"/>
      <c r="E3" s="268" t="s">
        <v>70</v>
      </c>
      <c r="F3" s="269"/>
      <c r="G3" s="121" t="s">
        <v>480</v>
      </c>
      <c r="H3" s="53"/>
      <c r="I3" s="268" t="s">
        <v>82</v>
      </c>
      <c r="J3" s="269"/>
      <c r="K3" s="121" t="s">
        <v>480</v>
      </c>
      <c r="L3" s="53"/>
      <c r="M3" s="268" t="s">
        <v>481</v>
      </c>
      <c r="N3" s="269"/>
      <c r="O3" s="121" t="s">
        <v>480</v>
      </c>
      <c r="P3" s="53"/>
      <c r="Q3" s="268" t="s">
        <v>130</v>
      </c>
      <c r="R3" s="269"/>
      <c r="S3" s="121" t="s">
        <v>480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482</v>
      </c>
      <c r="C5" s="122" t="s">
        <v>483</v>
      </c>
      <c r="D5" s="29" t="s">
        <v>57</v>
      </c>
      <c r="E5" s="29"/>
      <c r="F5" s="29" t="s">
        <v>482</v>
      </c>
      <c r="G5" s="122" t="s">
        <v>483</v>
      </c>
      <c r="H5" s="29" t="s">
        <v>57</v>
      </c>
      <c r="I5" s="29"/>
      <c r="J5" s="29" t="s">
        <v>482</v>
      </c>
      <c r="K5" s="122" t="s">
        <v>483</v>
      </c>
      <c r="L5" s="29" t="s">
        <v>57</v>
      </c>
      <c r="M5" s="29"/>
      <c r="N5" s="29" t="s">
        <v>482</v>
      </c>
      <c r="O5" s="122" t="s">
        <v>483</v>
      </c>
      <c r="P5" s="29" t="s">
        <v>57</v>
      </c>
      <c r="Q5" s="29"/>
      <c r="R5" s="29" t="s">
        <v>482</v>
      </c>
      <c r="S5" s="122" t="s">
        <v>483</v>
      </c>
      <c r="T5" s="62" t="s">
        <v>57</v>
      </c>
    </row>
    <row r="6" spans="1:20" ht="12.75">
      <c r="A6" s="29" t="s">
        <v>484</v>
      </c>
      <c r="B6" s="30">
        <v>16879</v>
      </c>
      <c r="C6" s="122">
        <v>-0.3</v>
      </c>
      <c r="D6" s="29">
        <v>1</v>
      </c>
      <c r="E6" s="29" t="s">
        <v>484</v>
      </c>
      <c r="F6" s="30">
        <v>25640</v>
      </c>
      <c r="G6" s="122">
        <v>-1.2</v>
      </c>
      <c r="H6" s="29">
        <v>1</v>
      </c>
      <c r="I6" s="29" t="s">
        <v>484</v>
      </c>
      <c r="J6" s="30">
        <v>25459</v>
      </c>
      <c r="K6" s="122">
        <v>-1.3</v>
      </c>
      <c r="L6" s="29">
        <v>1</v>
      </c>
      <c r="M6" s="29" t="s">
        <v>484</v>
      </c>
      <c r="N6" s="30">
        <v>67978</v>
      </c>
      <c r="O6" s="122">
        <v>-1</v>
      </c>
      <c r="P6" s="29">
        <v>1</v>
      </c>
      <c r="Q6" s="29" t="s">
        <v>484</v>
      </c>
      <c r="R6" s="30">
        <v>226444</v>
      </c>
      <c r="S6" s="122">
        <v>-0.9</v>
      </c>
      <c r="T6" s="29">
        <v>1</v>
      </c>
    </row>
    <row r="7" spans="1:20" ht="12.75">
      <c r="A7" s="29" t="s">
        <v>485</v>
      </c>
      <c r="B7" s="30">
        <v>15813</v>
      </c>
      <c r="C7" s="122">
        <v>-0.6</v>
      </c>
      <c r="D7" s="29">
        <v>2</v>
      </c>
      <c r="E7" s="29" t="s">
        <v>485</v>
      </c>
      <c r="F7" s="30">
        <v>25012</v>
      </c>
      <c r="G7" s="122">
        <v>-0.3</v>
      </c>
      <c r="H7" s="29">
        <v>2</v>
      </c>
      <c r="I7" s="29" t="s">
        <v>485</v>
      </c>
      <c r="J7" s="30">
        <v>24126</v>
      </c>
      <c r="K7" s="122">
        <v>-0.9</v>
      </c>
      <c r="L7" s="29">
        <v>2</v>
      </c>
      <c r="M7" s="29" t="s">
        <v>485</v>
      </c>
      <c r="N7" s="30">
        <v>64951</v>
      </c>
      <c r="O7" s="122">
        <v>-0.6</v>
      </c>
      <c r="P7" s="29">
        <v>2</v>
      </c>
      <c r="Q7" s="29" t="s">
        <v>485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486</v>
      </c>
      <c r="B8" s="151">
        <v>19378</v>
      </c>
      <c r="C8" s="152">
        <v>0</v>
      </c>
      <c r="D8" s="150">
        <v>3</v>
      </c>
      <c r="E8" s="150" t="s">
        <v>486</v>
      </c>
      <c r="F8" s="151">
        <v>29678</v>
      </c>
      <c r="G8" s="152">
        <v>0.3</v>
      </c>
      <c r="H8" s="150">
        <v>3</v>
      </c>
      <c r="I8" s="150" t="s">
        <v>486</v>
      </c>
      <c r="J8" s="151">
        <v>28887</v>
      </c>
      <c r="K8" s="152">
        <v>0.1</v>
      </c>
      <c r="L8" s="150">
        <v>3</v>
      </c>
      <c r="M8" s="150" t="s">
        <v>486</v>
      </c>
      <c r="N8" s="151">
        <v>77943</v>
      </c>
      <c r="O8" s="152">
        <v>0.2</v>
      </c>
      <c r="P8" s="150">
        <v>3</v>
      </c>
      <c r="Q8" s="150" t="s">
        <v>486</v>
      </c>
      <c r="R8" s="151">
        <v>252088</v>
      </c>
      <c r="S8" s="152">
        <v>0.6</v>
      </c>
      <c r="T8" s="29">
        <v>3</v>
      </c>
    </row>
    <row r="9" spans="1:20" ht="12.75">
      <c r="A9" s="153" t="s">
        <v>487</v>
      </c>
      <c r="B9" s="154">
        <v>52070</v>
      </c>
      <c r="C9" s="155">
        <v>-0.3</v>
      </c>
      <c r="D9" s="153">
        <v>4</v>
      </c>
      <c r="E9" s="153" t="s">
        <v>487</v>
      </c>
      <c r="F9" s="154">
        <v>80330</v>
      </c>
      <c r="G9" s="155">
        <v>-0.3</v>
      </c>
      <c r="H9" s="153">
        <v>4</v>
      </c>
      <c r="I9" s="153" t="s">
        <v>487</v>
      </c>
      <c r="J9" s="154">
        <v>78473</v>
      </c>
      <c r="K9" s="155">
        <v>-0.7</v>
      </c>
      <c r="L9" s="153">
        <v>4</v>
      </c>
      <c r="M9" s="153" t="s">
        <v>487</v>
      </c>
      <c r="N9" s="154">
        <v>210872</v>
      </c>
      <c r="O9" s="155">
        <v>-0.4</v>
      </c>
      <c r="P9" s="153">
        <v>4</v>
      </c>
      <c r="Q9" s="153" t="s">
        <v>487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488</v>
      </c>
      <c r="B12" s="30">
        <v>20047</v>
      </c>
      <c r="C12" s="122">
        <v>4.7</v>
      </c>
      <c r="D12" s="29">
        <v>5</v>
      </c>
      <c r="E12" s="29" t="s">
        <v>488</v>
      </c>
      <c r="F12" s="30">
        <v>30127</v>
      </c>
      <c r="G12" s="122">
        <v>3</v>
      </c>
      <c r="H12" s="29">
        <v>5</v>
      </c>
      <c r="I12" s="29" t="s">
        <v>488</v>
      </c>
      <c r="J12" s="30">
        <v>30139</v>
      </c>
      <c r="K12" s="122">
        <v>2.6</v>
      </c>
      <c r="L12" s="29">
        <v>5</v>
      </c>
      <c r="M12" s="29" t="s">
        <v>488</v>
      </c>
      <c r="N12" s="30">
        <v>80313</v>
      </c>
      <c r="O12" s="122">
        <v>3.3</v>
      </c>
      <c r="P12" s="29">
        <v>5</v>
      </c>
      <c r="Q12" s="29" t="s">
        <v>488</v>
      </c>
      <c r="R12" s="30">
        <v>257947</v>
      </c>
      <c r="S12" s="122">
        <v>2.3</v>
      </c>
      <c r="T12" s="29">
        <v>5</v>
      </c>
    </row>
    <row r="13" spans="1:20" ht="12.75">
      <c r="A13" s="29" t="s">
        <v>489</v>
      </c>
      <c r="B13" s="30">
        <v>21282</v>
      </c>
      <c r="C13" s="122">
        <v>2</v>
      </c>
      <c r="D13" s="29">
        <v>6</v>
      </c>
      <c r="E13" s="29" t="s">
        <v>489</v>
      </c>
      <c r="F13" s="30">
        <v>32448</v>
      </c>
      <c r="G13" s="122">
        <v>2.1</v>
      </c>
      <c r="H13" s="29">
        <v>6</v>
      </c>
      <c r="I13" s="29" t="s">
        <v>489</v>
      </c>
      <c r="J13" s="30">
        <v>32172</v>
      </c>
      <c r="K13" s="122">
        <v>2.4</v>
      </c>
      <c r="L13" s="29">
        <v>6</v>
      </c>
      <c r="M13" s="29" t="s">
        <v>489</v>
      </c>
      <c r="N13" s="30">
        <v>85901</v>
      </c>
      <c r="O13" s="122">
        <v>2.2</v>
      </c>
      <c r="P13" s="29">
        <v>6</v>
      </c>
      <c r="Q13" s="29" t="s">
        <v>489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490</v>
      </c>
      <c r="B14" s="151">
        <v>21554</v>
      </c>
      <c r="C14" s="152">
        <v>2.3</v>
      </c>
      <c r="D14" s="150">
        <v>7</v>
      </c>
      <c r="E14" s="150" t="s">
        <v>490</v>
      </c>
      <c r="F14" s="151">
        <v>32578</v>
      </c>
      <c r="G14" s="152">
        <v>2</v>
      </c>
      <c r="H14" s="150">
        <v>7</v>
      </c>
      <c r="I14" s="150" t="s">
        <v>490</v>
      </c>
      <c r="J14" s="151">
        <v>31939</v>
      </c>
      <c r="K14" s="152">
        <v>2.4</v>
      </c>
      <c r="L14" s="150">
        <v>7</v>
      </c>
      <c r="M14" s="150" t="s">
        <v>490</v>
      </c>
      <c r="N14" s="151">
        <v>86071</v>
      </c>
      <c r="O14" s="152">
        <v>2.2</v>
      </c>
      <c r="P14" s="150">
        <v>7</v>
      </c>
      <c r="Q14" s="150" t="s">
        <v>490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491</v>
      </c>
      <c r="B15" s="154">
        <v>62882</v>
      </c>
      <c r="C15" s="155">
        <v>3</v>
      </c>
      <c r="D15" s="153">
        <v>8</v>
      </c>
      <c r="E15" s="153" t="s">
        <v>491</v>
      </c>
      <c r="F15" s="154">
        <v>95153</v>
      </c>
      <c r="G15" s="155">
        <v>2.3</v>
      </c>
      <c r="H15" s="153">
        <v>8</v>
      </c>
      <c r="I15" s="153" t="s">
        <v>491</v>
      </c>
      <c r="J15" s="154">
        <v>94250</v>
      </c>
      <c r="K15" s="155">
        <v>2.5</v>
      </c>
      <c r="L15" s="153">
        <v>8</v>
      </c>
      <c r="M15" s="153" t="s">
        <v>491</v>
      </c>
      <c r="N15" s="154">
        <v>252285</v>
      </c>
      <c r="O15" s="155">
        <v>2.5</v>
      </c>
      <c r="P15" s="153">
        <v>8</v>
      </c>
      <c r="Q15" s="153" t="s">
        <v>491</v>
      </c>
      <c r="R15" s="154">
        <v>790890</v>
      </c>
      <c r="S15" s="155">
        <v>1.9</v>
      </c>
      <c r="T15" s="33">
        <v>8</v>
      </c>
    </row>
    <row r="16" spans="1:20" ht="12.75">
      <c r="A16" s="29" t="s">
        <v>492</v>
      </c>
      <c r="B16" s="30">
        <v>114953</v>
      </c>
      <c r="C16" s="122">
        <v>1.5</v>
      </c>
      <c r="D16" s="29">
        <v>9</v>
      </c>
      <c r="E16" s="29" t="s">
        <v>492</v>
      </c>
      <c r="F16" s="30">
        <v>175482</v>
      </c>
      <c r="G16" s="122">
        <v>1.1</v>
      </c>
      <c r="H16" s="29">
        <v>9</v>
      </c>
      <c r="I16" s="29" t="s">
        <v>492</v>
      </c>
      <c r="J16" s="30">
        <v>172722</v>
      </c>
      <c r="K16" s="122">
        <v>1</v>
      </c>
      <c r="L16" s="29">
        <v>9</v>
      </c>
      <c r="M16" s="29" t="s">
        <v>492</v>
      </c>
      <c r="N16" s="30">
        <v>463157</v>
      </c>
      <c r="O16" s="122">
        <v>1.2</v>
      </c>
      <c r="P16" s="29">
        <v>9</v>
      </c>
      <c r="Q16" s="29" t="s">
        <v>492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493</v>
      </c>
      <c r="B19" s="30">
        <v>23205</v>
      </c>
      <c r="C19" s="122">
        <v>4.1</v>
      </c>
      <c r="D19" s="29">
        <v>10</v>
      </c>
      <c r="E19" s="29" t="s">
        <v>493</v>
      </c>
      <c r="F19" s="30">
        <v>34598</v>
      </c>
      <c r="G19" s="122">
        <v>2.6</v>
      </c>
      <c r="H19" s="29">
        <v>10</v>
      </c>
      <c r="I19" s="29" t="s">
        <v>493</v>
      </c>
      <c r="J19" s="30">
        <v>33713</v>
      </c>
      <c r="K19" s="122">
        <v>4.3</v>
      </c>
      <c r="L19" s="29">
        <v>10</v>
      </c>
      <c r="M19" s="29" t="s">
        <v>493</v>
      </c>
      <c r="N19" s="30">
        <v>91516</v>
      </c>
      <c r="O19" s="122">
        <v>3.6</v>
      </c>
      <c r="P19" s="29">
        <v>10</v>
      </c>
      <c r="Q19" s="29" t="s">
        <v>493</v>
      </c>
      <c r="R19" s="30">
        <v>272335</v>
      </c>
      <c r="S19" s="122">
        <v>2.9</v>
      </c>
      <c r="T19" s="29">
        <v>10</v>
      </c>
    </row>
    <row r="20" spans="1:20" ht="12.75">
      <c r="A20" s="29" t="s">
        <v>494</v>
      </c>
      <c r="B20" s="30">
        <v>22927</v>
      </c>
      <c r="C20" s="122">
        <v>2.4</v>
      </c>
      <c r="D20" s="29">
        <v>11</v>
      </c>
      <c r="E20" s="29" t="s">
        <v>494</v>
      </c>
      <c r="F20" s="30">
        <v>34004</v>
      </c>
      <c r="G20" s="122">
        <v>1.2</v>
      </c>
      <c r="H20" s="29">
        <v>11</v>
      </c>
      <c r="I20" s="29" t="s">
        <v>494</v>
      </c>
      <c r="J20" s="30">
        <v>32768</v>
      </c>
      <c r="K20" s="122">
        <v>0.9</v>
      </c>
      <c r="L20" s="29">
        <v>11</v>
      </c>
      <c r="M20" s="29" t="s">
        <v>494</v>
      </c>
      <c r="N20" s="30">
        <v>89698</v>
      </c>
      <c r="O20" s="122">
        <v>1.4</v>
      </c>
      <c r="P20" s="29">
        <v>11</v>
      </c>
      <c r="Q20" s="29" t="s">
        <v>494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495</v>
      </c>
      <c r="B21" s="151">
        <v>19478</v>
      </c>
      <c r="C21" s="152">
        <v>2.9</v>
      </c>
      <c r="D21" s="150">
        <v>12</v>
      </c>
      <c r="E21" s="150" t="s">
        <v>495</v>
      </c>
      <c r="F21" s="151">
        <v>30849</v>
      </c>
      <c r="G21" s="152">
        <v>2.5</v>
      </c>
      <c r="H21" s="150">
        <v>12</v>
      </c>
      <c r="I21" s="150" t="s">
        <v>495</v>
      </c>
      <c r="J21" s="151">
        <v>29593</v>
      </c>
      <c r="K21" s="152">
        <v>2</v>
      </c>
      <c r="L21" s="150">
        <v>12</v>
      </c>
      <c r="M21" s="150" t="s">
        <v>495</v>
      </c>
      <c r="N21" s="151">
        <v>79921</v>
      </c>
      <c r="O21" s="152">
        <v>2.4</v>
      </c>
      <c r="P21" s="150">
        <v>12</v>
      </c>
      <c r="Q21" s="150" t="s">
        <v>495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496</v>
      </c>
      <c r="B22" s="154">
        <v>65610</v>
      </c>
      <c r="C22" s="155">
        <v>3.2</v>
      </c>
      <c r="D22" s="153">
        <v>13</v>
      </c>
      <c r="E22" s="153" t="s">
        <v>496</v>
      </c>
      <c r="F22" s="154">
        <v>99451</v>
      </c>
      <c r="G22" s="155">
        <v>2.1</v>
      </c>
      <c r="H22" s="153">
        <v>13</v>
      </c>
      <c r="I22" s="153" t="s">
        <v>496</v>
      </c>
      <c r="J22" s="154">
        <v>96074</v>
      </c>
      <c r="K22" s="155">
        <v>2.4</v>
      </c>
      <c r="L22" s="153">
        <v>13</v>
      </c>
      <c r="M22" s="153" t="s">
        <v>496</v>
      </c>
      <c r="N22" s="154">
        <v>261135</v>
      </c>
      <c r="O22" s="155">
        <v>2.5</v>
      </c>
      <c r="P22" s="153">
        <v>13</v>
      </c>
      <c r="Q22" s="153" t="s">
        <v>496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497</v>
      </c>
      <c r="B25" s="30">
        <v>20982</v>
      </c>
      <c r="C25" s="122">
        <v>5.1</v>
      </c>
      <c r="D25" s="29">
        <v>14</v>
      </c>
      <c r="E25" s="29" t="s">
        <v>497</v>
      </c>
      <c r="F25" s="30">
        <v>32641</v>
      </c>
      <c r="G25" s="122">
        <v>3.5</v>
      </c>
      <c r="H25" s="29">
        <v>14</v>
      </c>
      <c r="I25" s="29" t="s">
        <v>497</v>
      </c>
      <c r="J25" s="30">
        <v>31571</v>
      </c>
      <c r="K25" s="122">
        <v>3.3</v>
      </c>
      <c r="L25" s="29">
        <v>14</v>
      </c>
      <c r="M25" s="29" t="s">
        <v>497</v>
      </c>
      <c r="N25" s="30">
        <v>85195</v>
      </c>
      <c r="O25" s="122">
        <v>3.8</v>
      </c>
      <c r="P25" s="29">
        <v>14</v>
      </c>
      <c r="Q25" s="29" t="s">
        <v>497</v>
      </c>
      <c r="R25" s="30">
        <v>267153</v>
      </c>
      <c r="S25" s="122">
        <v>3</v>
      </c>
      <c r="T25" s="29">
        <v>14</v>
      </c>
    </row>
    <row r="26" spans="1:20" ht="12.75">
      <c r="A26" s="29" t="s">
        <v>498</v>
      </c>
      <c r="B26" s="30">
        <v>19397</v>
      </c>
      <c r="C26" s="122">
        <v>4.2</v>
      </c>
      <c r="D26" s="29">
        <v>15</v>
      </c>
      <c r="E26" s="29" t="s">
        <v>498</v>
      </c>
      <c r="F26" s="30">
        <v>29005</v>
      </c>
      <c r="G26" s="122">
        <v>1</v>
      </c>
      <c r="H26" s="29">
        <v>15</v>
      </c>
      <c r="I26" s="29" t="s">
        <v>498</v>
      </c>
      <c r="J26" s="30">
        <v>27387</v>
      </c>
      <c r="K26" s="122">
        <v>0.6</v>
      </c>
      <c r="L26" s="29">
        <v>15</v>
      </c>
      <c r="M26" s="29" t="s">
        <v>498</v>
      </c>
      <c r="N26" s="30">
        <v>75788</v>
      </c>
      <c r="O26" s="122">
        <v>1.6</v>
      </c>
      <c r="P26" s="29">
        <v>15</v>
      </c>
      <c r="Q26" s="29" t="s">
        <v>498</v>
      </c>
      <c r="R26" s="30">
        <v>242807</v>
      </c>
      <c r="S26" s="122">
        <v>1.1</v>
      </c>
      <c r="T26" s="29">
        <v>15</v>
      </c>
    </row>
    <row r="27" spans="1:20" ht="13.5" thickBot="1">
      <c r="A27" s="150" t="s">
        <v>499</v>
      </c>
      <c r="B27" s="151">
        <v>19949</v>
      </c>
      <c r="C27" s="152">
        <v>5.1</v>
      </c>
      <c r="D27" s="150">
        <v>16</v>
      </c>
      <c r="E27" s="150" t="s">
        <v>499</v>
      </c>
      <c r="F27" s="151">
        <v>29394</v>
      </c>
      <c r="G27" s="152">
        <v>5.4</v>
      </c>
      <c r="H27" s="150">
        <v>16</v>
      </c>
      <c r="I27" s="150" t="s">
        <v>499</v>
      </c>
      <c r="J27" s="151">
        <v>27902</v>
      </c>
      <c r="K27" s="152">
        <v>5.8</v>
      </c>
      <c r="L27" s="150">
        <v>16</v>
      </c>
      <c r="M27" s="150" t="s">
        <v>499</v>
      </c>
      <c r="N27" s="151">
        <v>77245</v>
      </c>
      <c r="O27" s="152">
        <v>5.5</v>
      </c>
      <c r="P27" s="150">
        <v>16</v>
      </c>
      <c r="Q27" s="150" t="s">
        <v>499</v>
      </c>
      <c r="R27" s="151">
        <v>253624</v>
      </c>
      <c r="S27" s="152">
        <v>5.1</v>
      </c>
      <c r="T27" s="29">
        <v>16</v>
      </c>
    </row>
    <row r="28" spans="1:20" ht="12.75">
      <c r="A28" s="153" t="s">
        <v>500</v>
      </c>
      <c r="B28" s="154">
        <v>60328</v>
      </c>
      <c r="C28" s="155">
        <v>4.8</v>
      </c>
      <c r="D28" s="153">
        <v>17</v>
      </c>
      <c r="E28" s="153" t="s">
        <v>500</v>
      </c>
      <c r="F28" s="154">
        <v>91040</v>
      </c>
      <c r="G28" s="155">
        <v>3.3</v>
      </c>
      <c r="H28" s="153">
        <v>17</v>
      </c>
      <c r="I28" s="153" t="s">
        <v>500</v>
      </c>
      <c r="J28" s="154">
        <v>86860</v>
      </c>
      <c r="K28" s="155">
        <v>3.2</v>
      </c>
      <c r="L28" s="153">
        <v>17</v>
      </c>
      <c r="M28" s="153" t="s">
        <v>500</v>
      </c>
      <c r="N28" s="154">
        <v>238228</v>
      </c>
      <c r="O28" s="155">
        <v>3.6</v>
      </c>
      <c r="P28" s="153">
        <v>17</v>
      </c>
      <c r="Q28" s="153" t="s">
        <v>500</v>
      </c>
      <c r="R28" s="154">
        <v>763584</v>
      </c>
      <c r="S28" s="155">
        <v>3.1</v>
      </c>
      <c r="T28" s="33">
        <v>17</v>
      </c>
    </row>
    <row r="29" spans="1:20" ht="12.75">
      <c r="A29" s="29" t="s">
        <v>501</v>
      </c>
      <c r="B29" s="30">
        <v>125939</v>
      </c>
      <c r="C29" s="122">
        <v>3.9</v>
      </c>
      <c r="D29" s="29">
        <v>18</v>
      </c>
      <c r="E29" s="29" t="s">
        <v>501</v>
      </c>
      <c r="F29" s="30">
        <v>190491</v>
      </c>
      <c r="G29" s="122">
        <v>2.7</v>
      </c>
      <c r="H29" s="29">
        <v>18</v>
      </c>
      <c r="I29" s="29" t="s">
        <v>501</v>
      </c>
      <c r="J29" s="30">
        <v>182933</v>
      </c>
      <c r="K29" s="122">
        <v>2.8</v>
      </c>
      <c r="L29" s="29">
        <v>18</v>
      </c>
      <c r="M29" s="29" t="s">
        <v>501</v>
      </c>
      <c r="N29" s="30">
        <v>499363</v>
      </c>
      <c r="O29" s="122">
        <v>3</v>
      </c>
      <c r="P29" s="29">
        <v>18</v>
      </c>
      <c r="Q29" s="29" t="s">
        <v>501</v>
      </c>
      <c r="R29" s="30">
        <v>1556062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355656</v>
      </c>
      <c r="K32" s="158">
        <v>1.9</v>
      </c>
      <c r="L32" s="156">
        <v>19</v>
      </c>
      <c r="M32" s="156" t="s">
        <v>31</v>
      </c>
      <c r="N32" s="157">
        <v>962521</v>
      </c>
      <c r="O32" s="158">
        <v>2.1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480</v>
      </c>
      <c r="D35" s="53"/>
      <c r="E35" s="64" t="s">
        <v>70</v>
      </c>
      <c r="F35" s="99"/>
      <c r="G35" s="121" t="s">
        <v>480</v>
      </c>
      <c r="H35" s="53"/>
      <c r="I35" s="63" t="s">
        <v>82</v>
      </c>
      <c r="J35" s="100"/>
      <c r="K35" s="121" t="s">
        <v>480</v>
      </c>
      <c r="L35" s="53"/>
      <c r="M35" s="63" t="s">
        <v>481</v>
      </c>
      <c r="N35" s="100"/>
      <c r="O35" s="121" t="s">
        <v>480</v>
      </c>
      <c r="P35" s="53"/>
      <c r="Q35" s="63" t="s">
        <v>130</v>
      </c>
      <c r="R35" s="100"/>
      <c r="S35" s="121" t="s">
        <v>480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484</v>
      </c>
      <c r="B37" s="30">
        <v>18041</v>
      </c>
      <c r="C37" s="122">
        <v>6.9</v>
      </c>
      <c r="D37" s="29">
        <v>20</v>
      </c>
      <c r="E37" s="29" t="s">
        <v>484</v>
      </c>
      <c r="F37" s="30">
        <v>26975</v>
      </c>
      <c r="G37" s="122">
        <v>5.2</v>
      </c>
      <c r="H37" s="29">
        <v>20</v>
      </c>
      <c r="I37" s="29" t="s">
        <v>484</v>
      </c>
      <c r="J37" s="30">
        <v>26684</v>
      </c>
      <c r="K37" s="122">
        <v>4.8</v>
      </c>
      <c r="L37" s="29">
        <v>20</v>
      </c>
      <c r="M37" s="29" t="s">
        <v>484</v>
      </c>
      <c r="N37" s="30">
        <v>71700</v>
      </c>
      <c r="O37" s="122">
        <v>5.5</v>
      </c>
      <c r="P37" s="29">
        <v>20</v>
      </c>
      <c r="Q37" s="29" t="s">
        <v>484</v>
      </c>
      <c r="R37" s="30">
        <v>236904</v>
      </c>
      <c r="S37" s="122">
        <v>4.6</v>
      </c>
      <c r="T37" s="29">
        <v>20</v>
      </c>
    </row>
    <row r="38" spans="1:20" ht="12.75">
      <c r="A38" s="29" t="s">
        <v>485</v>
      </c>
      <c r="B38" s="30">
        <v>16551</v>
      </c>
      <c r="C38" s="122">
        <v>4.7</v>
      </c>
      <c r="D38" s="29">
        <v>21</v>
      </c>
      <c r="E38" s="29" t="s">
        <v>485</v>
      </c>
      <c r="F38" s="30">
        <v>25676</v>
      </c>
      <c r="G38" s="122">
        <v>2.7</v>
      </c>
      <c r="H38" s="29">
        <v>21</v>
      </c>
      <c r="I38" s="29" t="s">
        <v>485</v>
      </c>
      <c r="J38" s="30">
        <v>24559</v>
      </c>
      <c r="K38" s="122">
        <v>1.8</v>
      </c>
      <c r="L38" s="29">
        <v>21</v>
      </c>
      <c r="M38" s="29" t="s">
        <v>485</v>
      </c>
      <c r="N38" s="30">
        <v>66785</v>
      </c>
      <c r="O38" s="122">
        <v>2.8</v>
      </c>
      <c r="P38" s="29">
        <v>21</v>
      </c>
      <c r="Q38" s="29" t="s">
        <v>485</v>
      </c>
      <c r="R38" s="30">
        <v>220788</v>
      </c>
      <c r="S38" s="122">
        <v>2.6</v>
      </c>
      <c r="T38" s="29">
        <v>21</v>
      </c>
    </row>
    <row r="39" spans="1:20" ht="13.5" thickBot="1">
      <c r="A39" s="150" t="s">
        <v>486</v>
      </c>
      <c r="B39" s="151">
        <v>20375</v>
      </c>
      <c r="C39" s="152">
        <v>5.1</v>
      </c>
      <c r="D39" s="150">
        <v>22</v>
      </c>
      <c r="E39" s="150" t="s">
        <v>486</v>
      </c>
      <c r="F39" s="151">
        <v>30886</v>
      </c>
      <c r="G39" s="152">
        <v>4.1</v>
      </c>
      <c r="H39" s="150">
        <v>22</v>
      </c>
      <c r="I39" s="150" t="s">
        <v>486</v>
      </c>
      <c r="J39" s="151">
        <v>29867</v>
      </c>
      <c r="K39" s="152">
        <v>3.4</v>
      </c>
      <c r="L39" s="150">
        <v>22</v>
      </c>
      <c r="M39" s="150" t="s">
        <v>486</v>
      </c>
      <c r="N39" s="151">
        <v>81129</v>
      </c>
      <c r="O39" s="152">
        <v>4.1</v>
      </c>
      <c r="P39" s="150">
        <v>22</v>
      </c>
      <c r="Q39" s="150" t="s">
        <v>486</v>
      </c>
      <c r="R39" s="151">
        <v>261445</v>
      </c>
      <c r="S39" s="152">
        <v>3.7</v>
      </c>
      <c r="T39" s="29">
        <v>22</v>
      </c>
    </row>
    <row r="40" spans="1:20" ht="12.75">
      <c r="A40" s="153" t="s">
        <v>487</v>
      </c>
      <c r="B40" s="154">
        <v>54968</v>
      </c>
      <c r="C40" s="155">
        <v>5.6</v>
      </c>
      <c r="D40" s="153">
        <v>23</v>
      </c>
      <c r="E40" s="153" t="s">
        <v>487</v>
      </c>
      <c r="F40" s="154">
        <v>83538</v>
      </c>
      <c r="G40" s="155">
        <v>4</v>
      </c>
      <c r="H40" s="153">
        <v>23</v>
      </c>
      <c r="I40" s="153" t="s">
        <v>487</v>
      </c>
      <c r="J40" s="154">
        <v>81109</v>
      </c>
      <c r="K40" s="155">
        <v>3.4</v>
      </c>
      <c r="L40" s="153">
        <v>23</v>
      </c>
      <c r="M40" s="153" t="s">
        <v>487</v>
      </c>
      <c r="N40" s="154">
        <v>219614</v>
      </c>
      <c r="O40" s="155">
        <v>4.1</v>
      </c>
      <c r="P40" s="153">
        <v>23</v>
      </c>
      <c r="Q40" s="153" t="s">
        <v>487</v>
      </c>
      <c r="R40" s="154">
        <v>719137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488</v>
      </c>
      <c r="B43" s="30">
        <v>21088</v>
      </c>
      <c r="C43" s="122">
        <v>5.2</v>
      </c>
      <c r="D43" s="29">
        <v>24</v>
      </c>
      <c r="E43" s="29" t="s">
        <v>488</v>
      </c>
      <c r="F43" s="30">
        <v>31343</v>
      </c>
      <c r="G43" s="122">
        <v>4</v>
      </c>
      <c r="H43" s="29">
        <v>24</v>
      </c>
      <c r="I43" s="29" t="s">
        <v>488</v>
      </c>
      <c r="J43" s="30">
        <v>31302</v>
      </c>
      <c r="K43" s="122">
        <v>3.9</v>
      </c>
      <c r="L43" s="29">
        <v>24</v>
      </c>
      <c r="M43" s="29" t="s">
        <v>488</v>
      </c>
      <c r="N43" s="30">
        <v>83733</v>
      </c>
      <c r="O43" s="122">
        <v>4.3</v>
      </c>
      <c r="P43" s="29">
        <v>24</v>
      </c>
      <c r="Q43" s="29" t="s">
        <v>488</v>
      </c>
      <c r="R43" s="30">
        <v>267184</v>
      </c>
      <c r="S43" s="122">
        <v>3.6</v>
      </c>
      <c r="T43" s="29">
        <v>24</v>
      </c>
    </row>
    <row r="44" spans="1:20" ht="12.75">
      <c r="A44" s="29" t="s">
        <v>489</v>
      </c>
      <c r="B44" s="30">
        <v>22314</v>
      </c>
      <c r="C44" s="122">
        <v>4.9</v>
      </c>
      <c r="D44" s="29">
        <v>25</v>
      </c>
      <c r="E44" s="29" t="s">
        <v>489</v>
      </c>
      <c r="F44" s="30">
        <v>33304</v>
      </c>
      <c r="G44" s="122">
        <v>2.6</v>
      </c>
      <c r="H44" s="29">
        <v>25</v>
      </c>
      <c r="I44" s="29" t="s">
        <v>489</v>
      </c>
      <c r="J44" s="30">
        <v>32910</v>
      </c>
      <c r="K44" s="122">
        <v>2.3</v>
      </c>
      <c r="L44" s="29">
        <v>25</v>
      </c>
      <c r="M44" s="29" t="s">
        <v>489</v>
      </c>
      <c r="N44" s="30">
        <v>88528</v>
      </c>
      <c r="O44" s="122">
        <v>3.1</v>
      </c>
      <c r="P44" s="29">
        <v>25</v>
      </c>
      <c r="Q44" s="29" t="s">
        <v>489</v>
      </c>
      <c r="R44" s="30">
        <v>275121</v>
      </c>
      <c r="S44" s="122">
        <v>2.6</v>
      </c>
      <c r="T44" s="29">
        <v>25</v>
      </c>
    </row>
    <row r="45" spans="1:20" ht="13.5" thickBot="1">
      <c r="A45" s="150" t="s">
        <v>490</v>
      </c>
      <c r="B45" s="151">
        <v>22436</v>
      </c>
      <c r="C45" s="152">
        <v>4.1</v>
      </c>
      <c r="D45" s="150">
        <v>26</v>
      </c>
      <c r="E45" s="150" t="s">
        <v>490</v>
      </c>
      <c r="F45" s="151">
        <v>33923</v>
      </c>
      <c r="G45" s="152">
        <v>4.1</v>
      </c>
      <c r="H45" s="150">
        <v>26</v>
      </c>
      <c r="I45" s="150" t="s">
        <v>490</v>
      </c>
      <c r="J45" s="151">
        <v>33027</v>
      </c>
      <c r="K45" s="152">
        <v>3.4</v>
      </c>
      <c r="L45" s="150">
        <v>26</v>
      </c>
      <c r="M45" s="150" t="s">
        <v>490</v>
      </c>
      <c r="N45" s="151">
        <v>89386</v>
      </c>
      <c r="O45" s="152">
        <v>3.9</v>
      </c>
      <c r="P45" s="150">
        <v>26</v>
      </c>
      <c r="Q45" s="150" t="s">
        <v>490</v>
      </c>
      <c r="R45" s="151">
        <v>275090</v>
      </c>
      <c r="S45" s="152">
        <v>3.9</v>
      </c>
      <c r="T45" s="29">
        <v>26</v>
      </c>
    </row>
    <row r="46" spans="1:20" ht="12.75">
      <c r="A46" s="153" t="s">
        <v>491</v>
      </c>
      <c r="B46" s="154">
        <v>65838</v>
      </c>
      <c r="C46" s="155">
        <v>4.7</v>
      </c>
      <c r="D46" s="153">
        <v>27</v>
      </c>
      <c r="E46" s="153" t="s">
        <v>491</v>
      </c>
      <c r="F46" s="154">
        <v>98570</v>
      </c>
      <c r="G46" s="155">
        <v>3.6</v>
      </c>
      <c r="H46" s="153">
        <v>27</v>
      </c>
      <c r="I46" s="153" t="s">
        <v>491</v>
      </c>
      <c r="J46" s="154">
        <v>97239</v>
      </c>
      <c r="K46" s="155">
        <v>3.2</v>
      </c>
      <c r="L46" s="153">
        <v>27</v>
      </c>
      <c r="M46" s="153" t="s">
        <v>491</v>
      </c>
      <c r="N46" s="154">
        <v>261646</v>
      </c>
      <c r="O46" s="155">
        <v>3.7</v>
      </c>
      <c r="P46" s="153">
        <v>27</v>
      </c>
      <c r="Q46" s="153" t="s">
        <v>491</v>
      </c>
      <c r="R46" s="154">
        <v>817396</v>
      </c>
      <c r="S46" s="155">
        <v>3.4</v>
      </c>
      <c r="T46" s="33">
        <v>27</v>
      </c>
    </row>
    <row r="47" spans="1:20" ht="12.75">
      <c r="A47" s="29" t="s">
        <v>492</v>
      </c>
      <c r="B47" s="30">
        <v>120805</v>
      </c>
      <c r="C47" s="122">
        <v>5.1</v>
      </c>
      <c r="D47" s="29">
        <v>28</v>
      </c>
      <c r="E47" s="29" t="s">
        <v>492</v>
      </c>
      <c r="F47" s="30">
        <v>182107</v>
      </c>
      <c r="G47" s="122">
        <v>3.8</v>
      </c>
      <c r="H47" s="29">
        <v>28</v>
      </c>
      <c r="I47" s="29" t="s">
        <v>492</v>
      </c>
      <c r="J47" s="30">
        <v>178348</v>
      </c>
      <c r="K47" s="122">
        <v>3.3</v>
      </c>
      <c r="L47" s="29">
        <v>28</v>
      </c>
      <c r="M47" s="29" t="s">
        <v>492</v>
      </c>
      <c r="N47" s="30">
        <v>481260</v>
      </c>
      <c r="O47" s="122">
        <v>3.9</v>
      </c>
      <c r="P47" s="29">
        <v>28</v>
      </c>
      <c r="Q47" s="29" t="s">
        <v>492</v>
      </c>
      <c r="R47" s="30">
        <v>1536532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493</v>
      </c>
      <c r="B50" s="30">
        <v>24714</v>
      </c>
      <c r="C50" s="122">
        <v>6.5</v>
      </c>
      <c r="D50" s="29">
        <v>29</v>
      </c>
      <c r="E50" s="29" t="s">
        <v>493</v>
      </c>
      <c r="F50" s="30">
        <v>36094</v>
      </c>
      <c r="G50" s="122">
        <v>4.3</v>
      </c>
      <c r="H50" s="29">
        <v>29</v>
      </c>
      <c r="I50" s="29" t="s">
        <v>493</v>
      </c>
      <c r="J50" s="30">
        <v>35041</v>
      </c>
      <c r="K50" s="122">
        <v>3.9</v>
      </c>
      <c r="L50" s="29">
        <v>29</v>
      </c>
      <c r="M50" s="29" t="s">
        <v>493</v>
      </c>
      <c r="N50" s="30">
        <v>95849</v>
      </c>
      <c r="O50" s="122">
        <v>4.7</v>
      </c>
      <c r="P50" s="29">
        <v>29</v>
      </c>
      <c r="Q50" s="29" t="s">
        <v>493</v>
      </c>
      <c r="R50" s="30">
        <v>283713</v>
      </c>
      <c r="S50" s="122">
        <v>4.2</v>
      </c>
      <c r="T50" s="29">
        <v>29</v>
      </c>
    </row>
    <row r="51" spans="1:20" ht="12.75">
      <c r="A51" s="29" t="s">
        <v>494</v>
      </c>
      <c r="B51" s="30">
        <v>23423</v>
      </c>
      <c r="C51" s="122">
        <v>2.2</v>
      </c>
      <c r="D51" s="29">
        <v>30</v>
      </c>
      <c r="E51" s="29" t="s">
        <v>494</v>
      </c>
      <c r="F51" s="30">
        <v>34828</v>
      </c>
      <c r="G51" s="122">
        <v>2.4</v>
      </c>
      <c r="H51" s="29">
        <v>30</v>
      </c>
      <c r="I51" s="29" t="s">
        <v>494</v>
      </c>
      <c r="J51" s="30">
        <v>33377</v>
      </c>
      <c r="K51" s="122">
        <v>1.9</v>
      </c>
      <c r="L51" s="29">
        <v>30</v>
      </c>
      <c r="M51" s="29" t="s">
        <v>494</v>
      </c>
      <c r="N51" s="30">
        <v>91628</v>
      </c>
      <c r="O51" s="122">
        <v>2.2</v>
      </c>
      <c r="P51" s="29">
        <v>30</v>
      </c>
      <c r="Q51" s="29" t="s">
        <v>494</v>
      </c>
      <c r="R51" s="30">
        <v>277255</v>
      </c>
      <c r="S51" s="122">
        <v>2.3</v>
      </c>
      <c r="T51" s="29">
        <v>30</v>
      </c>
    </row>
    <row r="52" spans="1:20" ht="13.5" thickBot="1">
      <c r="A52" s="150" t="s">
        <v>495</v>
      </c>
      <c r="B52" s="151">
        <v>20844</v>
      </c>
      <c r="C52" s="152">
        <v>7</v>
      </c>
      <c r="D52" s="150">
        <v>31</v>
      </c>
      <c r="E52" s="150" t="s">
        <v>495</v>
      </c>
      <c r="F52" s="151">
        <v>32305</v>
      </c>
      <c r="G52" s="152">
        <v>4.7</v>
      </c>
      <c r="H52" s="150">
        <v>31</v>
      </c>
      <c r="I52" s="150" t="s">
        <v>495</v>
      </c>
      <c r="J52" s="151">
        <v>30785</v>
      </c>
      <c r="K52" s="152">
        <v>4</v>
      </c>
      <c r="L52" s="150">
        <v>31</v>
      </c>
      <c r="M52" s="150" t="s">
        <v>495</v>
      </c>
      <c r="N52" s="151">
        <v>83934</v>
      </c>
      <c r="O52" s="152">
        <v>5</v>
      </c>
      <c r="P52" s="150">
        <v>31</v>
      </c>
      <c r="Q52" s="150" t="s">
        <v>495</v>
      </c>
      <c r="R52" s="151">
        <v>259717</v>
      </c>
      <c r="S52" s="152">
        <v>4.3</v>
      </c>
      <c r="T52" s="29">
        <v>31</v>
      </c>
    </row>
    <row r="53" spans="1:20" ht="12.75">
      <c r="A53" s="153" t="s">
        <v>496</v>
      </c>
      <c r="B53" s="154">
        <v>68982</v>
      </c>
      <c r="C53" s="155">
        <v>5.1</v>
      </c>
      <c r="D53" s="153">
        <v>32</v>
      </c>
      <c r="E53" s="153" t="s">
        <v>496</v>
      </c>
      <c r="F53" s="154">
        <v>103227</v>
      </c>
      <c r="G53" s="155">
        <v>3.8</v>
      </c>
      <c r="H53" s="153">
        <v>32</v>
      </c>
      <c r="I53" s="153" t="s">
        <v>496</v>
      </c>
      <c r="J53" s="154">
        <v>99203</v>
      </c>
      <c r="K53" s="155">
        <v>3.3</v>
      </c>
      <c r="L53" s="153">
        <v>32</v>
      </c>
      <c r="M53" s="153" t="s">
        <v>496</v>
      </c>
      <c r="N53" s="154">
        <v>271411</v>
      </c>
      <c r="O53" s="155">
        <v>3.9</v>
      </c>
      <c r="P53" s="153">
        <v>32</v>
      </c>
      <c r="Q53" s="153" t="s">
        <v>496</v>
      </c>
      <c r="R53" s="154">
        <v>820685</v>
      </c>
      <c r="S53" s="155">
        <v>3.6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497</v>
      </c>
      <c r="B56" s="30">
        <v>21753</v>
      </c>
      <c r="C56" s="122">
        <v>3.7</v>
      </c>
      <c r="D56" s="29">
        <v>33</v>
      </c>
      <c r="E56" s="29" t="s">
        <v>497</v>
      </c>
      <c r="F56" s="30">
        <v>33526</v>
      </c>
      <c r="G56" s="122">
        <v>2.7</v>
      </c>
      <c r="H56" s="29">
        <v>33</v>
      </c>
      <c r="I56" s="29" t="s">
        <v>497</v>
      </c>
      <c r="J56" s="30">
        <v>32218</v>
      </c>
      <c r="K56" s="122">
        <v>2</v>
      </c>
      <c r="L56" s="29">
        <v>33</v>
      </c>
      <c r="M56" s="29" t="s">
        <v>497</v>
      </c>
      <c r="N56" s="30">
        <v>87497</v>
      </c>
      <c r="O56" s="122">
        <v>2.7</v>
      </c>
      <c r="P56" s="29">
        <v>33</v>
      </c>
      <c r="Q56" s="29" t="s">
        <v>497</v>
      </c>
      <c r="R56" s="30">
        <v>273436</v>
      </c>
      <c r="S56" s="122">
        <v>2.4</v>
      </c>
      <c r="T56" s="29">
        <v>33</v>
      </c>
    </row>
    <row r="57" spans="1:20" ht="12.75">
      <c r="A57" s="29" t="s">
        <v>498</v>
      </c>
      <c r="B57" s="30">
        <v>20381</v>
      </c>
      <c r="C57" s="122">
        <v>5.1</v>
      </c>
      <c r="D57" s="29">
        <v>34</v>
      </c>
      <c r="E57" s="29" t="s">
        <v>498</v>
      </c>
      <c r="F57" s="30">
        <v>30304</v>
      </c>
      <c r="G57" s="122">
        <v>4.5</v>
      </c>
      <c r="H57" s="29">
        <v>34</v>
      </c>
      <c r="I57" s="29" t="s">
        <v>498</v>
      </c>
      <c r="J57" s="30">
        <v>28572</v>
      </c>
      <c r="K57" s="122">
        <v>4.3</v>
      </c>
      <c r="L57" s="29">
        <v>34</v>
      </c>
      <c r="M57" s="29" t="s">
        <v>498</v>
      </c>
      <c r="N57" s="30">
        <v>79256</v>
      </c>
      <c r="O57" s="122">
        <v>4.6</v>
      </c>
      <c r="P57" s="29">
        <v>34</v>
      </c>
      <c r="Q57" s="29" t="s">
        <v>498</v>
      </c>
      <c r="R57" s="30">
        <v>253157</v>
      </c>
      <c r="S57" s="122">
        <v>4.3</v>
      </c>
      <c r="T57" s="29">
        <v>34</v>
      </c>
    </row>
    <row r="58" spans="1:20" ht="13.5" thickBot="1">
      <c r="A58" s="150" t="s">
        <v>499</v>
      </c>
      <c r="B58" s="151"/>
      <c r="C58" s="152"/>
      <c r="D58" s="150">
        <v>35</v>
      </c>
      <c r="E58" s="150" t="s">
        <v>499</v>
      </c>
      <c r="F58" s="151"/>
      <c r="G58" s="152"/>
      <c r="H58" s="150">
        <v>35</v>
      </c>
      <c r="I58" s="150" t="s">
        <v>499</v>
      </c>
      <c r="J58" s="151"/>
      <c r="K58" s="152"/>
      <c r="L58" s="150">
        <v>35</v>
      </c>
      <c r="M58" s="150" t="s">
        <v>499</v>
      </c>
      <c r="N58" s="151"/>
      <c r="O58" s="152"/>
      <c r="P58" s="150">
        <v>35</v>
      </c>
      <c r="Q58" s="150" t="s">
        <v>499</v>
      </c>
      <c r="R58" s="151"/>
      <c r="S58" s="152"/>
      <c r="T58" s="29">
        <v>35</v>
      </c>
    </row>
    <row r="59" spans="1:20" ht="12.75">
      <c r="A59" s="153" t="s">
        <v>500</v>
      </c>
      <c r="B59" s="154">
        <v>42134</v>
      </c>
      <c r="C59" s="155">
        <v>4.3</v>
      </c>
      <c r="D59" s="153">
        <v>36</v>
      </c>
      <c r="E59" s="153" t="s">
        <v>500</v>
      </c>
      <c r="F59" s="154">
        <v>63830</v>
      </c>
      <c r="G59" s="155">
        <v>3.5</v>
      </c>
      <c r="H59" s="153">
        <v>36</v>
      </c>
      <c r="I59" s="153" t="s">
        <v>500</v>
      </c>
      <c r="J59" s="154">
        <v>60790</v>
      </c>
      <c r="K59" s="155">
        <v>3.1</v>
      </c>
      <c r="L59" s="153">
        <v>36</v>
      </c>
      <c r="M59" s="153" t="s">
        <v>500</v>
      </c>
      <c r="N59" s="154">
        <v>166754</v>
      </c>
      <c r="O59" s="155">
        <v>3.6</v>
      </c>
      <c r="P59" s="153">
        <v>36</v>
      </c>
      <c r="Q59" s="153" t="s">
        <v>500</v>
      </c>
      <c r="R59" s="154">
        <v>526593</v>
      </c>
      <c r="S59" s="155">
        <v>3.3</v>
      </c>
      <c r="T59" s="33">
        <v>36</v>
      </c>
    </row>
    <row r="60" spans="1:20" ht="12.75">
      <c r="A60" s="29" t="s">
        <v>501</v>
      </c>
      <c r="B60" s="30">
        <v>111115</v>
      </c>
      <c r="C60" s="122">
        <v>4.8</v>
      </c>
      <c r="D60" s="29">
        <v>37</v>
      </c>
      <c r="E60" s="29" t="s">
        <v>501</v>
      </c>
      <c r="F60" s="30">
        <v>167057</v>
      </c>
      <c r="G60" s="122">
        <v>3.7</v>
      </c>
      <c r="H60" s="29">
        <v>37</v>
      </c>
      <c r="I60" s="29" t="s">
        <v>501</v>
      </c>
      <c r="J60" s="30">
        <v>159993</v>
      </c>
      <c r="K60" s="122">
        <v>3.2</v>
      </c>
      <c r="L60" s="29">
        <v>37</v>
      </c>
      <c r="M60" s="29" t="s">
        <v>501</v>
      </c>
      <c r="N60" s="30">
        <v>438165</v>
      </c>
      <c r="O60" s="122">
        <v>3.8</v>
      </c>
      <c r="P60" s="29">
        <v>37</v>
      </c>
      <c r="Q60" s="29" t="s">
        <v>501</v>
      </c>
      <c r="R60" s="30">
        <v>1347278</v>
      </c>
      <c r="S60" s="122">
        <v>3.4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231920</v>
      </c>
      <c r="C63" s="158">
        <v>5</v>
      </c>
      <c r="D63" s="156">
        <v>38</v>
      </c>
      <c r="E63" s="156" t="s">
        <v>31</v>
      </c>
      <c r="F63" s="157">
        <v>349164</v>
      </c>
      <c r="G63" s="158">
        <v>3.7</v>
      </c>
      <c r="H63" s="156">
        <v>38</v>
      </c>
      <c r="I63" s="156" t="s">
        <v>31</v>
      </c>
      <c r="J63" s="157">
        <v>338341</v>
      </c>
      <c r="K63" s="158">
        <v>3.2</v>
      </c>
      <c r="L63" s="156">
        <v>38</v>
      </c>
      <c r="M63" s="156" t="s">
        <v>31</v>
      </c>
      <c r="N63" s="157">
        <v>919425</v>
      </c>
      <c r="O63" s="158">
        <v>3.9</v>
      </c>
      <c r="P63" s="156">
        <v>38</v>
      </c>
      <c r="Q63" s="156" t="s">
        <v>31</v>
      </c>
      <c r="R63" s="157">
        <v>2883811</v>
      </c>
      <c r="S63" s="158">
        <v>3.5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503</v>
      </c>
    </row>
    <row r="2" spans="1:19" ht="12.75" customHeight="1">
      <c r="A2" s="233" t="s">
        <v>479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94</v>
      </c>
      <c r="B3" s="269"/>
      <c r="C3" s="121" t="s">
        <v>480</v>
      </c>
      <c r="D3" s="53"/>
      <c r="E3" s="268" t="s">
        <v>107</v>
      </c>
      <c r="F3" s="269"/>
      <c r="G3" s="121" t="s">
        <v>480</v>
      </c>
      <c r="H3" s="53"/>
      <c r="I3" s="268" t="s">
        <v>120</v>
      </c>
      <c r="J3" s="269"/>
      <c r="K3" s="121" t="s">
        <v>480</v>
      </c>
      <c r="L3" s="53"/>
      <c r="M3" s="268" t="s">
        <v>504</v>
      </c>
      <c r="N3" s="269"/>
      <c r="O3" s="121" t="s">
        <v>480</v>
      </c>
      <c r="P3" s="53"/>
      <c r="Q3" s="268" t="s">
        <v>130</v>
      </c>
      <c r="R3" s="269"/>
      <c r="S3" s="121" t="s">
        <v>480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482</v>
      </c>
      <c r="C5" s="122" t="s">
        <v>483</v>
      </c>
      <c r="D5" s="29" t="s">
        <v>57</v>
      </c>
      <c r="E5" s="29"/>
      <c r="F5" s="29" t="s">
        <v>482</v>
      </c>
      <c r="G5" s="122" t="s">
        <v>483</v>
      </c>
      <c r="H5" s="29" t="s">
        <v>57</v>
      </c>
      <c r="I5" s="29"/>
      <c r="J5" s="29" t="s">
        <v>482</v>
      </c>
      <c r="K5" s="122" t="s">
        <v>483</v>
      </c>
      <c r="L5" s="29" t="s">
        <v>57</v>
      </c>
      <c r="M5" s="29"/>
      <c r="N5" s="29" t="s">
        <v>482</v>
      </c>
      <c r="O5" s="122" t="s">
        <v>483</v>
      </c>
      <c r="P5" s="29" t="s">
        <v>57</v>
      </c>
      <c r="Q5" s="29"/>
      <c r="R5" s="29" t="s">
        <v>482</v>
      </c>
      <c r="S5" s="122" t="s">
        <v>483</v>
      </c>
      <c r="T5" s="69" t="s">
        <v>57</v>
      </c>
    </row>
    <row r="6" spans="1:20" ht="12.75">
      <c r="A6" s="29" t="s">
        <v>484</v>
      </c>
      <c r="B6" s="30">
        <v>38907</v>
      </c>
      <c r="C6" s="122">
        <v>-0.2</v>
      </c>
      <c r="D6" s="29">
        <v>1</v>
      </c>
      <c r="E6" s="29" t="s">
        <v>484</v>
      </c>
      <c r="F6" s="30">
        <v>83260</v>
      </c>
      <c r="G6" s="122">
        <v>-0.7</v>
      </c>
      <c r="H6" s="29">
        <v>1</v>
      </c>
      <c r="I6" s="29" t="s">
        <v>484</v>
      </c>
      <c r="J6" s="30">
        <v>36300</v>
      </c>
      <c r="K6" s="122">
        <v>-2.1</v>
      </c>
      <c r="L6" s="29">
        <v>1</v>
      </c>
      <c r="M6" s="29" t="s">
        <v>484</v>
      </c>
      <c r="N6" s="30">
        <v>158466</v>
      </c>
      <c r="O6" s="122">
        <v>-0.9</v>
      </c>
      <c r="P6" s="29">
        <v>1</v>
      </c>
      <c r="Q6" s="29" t="s">
        <v>484</v>
      </c>
      <c r="R6" s="30">
        <v>226444</v>
      </c>
      <c r="S6" s="122">
        <v>-0.9</v>
      </c>
      <c r="T6" s="29">
        <v>1</v>
      </c>
    </row>
    <row r="7" spans="1:20" ht="12.75">
      <c r="A7" s="29" t="s">
        <v>485</v>
      </c>
      <c r="B7" s="30">
        <v>36554</v>
      </c>
      <c r="C7" s="122">
        <v>-0.7</v>
      </c>
      <c r="D7" s="29">
        <v>2</v>
      </c>
      <c r="E7" s="29" t="s">
        <v>485</v>
      </c>
      <c r="F7" s="30">
        <v>79068</v>
      </c>
      <c r="G7" s="122">
        <v>-0.2</v>
      </c>
      <c r="H7" s="29">
        <v>2</v>
      </c>
      <c r="I7" s="29" t="s">
        <v>485</v>
      </c>
      <c r="J7" s="30">
        <v>34593</v>
      </c>
      <c r="K7" s="122">
        <v>-1</v>
      </c>
      <c r="L7" s="29">
        <v>2</v>
      </c>
      <c r="M7" s="29" t="s">
        <v>485</v>
      </c>
      <c r="N7" s="30">
        <v>150215</v>
      </c>
      <c r="O7" s="122">
        <v>-0.5</v>
      </c>
      <c r="P7" s="29">
        <v>2</v>
      </c>
      <c r="Q7" s="29" t="s">
        <v>485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486</v>
      </c>
      <c r="B8" s="30">
        <v>43112</v>
      </c>
      <c r="C8" s="122">
        <v>1.7</v>
      </c>
      <c r="D8" s="29">
        <v>3</v>
      </c>
      <c r="E8" s="29" t="s">
        <v>486</v>
      </c>
      <c r="F8" s="30">
        <v>91139</v>
      </c>
      <c r="G8" s="122">
        <v>0.5</v>
      </c>
      <c r="H8" s="29">
        <v>3</v>
      </c>
      <c r="I8" s="29" t="s">
        <v>486</v>
      </c>
      <c r="J8" s="30">
        <v>39895</v>
      </c>
      <c r="K8" s="122">
        <v>0.6</v>
      </c>
      <c r="L8" s="29">
        <v>3</v>
      </c>
      <c r="M8" s="29" t="s">
        <v>486</v>
      </c>
      <c r="N8" s="30">
        <v>174145</v>
      </c>
      <c r="O8" s="122">
        <v>0.8</v>
      </c>
      <c r="P8" s="29">
        <v>3</v>
      </c>
      <c r="Q8" s="29" t="s">
        <v>486</v>
      </c>
      <c r="R8" s="30">
        <v>252088</v>
      </c>
      <c r="S8" s="122">
        <v>0.6</v>
      </c>
      <c r="T8" s="29">
        <v>3</v>
      </c>
    </row>
    <row r="9" spans="1:20" ht="12.75">
      <c r="A9" s="153" t="s">
        <v>487</v>
      </c>
      <c r="B9" s="154">
        <v>118573</v>
      </c>
      <c r="C9" s="155">
        <v>0.3</v>
      </c>
      <c r="D9" s="153">
        <v>4</v>
      </c>
      <c r="E9" s="153" t="s">
        <v>487</v>
      </c>
      <c r="F9" s="154">
        <v>253466</v>
      </c>
      <c r="G9" s="155">
        <v>-0.1</v>
      </c>
      <c r="H9" s="153">
        <v>4</v>
      </c>
      <c r="I9" s="153" t="s">
        <v>487</v>
      </c>
      <c r="J9" s="154">
        <v>110787</v>
      </c>
      <c r="K9" s="155">
        <v>-0.8</v>
      </c>
      <c r="L9" s="153">
        <v>4</v>
      </c>
      <c r="M9" s="153" t="s">
        <v>487</v>
      </c>
      <c r="N9" s="154">
        <v>482826</v>
      </c>
      <c r="O9" s="155">
        <v>-0.2</v>
      </c>
      <c r="P9" s="153">
        <v>4</v>
      </c>
      <c r="Q9" s="153" t="s">
        <v>487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488</v>
      </c>
      <c r="B12" s="30">
        <v>43573</v>
      </c>
      <c r="C12" s="122">
        <v>2.8</v>
      </c>
      <c r="D12" s="29">
        <v>5</v>
      </c>
      <c r="E12" s="29" t="s">
        <v>488</v>
      </c>
      <c r="F12" s="30">
        <v>92991</v>
      </c>
      <c r="G12" s="122">
        <v>1.8</v>
      </c>
      <c r="H12" s="29">
        <v>5</v>
      </c>
      <c r="I12" s="29" t="s">
        <v>488</v>
      </c>
      <c r="J12" s="30">
        <v>41070</v>
      </c>
      <c r="K12" s="122">
        <v>1.2</v>
      </c>
      <c r="L12" s="29">
        <v>5</v>
      </c>
      <c r="M12" s="29" t="s">
        <v>488</v>
      </c>
      <c r="N12" s="30">
        <v>177634</v>
      </c>
      <c r="O12" s="122">
        <v>1.9</v>
      </c>
      <c r="P12" s="29">
        <v>5</v>
      </c>
      <c r="Q12" s="29" t="s">
        <v>488</v>
      </c>
      <c r="R12" s="30">
        <v>257947</v>
      </c>
      <c r="S12" s="122">
        <v>2.3</v>
      </c>
      <c r="T12" s="29">
        <v>5</v>
      </c>
    </row>
    <row r="13" spans="1:20" ht="12.75">
      <c r="A13" s="29" t="s">
        <v>489</v>
      </c>
      <c r="B13" s="30">
        <v>45732</v>
      </c>
      <c r="C13" s="122">
        <v>2</v>
      </c>
      <c r="D13" s="29">
        <v>6</v>
      </c>
      <c r="E13" s="29" t="s">
        <v>489</v>
      </c>
      <c r="F13" s="30">
        <v>94374</v>
      </c>
      <c r="G13" s="122">
        <v>1.3</v>
      </c>
      <c r="H13" s="29">
        <v>6</v>
      </c>
      <c r="I13" s="29" t="s">
        <v>489</v>
      </c>
      <c r="J13" s="30">
        <v>42068</v>
      </c>
      <c r="K13" s="122">
        <v>0.6</v>
      </c>
      <c r="L13" s="29">
        <v>6</v>
      </c>
      <c r="M13" s="29" t="s">
        <v>489</v>
      </c>
      <c r="N13" s="30">
        <v>182174</v>
      </c>
      <c r="O13" s="122">
        <v>1.3</v>
      </c>
      <c r="P13" s="29">
        <v>6</v>
      </c>
      <c r="Q13" s="29" t="s">
        <v>489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490</v>
      </c>
      <c r="B14" s="30">
        <v>45777</v>
      </c>
      <c r="C14" s="122">
        <v>2.9</v>
      </c>
      <c r="D14" s="29">
        <v>7</v>
      </c>
      <c r="E14" s="29" t="s">
        <v>490</v>
      </c>
      <c r="F14" s="30">
        <v>91798</v>
      </c>
      <c r="G14" s="122">
        <v>1.1</v>
      </c>
      <c r="H14" s="29">
        <v>7</v>
      </c>
      <c r="I14" s="29" t="s">
        <v>490</v>
      </c>
      <c r="J14" s="30">
        <v>41222</v>
      </c>
      <c r="K14" s="122">
        <v>1.7</v>
      </c>
      <c r="L14" s="29">
        <v>7</v>
      </c>
      <c r="M14" s="29" t="s">
        <v>490</v>
      </c>
      <c r="N14" s="30">
        <v>178797</v>
      </c>
      <c r="O14" s="122">
        <v>1.7</v>
      </c>
      <c r="P14" s="29">
        <v>7</v>
      </c>
      <c r="Q14" s="29" t="s">
        <v>490</v>
      </c>
      <c r="R14" s="30">
        <v>264868</v>
      </c>
      <c r="S14" s="122">
        <v>1.9</v>
      </c>
      <c r="T14" s="29">
        <v>7</v>
      </c>
    </row>
    <row r="15" spans="1:20" ht="12.75">
      <c r="A15" s="153" t="s">
        <v>491</v>
      </c>
      <c r="B15" s="154">
        <v>135081</v>
      </c>
      <c r="C15" s="155">
        <v>2.6</v>
      </c>
      <c r="D15" s="153">
        <v>8</v>
      </c>
      <c r="E15" s="153" t="s">
        <v>491</v>
      </c>
      <c r="F15" s="154">
        <v>279164</v>
      </c>
      <c r="G15" s="155">
        <v>1.4</v>
      </c>
      <c r="H15" s="153">
        <v>8</v>
      </c>
      <c r="I15" s="153" t="s">
        <v>491</v>
      </c>
      <c r="J15" s="154">
        <v>124360</v>
      </c>
      <c r="K15" s="155">
        <v>1.1</v>
      </c>
      <c r="L15" s="153">
        <v>8</v>
      </c>
      <c r="M15" s="153" t="s">
        <v>491</v>
      </c>
      <c r="N15" s="154">
        <v>538605</v>
      </c>
      <c r="O15" s="155">
        <v>1.6</v>
      </c>
      <c r="P15" s="153">
        <v>8</v>
      </c>
      <c r="Q15" s="153" t="s">
        <v>491</v>
      </c>
      <c r="R15" s="154">
        <v>790890</v>
      </c>
      <c r="S15" s="155">
        <v>1.9</v>
      </c>
      <c r="T15" s="33">
        <v>8</v>
      </c>
    </row>
    <row r="16" spans="1:20" ht="12.75">
      <c r="A16" s="29" t="s">
        <v>492</v>
      </c>
      <c r="B16" s="30">
        <v>253654</v>
      </c>
      <c r="C16" s="122">
        <v>1.5</v>
      </c>
      <c r="D16" s="29">
        <v>9</v>
      </c>
      <c r="E16" s="29" t="s">
        <v>492</v>
      </c>
      <c r="F16" s="30">
        <v>532630</v>
      </c>
      <c r="G16" s="122">
        <v>0.7</v>
      </c>
      <c r="H16" s="29">
        <v>9</v>
      </c>
      <c r="I16" s="29" t="s">
        <v>492</v>
      </c>
      <c r="J16" s="30">
        <v>235148</v>
      </c>
      <c r="K16" s="122">
        <v>0.2</v>
      </c>
      <c r="L16" s="29">
        <v>9</v>
      </c>
      <c r="M16" s="29" t="s">
        <v>492</v>
      </c>
      <c r="N16" s="30">
        <v>1021431</v>
      </c>
      <c r="O16" s="122">
        <v>0.8</v>
      </c>
      <c r="P16" s="29">
        <v>9</v>
      </c>
      <c r="Q16" s="29" t="s">
        <v>492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493</v>
      </c>
      <c r="B19" s="30">
        <v>44461</v>
      </c>
      <c r="C19" s="122">
        <v>3.6</v>
      </c>
      <c r="D19" s="29">
        <v>10</v>
      </c>
      <c r="E19" s="29" t="s">
        <v>493</v>
      </c>
      <c r="F19" s="30">
        <v>94083</v>
      </c>
      <c r="G19" s="122">
        <v>2</v>
      </c>
      <c r="H19" s="29">
        <v>10</v>
      </c>
      <c r="I19" s="29" t="s">
        <v>493</v>
      </c>
      <c r="J19" s="30">
        <v>42275</v>
      </c>
      <c r="K19" s="122">
        <v>2.8</v>
      </c>
      <c r="L19" s="29">
        <v>10</v>
      </c>
      <c r="M19" s="29" t="s">
        <v>493</v>
      </c>
      <c r="N19" s="30">
        <v>180819</v>
      </c>
      <c r="O19" s="122">
        <v>2.6</v>
      </c>
      <c r="P19" s="29">
        <v>10</v>
      </c>
      <c r="Q19" s="29" t="s">
        <v>493</v>
      </c>
      <c r="R19" s="30">
        <v>272335</v>
      </c>
      <c r="S19" s="122">
        <v>2.9</v>
      </c>
      <c r="T19" s="29">
        <v>10</v>
      </c>
    </row>
    <row r="20" spans="1:20" ht="12.75">
      <c r="A20" s="29" t="s">
        <v>494</v>
      </c>
      <c r="B20" s="30">
        <v>45249</v>
      </c>
      <c r="C20" s="122">
        <v>1</v>
      </c>
      <c r="D20" s="29">
        <v>11</v>
      </c>
      <c r="E20" s="29" t="s">
        <v>494</v>
      </c>
      <c r="F20" s="30">
        <v>94801</v>
      </c>
      <c r="G20" s="122">
        <v>0.6</v>
      </c>
      <c r="H20" s="29">
        <v>11</v>
      </c>
      <c r="I20" s="29" t="s">
        <v>494</v>
      </c>
      <c r="J20" s="30">
        <v>41270</v>
      </c>
      <c r="K20" s="122">
        <v>0.5</v>
      </c>
      <c r="L20" s="29">
        <v>11</v>
      </c>
      <c r="M20" s="29" t="s">
        <v>494</v>
      </c>
      <c r="N20" s="30">
        <v>181319</v>
      </c>
      <c r="O20" s="122">
        <v>0.7</v>
      </c>
      <c r="P20" s="29">
        <v>11</v>
      </c>
      <c r="Q20" s="29" t="s">
        <v>494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495</v>
      </c>
      <c r="B21" s="30">
        <v>42424</v>
      </c>
      <c r="C21" s="122">
        <v>2.2</v>
      </c>
      <c r="D21" s="29">
        <v>12</v>
      </c>
      <c r="E21" s="29" t="s">
        <v>495</v>
      </c>
      <c r="F21" s="30">
        <v>88133</v>
      </c>
      <c r="G21" s="122">
        <v>3.2</v>
      </c>
      <c r="H21" s="29">
        <v>12</v>
      </c>
      <c r="I21" s="29" t="s">
        <v>495</v>
      </c>
      <c r="J21" s="30">
        <v>38647</v>
      </c>
      <c r="K21" s="122">
        <v>2.6</v>
      </c>
      <c r="L21" s="29">
        <v>12</v>
      </c>
      <c r="M21" s="29" t="s">
        <v>495</v>
      </c>
      <c r="N21" s="30">
        <v>169204</v>
      </c>
      <c r="O21" s="122">
        <v>2.8</v>
      </c>
      <c r="P21" s="29">
        <v>12</v>
      </c>
      <c r="Q21" s="29" t="s">
        <v>495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496</v>
      </c>
      <c r="B22" s="154">
        <v>132134</v>
      </c>
      <c r="C22" s="155">
        <v>2.3</v>
      </c>
      <c r="D22" s="153">
        <v>13</v>
      </c>
      <c r="E22" s="153" t="s">
        <v>496</v>
      </c>
      <c r="F22" s="154">
        <v>277017</v>
      </c>
      <c r="G22" s="155">
        <v>1.9</v>
      </c>
      <c r="H22" s="153">
        <v>13</v>
      </c>
      <c r="I22" s="153" t="s">
        <v>496</v>
      </c>
      <c r="J22" s="154">
        <v>122192</v>
      </c>
      <c r="K22" s="155">
        <v>2</v>
      </c>
      <c r="L22" s="153">
        <v>13</v>
      </c>
      <c r="M22" s="153" t="s">
        <v>496</v>
      </c>
      <c r="N22" s="154">
        <v>531343</v>
      </c>
      <c r="O22" s="155">
        <v>2</v>
      </c>
      <c r="P22" s="153">
        <v>13</v>
      </c>
      <c r="Q22" s="153" t="s">
        <v>496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497</v>
      </c>
      <c r="B25" s="30">
        <v>44633</v>
      </c>
      <c r="C25" s="122">
        <v>2.7</v>
      </c>
      <c r="D25" s="29">
        <v>14</v>
      </c>
      <c r="E25" s="29" t="s">
        <v>497</v>
      </c>
      <c r="F25" s="30">
        <v>96061</v>
      </c>
      <c r="G25" s="122">
        <v>2.8</v>
      </c>
      <c r="H25" s="29">
        <v>14</v>
      </c>
      <c r="I25" s="29" t="s">
        <v>497</v>
      </c>
      <c r="J25" s="30">
        <v>41264</v>
      </c>
      <c r="K25" s="122">
        <v>2.4</v>
      </c>
      <c r="L25" s="29">
        <v>14</v>
      </c>
      <c r="M25" s="29" t="s">
        <v>497</v>
      </c>
      <c r="N25" s="30">
        <v>181958</v>
      </c>
      <c r="O25" s="122">
        <v>2.7</v>
      </c>
      <c r="P25" s="29">
        <v>14</v>
      </c>
      <c r="Q25" s="29" t="s">
        <v>497</v>
      </c>
      <c r="R25" s="30">
        <v>267153</v>
      </c>
      <c r="S25" s="122">
        <v>3</v>
      </c>
      <c r="T25" s="29">
        <v>14</v>
      </c>
    </row>
    <row r="26" spans="1:20" ht="12.75">
      <c r="A26" s="29" t="s">
        <v>498</v>
      </c>
      <c r="B26" s="30">
        <v>41913</v>
      </c>
      <c r="C26" s="122">
        <v>1.8</v>
      </c>
      <c r="D26" s="29">
        <v>15</v>
      </c>
      <c r="E26" s="29" t="s">
        <v>498</v>
      </c>
      <c r="F26" s="30">
        <v>86776</v>
      </c>
      <c r="G26" s="122">
        <v>0.4</v>
      </c>
      <c r="H26" s="29">
        <v>15</v>
      </c>
      <c r="I26" s="29" t="s">
        <v>498</v>
      </c>
      <c r="J26" s="30">
        <v>38329</v>
      </c>
      <c r="K26" s="122">
        <v>1</v>
      </c>
      <c r="L26" s="29">
        <v>15</v>
      </c>
      <c r="M26" s="29" t="s">
        <v>498</v>
      </c>
      <c r="N26" s="30">
        <v>167018</v>
      </c>
      <c r="O26" s="122">
        <v>0.9</v>
      </c>
      <c r="P26" s="29">
        <v>15</v>
      </c>
      <c r="Q26" s="29" t="s">
        <v>498</v>
      </c>
      <c r="R26" s="30">
        <v>242807</v>
      </c>
      <c r="S26" s="122">
        <v>1.1</v>
      </c>
      <c r="T26" s="29">
        <v>15</v>
      </c>
    </row>
    <row r="27" spans="1:20" ht="13.5" thickBot="1">
      <c r="A27" s="29" t="s">
        <v>499</v>
      </c>
      <c r="B27" s="30">
        <v>43754</v>
      </c>
      <c r="C27" s="122">
        <v>5.5</v>
      </c>
      <c r="D27" s="29">
        <v>16</v>
      </c>
      <c r="E27" s="29" t="s">
        <v>499</v>
      </c>
      <c r="F27" s="30">
        <v>91348</v>
      </c>
      <c r="G27" s="122">
        <v>4.5</v>
      </c>
      <c r="H27" s="29">
        <v>16</v>
      </c>
      <c r="I27" s="29" t="s">
        <v>499</v>
      </c>
      <c r="J27" s="30">
        <v>41277</v>
      </c>
      <c r="K27" s="122">
        <v>5.2</v>
      </c>
      <c r="L27" s="29">
        <v>16</v>
      </c>
      <c r="M27" s="29" t="s">
        <v>499</v>
      </c>
      <c r="N27" s="30">
        <v>176379</v>
      </c>
      <c r="O27" s="122">
        <v>4.9</v>
      </c>
      <c r="P27" s="29">
        <v>16</v>
      </c>
      <c r="Q27" s="29" t="s">
        <v>499</v>
      </c>
      <c r="R27" s="30">
        <v>253624</v>
      </c>
      <c r="S27" s="122">
        <v>5.1</v>
      </c>
      <c r="T27" s="29">
        <v>16</v>
      </c>
    </row>
    <row r="28" spans="1:20" ht="12.75">
      <c r="A28" s="153" t="s">
        <v>500</v>
      </c>
      <c r="B28" s="154">
        <v>130300</v>
      </c>
      <c r="C28" s="155">
        <v>3.3</v>
      </c>
      <c r="D28" s="153">
        <v>17</v>
      </c>
      <c r="E28" s="153" t="s">
        <v>500</v>
      </c>
      <c r="F28" s="154">
        <v>274185</v>
      </c>
      <c r="G28" s="155">
        <v>2.6</v>
      </c>
      <c r="H28" s="153">
        <v>17</v>
      </c>
      <c r="I28" s="153" t="s">
        <v>500</v>
      </c>
      <c r="J28" s="154">
        <v>120871</v>
      </c>
      <c r="K28" s="155">
        <v>2.9</v>
      </c>
      <c r="L28" s="153">
        <v>17</v>
      </c>
      <c r="M28" s="153" t="s">
        <v>500</v>
      </c>
      <c r="N28" s="154">
        <v>525356</v>
      </c>
      <c r="O28" s="155">
        <v>2.8</v>
      </c>
      <c r="P28" s="153">
        <v>17</v>
      </c>
      <c r="Q28" s="153" t="s">
        <v>500</v>
      </c>
      <c r="R28" s="154">
        <v>763584</v>
      </c>
      <c r="S28" s="155">
        <v>3.1</v>
      </c>
      <c r="T28" s="33">
        <v>17</v>
      </c>
    </row>
    <row r="29" spans="1:20" ht="13.5" thickBot="1">
      <c r="A29" s="163" t="s">
        <v>501</v>
      </c>
      <c r="B29" s="164">
        <v>262434</v>
      </c>
      <c r="C29" s="165">
        <v>2.8</v>
      </c>
      <c r="D29" s="163">
        <v>18</v>
      </c>
      <c r="E29" s="163" t="s">
        <v>501</v>
      </c>
      <c r="F29" s="164">
        <v>551202</v>
      </c>
      <c r="G29" s="165">
        <v>2.2</v>
      </c>
      <c r="H29" s="163">
        <v>18</v>
      </c>
      <c r="I29" s="163" t="s">
        <v>501</v>
      </c>
      <c r="J29" s="164">
        <v>243063</v>
      </c>
      <c r="K29" s="165">
        <v>2.4</v>
      </c>
      <c r="L29" s="163">
        <v>18</v>
      </c>
      <c r="M29" s="163" t="s">
        <v>501</v>
      </c>
      <c r="N29" s="164">
        <v>1056699</v>
      </c>
      <c r="O29" s="165">
        <v>2.4</v>
      </c>
      <c r="P29" s="163">
        <v>18</v>
      </c>
      <c r="Q29" s="163" t="s">
        <v>501</v>
      </c>
      <c r="R29" s="164">
        <v>1556062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516087</v>
      </c>
      <c r="C32" s="158">
        <v>2.2</v>
      </c>
      <c r="D32" s="156">
        <v>19</v>
      </c>
      <c r="E32" s="156" t="s">
        <v>31</v>
      </c>
      <c r="F32" s="157">
        <v>1083832</v>
      </c>
      <c r="G32" s="158">
        <v>1.4</v>
      </c>
      <c r="H32" s="156">
        <v>19</v>
      </c>
      <c r="I32" s="156" t="s">
        <v>31</v>
      </c>
      <c r="J32" s="157">
        <v>478210</v>
      </c>
      <c r="K32" s="158">
        <v>1.3</v>
      </c>
      <c r="L32" s="156">
        <v>19</v>
      </c>
      <c r="M32" s="156" t="s">
        <v>31</v>
      </c>
      <c r="N32" s="157">
        <v>2078130</v>
      </c>
      <c r="O32" s="158">
        <v>1.6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480</v>
      </c>
      <c r="D35" s="53"/>
      <c r="E35" s="68" t="s">
        <v>107</v>
      </c>
      <c r="F35" s="101"/>
      <c r="G35" s="121" t="s">
        <v>480</v>
      </c>
      <c r="H35" s="53"/>
      <c r="I35" s="68" t="s">
        <v>120</v>
      </c>
      <c r="J35" s="101"/>
      <c r="K35" s="121" t="s">
        <v>480</v>
      </c>
      <c r="L35" s="53"/>
      <c r="M35" s="68" t="s">
        <v>504</v>
      </c>
      <c r="N35" s="101"/>
      <c r="O35" s="121" t="s">
        <v>480</v>
      </c>
      <c r="P35" s="53"/>
      <c r="Q35" s="68" t="s">
        <v>130</v>
      </c>
      <c r="R35" s="101"/>
      <c r="S35" s="121" t="s">
        <v>480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484</v>
      </c>
      <c r="B37" s="30">
        <v>40780</v>
      </c>
      <c r="C37" s="122">
        <v>4.8</v>
      </c>
      <c r="D37" s="29">
        <v>20</v>
      </c>
      <c r="E37" s="29" t="s">
        <v>484</v>
      </c>
      <c r="F37" s="30">
        <v>86456</v>
      </c>
      <c r="G37" s="122">
        <v>3.8</v>
      </c>
      <c r="H37" s="29">
        <v>20</v>
      </c>
      <c r="I37" s="29" t="s">
        <v>484</v>
      </c>
      <c r="J37" s="30">
        <v>37967</v>
      </c>
      <c r="K37" s="122">
        <v>4.6</v>
      </c>
      <c r="L37" s="29">
        <v>20</v>
      </c>
      <c r="M37" s="29" t="s">
        <v>484</v>
      </c>
      <c r="N37" s="30">
        <v>165203</v>
      </c>
      <c r="O37" s="122">
        <v>4.3</v>
      </c>
      <c r="P37" s="29">
        <v>20</v>
      </c>
      <c r="Q37" s="29" t="s">
        <v>484</v>
      </c>
      <c r="R37" s="30">
        <v>236904</v>
      </c>
      <c r="S37" s="122">
        <v>4.6</v>
      </c>
      <c r="T37" s="29">
        <v>20</v>
      </c>
    </row>
    <row r="38" spans="1:20" ht="12.75">
      <c r="A38" s="29" t="s">
        <v>485</v>
      </c>
      <c r="B38" s="30">
        <v>37565</v>
      </c>
      <c r="C38" s="122">
        <v>2.8</v>
      </c>
      <c r="D38" s="29">
        <v>21</v>
      </c>
      <c r="E38" s="29" t="s">
        <v>485</v>
      </c>
      <c r="F38" s="30">
        <v>81015</v>
      </c>
      <c r="G38" s="122">
        <v>2.5</v>
      </c>
      <c r="H38" s="29">
        <v>21</v>
      </c>
      <c r="I38" s="29" t="s">
        <v>485</v>
      </c>
      <c r="J38" s="30">
        <v>35423</v>
      </c>
      <c r="K38" s="122">
        <v>2.4</v>
      </c>
      <c r="L38" s="29">
        <v>21</v>
      </c>
      <c r="M38" s="29" t="s">
        <v>485</v>
      </c>
      <c r="N38" s="30">
        <v>154003</v>
      </c>
      <c r="O38" s="122">
        <v>2.5</v>
      </c>
      <c r="P38" s="29">
        <v>21</v>
      </c>
      <c r="Q38" s="29" t="s">
        <v>485</v>
      </c>
      <c r="R38" s="30">
        <v>220788</v>
      </c>
      <c r="S38" s="122">
        <v>2.6</v>
      </c>
      <c r="T38" s="29">
        <v>21</v>
      </c>
    </row>
    <row r="39" spans="1:20" ht="13.5" thickBot="1">
      <c r="A39" s="29" t="s">
        <v>486</v>
      </c>
      <c r="B39" s="30">
        <v>44747</v>
      </c>
      <c r="C39" s="122">
        <v>3.8</v>
      </c>
      <c r="D39" s="29">
        <v>22</v>
      </c>
      <c r="E39" s="29" t="s">
        <v>486</v>
      </c>
      <c r="F39" s="30">
        <v>94417</v>
      </c>
      <c r="G39" s="122">
        <v>3.6</v>
      </c>
      <c r="H39" s="29">
        <v>22</v>
      </c>
      <c r="I39" s="29" t="s">
        <v>486</v>
      </c>
      <c r="J39" s="30">
        <v>41152</v>
      </c>
      <c r="K39" s="122">
        <v>3.2</v>
      </c>
      <c r="L39" s="29">
        <v>22</v>
      </c>
      <c r="M39" s="29" t="s">
        <v>486</v>
      </c>
      <c r="N39" s="30">
        <v>180316</v>
      </c>
      <c r="O39" s="122">
        <v>3.5</v>
      </c>
      <c r="P39" s="29">
        <v>22</v>
      </c>
      <c r="Q39" s="29" t="s">
        <v>486</v>
      </c>
      <c r="R39" s="30">
        <v>261445</v>
      </c>
      <c r="S39" s="122">
        <v>3.7</v>
      </c>
      <c r="T39" s="29">
        <v>22</v>
      </c>
    </row>
    <row r="40" spans="1:20" ht="12.75">
      <c r="A40" s="153" t="s">
        <v>487</v>
      </c>
      <c r="B40" s="154">
        <v>123092</v>
      </c>
      <c r="C40" s="155">
        <v>3.8</v>
      </c>
      <c r="D40" s="153">
        <v>23</v>
      </c>
      <c r="E40" s="153" t="s">
        <v>487</v>
      </c>
      <c r="F40" s="154">
        <v>261889</v>
      </c>
      <c r="G40" s="155">
        <v>3.3</v>
      </c>
      <c r="H40" s="153">
        <v>23</v>
      </c>
      <c r="I40" s="153" t="s">
        <v>487</v>
      </c>
      <c r="J40" s="154">
        <v>114542</v>
      </c>
      <c r="K40" s="155">
        <v>3.4</v>
      </c>
      <c r="L40" s="153">
        <v>23</v>
      </c>
      <c r="M40" s="153" t="s">
        <v>487</v>
      </c>
      <c r="N40" s="154">
        <v>499522</v>
      </c>
      <c r="O40" s="155">
        <v>3.5</v>
      </c>
      <c r="P40" s="153">
        <v>23</v>
      </c>
      <c r="Q40" s="153" t="s">
        <v>487</v>
      </c>
      <c r="R40" s="154">
        <v>719137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488</v>
      </c>
      <c r="B43" s="30">
        <v>45147</v>
      </c>
      <c r="C43" s="122">
        <v>3.6</v>
      </c>
      <c r="D43" s="29">
        <v>24</v>
      </c>
      <c r="E43" s="29" t="s">
        <v>488</v>
      </c>
      <c r="F43" s="30">
        <v>95901</v>
      </c>
      <c r="G43" s="122">
        <v>3.1</v>
      </c>
      <c r="H43" s="29">
        <v>24</v>
      </c>
      <c r="I43" s="29" t="s">
        <v>488</v>
      </c>
      <c r="J43" s="30">
        <v>42404</v>
      </c>
      <c r="K43" s="122">
        <v>3.2</v>
      </c>
      <c r="L43" s="29">
        <v>24</v>
      </c>
      <c r="M43" s="29" t="s">
        <v>488</v>
      </c>
      <c r="N43" s="30">
        <v>183452</v>
      </c>
      <c r="O43" s="122">
        <v>3.3</v>
      </c>
      <c r="P43" s="29">
        <v>24</v>
      </c>
      <c r="Q43" s="29" t="s">
        <v>488</v>
      </c>
      <c r="R43" s="30">
        <v>267184</v>
      </c>
      <c r="S43" s="122">
        <v>3.6</v>
      </c>
      <c r="T43" s="29">
        <v>24</v>
      </c>
    </row>
    <row r="44" spans="1:20" ht="12.75">
      <c r="A44" s="29" t="s">
        <v>489</v>
      </c>
      <c r="B44" s="30">
        <v>46834</v>
      </c>
      <c r="C44" s="122">
        <v>2.4</v>
      </c>
      <c r="D44" s="29">
        <v>25</v>
      </c>
      <c r="E44" s="29" t="s">
        <v>489</v>
      </c>
      <c r="F44" s="30">
        <v>96786</v>
      </c>
      <c r="G44" s="122">
        <v>2.6</v>
      </c>
      <c r="H44" s="29">
        <v>25</v>
      </c>
      <c r="I44" s="29" t="s">
        <v>489</v>
      </c>
      <c r="J44" s="30">
        <v>42973</v>
      </c>
      <c r="K44" s="122">
        <v>2.2</v>
      </c>
      <c r="L44" s="29">
        <v>25</v>
      </c>
      <c r="M44" s="29" t="s">
        <v>489</v>
      </c>
      <c r="N44" s="30">
        <v>186593</v>
      </c>
      <c r="O44" s="122">
        <v>2.4</v>
      </c>
      <c r="P44" s="29">
        <v>25</v>
      </c>
      <c r="Q44" s="29" t="s">
        <v>489</v>
      </c>
      <c r="R44" s="30">
        <v>275121</v>
      </c>
      <c r="S44" s="122">
        <v>2.6</v>
      </c>
      <c r="T44" s="29">
        <v>25</v>
      </c>
    </row>
    <row r="45" spans="1:20" ht="13.5" thickBot="1">
      <c r="A45" s="29" t="s">
        <v>490</v>
      </c>
      <c r="B45" s="30">
        <v>47617</v>
      </c>
      <c r="C45" s="122">
        <v>4</v>
      </c>
      <c r="D45" s="29">
        <v>26</v>
      </c>
      <c r="E45" s="29" t="s">
        <v>490</v>
      </c>
      <c r="F45" s="30">
        <v>95485</v>
      </c>
      <c r="G45" s="122">
        <v>4</v>
      </c>
      <c r="H45" s="29">
        <v>26</v>
      </c>
      <c r="I45" s="29" t="s">
        <v>490</v>
      </c>
      <c r="J45" s="30">
        <v>42602</v>
      </c>
      <c r="K45" s="122">
        <v>3.3</v>
      </c>
      <c r="L45" s="29">
        <v>26</v>
      </c>
      <c r="M45" s="29" t="s">
        <v>490</v>
      </c>
      <c r="N45" s="30">
        <v>185705</v>
      </c>
      <c r="O45" s="122">
        <v>3.9</v>
      </c>
      <c r="P45" s="29">
        <v>26</v>
      </c>
      <c r="Q45" s="29" t="s">
        <v>490</v>
      </c>
      <c r="R45" s="30">
        <v>275090</v>
      </c>
      <c r="S45" s="122">
        <v>3.9</v>
      </c>
      <c r="T45" s="29">
        <v>26</v>
      </c>
    </row>
    <row r="46" spans="1:20" ht="12.75">
      <c r="A46" s="153" t="s">
        <v>491</v>
      </c>
      <c r="B46" s="154">
        <v>139598</v>
      </c>
      <c r="C46" s="155">
        <v>3.3</v>
      </c>
      <c r="D46" s="153">
        <v>27</v>
      </c>
      <c r="E46" s="153" t="s">
        <v>491</v>
      </c>
      <c r="F46" s="154">
        <v>288172</v>
      </c>
      <c r="G46" s="155">
        <v>3.2</v>
      </c>
      <c r="H46" s="153">
        <v>27</v>
      </c>
      <c r="I46" s="153" t="s">
        <v>491</v>
      </c>
      <c r="J46" s="154">
        <v>127980</v>
      </c>
      <c r="K46" s="155">
        <v>2.9</v>
      </c>
      <c r="L46" s="153">
        <v>27</v>
      </c>
      <c r="M46" s="153" t="s">
        <v>491</v>
      </c>
      <c r="N46" s="154">
        <v>555750</v>
      </c>
      <c r="O46" s="155">
        <v>3.2</v>
      </c>
      <c r="P46" s="153">
        <v>27</v>
      </c>
      <c r="Q46" s="153" t="s">
        <v>491</v>
      </c>
      <c r="R46" s="154">
        <v>817396</v>
      </c>
      <c r="S46" s="155">
        <v>3.4</v>
      </c>
      <c r="T46" s="33">
        <v>27</v>
      </c>
    </row>
    <row r="47" spans="1:20" ht="12.75">
      <c r="A47" s="29" t="s">
        <v>492</v>
      </c>
      <c r="B47" s="30">
        <v>262690</v>
      </c>
      <c r="C47" s="122">
        <v>3.6</v>
      </c>
      <c r="D47" s="29">
        <v>28</v>
      </c>
      <c r="E47" s="29" t="s">
        <v>492</v>
      </c>
      <c r="F47" s="30">
        <v>550060</v>
      </c>
      <c r="G47" s="122">
        <v>3.3</v>
      </c>
      <c r="H47" s="29">
        <v>28</v>
      </c>
      <c r="I47" s="29" t="s">
        <v>492</v>
      </c>
      <c r="J47" s="30">
        <v>242521</v>
      </c>
      <c r="K47" s="122">
        <v>3.1</v>
      </c>
      <c r="L47" s="29">
        <v>28</v>
      </c>
      <c r="M47" s="29" t="s">
        <v>492</v>
      </c>
      <c r="N47" s="30">
        <v>1055272</v>
      </c>
      <c r="O47" s="122">
        <v>3.3</v>
      </c>
      <c r="P47" s="29">
        <v>28</v>
      </c>
      <c r="Q47" s="29" t="s">
        <v>492</v>
      </c>
      <c r="R47" s="30">
        <v>1536532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493</v>
      </c>
      <c r="B50" s="30">
        <v>46137</v>
      </c>
      <c r="C50" s="122">
        <v>3.8</v>
      </c>
      <c r="D50" s="29">
        <v>29</v>
      </c>
      <c r="E50" s="29" t="s">
        <v>493</v>
      </c>
      <c r="F50" s="30">
        <v>97816</v>
      </c>
      <c r="G50" s="122">
        <v>4</v>
      </c>
      <c r="H50" s="29">
        <v>29</v>
      </c>
      <c r="I50" s="29" t="s">
        <v>493</v>
      </c>
      <c r="J50" s="30">
        <v>43912</v>
      </c>
      <c r="K50" s="122">
        <v>3.9</v>
      </c>
      <c r="L50" s="29">
        <v>29</v>
      </c>
      <c r="M50" s="29" t="s">
        <v>493</v>
      </c>
      <c r="N50" s="30">
        <v>187864</v>
      </c>
      <c r="O50" s="122">
        <v>3.9</v>
      </c>
      <c r="P50" s="29">
        <v>29</v>
      </c>
      <c r="Q50" s="29" t="s">
        <v>493</v>
      </c>
      <c r="R50" s="30">
        <v>283713</v>
      </c>
      <c r="S50" s="122">
        <v>4.2</v>
      </c>
      <c r="T50" s="29">
        <v>29</v>
      </c>
    </row>
    <row r="51" spans="1:20" ht="12.75">
      <c r="A51" s="29" t="s">
        <v>494</v>
      </c>
      <c r="B51" s="30">
        <v>46426</v>
      </c>
      <c r="C51" s="122">
        <v>2.6</v>
      </c>
      <c r="D51" s="29">
        <v>30</v>
      </c>
      <c r="E51" s="29" t="s">
        <v>494</v>
      </c>
      <c r="F51" s="30">
        <v>96994</v>
      </c>
      <c r="G51" s="122">
        <v>2.3</v>
      </c>
      <c r="H51" s="29">
        <v>30</v>
      </c>
      <c r="I51" s="29" t="s">
        <v>494</v>
      </c>
      <c r="J51" s="30">
        <v>42207</v>
      </c>
      <c r="K51" s="122">
        <v>2.3</v>
      </c>
      <c r="L51" s="29">
        <v>30</v>
      </c>
      <c r="M51" s="29" t="s">
        <v>494</v>
      </c>
      <c r="N51" s="30">
        <v>185627</v>
      </c>
      <c r="O51" s="122">
        <v>2.4</v>
      </c>
      <c r="P51" s="29">
        <v>30</v>
      </c>
      <c r="Q51" s="29" t="s">
        <v>494</v>
      </c>
      <c r="R51" s="30">
        <v>277255</v>
      </c>
      <c r="S51" s="122">
        <v>2.3</v>
      </c>
      <c r="T51" s="29">
        <v>30</v>
      </c>
    </row>
    <row r="52" spans="1:20" ht="13.5" thickBot="1">
      <c r="A52" s="29" t="s">
        <v>495</v>
      </c>
      <c r="B52" s="30">
        <v>44120</v>
      </c>
      <c r="C52" s="122">
        <v>4</v>
      </c>
      <c r="D52" s="29">
        <v>31</v>
      </c>
      <c r="E52" s="29" t="s">
        <v>495</v>
      </c>
      <c r="F52" s="30">
        <v>91755</v>
      </c>
      <c r="G52" s="122">
        <v>4.1</v>
      </c>
      <c r="H52" s="29">
        <v>31</v>
      </c>
      <c r="I52" s="29" t="s">
        <v>495</v>
      </c>
      <c r="J52" s="30">
        <v>39908</v>
      </c>
      <c r="K52" s="122">
        <v>3.3</v>
      </c>
      <c r="L52" s="29">
        <v>31</v>
      </c>
      <c r="M52" s="29" t="s">
        <v>495</v>
      </c>
      <c r="N52" s="30">
        <v>175783</v>
      </c>
      <c r="O52" s="122">
        <v>3.9</v>
      </c>
      <c r="P52" s="29">
        <v>31</v>
      </c>
      <c r="Q52" s="29" t="s">
        <v>495</v>
      </c>
      <c r="R52" s="30">
        <v>259717</v>
      </c>
      <c r="S52" s="122">
        <v>4.3</v>
      </c>
      <c r="T52" s="29">
        <v>31</v>
      </c>
    </row>
    <row r="53" spans="1:20" ht="12.75">
      <c r="A53" s="153" t="s">
        <v>496</v>
      </c>
      <c r="B53" s="154">
        <v>136683</v>
      </c>
      <c r="C53" s="155">
        <v>3.4</v>
      </c>
      <c r="D53" s="153">
        <v>32</v>
      </c>
      <c r="E53" s="153" t="s">
        <v>496</v>
      </c>
      <c r="F53" s="154">
        <v>286565</v>
      </c>
      <c r="G53" s="155">
        <v>3.4</v>
      </c>
      <c r="H53" s="153">
        <v>32</v>
      </c>
      <c r="I53" s="153" t="s">
        <v>496</v>
      </c>
      <c r="J53" s="154">
        <v>126027</v>
      </c>
      <c r="K53" s="155">
        <v>3.1</v>
      </c>
      <c r="L53" s="153">
        <v>32</v>
      </c>
      <c r="M53" s="153" t="s">
        <v>496</v>
      </c>
      <c r="N53" s="154">
        <v>549274</v>
      </c>
      <c r="O53" s="155">
        <v>3.4</v>
      </c>
      <c r="P53" s="153">
        <v>32</v>
      </c>
      <c r="Q53" s="153" t="s">
        <v>496</v>
      </c>
      <c r="R53" s="154">
        <v>820685</v>
      </c>
      <c r="S53" s="155">
        <v>3.6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497</v>
      </c>
      <c r="B56" s="30">
        <v>45904</v>
      </c>
      <c r="C56" s="122">
        <v>2.8</v>
      </c>
      <c r="D56" s="29">
        <v>33</v>
      </c>
      <c r="E56" s="29" t="s">
        <v>497</v>
      </c>
      <c r="F56" s="30">
        <v>98457</v>
      </c>
      <c r="G56" s="122">
        <v>2.5</v>
      </c>
      <c r="H56" s="29">
        <v>33</v>
      </c>
      <c r="I56" s="29" t="s">
        <v>497</v>
      </c>
      <c r="J56" s="30">
        <v>41578</v>
      </c>
      <c r="K56" s="122">
        <v>0.8</v>
      </c>
      <c r="L56" s="29">
        <v>33</v>
      </c>
      <c r="M56" s="29" t="s">
        <v>497</v>
      </c>
      <c r="N56" s="30">
        <v>185938</v>
      </c>
      <c r="O56" s="122">
        <v>2.2</v>
      </c>
      <c r="P56" s="29">
        <v>33</v>
      </c>
      <c r="Q56" s="29" t="s">
        <v>497</v>
      </c>
      <c r="R56" s="30">
        <v>273436</v>
      </c>
      <c r="S56" s="122">
        <v>2.4</v>
      </c>
      <c r="T56" s="29">
        <v>33</v>
      </c>
    </row>
    <row r="57" spans="1:20" ht="12.75">
      <c r="A57" s="29" t="s">
        <v>498</v>
      </c>
      <c r="B57" s="30">
        <v>44276</v>
      </c>
      <c r="C57" s="122">
        <v>5.6</v>
      </c>
      <c r="D57" s="29">
        <v>34</v>
      </c>
      <c r="E57" s="29" t="s">
        <v>498</v>
      </c>
      <c r="F57" s="30">
        <v>89953</v>
      </c>
      <c r="G57" s="122">
        <v>3.7</v>
      </c>
      <c r="H57" s="29">
        <v>34</v>
      </c>
      <c r="I57" s="29" t="s">
        <v>498</v>
      </c>
      <c r="J57" s="30">
        <v>39672</v>
      </c>
      <c r="K57" s="122">
        <v>3.5</v>
      </c>
      <c r="L57" s="29">
        <v>34</v>
      </c>
      <c r="M57" s="29" t="s">
        <v>498</v>
      </c>
      <c r="N57" s="30">
        <v>173901</v>
      </c>
      <c r="O57" s="122">
        <v>4.1</v>
      </c>
      <c r="P57" s="29">
        <v>34</v>
      </c>
      <c r="Q57" s="29" t="s">
        <v>498</v>
      </c>
      <c r="R57" s="30">
        <v>253157</v>
      </c>
      <c r="S57" s="122">
        <v>4.3</v>
      </c>
      <c r="T57" s="29">
        <v>34</v>
      </c>
    </row>
    <row r="58" spans="1:20" ht="13.5" thickBot="1">
      <c r="A58" s="29" t="s">
        <v>499</v>
      </c>
      <c r="B58" s="30"/>
      <c r="C58" s="122"/>
      <c r="D58" s="29">
        <v>35</v>
      </c>
      <c r="E58" s="29" t="s">
        <v>499</v>
      </c>
      <c r="F58" s="30"/>
      <c r="G58" s="122"/>
      <c r="H58" s="29">
        <v>35</v>
      </c>
      <c r="I58" s="29" t="s">
        <v>499</v>
      </c>
      <c r="J58" s="30"/>
      <c r="K58" s="122"/>
      <c r="L58" s="29">
        <v>35</v>
      </c>
      <c r="M58" s="29" t="s">
        <v>499</v>
      </c>
      <c r="N58" s="30"/>
      <c r="O58" s="122"/>
      <c r="P58" s="29">
        <v>35</v>
      </c>
      <c r="Q58" s="29" t="s">
        <v>499</v>
      </c>
      <c r="R58" s="30"/>
      <c r="S58" s="122"/>
      <c r="T58" s="29">
        <v>35</v>
      </c>
    </row>
    <row r="59" spans="1:20" ht="12.75">
      <c r="A59" s="153" t="s">
        <v>500</v>
      </c>
      <c r="B59" s="154">
        <v>90180</v>
      </c>
      <c r="C59" s="155">
        <v>4.2</v>
      </c>
      <c r="D59" s="153">
        <v>36</v>
      </c>
      <c r="E59" s="153" t="s">
        <v>500</v>
      </c>
      <c r="F59" s="154">
        <v>188409</v>
      </c>
      <c r="G59" s="155">
        <v>3</v>
      </c>
      <c r="H59" s="153">
        <v>36</v>
      </c>
      <c r="I59" s="153" t="s">
        <v>500</v>
      </c>
      <c r="J59" s="154">
        <v>81250</v>
      </c>
      <c r="K59" s="155">
        <v>2.1</v>
      </c>
      <c r="L59" s="153">
        <v>36</v>
      </c>
      <c r="M59" s="153" t="s">
        <v>500</v>
      </c>
      <c r="N59" s="154">
        <v>359839</v>
      </c>
      <c r="O59" s="155">
        <v>3.1</v>
      </c>
      <c r="P59" s="153">
        <v>36</v>
      </c>
      <c r="Q59" s="153" t="s">
        <v>500</v>
      </c>
      <c r="R59" s="154">
        <v>526593</v>
      </c>
      <c r="S59" s="155">
        <v>3.3</v>
      </c>
      <c r="T59" s="33">
        <v>36</v>
      </c>
    </row>
    <row r="60" spans="1:20" ht="12.75">
      <c r="A60" s="29" t="s">
        <v>501</v>
      </c>
      <c r="B60" s="30">
        <v>226863</v>
      </c>
      <c r="C60" s="122">
        <v>3.7</v>
      </c>
      <c r="D60" s="29">
        <v>37</v>
      </c>
      <c r="E60" s="29" t="s">
        <v>501</v>
      </c>
      <c r="F60" s="30">
        <v>474974</v>
      </c>
      <c r="G60" s="122">
        <v>3.3</v>
      </c>
      <c r="H60" s="29">
        <v>37</v>
      </c>
      <c r="I60" s="29" t="s">
        <v>501</v>
      </c>
      <c r="J60" s="30">
        <v>207277</v>
      </c>
      <c r="K60" s="122">
        <v>2.7</v>
      </c>
      <c r="L60" s="29">
        <v>37</v>
      </c>
      <c r="M60" s="29" t="s">
        <v>501</v>
      </c>
      <c r="N60" s="30">
        <v>909114</v>
      </c>
      <c r="O60" s="122">
        <v>3.3</v>
      </c>
      <c r="P60" s="29">
        <v>37</v>
      </c>
      <c r="Q60" s="29" t="s">
        <v>501</v>
      </c>
      <c r="R60" s="30">
        <v>1347278</v>
      </c>
      <c r="S60" s="122">
        <v>3.4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489553</v>
      </c>
      <c r="C63" s="158">
        <v>3.6</v>
      </c>
      <c r="D63" s="156">
        <v>38</v>
      </c>
      <c r="E63" s="156" t="s">
        <v>31</v>
      </c>
      <c r="F63" s="157">
        <v>1025034</v>
      </c>
      <c r="G63" s="158">
        <v>3.3</v>
      </c>
      <c r="H63" s="156">
        <v>38</v>
      </c>
      <c r="I63" s="156" t="s">
        <v>31</v>
      </c>
      <c r="J63" s="157">
        <v>449798</v>
      </c>
      <c r="K63" s="158">
        <v>2.9</v>
      </c>
      <c r="L63" s="156">
        <v>38</v>
      </c>
      <c r="M63" s="156" t="s">
        <v>31</v>
      </c>
      <c r="N63" s="157">
        <v>1964386</v>
      </c>
      <c r="O63" s="158">
        <v>3.3</v>
      </c>
      <c r="P63" s="156">
        <v>38</v>
      </c>
      <c r="Q63" s="156" t="s">
        <v>31</v>
      </c>
      <c r="R63" s="157">
        <v>2883811</v>
      </c>
      <c r="S63" s="158">
        <v>3.5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A1" sqref="A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505</v>
      </c>
      <c r="N1" s="15" t="s">
        <v>506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  <v>42217</v>
      </c>
      <c r="M297" s="179">
        <f>Data!H337</f>
        <v>42217</v>
      </c>
      <c r="N297" s="17">
        <f>Data!I337</f>
        <v>3110</v>
      </c>
    </row>
    <row r="298" spans="12:14" ht="12.75">
      <c r="L298" s="183">
        <f>IF(Data!H338&lt;&gt;"",Data!J338,"")</f>
        <v>42248</v>
      </c>
      <c r="M298" s="179">
        <f>Data!H338</f>
        <v>42248</v>
      </c>
      <c r="N298" s="17">
        <f>Data!I338</f>
        <v>3121</v>
      </c>
    </row>
    <row r="299" spans="12:14" ht="12.75">
      <c r="L299" s="183">
        <f>IF(Data!H339&lt;&gt;"",Data!J339,"")</f>
        <v>42278</v>
      </c>
      <c r="M299" s="179">
        <f>Data!H339</f>
        <v>42278</v>
      </c>
      <c r="N299" s="17">
        <f>Data!I339</f>
        <v>3127</v>
      </c>
    </row>
    <row r="300" spans="12:14" ht="12.75">
      <c r="L300" s="183">
        <f>IF(Data!H340&lt;&gt;"",Data!J340,"")</f>
        <v>42309</v>
      </c>
      <c r="M300" s="179">
        <f>Data!H340</f>
        <v>42309</v>
      </c>
      <c r="N300" s="17">
        <f>Data!I340</f>
        <v>3137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2016-01-07T17:55:51Z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