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<sst xmlns="http://schemas.openxmlformats.org/spreadsheetml/2006/main" count="2706" uniqueCount="916">
  <si>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</si>
  <si>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</si>
  <si>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</si>
  <si>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</si>
  <si>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</si>
  <si>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</si>
  <si>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</si>
  <si>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</si>
  <si>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</si>
  <si>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</si>
  <si>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</si>
  <si>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</si>
  <si>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</si>
  <si>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</si>
  <si>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</si>
  <si>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</si>
  <si>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</si>
  <si>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</si>
  <si>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</si>
  <si>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</si>
  <si>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</si>
  <si>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</si>
  <si>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</si>
  <si>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</si>
  <si>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</si>
  <si>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</si>
  <si>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</si>
  <si>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</si>
  <si>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</si>
  <si>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</si>
  <si>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</si>
  <si>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</si>
  <si>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</si>
  <si>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</si>
  <si>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</si>
  <si>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</si>
  <si>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</si>
  <si>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</si>
  <si>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</si>
  <si>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</si>
  <si>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</si>
  <si>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</si>
  <si>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</si>
  <si>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</si>
  <si>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</si>
  <si>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</si>
  <si>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</si>
  <si>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</si>
  <si>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</si>
  <si>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</si>
  <si>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</si>
  <si>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</si>
  <si>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</si>
  <si>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</si>
  <si>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</si>
  <si>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</si>
  <si>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</si>
  <si>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</si>
  <si>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</si>
  <si>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</si>
  <si>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</si>
  <si>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</si>
  <si>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</si>
  <si>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</si>
  <si>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</si>
  <si>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</si>
  <si>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</si>
  <si>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</si>
  <si>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</si>
  <si>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</si>
  <si>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</si>
  <si>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</si>
  <si>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</si>
  <si>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</si>
  <si>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</si>
  <si>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</si>
  <si>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</si>
  <si>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</si>
  <si>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32.0</t>
  </si>
  <si>
    <t>32.6</t>
  </si>
  <si>
    <t>30.1</t>
  </si>
  <si>
    <t>29.4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</si>
  <si>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</si>
  <si>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</si>
  <si>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</si>
  <si>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</si>
  <si>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</si>
  <si>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</si>
  <si>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</si>
  <si>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</si>
  <si>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32.4</t>
  </si>
  <si>
    <t>29.3</t>
  </si>
  <si>
    <t>28.7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</si>
  <si>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</si>
  <si>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</si>
  <si>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</si>
  <si>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</si>
  <si>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</si>
  <si>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</si>
  <si>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</si>
  <si>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</si>
  <si>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</si>
  <si>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</si>
  <si>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</si>
  <si>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</si>
  <si>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</si>
  <si>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</si>
  <si>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</si>
  <si>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</si>
  <si>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</si>
  <si>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</si>
  <si>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</si>
  <si>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</si>
  <si>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</si>
  <si>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</si>
  <si>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</si>
  <si>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</si>
  <si>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</si>
  <si>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</si>
  <si>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</si>
  <si>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</si>
  <si>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</si>
  <si>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</si>
  <si>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</si>
  <si>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</si>
  <si>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</si>
  <si>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</si>
  <si>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</si>
  <si>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</si>
  <si>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</si>
  <si>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</si>
  <si>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</si>
  <si>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</si>
  <si>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</si>
  <si>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</si>
  <si>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</si>
  <si>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</si>
  <si>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263.1</t>
  </si>
  <si>
    <t>244.2</t>
  </si>
  <si>
    <t>254.8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</si>
  <si>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</si>
  <si>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</si>
  <si>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</si>
  <si>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</si>
  <si>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</si>
  <si>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</si>
  <si>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</si>
  <si>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</si>
  <si>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</si>
  <si>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26.1</t>
  </si>
  <si>
    <t>31.7</t>
  </si>
  <si>
    <t>34.2</t>
  </si>
  <si>
    <t>35.6</t>
  </si>
  <si>
    <t>27.2</t>
  </si>
  <si>
    <t>25.8</t>
  </si>
  <si>
    <t>31.8</t>
  </si>
  <si>
    <t>33.6</t>
  </si>
  <si>
    <t>34.3</t>
  </si>
  <si>
    <t>34.5</t>
  </si>
  <si>
    <t>40.7</t>
  </si>
  <si>
    <t>40.8</t>
  </si>
  <si>
    <t>42.8</t>
  </si>
  <si>
    <t>41.5</t>
  </si>
  <si>
    <t>42.2</t>
  </si>
  <si>
    <t>81.0</t>
  </si>
  <si>
    <t>78.0</t>
  </si>
  <si>
    <t>92.1</t>
  </si>
  <si>
    <t>91.4</t>
  </si>
  <si>
    <t>92.8</t>
  </si>
  <si>
    <t>93.6</t>
  </si>
  <si>
    <t>33.2</t>
  </si>
  <si>
    <t>37.4</t>
  </si>
  <si>
    <t>38.3</t>
  </si>
  <si>
    <t>38.7</t>
  </si>
  <si>
    <t>222.5</t>
  </si>
  <si>
    <t>212.9</t>
  </si>
  <si>
    <t>254.1</t>
  </si>
  <si>
    <t>256.2</t>
  </si>
  <si>
    <t>260.3</t>
  </si>
  <si>
    <t>263.2</t>
  </si>
  <si>
    <t>270.0</t>
  </si>
  <si>
    <t>267.4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</si>
  <si>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</si>
  <si>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</si>
  <si>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</si>
  <si>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</si>
  <si>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</si>
  <si>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</si>
  <si>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</si>
  <si>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</si>
  <si>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</si>
  <si>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-2.1</t>
  </si>
  <si>
    <t>-2.7</t>
  </si>
  <si>
    <t>2.0</t>
  </si>
  <si>
    <t>0.1</t>
  </si>
  <si>
    <t>1.4</t>
  </si>
  <si>
    <t>1.6</t>
  </si>
  <si>
    <t>-1.6</t>
  </si>
  <si>
    <t>-3.8</t>
  </si>
  <si>
    <t>1.7</t>
  </si>
  <si>
    <t>0.2</t>
  </si>
  <si>
    <t>1.0</t>
  </si>
  <si>
    <t>-1.1</t>
  </si>
  <si>
    <t>-2.3</t>
  </si>
  <si>
    <t>2.2</t>
  </si>
  <si>
    <t>1.2</t>
  </si>
  <si>
    <t>1.1</t>
  </si>
  <si>
    <t>0.7</t>
  </si>
  <si>
    <t>-1.9</t>
  </si>
  <si>
    <t>-2.4</t>
  </si>
  <si>
    <t>0.9</t>
  </si>
  <si>
    <t>0.5</t>
  </si>
  <si>
    <t>-2.6</t>
  </si>
  <si>
    <t>-4.6</t>
  </si>
  <si>
    <t>0.3</t>
  </si>
  <si>
    <t>-1.2</t>
  </si>
  <si>
    <t>-0.3</t>
  </si>
  <si>
    <t>-1.7</t>
  </si>
  <si>
    <t>-2.9</t>
  </si>
  <si>
    <t>0.0</t>
  </si>
  <si>
    <t>0.8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</si>
  <si>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</si>
  <si>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</si>
  <si>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</si>
  <si>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</si>
  <si>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</si>
  <si>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</si>
  <si>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</si>
  <si>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</si>
  <si>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</si>
  <si>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185.9</t>
  </si>
  <si>
    <t>206.7</t>
  </si>
  <si>
    <t>226.6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</si>
  <si>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</si>
  <si>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</si>
  <si>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</si>
  <si>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</si>
  <si>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</si>
  <si>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</si>
  <si>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</si>
  <si>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</si>
  <si>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</si>
  <si>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319.6</t>
  </si>
  <si>
    <t>349.7</t>
  </si>
  <si>
    <t>379.1</t>
  </si>
  <si>
    <t>54.4</t>
  </si>
  <si>
    <t>117.4</t>
  </si>
  <si>
    <t>150.9</t>
  </si>
  <si>
    <t>184.9</t>
  </si>
  <si>
    <t>253.9</t>
  </si>
  <si>
    <t>285.3</t>
  </si>
  <si>
    <t>317.7</t>
  </si>
  <si>
    <t>347.0</t>
  </si>
  <si>
    <t>375.6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</si>
  <si>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</si>
  <si>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</si>
  <si>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</si>
  <si>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</si>
  <si>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</si>
  <si>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</si>
  <si>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</si>
  <si>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</si>
  <si>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</si>
  <si>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</si>
  <si>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</si>
  <si>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</si>
  <si>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</si>
  <si>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</si>
  <si>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</si>
  <si>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</si>
  <si>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</si>
  <si>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</si>
  <si>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</si>
  <si>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</si>
  <si>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</si>
  <si>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</si>
  <si>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</si>
  <si>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</si>
  <si>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</si>
  <si>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</si>
  <si>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</si>
  <si>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</si>
  <si>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</si>
  <si>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332.1</t>
  </si>
  <si>
    <t>368.9</t>
  </si>
  <si>
    <t>404.2</t>
  </si>
  <si>
    <t>441.4</t>
  </si>
  <si>
    <t>445.6</t>
  </si>
  <si>
    <t>694.7</t>
  </si>
  <si>
    <t>947.6</t>
  </si>
  <si>
    <t>1208.0</t>
  </si>
  <si>
    <t>1468.5</t>
  </si>
  <si>
    <t>1736.3</t>
  </si>
  <si>
    <t>1999.4</t>
  </si>
  <si>
    <t>2243.6</t>
  </si>
  <si>
    <t>2498.3</t>
  </si>
  <si>
    <t>2737.6</t>
  </si>
  <si>
    <t>2979.6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</si>
  <si>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</si>
  <si>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</si>
  <si>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</si>
  <si>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</si>
  <si>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</si>
  <si>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</si>
  <si>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</si>
  <si>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</si>
  <si>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53.0</t>
  </si>
  <si>
    <t>84.7</t>
  </si>
  <si>
    <t>116.7</t>
  </si>
  <si>
    <t>150.2</t>
  </si>
  <si>
    <t>184.4</t>
  </si>
  <si>
    <t>221.2</t>
  </si>
  <si>
    <t>256.9</t>
  </si>
  <si>
    <t>84.8</t>
  </si>
  <si>
    <t>117.2</t>
  </si>
  <si>
    <t>185.2</t>
  </si>
  <si>
    <t>220.8</t>
  </si>
  <si>
    <t>255.1</t>
  </si>
  <si>
    <t>70.9</t>
  </si>
  <si>
    <t>111.6</t>
  </si>
  <si>
    <t>152.4</t>
  </si>
  <si>
    <t>194.2</t>
  </si>
  <si>
    <t>237.0</t>
  </si>
  <si>
    <t>278.5</t>
  </si>
  <si>
    <t>320.7</t>
  </si>
  <si>
    <t>159.0</t>
  </si>
  <si>
    <t>251.0</t>
  </si>
  <si>
    <t>342.5</t>
  </si>
  <si>
    <t>433.6</t>
  </si>
  <si>
    <t>617.9</t>
  </si>
  <si>
    <t>711.5</t>
  </si>
  <si>
    <t>65.0</t>
  </si>
  <si>
    <t>102.4</t>
  </si>
  <si>
    <t>140.8</t>
  </si>
  <si>
    <t>178.7</t>
  </si>
  <si>
    <t>217.0</t>
  </si>
  <si>
    <t>255.7</t>
  </si>
  <si>
    <t>293.9</t>
  </si>
  <si>
    <t>435.5</t>
  </si>
  <si>
    <t>689.6</t>
  </si>
  <si>
    <t>945.8</t>
  </si>
  <si>
    <t>1206.1</t>
  </si>
  <si>
    <t>1469.3</t>
  </si>
  <si>
    <t>1739.3</t>
  </si>
  <si>
    <t>2006.7</t>
  </si>
  <si>
    <t>Percent Change In Cumulative Monthly Travel 2009 vs 2010</t>
  </si>
  <si>
    <t>-0.8</t>
  </si>
  <si>
    <t>1.5</t>
  </si>
  <si>
    <t>1.8</t>
  </si>
  <si>
    <t>-0.4</t>
  </si>
  <si>
    <t>0.4</t>
  </si>
  <si>
    <t>0.6</t>
  </si>
  <si>
    <t>-0.7</t>
  </si>
  <si>
    <t>-0.2</t>
  </si>
  <si>
    <t>-3.6</t>
  </si>
  <si>
    <t>-2.2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</si>
  <si>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</si>
  <si>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</si>
  <si>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</si>
  <si>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</si>
  <si>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</si>
  <si>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</si>
  <si>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</si>
  <si>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</si>
  <si>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</si>
  <si>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</si>
  <si>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</si>
  <si>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</si>
  <si>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</si>
  <si>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</si>
  <si>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</si>
  <si>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</si>
  <si>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</si>
  <si>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</si>
  <si>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</si>
  <si>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</si>
  <si>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</si>
  <si>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</si>
  <si>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</si>
  <si>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</si>
  <si>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</si>
  <si>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</si>
  <si>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</si>
  <si>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</si>
  <si>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</si>
  <si>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</si>
  <si>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</si>
  <si>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</si>
  <si>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</si>
  <si>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</si>
  <si>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</si>
  <si>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</si>
  <si>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</si>
  <si>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</si>
  <si>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</si>
  <si>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</si>
  <si>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</si>
  <si>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</si>
  <si>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</si>
  <si>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</si>
  <si>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</si>
  <si>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</si>
  <si>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</si>
  <si>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</si>
  <si>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</si>
  <si>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</si>
  <si>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</si>
  <si>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</si>
  <si>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</si>
  <si>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</si>
  <si>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</si>
  <si>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</si>
  <si>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</si>
  <si>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</si>
  <si>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</si>
  <si>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</si>
  <si>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</si>
  <si>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</si>
  <si>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</si>
  <si>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</si>
  <si>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</si>
  <si>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</si>
  <si>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</si>
  <si>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</si>
  <si>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</si>
  <si>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</si>
  <si>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</si>
  <si>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</si>
  <si>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</si>
  <si>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</si>
  <si>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</si>
  <si>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</si>
  <si>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</si>
  <si>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</si>
  <si>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</si>
  <si>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</si>
  <si>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</si>
  <si>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</si>
  <si>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</si>
  <si>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</si>
  <si>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</si>
  <si>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</si>
  <si>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</si>
  <si>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</si>
  <si>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</si>
  <si>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</si>
  <si>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</si>
  <si>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</si>
  <si>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</si>
  <si>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</si>
  <si>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</si>
  <si>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</si>
  <si>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</si>
  <si>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</si>
  <si>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</si>
  <si>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</si>
  <si>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</si>
  <si>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</si>
  <si>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</si>
  <si>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</si>
  <si>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</si>
  <si>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</si>
  <si>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</si>
  <si>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</si>
  <si>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</si>
  <si>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</si>
  <si>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</si>
  <si>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</si>
  <si>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</si>
  <si>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</si>
  <si>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</si>
  <si>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</si>
  <si>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</si>
  <si>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</si>
  <si>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</si>
  <si>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</si>
  <si>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</si>
  <si>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</si>
  <si>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</si>
  <si>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</si>
  <si>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</si>
  <si>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</si>
  <si>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</si>
  <si>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</si>
  <si>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</si>
  <si>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</si>
  <si>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</si>
  <si>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</si>
  <si>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</si>
  <si>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</si>
  <si>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</si>
  <si>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</si>
  <si>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August</t>
  </si>
  <si>
    <t>59.3</t>
  </si>
  <si>
    <t>60.4</t>
  </si>
  <si>
    <t>52.5</t>
  </si>
  <si>
    <t>54.5</t>
  </si>
  <si>
    <t>93.5</t>
  </si>
  <si>
    <t>174.0</t>
  </si>
  <si>
    <t>2008</t>
  </si>
  <si>
    <t>October   12, 2010</t>
  </si>
  <si>
    <t>July 2009</t>
  </si>
  <si>
    <t>October 12, 2010</t>
  </si>
  <si>
    <t>4.3</t>
  </si>
  <si>
    <t>7.3</t>
  </si>
  <si>
    <t>Page 2 - table</t>
  </si>
  <si>
    <t>year_record</t>
  </si>
  <si>
    <t>tmonth</t>
  </si>
  <si>
    <t>yearToDate</t>
  </si>
  <si>
    <t>moving</t>
  </si>
  <si>
    <t>1985</t>
  </si>
  <si>
    <t>169437</t>
  </si>
  <si>
    <t>1187295</t>
  </si>
  <si>
    <t>1754347</t>
  </si>
  <si>
    <t>1986</t>
  </si>
  <si>
    <t>173977</t>
  </si>
  <si>
    <t>1225904</t>
  </si>
  <si>
    <t>1813371</t>
  </si>
  <si>
    <t>1987</t>
  </si>
  <si>
    <t>177378</t>
  </si>
  <si>
    <t>1282053</t>
  </si>
  <si>
    <t>1894389</t>
  </si>
  <si>
    <t>1988</t>
  </si>
  <si>
    <t>184503</t>
  </si>
  <si>
    <t>1351281</t>
  </si>
  <si>
    <t>1993556</t>
  </si>
  <si>
    <t>1989</t>
  </si>
  <si>
    <t>194172</t>
  </si>
  <si>
    <t>1409867</t>
  </si>
  <si>
    <t>2084172</t>
  </si>
  <si>
    <t>1990</t>
  </si>
  <si>
    <t>197057</t>
  </si>
  <si>
    <t>1446267</t>
  </si>
  <si>
    <t>2143440</t>
  </si>
  <si>
    <t>1991</t>
  </si>
  <si>
    <t>204063</t>
  </si>
  <si>
    <t>1457700</t>
  </si>
  <si>
    <t>2158934</t>
  </si>
  <si>
    <t>1992</t>
  </si>
  <si>
    <t>204753</t>
  </si>
  <si>
    <t>1503029</t>
  </si>
  <si>
    <t>2217543</t>
  </si>
  <si>
    <t>1993</t>
  </si>
  <si>
    <t>209634</t>
  </si>
  <si>
    <t>1535998</t>
  </si>
  <si>
    <t>2280121</t>
  </si>
  <si>
    <t>1994</t>
  </si>
  <si>
    <t>215045</t>
  </si>
  <si>
    <t>1571053</t>
  </si>
  <si>
    <t>2331760</t>
  </si>
  <si>
    <t>1995</t>
  </si>
  <si>
    <t>219216</t>
  </si>
  <si>
    <t>1624692</t>
  </si>
  <si>
    <t>2411226</t>
  </si>
  <si>
    <t>1996</t>
  </si>
  <si>
    <t>229050</t>
  </si>
  <si>
    <t>1657838</t>
  </si>
  <si>
    <t>2455922</t>
  </si>
  <si>
    <t>1997</t>
  </si>
  <si>
    <t>233496</t>
  </si>
  <si>
    <t>1715864</t>
  </si>
  <si>
    <t>2540227</t>
  </si>
  <si>
    <t>1998</t>
  </si>
  <si>
    <t>237143</t>
  </si>
  <si>
    <t>1749898</t>
  </si>
  <si>
    <t>2594407</t>
  </si>
  <si>
    <t>1999</t>
  </si>
  <si>
    <t>241503</t>
  </si>
  <si>
    <t>1778200</t>
  </si>
  <si>
    <t>2653665</t>
  </si>
  <si>
    <t>2000</t>
  </si>
  <si>
    <t>247832</t>
  </si>
  <si>
    <t>1841325</t>
  </si>
  <si>
    <t>2742583</t>
  </si>
  <si>
    <t>2001</t>
  </si>
  <si>
    <t>253265</t>
  </si>
  <si>
    <t>1868119</t>
  </si>
  <si>
    <t>2773718</t>
  </si>
  <si>
    <t>2002</t>
  </si>
  <si>
    <t>258638</t>
  </si>
  <si>
    <t>1911257</t>
  </si>
  <si>
    <t>2838687</t>
  </si>
  <si>
    <t>2003</t>
  </si>
  <si>
    <t>260624</t>
  </si>
  <si>
    <t>1926123</t>
  </si>
  <si>
    <t>2870128</t>
  </si>
  <si>
    <t>2004</t>
  </si>
  <si>
    <t>262941</t>
  </si>
  <si>
    <t>1980397</t>
  </si>
  <si>
    <t>2943950</t>
  </si>
  <si>
    <t>2005</t>
  </si>
  <si>
    <t>265535</t>
  </si>
  <si>
    <t>2005752</t>
  </si>
  <si>
    <t>2989522</t>
  </si>
  <si>
    <t>2006</t>
  </si>
  <si>
    <t>265443</t>
  </si>
  <si>
    <t>2016038</t>
  </si>
  <si>
    <t>2999680</t>
  </si>
  <si>
    <t>2007</t>
  </si>
  <si>
    <t>271474</t>
  </si>
  <si>
    <t>2035173</t>
  </si>
  <si>
    <t>3033471</t>
  </si>
  <si>
    <t>261095</t>
  </si>
  <si>
    <t>1998918</t>
  </si>
  <si>
    <t>2993536</t>
  </si>
  <si>
    <t>2009</t>
  </si>
  <si>
    <t>263093</t>
  </si>
  <si>
    <t>1999358</t>
  </si>
  <si>
    <t>2973911</t>
  </si>
  <si>
    <t>267422</t>
  </si>
  <si>
    <t>2006687</t>
  </si>
  <si>
    <t>2986898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</si>
  <si>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</si>
  <si>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</si>
  <si>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</si>
  <si>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</si>
  <si>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</si>
  <si>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</si>
  <si>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</si>
  <si>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</si>
  <si>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</si>
  <si>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</si>
  <si>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</si>
  <si>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</si>
  <si>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</si>
  <si>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</si>
  <si>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</si>
  <si>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</si>
  <si>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</si>
  <si>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</si>
  <si>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</si>
  <si>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</si>
  <si>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</si>
  <si>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</si>
  <si>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</si>
  <si>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</si>
  <si>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</si>
  <si>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</si>
  <si>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</si>
  <si>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</si>
  <si>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</si>
  <si>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</si>
  <si>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</si>
  <si>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</si>
  <si>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</si>
  <si>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</si>
  <si>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</si>
  <si>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</si>
  <si>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</si>
  <si>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</si>
  <si>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</si>
  <si>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</si>
  <si>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</si>
  <si>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</si>
  <si>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</si>
  <si>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</si>
  <si>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</si>
  <si>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</si>
  <si>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</si>
  <si>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</si>
  <si>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</si>
  <si>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</si>
  <si>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</si>
  <si>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</si>
  <si>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</si>
  <si>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</si>
  <si>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</si>
  <si>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</si>
  <si>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</si>
  <si>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</si>
  <si>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</si>
  <si>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</si>
  <si>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</si>
  <si>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</si>
  <si>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</si>
  <si>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</si>
  <si>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</si>
  <si>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</si>
  <si>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</si>
  <si>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</si>
  <si>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</si>
  <si>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</si>
  <si>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</si>
  <si>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</si>
  <si>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</si>
  <si>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</si>
  <si>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</si>
  <si>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</si>
  <si>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</si>
  <si>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</si>
  <si>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</si>
  <si>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</si>
  <si>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</si>
  <si>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</si>
  <si>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</si>
  <si>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</si>
  <si>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</si>
  <si>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</si>
  <si>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</si>
  <si>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</si>
  <si>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</si>
  <si>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</si>
  <si>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</si>
  <si>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</si>
  <si>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</si>
  <si>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</si>
  <si>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</si>
  <si>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</si>
  <si>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</si>
  <si>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</si>
  <si>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</si>
  <si>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</si>
  <si>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</si>
  <si>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</si>
  <si>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</si>
  <si>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</si>
  <si>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</si>
  <si>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</si>
  <si>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</si>
  <si>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</si>
  <si>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</si>
  <si>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</si>
  <si>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</si>
  <si>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</si>
  <si>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</si>
  <si>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</si>
  <si>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</si>
  <si>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</si>
  <si>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</si>
  <si>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</si>
  <si>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</si>
  <si>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</si>
  <si>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</si>
  <si>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</si>
  <si>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</si>
  <si>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</si>
  <si>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</si>
  <si>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</si>
  <si>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</si>
  <si>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</si>
  <si>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</si>
  <si>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</si>
  <si>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</si>
  <si>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</si>
  <si>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</si>
  <si>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</si>
  <si>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</si>
  <si>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</si>
  <si>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</si>
  <si>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</si>
  <si>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</si>
  <si>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</si>
  <si>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</si>
  <si>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</si>
  <si>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</si>
  <si>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</si>
  <si>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</si>
  <si>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</si>
  <si>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</si>
  <si>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</si>
  <si>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</si>
  <si>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</si>
  <si>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</si>
  <si>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</si>
  <si>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</si>
  <si>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</si>
  <si>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</si>
  <si>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</si>
  <si>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</si>
  <si>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</si>
  <si>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</si>
  <si>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</si>
  <si>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</si>
  <si>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</si>
  <si>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</si>
  <si>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</si>
  <si>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</si>
  <si>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</si>
  <si>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</si>
  <si>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</si>
  <si>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</si>
  <si>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</si>
  <si>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</si>
  <si>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</si>
  <si>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</si>
  <si>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</si>
  <si>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</si>
  <si>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</si>
  <si>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</si>
  <si>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</si>
  <si>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</si>
  <si>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</si>
  <si>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</si>
  <si>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</si>
  <si>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</si>
  <si>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</si>
  <si>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</si>
  <si>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</si>
  <si>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</si>
  <si>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</si>
  <si>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</si>
  <si>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</si>
  <si>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</si>
  <si>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</si>
  <si>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</si>
  <si>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</si>
  <si>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</si>
  <si>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</si>
  <si>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</si>
  <si>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</si>
  <si>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</si>
  <si>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</si>
  <si>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</si>
  <si>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</si>
  <si>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</si>
  <si>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</si>
  <si>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</si>
  <si>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</si>
  <si>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</si>
  <si>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</si>
  <si>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</si>
  <si>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</si>
  <si>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</si>
  <si>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</si>
  <si>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</si>
  <si>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</si>
  <si>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</si>
  <si>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</si>
  <si>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</si>
  <si>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</si>
  <si>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</si>
  <si>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</si>
  <si>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</si>
  <si>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</si>
  <si>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</si>
  <si>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</si>
  <si>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</si>
  <si>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</si>
  <si>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</si>
  <si>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</si>
  <si>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</si>
  <si>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</si>
  <si>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</si>
  <si>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</si>
  <si>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</si>
  <si>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</si>
  <si>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</si>
  <si>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</si>
  <si>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</si>
  <si>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</si>
  <si>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</si>
  <si>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</si>
  <si>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</si>
  <si>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</si>
  <si>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</si>
  <si>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</si>
  <si>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</si>
  <si>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</si>
  <si>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</si>
  <si>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</si>
  <si>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</si>
  <si>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</si>
  <si>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</si>
  <si>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</si>
  <si>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</si>
  <si>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</si>
  <si>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</si>
  <si>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</si>
  <si>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</si>
  <si>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</si>
  <si>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</si>
  <si>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</si>
  <si>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</si>
  <si>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</si>
  <si>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</si>
  <si>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</si>
  <si>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</si>
  <si>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</si>
  <si>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</si>
  <si>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</si>
  <si>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</si>
  <si>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</si>
  <si>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</si>
  <si>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</si>
  <si>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</si>
  <si>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</si>
  <si>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</si>
  <si>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</si>
  <si>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</si>
  <si>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</si>
  <si>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</si>
  <si>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</si>
  <si>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</si>
  <si>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</si>
  <si>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</si>
  <si>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</si>
  <si>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</si>
  <si>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</si>
  <si>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2976</t>
  </si>
  <si>
    <t>2969</t>
  </si>
  <si>
    <t>2983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</si>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</sst>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5513810"/>
        <c:axId val="5406563"/>
      </c:lineChart>
      <c:catAx>
        <c:axId val="15513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563"/>
        <c:crosses val="autoZero"/>
        <c:auto val="0"/>
        <c:lblOffset val="100"/>
        <c:tickLblSkip val="12"/>
        <c:noMultiLvlLbl val="0"/>
      </c:catAx>
      <c:valAx>
        <c:axId val="540656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1381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8659068"/>
        <c:axId val="35278429"/>
      </c:lineChart>
      <c:catAx>
        <c:axId val="48659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8429"/>
        <c:crosses val="autoZero"/>
        <c:auto val="1"/>
        <c:lblOffset val="100"/>
        <c:tickLblSkip val="1"/>
        <c:noMultiLvlLbl val="0"/>
      </c:catAx>
      <c:valAx>
        <c:axId val="3527842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9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"/>
          <c:w val="0.068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"/>
          <c:w val="0.8397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9070406"/>
        <c:axId val="38980471"/>
      </c:lineChart>
      <c:catAx>
        <c:axId val="49070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0471"/>
        <c:crosses val="autoZero"/>
        <c:auto val="1"/>
        <c:lblOffset val="100"/>
        <c:tickLblSkip val="1"/>
        <c:noMultiLvlLbl val="0"/>
      </c:catAx>
      <c:valAx>
        <c:axId val="3898047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040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25"/>
          <c:w val="0.067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11</xdr:col>
      <xdr:colOff>1657350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47625" y="409575"/>
        <a:ext cx="8353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1743075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582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22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August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1.6%</v>
      </c>
      <c r="F15" s="2" t="str">
        <f>CONCATENATE(" (",Data!Y4," billion vehicle miles ) for ",E10," as compared  with")</f>
        <v> (4.3 billion vehicle miles ) for August 2010 as compared  with</v>
      </c>
      <c r="G15" s="1"/>
      <c r="H15" s="1"/>
      <c r="I15" s="1"/>
      <c r="J15" s="1"/>
    </row>
    <row r="16" spans="5:10" ht="18">
      <c r="E16" s="121">
        <f>Data!A6</f>
        <v>40026</v>
      </c>
      <c r="F16" s="122">
        <f>E16</f>
        <v>40026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267.4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0.4%</v>
      </c>
    </row>
    <row r="21" spans="5:6" ht="18">
      <c r="E21" s="4" t="str">
        <f>CONCATENATE("(",Data!Z4," billion vehicle miles",")")</f>
        <v>(7.3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2006.7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August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59.3</v>
      </c>
      <c r="G56" s="12" t="str">
        <f>Data!D4</f>
        <v>60.4</v>
      </c>
      <c r="J56" s="12" t="str">
        <f>Data!G4</f>
        <v>40.7</v>
      </c>
    </row>
    <row r="57" spans="4:10" ht="15">
      <c r="D57" s="11" t="str">
        <f>Data!L4&amp;"%"</f>
        <v>1.3%</v>
      </c>
      <c r="G57" s="11" t="str">
        <f>Data!M4&amp;"%"</f>
        <v>2.6%</v>
      </c>
      <c r="J57" s="11" t="str">
        <f>Data!O4&amp;"%"</f>
        <v>2.0%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52.5</v>
      </c>
      <c r="J60" s="10" t="str">
        <f>Data!H4</f>
        <v>54.5</v>
      </c>
    </row>
    <row r="61" spans="7:10" ht="15">
      <c r="G61" s="11" t="str">
        <f>Data!N4&amp;"%"</f>
        <v>1.6%</v>
      </c>
      <c r="J61" s="11" t="str">
        <f>Data!P4&amp;"%"</f>
        <v>0.7%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October 12,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28.28125" style="0" customWidth="1"/>
  </cols>
  <sheetData>
    <row r="1" spans="1:16" ht="12.75" customHeight="1">
      <c r="A1" s="251" t="s">
        <v>462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463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439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440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441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443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444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445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448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449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450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452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453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454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464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439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440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441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443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444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445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448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449</v>
      </c>
      <c r="N29" s="81">
        <f>Data!H370</f>
        <v>2.93</v>
      </c>
      <c r="O29" s="81">
        <f>Data!I370</f>
        <v>2.96</v>
      </c>
      <c r="P29" s="81">
        <f>Data!J370</f>
        <v>3.01</v>
      </c>
    </row>
    <row r="30" spans="13:16" ht="12.75" customHeight="1">
      <c r="M30" s="22" t="s">
        <v>450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452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453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454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465</v>
      </c>
    </row>
    <row r="2" spans="1:26" ht="12.75">
      <c r="A2" t="s">
        <v>466</v>
      </c>
      <c r="B2" t="s">
        <v>467</v>
      </c>
      <c r="C2" t="s">
        <v>468</v>
      </c>
      <c r="D2" t="s">
        <v>469</v>
      </c>
      <c r="E2" t="s">
        <v>470</v>
      </c>
      <c r="G2" t="s">
        <v>471</v>
      </c>
      <c r="H2" t="s">
        <v>472</v>
      </c>
      <c r="I2" t="s">
        <v>473</v>
      </c>
      <c r="J2" t="s">
        <v>474</v>
      </c>
      <c r="K2" t="s">
        <v>475</v>
      </c>
      <c r="L2" t="s">
        <v>476</v>
      </c>
      <c r="M2" t="s">
        <v>477</v>
      </c>
      <c r="N2" t="s">
        <v>478</v>
      </c>
      <c r="O2" t="s">
        <v>479</v>
      </c>
      <c r="P2" t="s">
        <v>480</v>
      </c>
      <c r="Q2" t="s">
        <v>481</v>
      </c>
      <c r="R2" t="s">
        <v>482</v>
      </c>
      <c r="S2" t="s">
        <v>483</v>
      </c>
      <c r="T2" t="s">
        <v>484</v>
      </c>
      <c r="U2" t="s">
        <v>485</v>
      </c>
      <c r="V2" t="s">
        <v>486</v>
      </c>
      <c r="W2" t="s">
        <v>487</v>
      </c>
      <c r="X2" t="s">
        <v>488</v>
      </c>
      <c r="Y2" t="s">
        <v>489</v>
      </c>
      <c r="Z2" t="s">
        <v>490</v>
      </c>
    </row>
    <row r="3" ht="12.75">
      <c r="B3" s="44"/>
    </row>
    <row r="4" spans="1:26" ht="12.75">
      <c r="A4" s="175" t="s">
        <v>491</v>
      </c>
      <c r="B4" s="175" t="s">
        <v>492</v>
      </c>
      <c r="C4" s="175" t="s">
        <v>493</v>
      </c>
      <c r="D4" s="175" t="s">
        <v>494</v>
      </c>
      <c r="E4" s="175" t="s">
        <v>495</v>
      </c>
      <c r="G4" s="175" t="s">
        <v>159</v>
      </c>
      <c r="H4" s="175" t="s">
        <v>496</v>
      </c>
      <c r="I4" s="175" t="s">
        <v>497</v>
      </c>
      <c r="J4" s="175" t="s">
        <v>498</v>
      </c>
      <c r="K4" s="175" t="s">
        <v>181</v>
      </c>
      <c r="L4" s="175" t="s">
        <v>187</v>
      </c>
      <c r="M4" s="175" t="s">
        <v>188</v>
      </c>
      <c r="N4" s="175" t="s">
        <v>196</v>
      </c>
      <c r="O4" s="175" t="s">
        <v>193</v>
      </c>
      <c r="P4" s="175" t="s">
        <v>207</v>
      </c>
      <c r="Q4" s="175" t="s">
        <v>196</v>
      </c>
      <c r="R4" s="175" t="s">
        <v>197</v>
      </c>
      <c r="S4" s="175" t="s">
        <v>350</v>
      </c>
      <c r="T4" s="175" t="s">
        <v>499</v>
      </c>
      <c r="U4" s="175" t="s">
        <v>500</v>
      </c>
      <c r="V4" s="175" t="s">
        <v>344</v>
      </c>
      <c r="W4" s="175" t="s">
        <v>501</v>
      </c>
      <c r="X4" s="175" t="s">
        <v>502</v>
      </c>
      <c r="Y4" s="175" t="s">
        <v>503</v>
      </c>
      <c r="Z4" s="175" t="s">
        <v>504</v>
      </c>
    </row>
    <row r="6" spans="1:2" ht="12.75">
      <c r="A6" s="110">
        <f>W4+31</f>
        <v>40026</v>
      </c>
      <c r="B6" s="111">
        <f>A6-31</f>
        <v>39995</v>
      </c>
    </row>
    <row r="7" spans="1:23" ht="12.75">
      <c r="A7" s="74"/>
      <c r="B7" s="74"/>
      <c r="C7" s="74"/>
      <c r="D7" s="74"/>
      <c r="E7" s="74"/>
      <c r="F7" s="74"/>
      <c r="G7" s="74" t="s">
        <v>505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506</v>
      </c>
      <c r="B8" s="75" t="s">
        <v>507</v>
      </c>
      <c r="C8" s="75" t="s">
        <v>508</v>
      </c>
      <c r="D8" s="75" t="s">
        <v>509</v>
      </c>
    </row>
    <row r="9" spans="1:4" ht="12.75">
      <c r="A9" s="75" t="s">
        <v>510</v>
      </c>
      <c r="B9" s="75" t="s">
        <v>511</v>
      </c>
      <c r="C9" s="75" t="s">
        <v>512</v>
      </c>
      <c r="D9" s="75" t="s">
        <v>513</v>
      </c>
    </row>
    <row r="10" spans="1:4" ht="12.75">
      <c r="A10" s="75" t="s">
        <v>514</v>
      </c>
      <c r="B10" s="75" t="s">
        <v>515</v>
      </c>
      <c r="C10" s="75" t="s">
        <v>516</v>
      </c>
      <c r="D10" s="75" t="s">
        <v>517</v>
      </c>
    </row>
    <row r="11" spans="1:4" ht="12.75">
      <c r="A11" s="75" t="s">
        <v>518</v>
      </c>
      <c r="B11" s="75" t="s">
        <v>519</v>
      </c>
      <c r="C11" s="75" t="s">
        <v>520</v>
      </c>
      <c r="D11" s="75" t="s">
        <v>521</v>
      </c>
    </row>
    <row r="12" spans="1:4" ht="12.75">
      <c r="A12" s="75" t="s">
        <v>522</v>
      </c>
      <c r="B12" s="75" t="s">
        <v>523</v>
      </c>
      <c r="C12" s="75" t="s">
        <v>524</v>
      </c>
      <c r="D12" s="75" t="s">
        <v>525</v>
      </c>
    </row>
    <row r="13" spans="1:4" ht="12.75">
      <c r="A13" s="75" t="s">
        <v>526</v>
      </c>
      <c r="B13" s="75" t="s">
        <v>527</v>
      </c>
      <c r="C13" s="75" t="s">
        <v>528</v>
      </c>
      <c r="D13" s="75" t="s">
        <v>529</v>
      </c>
    </row>
    <row r="14" spans="1:4" ht="12.75">
      <c r="A14" s="75" t="s">
        <v>530</v>
      </c>
      <c r="B14" s="75" t="s">
        <v>531</v>
      </c>
      <c r="C14" s="75" t="s">
        <v>532</v>
      </c>
      <c r="D14" s="75" t="s">
        <v>533</v>
      </c>
    </row>
    <row r="15" spans="1:4" ht="12.75">
      <c r="A15" s="75" t="s">
        <v>534</v>
      </c>
      <c r="B15" s="75" t="s">
        <v>535</v>
      </c>
      <c r="C15" s="75" t="s">
        <v>536</v>
      </c>
      <c r="D15" s="75" t="s">
        <v>537</v>
      </c>
    </row>
    <row r="16" spans="1:4" ht="12.75">
      <c r="A16" s="75" t="s">
        <v>538</v>
      </c>
      <c r="B16" s="75" t="s">
        <v>539</v>
      </c>
      <c r="C16" s="75" t="s">
        <v>540</v>
      </c>
      <c r="D16" s="75" t="s">
        <v>541</v>
      </c>
    </row>
    <row r="17" spans="1:4" ht="12.75">
      <c r="A17" s="75" t="s">
        <v>542</v>
      </c>
      <c r="B17" s="75" t="s">
        <v>543</v>
      </c>
      <c r="C17" s="75" t="s">
        <v>544</v>
      </c>
      <c r="D17" s="75" t="s">
        <v>545</v>
      </c>
    </row>
    <row r="18" spans="1:4" ht="12.75">
      <c r="A18" s="75" t="s">
        <v>546</v>
      </c>
      <c r="B18" s="75" t="s">
        <v>547</v>
      </c>
      <c r="C18" s="75" t="s">
        <v>548</v>
      </c>
      <c r="D18" s="75" t="s">
        <v>549</v>
      </c>
    </row>
    <row r="19" spans="1:4" ht="12.75">
      <c r="A19" s="75" t="s">
        <v>550</v>
      </c>
      <c r="B19" s="75" t="s">
        <v>551</v>
      </c>
      <c r="C19" s="75" t="s">
        <v>552</v>
      </c>
      <c r="D19" s="75" t="s">
        <v>553</v>
      </c>
    </row>
    <row r="20" spans="1:4" ht="12.75">
      <c r="A20" s="75" t="s">
        <v>554</v>
      </c>
      <c r="B20" s="75" t="s">
        <v>555</v>
      </c>
      <c r="C20" s="75" t="s">
        <v>556</v>
      </c>
      <c r="D20" s="75" t="s">
        <v>557</v>
      </c>
    </row>
    <row r="21" spans="1:4" ht="12.75">
      <c r="A21" s="75" t="s">
        <v>558</v>
      </c>
      <c r="B21" s="75" t="s">
        <v>559</v>
      </c>
      <c r="C21" s="75" t="s">
        <v>560</v>
      </c>
      <c r="D21" s="75" t="s">
        <v>561</v>
      </c>
    </row>
    <row r="22" spans="1:4" ht="12.75">
      <c r="A22" s="75" t="s">
        <v>562</v>
      </c>
      <c r="B22" s="75" t="s">
        <v>563</v>
      </c>
      <c r="C22" s="75" t="s">
        <v>564</v>
      </c>
      <c r="D22" s="75" t="s">
        <v>565</v>
      </c>
    </row>
    <row r="23" spans="1:4" ht="12.75">
      <c r="A23" s="75" t="s">
        <v>566</v>
      </c>
      <c r="B23" s="75" t="s">
        <v>567</v>
      </c>
      <c r="C23" s="75" t="s">
        <v>568</v>
      </c>
      <c r="D23" s="75" t="s">
        <v>569</v>
      </c>
    </row>
    <row r="24" spans="1:4" ht="12.75">
      <c r="A24" s="75" t="s">
        <v>570</v>
      </c>
      <c r="B24" s="75" t="s">
        <v>571</v>
      </c>
      <c r="C24" s="75" t="s">
        <v>572</v>
      </c>
      <c r="D24" s="75" t="s">
        <v>573</v>
      </c>
    </row>
    <row r="25" spans="1:4" ht="12.75">
      <c r="A25" s="75" t="s">
        <v>574</v>
      </c>
      <c r="B25" s="75" t="s">
        <v>575</v>
      </c>
      <c r="C25" s="75" t="s">
        <v>576</v>
      </c>
      <c r="D25" s="75" t="s">
        <v>577</v>
      </c>
    </row>
    <row r="26" spans="1:4" ht="12.75">
      <c r="A26" s="75" t="s">
        <v>578</v>
      </c>
      <c r="B26" s="75" t="s">
        <v>579</v>
      </c>
      <c r="C26" s="75" t="s">
        <v>580</v>
      </c>
      <c r="D26" s="75" t="s">
        <v>581</v>
      </c>
    </row>
    <row r="27" spans="1:4" ht="12.75">
      <c r="A27" s="75" t="s">
        <v>582</v>
      </c>
      <c r="B27" s="75" t="s">
        <v>583</v>
      </c>
      <c r="C27" s="75" t="s">
        <v>584</v>
      </c>
      <c r="D27" s="75" t="s">
        <v>585</v>
      </c>
    </row>
    <row r="28" spans="1:4" ht="12.75">
      <c r="A28" s="75" t="s">
        <v>586</v>
      </c>
      <c r="B28" s="75" t="s">
        <v>587</v>
      </c>
      <c r="C28" s="75" t="s">
        <v>588</v>
      </c>
      <c r="D28" s="75" t="s">
        <v>589</v>
      </c>
    </row>
    <row r="29" spans="1:4" ht="12.75">
      <c r="A29" s="75" t="s">
        <v>590</v>
      </c>
      <c r="B29" s="75" t="s">
        <v>591</v>
      </c>
      <c r="C29" s="75" t="s">
        <v>592</v>
      </c>
      <c r="D29" s="75" t="s">
        <v>593</v>
      </c>
    </row>
    <row r="30" spans="1:4" ht="12.75">
      <c r="A30" s="75" t="s">
        <v>594</v>
      </c>
      <c r="B30" s="75" t="s">
        <v>595</v>
      </c>
      <c r="C30" s="75" t="s">
        <v>596</v>
      </c>
      <c r="D30" s="75" t="s">
        <v>597</v>
      </c>
    </row>
    <row r="31" spans="1:4" ht="12.75">
      <c r="A31" s="75" t="s">
        <v>598</v>
      </c>
      <c r="B31" s="75" t="s">
        <v>599</v>
      </c>
      <c r="C31" s="75" t="s">
        <v>600</v>
      </c>
      <c r="D31" s="75" t="s">
        <v>601</v>
      </c>
    </row>
    <row r="32" spans="1:4" ht="12.75">
      <c r="A32" s="75" t="s">
        <v>499</v>
      </c>
      <c r="B32" s="75" t="s">
        <v>602</v>
      </c>
      <c r="C32" s="75" t="s">
        <v>603</v>
      </c>
      <c r="D32" s="75" t="s">
        <v>604</v>
      </c>
    </row>
    <row r="33" spans="1:4" ht="12.75">
      <c r="A33" s="75" t="s">
        <v>605</v>
      </c>
      <c r="B33" s="75" t="s">
        <v>606</v>
      </c>
      <c r="C33" s="75" t="s">
        <v>607</v>
      </c>
      <c r="D33" s="75" t="s">
        <v>608</v>
      </c>
    </row>
    <row r="34" spans="1:4" ht="12.75">
      <c r="A34" s="75" t="s">
        <v>491</v>
      </c>
      <c r="B34" s="75" t="s">
        <v>609</v>
      </c>
      <c r="C34" s="75" t="s">
        <v>610</v>
      </c>
      <c r="D34" s="75" t="s">
        <v>611</v>
      </c>
    </row>
    <row r="40" ht="12.75">
      <c r="H40" s="74" t="s">
        <v>612</v>
      </c>
    </row>
    <row r="41" spans="1:6" ht="12.75">
      <c r="A41" t="s">
        <v>466</v>
      </c>
      <c r="B41" t="s">
        <v>613</v>
      </c>
      <c r="C41" t="s">
        <v>614</v>
      </c>
      <c r="D41" t="s">
        <v>615</v>
      </c>
      <c r="E41" t="s">
        <v>616</v>
      </c>
      <c r="F41" s="75" t="s">
        <v>56</v>
      </c>
    </row>
    <row r="42" spans="1:9" ht="12.75">
      <c r="A42" s="175" t="s">
        <v>510</v>
      </c>
      <c r="B42" s="175" t="s">
        <v>617</v>
      </c>
      <c r="C42" s="175" t="s">
        <v>439</v>
      </c>
      <c r="E42" s="175" t="s">
        <v>618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510</v>
      </c>
      <c r="B43" s="175" t="s">
        <v>619</v>
      </c>
      <c r="C43" s="175" t="s">
        <v>440</v>
      </c>
      <c r="E43" s="175" t="s">
        <v>620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510</v>
      </c>
      <c r="B44" s="175" t="s">
        <v>621</v>
      </c>
      <c r="C44" s="175" t="s">
        <v>441</v>
      </c>
      <c r="E44" s="175" t="s">
        <v>622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510</v>
      </c>
      <c r="B45" s="175" t="s">
        <v>623</v>
      </c>
      <c r="C45" s="175" t="s">
        <v>443</v>
      </c>
      <c r="E45" s="175" t="s">
        <v>624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510</v>
      </c>
      <c r="B46" s="175" t="s">
        <v>625</v>
      </c>
      <c r="C46" s="175" t="s">
        <v>444</v>
      </c>
      <c r="E46" s="175" t="s">
        <v>626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510</v>
      </c>
      <c r="B47" s="175" t="s">
        <v>627</v>
      </c>
      <c r="C47" s="175" t="s">
        <v>445</v>
      </c>
      <c r="E47" s="175" t="s">
        <v>628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510</v>
      </c>
      <c r="B48" s="175" t="s">
        <v>629</v>
      </c>
      <c r="C48" s="175" t="s">
        <v>448</v>
      </c>
      <c r="E48" s="175" t="s">
        <v>630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510</v>
      </c>
      <c r="B49" s="175" t="s">
        <v>631</v>
      </c>
      <c r="C49" s="175" t="s">
        <v>449</v>
      </c>
      <c r="E49" s="175" t="s">
        <v>632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510</v>
      </c>
      <c r="B50" s="175" t="s">
        <v>633</v>
      </c>
      <c r="C50" s="175" t="s">
        <v>450</v>
      </c>
      <c r="E50" s="175" t="s">
        <v>634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510</v>
      </c>
      <c r="B51" s="175" t="s">
        <v>635</v>
      </c>
      <c r="C51" s="175" t="s">
        <v>452</v>
      </c>
      <c r="E51" s="175" t="s">
        <v>636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510</v>
      </c>
      <c r="B52" s="175" t="s">
        <v>637</v>
      </c>
      <c r="C52" s="175" t="s">
        <v>453</v>
      </c>
      <c r="E52" s="175" t="s">
        <v>638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510</v>
      </c>
      <c r="B53" s="175" t="s">
        <v>639</v>
      </c>
      <c r="C53" s="175" t="s">
        <v>454</v>
      </c>
      <c r="E53" s="175" t="s">
        <v>640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514</v>
      </c>
      <c r="B54" s="175" t="s">
        <v>617</v>
      </c>
      <c r="C54" s="175" t="s">
        <v>439</v>
      </c>
      <c r="E54" s="175" t="s">
        <v>641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514</v>
      </c>
      <c r="B55" s="175" t="s">
        <v>619</v>
      </c>
      <c r="C55" s="175" t="s">
        <v>440</v>
      </c>
      <c r="E55" s="175" t="s">
        <v>642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514</v>
      </c>
      <c r="B56" s="175" t="s">
        <v>621</v>
      </c>
      <c r="C56" s="175" t="s">
        <v>441</v>
      </c>
      <c r="E56" s="175" t="s">
        <v>643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514</v>
      </c>
      <c r="B57" s="175" t="s">
        <v>623</v>
      </c>
      <c r="C57" s="175" t="s">
        <v>443</v>
      </c>
      <c r="E57" s="175" t="s">
        <v>644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514</v>
      </c>
      <c r="B58" s="175" t="s">
        <v>625</v>
      </c>
      <c r="C58" s="175" t="s">
        <v>444</v>
      </c>
      <c r="E58" s="175" t="s">
        <v>645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514</v>
      </c>
      <c r="B59" s="175" t="s">
        <v>627</v>
      </c>
      <c r="C59" s="175" t="s">
        <v>445</v>
      </c>
      <c r="E59" s="175" t="s">
        <v>646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514</v>
      </c>
      <c r="B60" s="175" t="s">
        <v>629</v>
      </c>
      <c r="C60" s="175" t="s">
        <v>448</v>
      </c>
      <c r="E60" s="175" t="s">
        <v>647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514</v>
      </c>
      <c r="B61" s="175" t="s">
        <v>631</v>
      </c>
      <c r="C61" s="175" t="s">
        <v>449</v>
      </c>
      <c r="E61" s="175" t="s">
        <v>648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514</v>
      </c>
      <c r="B62" s="175" t="s">
        <v>633</v>
      </c>
      <c r="C62" s="175" t="s">
        <v>450</v>
      </c>
      <c r="E62" s="175" t="s">
        <v>649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514</v>
      </c>
      <c r="B63" s="175" t="s">
        <v>635</v>
      </c>
      <c r="C63" s="175" t="s">
        <v>452</v>
      </c>
      <c r="E63" s="175" t="s">
        <v>650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514</v>
      </c>
      <c r="B64" s="175" t="s">
        <v>637</v>
      </c>
      <c r="C64" s="175" t="s">
        <v>453</v>
      </c>
      <c r="E64" s="175" t="s">
        <v>651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514</v>
      </c>
      <c r="B65" s="175" t="s">
        <v>639</v>
      </c>
      <c r="C65" s="175" t="s">
        <v>454</v>
      </c>
      <c r="E65" s="175" t="s">
        <v>652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518</v>
      </c>
      <c r="B66" s="175" t="s">
        <v>617</v>
      </c>
      <c r="C66" s="175" t="s">
        <v>439</v>
      </c>
      <c r="E66" s="175" t="s">
        <v>653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518</v>
      </c>
      <c r="B67" s="175" t="s">
        <v>619</v>
      </c>
      <c r="C67" s="175" t="s">
        <v>440</v>
      </c>
      <c r="E67" s="175" t="s">
        <v>654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518</v>
      </c>
      <c r="B68" s="175" t="s">
        <v>621</v>
      </c>
      <c r="C68" s="175" t="s">
        <v>441</v>
      </c>
      <c r="E68" s="175" t="s">
        <v>655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518</v>
      </c>
      <c r="B69" s="175" t="s">
        <v>623</v>
      </c>
      <c r="C69" s="175" t="s">
        <v>443</v>
      </c>
      <c r="E69" s="175" t="s">
        <v>656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518</v>
      </c>
      <c r="B70" s="175" t="s">
        <v>625</v>
      </c>
      <c r="C70" s="175" t="s">
        <v>444</v>
      </c>
      <c r="E70" s="175" t="s">
        <v>657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518</v>
      </c>
      <c r="B71" s="175" t="s">
        <v>627</v>
      </c>
      <c r="C71" s="175" t="s">
        <v>445</v>
      </c>
      <c r="E71" s="175" t="s">
        <v>658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518</v>
      </c>
      <c r="B72" s="175" t="s">
        <v>629</v>
      </c>
      <c r="C72" s="175" t="s">
        <v>448</v>
      </c>
      <c r="E72" s="175" t="s">
        <v>659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518</v>
      </c>
      <c r="B73" s="175" t="s">
        <v>631</v>
      </c>
      <c r="C73" s="175" t="s">
        <v>449</v>
      </c>
      <c r="E73" s="175" t="s">
        <v>660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518</v>
      </c>
      <c r="B74" s="175" t="s">
        <v>633</v>
      </c>
      <c r="C74" s="175" t="s">
        <v>450</v>
      </c>
      <c r="E74" s="175" t="s">
        <v>661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518</v>
      </c>
      <c r="B75" s="175" t="s">
        <v>635</v>
      </c>
      <c r="C75" s="175" t="s">
        <v>452</v>
      </c>
      <c r="E75" s="175" t="s">
        <v>662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518</v>
      </c>
      <c r="B76" s="175" t="s">
        <v>637</v>
      </c>
      <c r="C76" s="175" t="s">
        <v>453</v>
      </c>
      <c r="E76" s="175" t="s">
        <v>663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518</v>
      </c>
      <c r="B77" s="175" t="s">
        <v>639</v>
      </c>
      <c r="C77" s="175" t="s">
        <v>454</v>
      </c>
      <c r="E77" s="175" t="s">
        <v>664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522</v>
      </c>
      <c r="B78" s="175" t="s">
        <v>617</v>
      </c>
      <c r="C78" s="175" t="s">
        <v>439</v>
      </c>
      <c r="E78" s="175" t="s">
        <v>665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522</v>
      </c>
      <c r="B79" s="175" t="s">
        <v>619</v>
      </c>
      <c r="C79" s="175" t="s">
        <v>440</v>
      </c>
      <c r="E79" s="175" t="s">
        <v>666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522</v>
      </c>
      <c r="B80" s="175" t="s">
        <v>621</v>
      </c>
      <c r="C80" s="175" t="s">
        <v>441</v>
      </c>
      <c r="E80" s="175" t="s">
        <v>667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522</v>
      </c>
      <c r="B81" s="175" t="s">
        <v>623</v>
      </c>
      <c r="C81" s="175" t="s">
        <v>443</v>
      </c>
      <c r="E81" s="175" t="s">
        <v>668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522</v>
      </c>
      <c r="B82" s="175" t="s">
        <v>625</v>
      </c>
      <c r="C82" s="175" t="s">
        <v>444</v>
      </c>
      <c r="E82" s="175" t="s">
        <v>669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522</v>
      </c>
      <c r="B83" s="175" t="s">
        <v>627</v>
      </c>
      <c r="C83" s="175" t="s">
        <v>445</v>
      </c>
      <c r="E83" s="175" t="s">
        <v>670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522</v>
      </c>
      <c r="B84" s="175" t="s">
        <v>629</v>
      </c>
      <c r="C84" s="175" t="s">
        <v>448</v>
      </c>
      <c r="E84" s="175" t="s">
        <v>514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522</v>
      </c>
      <c r="B85" s="175" t="s">
        <v>631</v>
      </c>
      <c r="C85" s="175" t="s">
        <v>449</v>
      </c>
      <c r="E85" s="175" t="s">
        <v>546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522</v>
      </c>
      <c r="B86" s="175" t="s">
        <v>633</v>
      </c>
      <c r="C86" s="175" t="s">
        <v>450</v>
      </c>
      <c r="E86" s="175" t="s">
        <v>570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522</v>
      </c>
      <c r="B87" s="175" t="s">
        <v>635</v>
      </c>
      <c r="C87" s="175" t="s">
        <v>452</v>
      </c>
      <c r="E87" s="175" t="s">
        <v>605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522</v>
      </c>
      <c r="B88" s="175" t="s">
        <v>637</v>
      </c>
      <c r="C88" s="175" t="s">
        <v>453</v>
      </c>
      <c r="E88" s="175" t="s">
        <v>671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522</v>
      </c>
      <c r="B89" s="175" t="s">
        <v>639</v>
      </c>
      <c r="C89" s="175" t="s">
        <v>454</v>
      </c>
      <c r="E89" s="175" t="s">
        <v>672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526</v>
      </c>
      <c r="B90" s="175" t="s">
        <v>617</v>
      </c>
      <c r="C90" s="175" t="s">
        <v>439</v>
      </c>
      <c r="E90" s="175" t="s">
        <v>673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526</v>
      </c>
      <c r="B91" s="175" t="s">
        <v>619</v>
      </c>
      <c r="C91" s="175" t="s">
        <v>440</v>
      </c>
      <c r="E91" s="175" t="s">
        <v>674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526</v>
      </c>
      <c r="B92" s="175" t="s">
        <v>621</v>
      </c>
      <c r="C92" s="175" t="s">
        <v>441</v>
      </c>
      <c r="E92" s="175" t="s">
        <v>675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526</v>
      </c>
      <c r="B93" s="175" t="s">
        <v>623</v>
      </c>
      <c r="C93" s="175" t="s">
        <v>443</v>
      </c>
      <c r="E93" s="175" t="s">
        <v>676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526</v>
      </c>
      <c r="B94" s="175" t="s">
        <v>625</v>
      </c>
      <c r="C94" s="175" t="s">
        <v>444</v>
      </c>
      <c r="E94" s="175" t="s">
        <v>677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526</v>
      </c>
      <c r="B95" s="175" t="s">
        <v>627</v>
      </c>
      <c r="C95" s="175" t="s">
        <v>445</v>
      </c>
      <c r="E95" s="175" t="s">
        <v>678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526</v>
      </c>
      <c r="B96" s="175" t="s">
        <v>629</v>
      </c>
      <c r="C96" s="175" t="s">
        <v>448</v>
      </c>
      <c r="E96" s="175" t="s">
        <v>679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526</v>
      </c>
      <c r="B97" s="175" t="s">
        <v>631</v>
      </c>
      <c r="C97" s="175" t="s">
        <v>449</v>
      </c>
      <c r="E97" s="175" t="s">
        <v>680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526</v>
      </c>
      <c r="B98" s="175" t="s">
        <v>633</v>
      </c>
      <c r="C98" s="175" t="s">
        <v>450</v>
      </c>
      <c r="E98" s="175" t="s">
        <v>681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526</v>
      </c>
      <c r="B99" s="175" t="s">
        <v>635</v>
      </c>
      <c r="C99" s="175" t="s">
        <v>452</v>
      </c>
      <c r="E99" s="175" t="s">
        <v>682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526</v>
      </c>
      <c r="B100" s="175" t="s">
        <v>637</v>
      </c>
      <c r="C100" s="175" t="s">
        <v>453</v>
      </c>
      <c r="E100" s="175" t="s">
        <v>683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526</v>
      </c>
      <c r="B101" s="175" t="s">
        <v>639</v>
      </c>
      <c r="C101" s="175" t="s">
        <v>454</v>
      </c>
      <c r="E101" s="175" t="s">
        <v>684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530</v>
      </c>
      <c r="B102" s="175" t="s">
        <v>617</v>
      </c>
      <c r="C102" s="175" t="s">
        <v>439</v>
      </c>
      <c r="E102" s="175" t="s">
        <v>685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530</v>
      </c>
      <c r="B103" s="175" t="s">
        <v>619</v>
      </c>
      <c r="C103" s="175" t="s">
        <v>440</v>
      </c>
      <c r="E103" s="175" t="s">
        <v>686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530</v>
      </c>
      <c r="B104" s="175" t="s">
        <v>621</v>
      </c>
      <c r="C104" s="175" t="s">
        <v>441</v>
      </c>
      <c r="E104" s="175" t="s">
        <v>687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530</v>
      </c>
      <c r="B105" s="175" t="s">
        <v>623</v>
      </c>
      <c r="C105" s="175" t="s">
        <v>443</v>
      </c>
      <c r="E105" s="175" t="s">
        <v>688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530</v>
      </c>
      <c r="B106" s="175" t="s">
        <v>625</v>
      </c>
      <c r="C106" s="175" t="s">
        <v>444</v>
      </c>
      <c r="E106" s="175" t="s">
        <v>689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530</v>
      </c>
      <c r="B107" s="175" t="s">
        <v>627</v>
      </c>
      <c r="C107" s="175" t="s">
        <v>445</v>
      </c>
      <c r="E107" s="175" t="s">
        <v>690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530</v>
      </c>
      <c r="B108" s="175" t="s">
        <v>629</v>
      </c>
      <c r="C108" s="175" t="s">
        <v>448</v>
      </c>
      <c r="E108" s="175" t="s">
        <v>691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530</v>
      </c>
      <c r="B109" s="175" t="s">
        <v>631</v>
      </c>
      <c r="C109" s="175" t="s">
        <v>449</v>
      </c>
      <c r="E109" s="175" t="s">
        <v>692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530</v>
      </c>
      <c r="B110" s="175" t="s">
        <v>633</v>
      </c>
      <c r="C110" s="175" t="s">
        <v>450</v>
      </c>
      <c r="E110" s="175" t="s">
        <v>693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530</v>
      </c>
      <c r="B111" s="175" t="s">
        <v>635</v>
      </c>
      <c r="C111" s="175" t="s">
        <v>452</v>
      </c>
      <c r="E111" s="175" t="s">
        <v>693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530</v>
      </c>
      <c r="B112" s="175" t="s">
        <v>637</v>
      </c>
      <c r="C112" s="175" t="s">
        <v>453</v>
      </c>
      <c r="E112" s="175" t="s">
        <v>694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530</v>
      </c>
      <c r="B113" s="175" t="s">
        <v>639</v>
      </c>
      <c r="C113" s="175" t="s">
        <v>454</v>
      </c>
      <c r="E113" s="175" t="s">
        <v>695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534</v>
      </c>
      <c r="B114" s="175" t="s">
        <v>617</v>
      </c>
      <c r="C114" s="175" t="s">
        <v>439</v>
      </c>
      <c r="E114" s="175" t="s">
        <v>696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534</v>
      </c>
      <c r="B115" s="175" t="s">
        <v>619</v>
      </c>
      <c r="C115" s="175" t="s">
        <v>440</v>
      </c>
      <c r="E115" s="175" t="s">
        <v>696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534</v>
      </c>
      <c r="B116" s="175" t="s">
        <v>621</v>
      </c>
      <c r="C116" s="175" t="s">
        <v>441</v>
      </c>
      <c r="E116" s="175" t="s">
        <v>696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534</v>
      </c>
      <c r="B117" s="175" t="s">
        <v>623</v>
      </c>
      <c r="C117" s="175" t="s">
        <v>443</v>
      </c>
      <c r="E117" s="175" t="s">
        <v>696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534</v>
      </c>
      <c r="B118" s="175" t="s">
        <v>625</v>
      </c>
      <c r="C118" s="175" t="s">
        <v>444</v>
      </c>
      <c r="E118" s="175" t="s">
        <v>693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534</v>
      </c>
      <c r="B119" s="175" t="s">
        <v>627</v>
      </c>
      <c r="C119" s="175" t="s">
        <v>445</v>
      </c>
      <c r="E119" s="175" t="s">
        <v>697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534</v>
      </c>
      <c r="B120" s="175" t="s">
        <v>629</v>
      </c>
      <c r="C120" s="175" t="s">
        <v>448</v>
      </c>
      <c r="E120" s="175" t="s">
        <v>698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534</v>
      </c>
      <c r="B121" s="175" t="s">
        <v>631</v>
      </c>
      <c r="C121" s="175" t="s">
        <v>449</v>
      </c>
      <c r="E121" s="175" t="s">
        <v>699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534</v>
      </c>
      <c r="B122" s="175" t="s">
        <v>633</v>
      </c>
      <c r="C122" s="175" t="s">
        <v>450</v>
      </c>
      <c r="E122" s="175" t="s">
        <v>700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534</v>
      </c>
      <c r="B123" s="175" t="s">
        <v>635</v>
      </c>
      <c r="C123" s="175" t="s">
        <v>452</v>
      </c>
      <c r="E123" s="175" t="s">
        <v>701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534</v>
      </c>
      <c r="B124" s="175" t="s">
        <v>637</v>
      </c>
      <c r="C124" s="175" t="s">
        <v>453</v>
      </c>
      <c r="E124" s="175" t="s">
        <v>702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534</v>
      </c>
      <c r="B125" s="175" t="s">
        <v>639</v>
      </c>
      <c r="C125" s="175" t="s">
        <v>454</v>
      </c>
      <c r="E125" s="175" t="s">
        <v>703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538</v>
      </c>
      <c r="B126" s="175" t="s">
        <v>617</v>
      </c>
      <c r="C126" s="175" t="s">
        <v>439</v>
      </c>
      <c r="E126" s="175" t="s">
        <v>704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538</v>
      </c>
      <c r="B127" s="175" t="s">
        <v>619</v>
      </c>
      <c r="C127" s="175" t="s">
        <v>440</v>
      </c>
      <c r="E127" s="175" t="s">
        <v>705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538</v>
      </c>
      <c r="B128" s="175" t="s">
        <v>621</v>
      </c>
      <c r="C128" s="175" t="s">
        <v>441</v>
      </c>
      <c r="E128" s="175" t="s">
        <v>706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538</v>
      </c>
      <c r="B129" s="175" t="s">
        <v>623</v>
      </c>
      <c r="C129" s="175" t="s">
        <v>443</v>
      </c>
      <c r="E129" s="175" t="s">
        <v>707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538</v>
      </c>
      <c r="B130" s="175" t="s">
        <v>625</v>
      </c>
      <c r="C130" s="175" t="s">
        <v>444</v>
      </c>
      <c r="E130" s="175" t="s">
        <v>708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538</v>
      </c>
      <c r="B131" s="175" t="s">
        <v>627</v>
      </c>
      <c r="C131" s="175" t="s">
        <v>445</v>
      </c>
      <c r="E131" s="175" t="s">
        <v>709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538</v>
      </c>
      <c r="B132" s="175" t="s">
        <v>629</v>
      </c>
      <c r="C132" s="175" t="s">
        <v>448</v>
      </c>
      <c r="E132" s="175" t="s">
        <v>710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538</v>
      </c>
      <c r="B133" s="175" t="s">
        <v>631</v>
      </c>
      <c r="C133" s="175" t="s">
        <v>449</v>
      </c>
      <c r="E133" s="175" t="s">
        <v>711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538</v>
      </c>
      <c r="B134" s="175" t="s">
        <v>633</v>
      </c>
      <c r="C134" s="175" t="s">
        <v>450</v>
      </c>
      <c r="E134" s="175" t="s">
        <v>712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538</v>
      </c>
      <c r="B135" s="175" t="s">
        <v>635</v>
      </c>
      <c r="C135" s="175" t="s">
        <v>452</v>
      </c>
      <c r="E135" s="175" t="s">
        <v>713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538</v>
      </c>
      <c r="B136" s="175" t="s">
        <v>637</v>
      </c>
      <c r="C136" s="175" t="s">
        <v>453</v>
      </c>
      <c r="E136" s="175" t="s">
        <v>714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538</v>
      </c>
      <c r="B137" s="175" t="s">
        <v>639</v>
      </c>
      <c r="C137" s="175" t="s">
        <v>454</v>
      </c>
      <c r="E137" s="175" t="s">
        <v>715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542</v>
      </c>
      <c r="B138" s="175" t="s">
        <v>617</v>
      </c>
      <c r="C138" s="175" t="s">
        <v>439</v>
      </c>
      <c r="E138" s="175" t="s">
        <v>716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542</v>
      </c>
      <c r="B139" s="175" t="s">
        <v>619</v>
      </c>
      <c r="C139" s="175" t="s">
        <v>440</v>
      </c>
      <c r="E139" s="175" t="s">
        <v>717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542</v>
      </c>
      <c r="B140" s="175" t="s">
        <v>621</v>
      </c>
      <c r="C140" s="175" t="s">
        <v>441</v>
      </c>
      <c r="E140" s="175" t="s">
        <v>718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542</v>
      </c>
      <c r="B141" s="175" t="s">
        <v>623</v>
      </c>
      <c r="C141" s="175" t="s">
        <v>443</v>
      </c>
      <c r="E141" s="175" t="s">
        <v>719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542</v>
      </c>
      <c r="B142" s="175" t="s">
        <v>625</v>
      </c>
      <c r="C142" s="175" t="s">
        <v>444</v>
      </c>
      <c r="E142" s="175" t="s">
        <v>720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542</v>
      </c>
      <c r="B143" s="175" t="s">
        <v>627</v>
      </c>
      <c r="C143" s="175" t="s">
        <v>445</v>
      </c>
      <c r="E143" s="175" t="s">
        <v>721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542</v>
      </c>
      <c r="B144" s="175" t="s">
        <v>629</v>
      </c>
      <c r="C144" s="175" t="s">
        <v>448</v>
      </c>
      <c r="E144" s="175" t="s">
        <v>722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542</v>
      </c>
      <c r="B145" s="175" t="s">
        <v>631</v>
      </c>
      <c r="C145" s="175" t="s">
        <v>449</v>
      </c>
      <c r="E145" s="175" t="s">
        <v>723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542</v>
      </c>
      <c r="B146" s="175" t="s">
        <v>633</v>
      </c>
      <c r="C146" s="175" t="s">
        <v>450</v>
      </c>
      <c r="E146" s="175" t="s">
        <v>724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542</v>
      </c>
      <c r="B147" s="175" t="s">
        <v>635</v>
      </c>
      <c r="C147" s="175" t="s">
        <v>452</v>
      </c>
      <c r="E147" s="175" t="s">
        <v>725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542</v>
      </c>
      <c r="B148" s="175" t="s">
        <v>637</v>
      </c>
      <c r="C148" s="175" t="s">
        <v>453</v>
      </c>
      <c r="E148" s="175" t="s">
        <v>726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542</v>
      </c>
      <c r="B149" s="175" t="s">
        <v>639</v>
      </c>
      <c r="C149" s="175" t="s">
        <v>454</v>
      </c>
      <c r="E149" s="175" t="s">
        <v>727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546</v>
      </c>
      <c r="B150" s="175" t="s">
        <v>617</v>
      </c>
      <c r="C150" s="175" t="s">
        <v>439</v>
      </c>
      <c r="E150" s="175" t="s">
        <v>728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546</v>
      </c>
      <c r="B151" s="175" t="s">
        <v>619</v>
      </c>
      <c r="C151" s="175" t="s">
        <v>440</v>
      </c>
      <c r="E151" s="175" t="s">
        <v>729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546</v>
      </c>
      <c r="B152" s="175" t="s">
        <v>621</v>
      </c>
      <c r="C152" s="175" t="s">
        <v>441</v>
      </c>
      <c r="E152" s="175" t="s">
        <v>730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546</v>
      </c>
      <c r="B153" s="175" t="s">
        <v>623</v>
      </c>
      <c r="C153" s="175" t="s">
        <v>443</v>
      </c>
      <c r="E153" s="175" t="s">
        <v>731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546</v>
      </c>
      <c r="B154" s="175" t="s">
        <v>625</v>
      </c>
      <c r="C154" s="175" t="s">
        <v>444</v>
      </c>
      <c r="E154" s="175" t="s">
        <v>732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546</v>
      </c>
      <c r="B155" s="175" t="s">
        <v>627</v>
      </c>
      <c r="C155" s="175" t="s">
        <v>445</v>
      </c>
      <c r="E155" s="175" t="s">
        <v>733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546</v>
      </c>
      <c r="B156" s="175" t="s">
        <v>629</v>
      </c>
      <c r="C156" s="175" t="s">
        <v>448</v>
      </c>
      <c r="E156" s="175" t="s">
        <v>734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546</v>
      </c>
      <c r="B157" s="175" t="s">
        <v>631</v>
      </c>
      <c r="C157" s="175" t="s">
        <v>449</v>
      </c>
      <c r="E157" s="175" t="s">
        <v>735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546</v>
      </c>
      <c r="B158" s="175" t="s">
        <v>633</v>
      </c>
      <c r="C158" s="175" t="s">
        <v>450</v>
      </c>
      <c r="E158" s="175" t="s">
        <v>736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546</v>
      </c>
      <c r="B159" s="175" t="s">
        <v>635</v>
      </c>
      <c r="C159" s="175" t="s">
        <v>452</v>
      </c>
      <c r="E159" s="175" t="s">
        <v>737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546</v>
      </c>
      <c r="B160" s="175" t="s">
        <v>637</v>
      </c>
      <c r="C160" s="175" t="s">
        <v>453</v>
      </c>
      <c r="E160" s="175" t="s">
        <v>738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546</v>
      </c>
      <c r="B161" s="175" t="s">
        <v>639</v>
      </c>
      <c r="C161" s="175" t="s">
        <v>454</v>
      </c>
      <c r="E161" s="175" t="s">
        <v>739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550</v>
      </c>
      <c r="B162" s="175" t="s">
        <v>617</v>
      </c>
      <c r="C162" s="175" t="s">
        <v>439</v>
      </c>
      <c r="E162" s="175" t="s">
        <v>740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550</v>
      </c>
      <c r="B163" s="175" t="s">
        <v>619</v>
      </c>
      <c r="C163" s="175" t="s">
        <v>440</v>
      </c>
      <c r="E163" s="175" t="s">
        <v>741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550</v>
      </c>
      <c r="B164" s="175" t="s">
        <v>621</v>
      </c>
      <c r="C164" s="175" t="s">
        <v>441</v>
      </c>
      <c r="E164" s="175" t="s">
        <v>742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550</v>
      </c>
      <c r="B165" s="175" t="s">
        <v>623</v>
      </c>
      <c r="C165" s="175" t="s">
        <v>443</v>
      </c>
      <c r="E165" s="175" t="s">
        <v>743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550</v>
      </c>
      <c r="B166" s="175" t="s">
        <v>625</v>
      </c>
      <c r="C166" s="175" t="s">
        <v>444</v>
      </c>
      <c r="E166" s="175" t="s">
        <v>744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550</v>
      </c>
      <c r="B167" s="175" t="s">
        <v>627</v>
      </c>
      <c r="C167" s="175" t="s">
        <v>445</v>
      </c>
      <c r="E167" s="175" t="s">
        <v>745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550</v>
      </c>
      <c r="B168" s="175" t="s">
        <v>629</v>
      </c>
      <c r="C168" s="175" t="s">
        <v>448</v>
      </c>
      <c r="E168" s="175" t="s">
        <v>746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550</v>
      </c>
      <c r="B169" s="175" t="s">
        <v>631</v>
      </c>
      <c r="C169" s="175" t="s">
        <v>449</v>
      </c>
      <c r="E169" s="175" t="s">
        <v>747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550</v>
      </c>
      <c r="B170" s="175" t="s">
        <v>633</v>
      </c>
      <c r="C170" s="175" t="s">
        <v>450</v>
      </c>
      <c r="E170" s="175" t="s">
        <v>748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550</v>
      </c>
      <c r="B171" s="175" t="s">
        <v>635</v>
      </c>
      <c r="C171" s="175" t="s">
        <v>452</v>
      </c>
      <c r="E171" s="175" t="s">
        <v>749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550</v>
      </c>
      <c r="B172" s="175" t="s">
        <v>637</v>
      </c>
      <c r="C172" s="175" t="s">
        <v>453</v>
      </c>
      <c r="E172" s="175" t="s">
        <v>750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550</v>
      </c>
      <c r="B173" s="175" t="s">
        <v>639</v>
      </c>
      <c r="C173" s="175" t="s">
        <v>454</v>
      </c>
      <c r="E173" s="175" t="s">
        <v>750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554</v>
      </c>
      <c r="B174" s="175" t="s">
        <v>617</v>
      </c>
      <c r="C174" s="175" t="s">
        <v>439</v>
      </c>
      <c r="E174" s="175" t="s">
        <v>751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554</v>
      </c>
      <c r="B175" s="175" t="s">
        <v>619</v>
      </c>
      <c r="C175" s="175" t="s">
        <v>440</v>
      </c>
      <c r="E175" s="175" t="s">
        <v>749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554</v>
      </c>
      <c r="B176" s="175" t="s">
        <v>621</v>
      </c>
      <c r="C176" s="175" t="s">
        <v>441</v>
      </c>
      <c r="E176" s="175" t="s">
        <v>752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554</v>
      </c>
      <c r="B177" s="175" t="s">
        <v>623</v>
      </c>
      <c r="C177" s="175" t="s">
        <v>443</v>
      </c>
      <c r="E177" s="175" t="s">
        <v>753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554</v>
      </c>
      <c r="B178" s="175" t="s">
        <v>625</v>
      </c>
      <c r="C178" s="175" t="s">
        <v>444</v>
      </c>
      <c r="E178" s="175" t="s">
        <v>754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554</v>
      </c>
      <c r="B179" s="175" t="s">
        <v>627</v>
      </c>
      <c r="C179" s="175" t="s">
        <v>445</v>
      </c>
      <c r="E179" s="175" t="s">
        <v>755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554</v>
      </c>
      <c r="B180" s="175" t="s">
        <v>629</v>
      </c>
      <c r="C180" s="175" t="s">
        <v>448</v>
      </c>
      <c r="E180" s="175" t="s">
        <v>756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554</v>
      </c>
      <c r="B181" s="175" t="s">
        <v>631</v>
      </c>
      <c r="C181" s="175" t="s">
        <v>449</v>
      </c>
      <c r="E181" s="175" t="s">
        <v>757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554</v>
      </c>
      <c r="B182" s="175" t="s">
        <v>633</v>
      </c>
      <c r="C182" s="175" t="s">
        <v>450</v>
      </c>
      <c r="E182" s="175" t="s">
        <v>758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554</v>
      </c>
      <c r="B183" s="175" t="s">
        <v>635</v>
      </c>
      <c r="C183" s="175" t="s">
        <v>452</v>
      </c>
      <c r="E183" s="175" t="s">
        <v>759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554</v>
      </c>
      <c r="B184" s="175" t="s">
        <v>637</v>
      </c>
      <c r="C184" s="175" t="s">
        <v>453</v>
      </c>
      <c r="E184" s="175" t="s">
        <v>760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554</v>
      </c>
      <c r="B185" s="175" t="s">
        <v>639</v>
      </c>
      <c r="C185" s="175" t="s">
        <v>454</v>
      </c>
      <c r="E185" s="175" t="s">
        <v>761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558</v>
      </c>
      <c r="B186" s="175" t="s">
        <v>617</v>
      </c>
      <c r="C186" s="175" t="s">
        <v>439</v>
      </c>
      <c r="E186" s="175" t="s">
        <v>762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558</v>
      </c>
      <c r="B187" s="175" t="s">
        <v>619</v>
      </c>
      <c r="C187" s="175" t="s">
        <v>440</v>
      </c>
      <c r="E187" s="175" t="s">
        <v>763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558</v>
      </c>
      <c r="B188" s="175" t="s">
        <v>621</v>
      </c>
      <c r="C188" s="175" t="s">
        <v>441</v>
      </c>
      <c r="E188" s="175" t="s">
        <v>764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558</v>
      </c>
      <c r="B189" s="175" t="s">
        <v>623</v>
      </c>
      <c r="C189" s="175" t="s">
        <v>443</v>
      </c>
      <c r="E189" s="175" t="s">
        <v>765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558</v>
      </c>
      <c r="B190" s="175" t="s">
        <v>625</v>
      </c>
      <c r="C190" s="175" t="s">
        <v>444</v>
      </c>
      <c r="E190" s="175" t="s">
        <v>766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558</v>
      </c>
      <c r="B191" s="175" t="s">
        <v>627</v>
      </c>
      <c r="C191" s="175" t="s">
        <v>445</v>
      </c>
      <c r="E191" s="175" t="s">
        <v>767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558</v>
      </c>
      <c r="B192" s="175" t="s">
        <v>629</v>
      </c>
      <c r="C192" s="175" t="s">
        <v>448</v>
      </c>
      <c r="E192" s="175" t="s">
        <v>768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558</v>
      </c>
      <c r="B193" s="175" t="s">
        <v>631</v>
      </c>
      <c r="C193" s="175" t="s">
        <v>449</v>
      </c>
      <c r="E193" s="175" t="s">
        <v>769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558</v>
      </c>
      <c r="B194" s="175" t="s">
        <v>633</v>
      </c>
      <c r="C194" s="175" t="s">
        <v>450</v>
      </c>
      <c r="E194" s="175" t="s">
        <v>770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558</v>
      </c>
      <c r="B195" s="175" t="s">
        <v>635</v>
      </c>
      <c r="C195" s="175" t="s">
        <v>452</v>
      </c>
      <c r="E195" s="175" t="s">
        <v>771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558</v>
      </c>
      <c r="B196" s="175" t="s">
        <v>637</v>
      </c>
      <c r="C196" s="175" t="s">
        <v>453</v>
      </c>
      <c r="E196" s="175" t="s">
        <v>772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558</v>
      </c>
      <c r="B197" s="175" t="s">
        <v>639</v>
      </c>
      <c r="C197" s="175" t="s">
        <v>454</v>
      </c>
      <c r="E197" s="175" t="s">
        <v>773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562</v>
      </c>
      <c r="B198" s="175" t="s">
        <v>617</v>
      </c>
      <c r="C198" s="175" t="s">
        <v>439</v>
      </c>
      <c r="E198" s="175" t="s">
        <v>774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562</v>
      </c>
      <c r="B199" s="175" t="s">
        <v>619</v>
      </c>
      <c r="C199" s="175" t="s">
        <v>440</v>
      </c>
      <c r="E199" s="175" t="s">
        <v>775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562</v>
      </c>
      <c r="B200" s="175" t="s">
        <v>621</v>
      </c>
      <c r="C200" s="175" t="s">
        <v>441</v>
      </c>
      <c r="E200" s="175" t="s">
        <v>776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562</v>
      </c>
      <c r="B201" s="175" t="s">
        <v>623</v>
      </c>
      <c r="C201" s="175" t="s">
        <v>443</v>
      </c>
      <c r="E201" s="175" t="s">
        <v>777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562</v>
      </c>
      <c r="B202" s="175" t="s">
        <v>625</v>
      </c>
      <c r="C202" s="175" t="s">
        <v>444</v>
      </c>
      <c r="E202" s="175" t="s">
        <v>778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562</v>
      </c>
      <c r="B203" s="175" t="s">
        <v>627</v>
      </c>
      <c r="C203" s="175" t="s">
        <v>445</v>
      </c>
      <c r="E203" s="175" t="s">
        <v>779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562</v>
      </c>
      <c r="B204" s="175" t="s">
        <v>629</v>
      </c>
      <c r="C204" s="175" t="s">
        <v>448</v>
      </c>
      <c r="E204" s="175" t="s">
        <v>780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562</v>
      </c>
      <c r="B205" s="175" t="s">
        <v>631</v>
      </c>
      <c r="C205" s="175" t="s">
        <v>449</v>
      </c>
      <c r="E205" s="175" t="s">
        <v>781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562</v>
      </c>
      <c r="B206" s="175" t="s">
        <v>633</v>
      </c>
      <c r="C206" s="175" t="s">
        <v>450</v>
      </c>
      <c r="E206" s="175" t="s">
        <v>782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562</v>
      </c>
      <c r="B207" s="175" t="s">
        <v>635</v>
      </c>
      <c r="C207" s="175" t="s">
        <v>452</v>
      </c>
      <c r="E207" s="175" t="s">
        <v>783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562</v>
      </c>
      <c r="B208" s="175" t="s">
        <v>637</v>
      </c>
      <c r="C208" s="175" t="s">
        <v>453</v>
      </c>
      <c r="E208" s="175" t="s">
        <v>784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562</v>
      </c>
      <c r="B209" s="175" t="s">
        <v>639</v>
      </c>
      <c r="C209" s="175" t="s">
        <v>454</v>
      </c>
      <c r="E209" s="175" t="s">
        <v>785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566</v>
      </c>
      <c r="B210" s="175" t="s">
        <v>617</v>
      </c>
      <c r="C210" s="175" t="s">
        <v>439</v>
      </c>
      <c r="E210" s="175" t="s">
        <v>786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566</v>
      </c>
      <c r="B211" s="175" t="s">
        <v>619</v>
      </c>
      <c r="C211" s="175" t="s">
        <v>440</v>
      </c>
      <c r="E211" s="175" t="s">
        <v>787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566</v>
      </c>
      <c r="B212" s="175" t="s">
        <v>621</v>
      </c>
      <c r="C212" s="175" t="s">
        <v>441</v>
      </c>
      <c r="E212" s="175" t="s">
        <v>788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566</v>
      </c>
      <c r="B213" s="175" t="s">
        <v>623</v>
      </c>
      <c r="C213" s="175" t="s">
        <v>443</v>
      </c>
      <c r="E213" s="175" t="s">
        <v>789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566</v>
      </c>
      <c r="B214" s="175" t="s">
        <v>625</v>
      </c>
      <c r="C214" s="175" t="s">
        <v>444</v>
      </c>
      <c r="E214" s="175" t="s">
        <v>790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566</v>
      </c>
      <c r="B215" s="175" t="s">
        <v>627</v>
      </c>
      <c r="C215" s="175" t="s">
        <v>445</v>
      </c>
      <c r="E215" s="175" t="s">
        <v>791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566</v>
      </c>
      <c r="B216" s="175" t="s">
        <v>629</v>
      </c>
      <c r="C216" s="175" t="s">
        <v>448</v>
      </c>
      <c r="E216" s="175" t="s">
        <v>792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566</v>
      </c>
      <c r="B217" s="175" t="s">
        <v>631</v>
      </c>
      <c r="C217" s="175" t="s">
        <v>449</v>
      </c>
      <c r="E217" s="175" t="s">
        <v>793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566</v>
      </c>
      <c r="B218" s="175" t="s">
        <v>633</v>
      </c>
      <c r="C218" s="175" t="s">
        <v>450</v>
      </c>
      <c r="E218" s="175" t="s">
        <v>794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566</v>
      </c>
      <c r="B219" s="175" t="s">
        <v>635</v>
      </c>
      <c r="C219" s="175" t="s">
        <v>452</v>
      </c>
      <c r="E219" s="175" t="s">
        <v>795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566</v>
      </c>
      <c r="B220" s="175" t="s">
        <v>637</v>
      </c>
      <c r="C220" s="175" t="s">
        <v>453</v>
      </c>
      <c r="E220" s="175" t="s">
        <v>796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566</v>
      </c>
      <c r="B221" s="175" t="s">
        <v>639</v>
      </c>
      <c r="C221" s="175" t="s">
        <v>454</v>
      </c>
      <c r="E221" s="175" t="s">
        <v>797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570</v>
      </c>
      <c r="B222" s="175" t="s">
        <v>617</v>
      </c>
      <c r="C222" s="175" t="s">
        <v>439</v>
      </c>
      <c r="E222" s="175" t="s">
        <v>798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570</v>
      </c>
      <c r="B223" s="175" t="s">
        <v>619</v>
      </c>
      <c r="C223" s="175" t="s">
        <v>440</v>
      </c>
      <c r="E223" s="175" t="s">
        <v>799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570</v>
      </c>
      <c r="B224" s="175" t="s">
        <v>621</v>
      </c>
      <c r="C224" s="175" t="s">
        <v>441</v>
      </c>
      <c r="E224" s="175" t="s">
        <v>800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570</v>
      </c>
      <c r="B225" s="175" t="s">
        <v>623</v>
      </c>
      <c r="C225" s="175" t="s">
        <v>443</v>
      </c>
      <c r="E225" s="175" t="s">
        <v>801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570</v>
      </c>
      <c r="B226" s="175" t="s">
        <v>625</v>
      </c>
      <c r="C226" s="175" t="s">
        <v>444</v>
      </c>
      <c r="E226" s="175" t="s">
        <v>802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570</v>
      </c>
      <c r="B227" s="175" t="s">
        <v>627</v>
      </c>
      <c r="C227" s="175" t="s">
        <v>445</v>
      </c>
      <c r="E227" s="175" t="s">
        <v>803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570</v>
      </c>
      <c r="B228" s="175" t="s">
        <v>629</v>
      </c>
      <c r="C228" s="175" t="s">
        <v>448</v>
      </c>
      <c r="E228" s="175" t="s">
        <v>804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570</v>
      </c>
      <c r="B229" s="175" t="s">
        <v>631</v>
      </c>
      <c r="C229" s="175" t="s">
        <v>449</v>
      </c>
      <c r="E229" s="175" t="s">
        <v>805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570</v>
      </c>
      <c r="B230" s="175" t="s">
        <v>633</v>
      </c>
      <c r="C230" s="175" t="s">
        <v>450</v>
      </c>
      <c r="E230" s="175" t="s">
        <v>806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570</v>
      </c>
      <c r="B231" s="175" t="s">
        <v>635</v>
      </c>
      <c r="C231" s="175" t="s">
        <v>452</v>
      </c>
      <c r="E231" s="175" t="s">
        <v>807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570</v>
      </c>
      <c r="B232" s="175" t="s">
        <v>637</v>
      </c>
      <c r="C232" s="175" t="s">
        <v>453</v>
      </c>
      <c r="E232" s="175" t="s">
        <v>808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570</v>
      </c>
      <c r="B233" s="175" t="s">
        <v>639</v>
      </c>
      <c r="C233" s="175" t="s">
        <v>454</v>
      </c>
      <c r="E233" s="175" t="s">
        <v>809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574</v>
      </c>
      <c r="B234" s="175" t="s">
        <v>617</v>
      </c>
      <c r="C234" s="175" t="s">
        <v>439</v>
      </c>
      <c r="E234" s="175" t="s">
        <v>810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574</v>
      </c>
      <c r="B235" s="175" t="s">
        <v>619</v>
      </c>
      <c r="C235" s="175" t="s">
        <v>440</v>
      </c>
      <c r="E235" s="175" t="s">
        <v>811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574</v>
      </c>
      <c r="B236" s="175" t="s">
        <v>621</v>
      </c>
      <c r="C236" s="175" t="s">
        <v>441</v>
      </c>
      <c r="E236" s="175" t="s">
        <v>811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574</v>
      </c>
      <c r="B237" s="175" t="s">
        <v>623</v>
      </c>
      <c r="C237" s="175" t="s">
        <v>443</v>
      </c>
      <c r="E237" s="175" t="s">
        <v>812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574</v>
      </c>
      <c r="B238" s="175" t="s">
        <v>625</v>
      </c>
      <c r="C238" s="175" t="s">
        <v>444</v>
      </c>
      <c r="E238" s="175" t="s">
        <v>813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574</v>
      </c>
      <c r="B239" s="175" t="s">
        <v>627</v>
      </c>
      <c r="C239" s="175" t="s">
        <v>445</v>
      </c>
      <c r="E239" s="175" t="s">
        <v>813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574</v>
      </c>
      <c r="B240" s="175" t="s">
        <v>629</v>
      </c>
      <c r="C240" s="175" t="s">
        <v>448</v>
      </c>
      <c r="E240" s="175" t="s">
        <v>814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574</v>
      </c>
      <c r="B241" s="175" t="s">
        <v>631</v>
      </c>
      <c r="C241" s="175" t="s">
        <v>449</v>
      </c>
      <c r="E241" s="175" t="s">
        <v>815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574</v>
      </c>
      <c r="B242" s="175" t="s">
        <v>633</v>
      </c>
      <c r="C242" s="175" t="s">
        <v>450</v>
      </c>
      <c r="E242" s="175" t="s">
        <v>816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574</v>
      </c>
      <c r="B243" s="175" t="s">
        <v>635</v>
      </c>
      <c r="C243" s="175" t="s">
        <v>452</v>
      </c>
      <c r="E243" s="175" t="s">
        <v>817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574</v>
      </c>
      <c r="B244" s="175" t="s">
        <v>637</v>
      </c>
      <c r="C244" s="175" t="s">
        <v>453</v>
      </c>
      <c r="E244" s="175" t="s">
        <v>818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574</v>
      </c>
      <c r="B245" s="175" t="s">
        <v>639</v>
      </c>
      <c r="C245" s="175" t="s">
        <v>454</v>
      </c>
      <c r="E245" s="175" t="s">
        <v>819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578</v>
      </c>
      <c r="B246" s="175" t="s">
        <v>617</v>
      </c>
      <c r="C246" s="175" t="s">
        <v>439</v>
      </c>
      <c r="E246" s="175" t="s">
        <v>820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578</v>
      </c>
      <c r="B247" s="175" t="s">
        <v>619</v>
      </c>
      <c r="C247" s="175" t="s">
        <v>440</v>
      </c>
      <c r="E247" s="175" t="s">
        <v>821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578</v>
      </c>
      <c r="B248" s="175" t="s">
        <v>621</v>
      </c>
      <c r="C248" s="175" t="s">
        <v>441</v>
      </c>
      <c r="E248" s="175" t="s">
        <v>822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578</v>
      </c>
      <c r="B249" s="175" t="s">
        <v>623</v>
      </c>
      <c r="C249" s="175" t="s">
        <v>443</v>
      </c>
      <c r="E249" s="175" t="s">
        <v>823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578</v>
      </c>
      <c r="B250" s="175" t="s">
        <v>625</v>
      </c>
      <c r="C250" s="175" t="s">
        <v>444</v>
      </c>
      <c r="E250" s="175" t="s">
        <v>824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578</v>
      </c>
      <c r="B251" s="175" t="s">
        <v>627</v>
      </c>
      <c r="C251" s="175" t="s">
        <v>445</v>
      </c>
      <c r="E251" s="175" t="s">
        <v>825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578</v>
      </c>
      <c r="B252" s="175" t="s">
        <v>629</v>
      </c>
      <c r="C252" s="175" t="s">
        <v>448</v>
      </c>
      <c r="E252" s="175" t="s">
        <v>826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578</v>
      </c>
      <c r="B253" s="175" t="s">
        <v>631</v>
      </c>
      <c r="C253" s="175" t="s">
        <v>449</v>
      </c>
      <c r="E253" s="175" t="s">
        <v>827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578</v>
      </c>
      <c r="B254" s="175" t="s">
        <v>633</v>
      </c>
      <c r="C254" s="175" t="s">
        <v>450</v>
      </c>
      <c r="E254" s="175" t="s">
        <v>828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578</v>
      </c>
      <c r="B255" s="175" t="s">
        <v>635</v>
      </c>
      <c r="C255" s="175" t="s">
        <v>452</v>
      </c>
      <c r="E255" s="175" t="s">
        <v>829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578</v>
      </c>
      <c r="B256" s="175" t="s">
        <v>637</v>
      </c>
      <c r="C256" s="175" t="s">
        <v>453</v>
      </c>
      <c r="E256" s="175" t="s">
        <v>830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578</v>
      </c>
      <c r="B257" s="175" t="s">
        <v>639</v>
      </c>
      <c r="C257" s="175" t="s">
        <v>454</v>
      </c>
      <c r="E257" s="175" t="s">
        <v>831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582</v>
      </c>
      <c r="B258" s="175" t="s">
        <v>617</v>
      </c>
      <c r="C258" s="175" t="s">
        <v>439</v>
      </c>
      <c r="E258" s="175" t="s">
        <v>832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582</v>
      </c>
      <c r="B259" s="175" t="s">
        <v>619</v>
      </c>
      <c r="C259" s="175" t="s">
        <v>440</v>
      </c>
      <c r="E259" s="175" t="s">
        <v>833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582</v>
      </c>
      <c r="B260" s="175" t="s">
        <v>621</v>
      </c>
      <c r="C260" s="175" t="s">
        <v>441</v>
      </c>
      <c r="E260" s="175" t="s">
        <v>831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582</v>
      </c>
      <c r="B261" s="175" t="s">
        <v>623</v>
      </c>
      <c r="C261" s="175" t="s">
        <v>443</v>
      </c>
      <c r="E261" s="175" t="s">
        <v>834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582</v>
      </c>
      <c r="B262" s="175" t="s">
        <v>625</v>
      </c>
      <c r="C262" s="175" t="s">
        <v>444</v>
      </c>
      <c r="E262" s="175" t="s">
        <v>835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582</v>
      </c>
      <c r="B263" s="175" t="s">
        <v>627</v>
      </c>
      <c r="C263" s="175" t="s">
        <v>445</v>
      </c>
      <c r="E263" s="175" t="s">
        <v>836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582</v>
      </c>
      <c r="B264" s="175" t="s">
        <v>629</v>
      </c>
      <c r="C264" s="175" t="s">
        <v>448</v>
      </c>
      <c r="E264" s="175" t="s">
        <v>837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582</v>
      </c>
      <c r="B265" s="175" t="s">
        <v>631</v>
      </c>
      <c r="C265" s="175" t="s">
        <v>449</v>
      </c>
      <c r="E265" s="175" t="s">
        <v>838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582</v>
      </c>
      <c r="B266" s="175" t="s">
        <v>633</v>
      </c>
      <c r="C266" s="175" t="s">
        <v>450</v>
      </c>
      <c r="E266" s="175" t="s">
        <v>839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582</v>
      </c>
      <c r="B267" s="175" t="s">
        <v>635</v>
      </c>
      <c r="C267" s="175" t="s">
        <v>452</v>
      </c>
      <c r="E267" s="175" t="s">
        <v>840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582</v>
      </c>
      <c r="B268" s="175" t="s">
        <v>637</v>
      </c>
      <c r="C268" s="175" t="s">
        <v>453</v>
      </c>
      <c r="E268" s="175" t="s">
        <v>841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582</v>
      </c>
      <c r="B269" s="175" t="s">
        <v>639</v>
      </c>
      <c r="C269" s="175" t="s">
        <v>454</v>
      </c>
      <c r="E269" s="175" t="s">
        <v>842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586</v>
      </c>
      <c r="B270" s="175" t="s">
        <v>617</v>
      </c>
      <c r="C270" s="175" t="s">
        <v>439</v>
      </c>
      <c r="E270" s="175" t="s">
        <v>843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586</v>
      </c>
      <c r="B271" s="175" t="s">
        <v>619</v>
      </c>
      <c r="C271" s="175" t="s">
        <v>440</v>
      </c>
      <c r="E271" s="175" t="s">
        <v>844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586</v>
      </c>
      <c r="B272" s="175" t="s">
        <v>621</v>
      </c>
      <c r="C272" s="175" t="s">
        <v>441</v>
      </c>
      <c r="E272" s="175" t="s">
        <v>845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586</v>
      </c>
      <c r="B273" s="175" t="s">
        <v>623</v>
      </c>
      <c r="C273" s="175" t="s">
        <v>443</v>
      </c>
      <c r="E273" s="175" t="s">
        <v>846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586</v>
      </c>
      <c r="B274" s="175" t="s">
        <v>625</v>
      </c>
      <c r="C274" s="175" t="s">
        <v>444</v>
      </c>
      <c r="E274" s="175" t="s">
        <v>847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586</v>
      </c>
      <c r="B275" s="175" t="s">
        <v>627</v>
      </c>
      <c r="C275" s="175" t="s">
        <v>445</v>
      </c>
      <c r="E275" s="175" t="s">
        <v>848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586</v>
      </c>
      <c r="B276" s="175" t="s">
        <v>629</v>
      </c>
      <c r="C276" s="175" t="s">
        <v>448</v>
      </c>
      <c r="E276" s="175" t="s">
        <v>849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586</v>
      </c>
      <c r="B277" s="175" t="s">
        <v>631</v>
      </c>
      <c r="C277" s="175" t="s">
        <v>449</v>
      </c>
      <c r="E277" s="175" t="s">
        <v>850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586</v>
      </c>
      <c r="B278" s="175" t="s">
        <v>633</v>
      </c>
      <c r="C278" s="175" t="s">
        <v>450</v>
      </c>
      <c r="E278" s="175" t="s">
        <v>851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586</v>
      </c>
      <c r="B279" s="175" t="s">
        <v>635</v>
      </c>
      <c r="C279" s="175" t="s">
        <v>452</v>
      </c>
      <c r="E279" s="175" t="s">
        <v>852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586</v>
      </c>
      <c r="B280" s="175" t="s">
        <v>637</v>
      </c>
      <c r="C280" s="175" t="s">
        <v>453</v>
      </c>
      <c r="E280" s="175" t="s">
        <v>853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586</v>
      </c>
      <c r="B281" s="175" t="s">
        <v>639</v>
      </c>
      <c r="C281" s="175" t="s">
        <v>454</v>
      </c>
      <c r="E281" s="175" t="s">
        <v>854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590</v>
      </c>
      <c r="B282" s="175" t="s">
        <v>617</v>
      </c>
      <c r="C282" s="175" t="s">
        <v>439</v>
      </c>
      <c r="E282" s="175" t="s">
        <v>855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590</v>
      </c>
      <c r="B283" s="175" t="s">
        <v>619</v>
      </c>
      <c r="C283" s="175" t="s">
        <v>440</v>
      </c>
      <c r="E283" s="175" t="s">
        <v>856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590</v>
      </c>
      <c r="B284" s="175" t="s">
        <v>621</v>
      </c>
      <c r="C284" s="175" t="s">
        <v>441</v>
      </c>
      <c r="E284" s="175" t="s">
        <v>857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590</v>
      </c>
      <c r="B285" s="175" t="s">
        <v>623</v>
      </c>
      <c r="C285" s="175" t="s">
        <v>443</v>
      </c>
      <c r="E285" s="175" t="s">
        <v>857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590</v>
      </c>
      <c r="B286" s="175" t="s">
        <v>625</v>
      </c>
      <c r="C286" s="175" t="s">
        <v>444</v>
      </c>
      <c r="E286" s="175" t="s">
        <v>858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590</v>
      </c>
      <c r="B287" s="175" t="s">
        <v>627</v>
      </c>
      <c r="C287" s="175" t="s">
        <v>445</v>
      </c>
      <c r="E287" s="175" t="s">
        <v>859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590</v>
      </c>
      <c r="B288" s="175" t="s">
        <v>629</v>
      </c>
      <c r="C288" s="175" t="s">
        <v>448</v>
      </c>
      <c r="E288" s="175" t="s">
        <v>860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590</v>
      </c>
      <c r="B289" s="175" t="s">
        <v>631</v>
      </c>
      <c r="C289" s="175" t="s">
        <v>449</v>
      </c>
      <c r="E289" s="175" t="s">
        <v>861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590</v>
      </c>
      <c r="B290" s="175" t="s">
        <v>633</v>
      </c>
      <c r="C290" s="175" t="s">
        <v>450</v>
      </c>
      <c r="E290" s="175" t="s">
        <v>862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590</v>
      </c>
      <c r="B291" s="175" t="s">
        <v>635</v>
      </c>
      <c r="C291" s="175" t="s">
        <v>452</v>
      </c>
      <c r="E291" s="175" t="s">
        <v>863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590</v>
      </c>
      <c r="B292" s="175" t="s">
        <v>637</v>
      </c>
      <c r="C292" s="175" t="s">
        <v>453</v>
      </c>
      <c r="E292" s="175" t="s">
        <v>864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590</v>
      </c>
      <c r="B293" s="175" t="s">
        <v>639</v>
      </c>
      <c r="C293" s="175" t="s">
        <v>454</v>
      </c>
      <c r="E293" s="175" t="s">
        <v>864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594</v>
      </c>
      <c r="B294" s="175" t="s">
        <v>617</v>
      </c>
      <c r="C294" s="175" t="s">
        <v>439</v>
      </c>
      <c r="E294" s="175" t="s">
        <v>865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594</v>
      </c>
      <c r="B295" s="175" t="s">
        <v>619</v>
      </c>
      <c r="C295" s="175" t="s">
        <v>440</v>
      </c>
      <c r="E295" s="175" t="s">
        <v>865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594</v>
      </c>
      <c r="B296" s="175" t="s">
        <v>621</v>
      </c>
      <c r="C296" s="175" t="s">
        <v>441</v>
      </c>
      <c r="E296" s="175" t="s">
        <v>866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594</v>
      </c>
      <c r="B297" s="175" t="s">
        <v>623</v>
      </c>
      <c r="C297" s="175" t="s">
        <v>443</v>
      </c>
      <c r="E297" s="175" t="s">
        <v>866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594</v>
      </c>
      <c r="B298" s="175" t="s">
        <v>625</v>
      </c>
      <c r="C298" s="175" t="s">
        <v>444</v>
      </c>
      <c r="E298" s="175" t="s">
        <v>866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594</v>
      </c>
      <c r="B299" s="175" t="s">
        <v>627</v>
      </c>
      <c r="C299" s="175" t="s">
        <v>445</v>
      </c>
      <c r="E299" s="175" t="s">
        <v>866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594</v>
      </c>
      <c r="B300" s="175" t="s">
        <v>629</v>
      </c>
      <c r="C300" s="175" t="s">
        <v>448</v>
      </c>
      <c r="E300" s="175" t="s">
        <v>867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594</v>
      </c>
      <c r="B301" s="175" t="s">
        <v>631</v>
      </c>
      <c r="C301" s="175" t="s">
        <v>449</v>
      </c>
      <c r="E301" s="175" t="s">
        <v>867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594</v>
      </c>
      <c r="B302" s="175" t="s">
        <v>633</v>
      </c>
      <c r="C302" s="175" t="s">
        <v>450</v>
      </c>
      <c r="E302" s="175" t="s">
        <v>866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594</v>
      </c>
      <c r="B303" s="175" t="s">
        <v>635</v>
      </c>
      <c r="C303" s="175" t="s">
        <v>452</v>
      </c>
      <c r="E303" s="175" t="s">
        <v>868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594</v>
      </c>
      <c r="B304" s="175" t="s">
        <v>637</v>
      </c>
      <c r="C304" s="175" t="s">
        <v>453</v>
      </c>
      <c r="E304" s="175" t="s">
        <v>869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594</v>
      </c>
      <c r="B305" s="175" t="s">
        <v>639</v>
      </c>
      <c r="C305" s="175" t="s">
        <v>454</v>
      </c>
      <c r="E305" s="175" t="s">
        <v>870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598</v>
      </c>
      <c r="B306" s="175" t="s">
        <v>617</v>
      </c>
      <c r="C306" s="175" t="s">
        <v>439</v>
      </c>
      <c r="E306" s="175" t="s">
        <v>871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598</v>
      </c>
      <c r="B307" s="175" t="s">
        <v>619</v>
      </c>
      <c r="C307" s="175" t="s">
        <v>440</v>
      </c>
      <c r="E307" s="175" t="s">
        <v>872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598</v>
      </c>
      <c r="B308" s="175" t="s">
        <v>621</v>
      </c>
      <c r="C308" s="175" t="s">
        <v>441</v>
      </c>
      <c r="E308" s="175" t="s">
        <v>873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598</v>
      </c>
      <c r="B309" s="175" t="s">
        <v>623</v>
      </c>
      <c r="C309" s="175" t="s">
        <v>443</v>
      </c>
      <c r="E309" s="175" t="s">
        <v>874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598</v>
      </c>
      <c r="B310" s="175" t="s">
        <v>625</v>
      </c>
      <c r="C310" s="175" t="s">
        <v>444</v>
      </c>
      <c r="E310" s="175" t="s">
        <v>875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598</v>
      </c>
      <c r="B311" s="175" t="s">
        <v>627</v>
      </c>
      <c r="C311" s="175" t="s">
        <v>445</v>
      </c>
      <c r="E311" s="175" t="s">
        <v>876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598</v>
      </c>
      <c r="B312" s="175" t="s">
        <v>629</v>
      </c>
      <c r="C312" s="175" t="s">
        <v>448</v>
      </c>
      <c r="E312" s="175" t="s">
        <v>877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598</v>
      </c>
      <c r="B313" s="175" t="s">
        <v>631</v>
      </c>
      <c r="C313" s="175" t="s">
        <v>449</v>
      </c>
      <c r="E313" s="175" t="s">
        <v>878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598</v>
      </c>
      <c r="B314" s="175" t="s">
        <v>633</v>
      </c>
      <c r="C314" s="175" t="s">
        <v>450</v>
      </c>
      <c r="E314" s="175" t="s">
        <v>879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598</v>
      </c>
      <c r="B315" s="175" t="s">
        <v>635</v>
      </c>
      <c r="C315" s="175" t="s">
        <v>452</v>
      </c>
      <c r="E315" s="175" t="s">
        <v>880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598</v>
      </c>
      <c r="B316" s="175" t="s">
        <v>637</v>
      </c>
      <c r="C316" s="175" t="s">
        <v>453</v>
      </c>
      <c r="E316" s="175" t="s">
        <v>881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598</v>
      </c>
      <c r="B317" s="175" t="s">
        <v>639</v>
      </c>
      <c r="C317" s="175" t="s">
        <v>454</v>
      </c>
      <c r="E317" s="175" t="s">
        <v>882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499</v>
      </c>
      <c r="B318" s="175" t="s">
        <v>617</v>
      </c>
      <c r="C318" s="175" t="s">
        <v>439</v>
      </c>
      <c r="E318" s="175" t="s">
        <v>883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499</v>
      </c>
      <c r="B319" s="175" t="s">
        <v>619</v>
      </c>
      <c r="C319" s="175" t="s">
        <v>440</v>
      </c>
      <c r="E319" s="175" t="s">
        <v>884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499</v>
      </c>
      <c r="B320" s="175" t="s">
        <v>621</v>
      </c>
      <c r="C320" s="175" t="s">
        <v>441</v>
      </c>
      <c r="E320" s="175" t="s">
        <v>885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499</v>
      </c>
      <c r="B321" s="175" t="s">
        <v>623</v>
      </c>
      <c r="C321" s="175" t="s">
        <v>443</v>
      </c>
      <c r="E321" s="175" t="s">
        <v>876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499</v>
      </c>
      <c r="B322" s="175" t="s">
        <v>625</v>
      </c>
      <c r="C322" s="175" t="s">
        <v>444</v>
      </c>
      <c r="E322" s="175" t="s">
        <v>886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499</v>
      </c>
      <c r="B323" s="175" t="s">
        <v>627</v>
      </c>
      <c r="C323" s="175" t="s">
        <v>445</v>
      </c>
      <c r="E323" s="175" t="s">
        <v>887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499</v>
      </c>
      <c r="B324" s="175" t="s">
        <v>629</v>
      </c>
      <c r="C324" s="175" t="s">
        <v>448</v>
      </c>
      <c r="E324" s="175" t="s">
        <v>888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499</v>
      </c>
      <c r="B325" s="175" t="s">
        <v>631</v>
      </c>
      <c r="C325" s="175" t="s">
        <v>449</v>
      </c>
      <c r="E325" s="175" t="s">
        <v>889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499</v>
      </c>
      <c r="B326" s="175" t="s">
        <v>633</v>
      </c>
      <c r="C326" s="175" t="s">
        <v>450</v>
      </c>
      <c r="E326" s="175" t="s">
        <v>859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499</v>
      </c>
      <c r="B327" s="175" t="s">
        <v>635</v>
      </c>
      <c r="C327" s="175" t="s">
        <v>452</v>
      </c>
      <c r="E327" s="175" t="s">
        <v>890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499</v>
      </c>
      <c r="B328" s="175" t="s">
        <v>637</v>
      </c>
      <c r="C328" s="175" t="s">
        <v>453</v>
      </c>
      <c r="E328" s="175" t="s">
        <v>856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499</v>
      </c>
      <c r="B329" s="175" t="s">
        <v>639</v>
      </c>
      <c r="C329" s="175" t="s">
        <v>454</v>
      </c>
      <c r="E329" s="175" t="s">
        <v>891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605</v>
      </c>
      <c r="B330" s="175" t="s">
        <v>617</v>
      </c>
      <c r="C330" s="175" t="s">
        <v>439</v>
      </c>
      <c r="E330" s="175" t="s">
        <v>892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605</v>
      </c>
      <c r="B331" s="175" t="s">
        <v>619</v>
      </c>
      <c r="C331" s="175" t="s">
        <v>440</v>
      </c>
      <c r="E331" s="175" t="s">
        <v>893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605</v>
      </c>
      <c r="B332" s="175" t="s">
        <v>621</v>
      </c>
      <c r="C332" s="175" t="s">
        <v>441</v>
      </c>
      <c r="E332" s="175" t="s">
        <v>894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605</v>
      </c>
      <c r="B333" s="175" t="s">
        <v>623</v>
      </c>
      <c r="C333" s="175" t="s">
        <v>443</v>
      </c>
      <c r="E333" s="175" t="s">
        <v>894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605</v>
      </c>
      <c r="B334" s="175" t="s">
        <v>625</v>
      </c>
      <c r="C334" s="175" t="s">
        <v>444</v>
      </c>
      <c r="E334" s="175" t="s">
        <v>895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605</v>
      </c>
      <c r="B335" s="175" t="s">
        <v>627</v>
      </c>
      <c r="C335" s="175" t="s">
        <v>445</v>
      </c>
      <c r="E335" s="175" t="s">
        <v>855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605</v>
      </c>
      <c r="B336" s="175" t="s">
        <v>629</v>
      </c>
      <c r="C336" s="175" t="s">
        <v>448</v>
      </c>
      <c r="E336" s="175" t="s">
        <v>856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605</v>
      </c>
      <c r="B337" s="175" t="s">
        <v>631</v>
      </c>
      <c r="C337" s="175" t="s">
        <v>449</v>
      </c>
      <c r="E337" s="175" t="s">
        <v>857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605</v>
      </c>
      <c r="B338" s="175" t="s">
        <v>633</v>
      </c>
      <c r="C338" s="175" t="s">
        <v>450</v>
      </c>
      <c r="E338" s="175" t="s">
        <v>858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605</v>
      </c>
      <c r="B339" s="175" t="s">
        <v>635</v>
      </c>
      <c r="C339" s="175" t="s">
        <v>452</v>
      </c>
      <c r="E339" s="175" t="s">
        <v>896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605</v>
      </c>
      <c r="B340" s="175" t="s">
        <v>637</v>
      </c>
      <c r="C340" s="175" t="s">
        <v>453</v>
      </c>
      <c r="E340" s="175" t="s">
        <v>897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605</v>
      </c>
      <c r="B341" s="175" t="s">
        <v>639</v>
      </c>
      <c r="C341" t="s">
        <v>454</v>
      </c>
      <c r="D341">
        <v>500</v>
      </c>
      <c r="E341" s="175" t="s">
        <v>897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2980</v>
      </c>
    </row>
    <row r="342" spans="1:9" ht="12.75">
      <c r="A342" s="175" t="s">
        <v>491</v>
      </c>
      <c r="B342" s="175" t="s">
        <v>617</v>
      </c>
      <c r="C342" s="175" t="s">
        <v>439</v>
      </c>
      <c r="E342" s="175" t="s">
        <v>898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491</v>
      </c>
      <c r="B343" s="175" t="s">
        <v>619</v>
      </c>
      <c r="C343" s="175" t="s">
        <v>440</v>
      </c>
      <c r="E343" s="175" t="s">
        <v>899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491</v>
      </c>
      <c r="B344" s="175" t="s">
        <v>621</v>
      </c>
      <c r="C344" s="175" t="s">
        <v>441</v>
      </c>
      <c r="E344" s="175" t="s">
        <v>857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491</v>
      </c>
      <c r="B345" s="175" t="s">
        <v>623</v>
      </c>
      <c r="C345" s="175" t="s">
        <v>443</v>
      </c>
      <c r="E345" s="175" t="s">
        <v>896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491</v>
      </c>
      <c r="B346" s="175" t="s">
        <v>625</v>
      </c>
      <c r="C346" s="175" t="s">
        <v>444</v>
      </c>
      <c r="E346" s="175" t="s">
        <v>896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2978</v>
      </c>
    </row>
    <row r="347" spans="1:9" ht="12.75">
      <c r="A347" s="175" t="s">
        <v>491</v>
      </c>
      <c r="B347" s="175" t="s">
        <v>627</v>
      </c>
      <c r="C347" s="175" t="s">
        <v>445</v>
      </c>
      <c r="E347" s="175" t="s">
        <v>897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491</v>
      </c>
      <c r="B348" s="175" t="s">
        <v>629</v>
      </c>
      <c r="C348" s="175" t="s">
        <v>448</v>
      </c>
      <c r="E348" s="175" t="s">
        <v>900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2983</v>
      </c>
    </row>
    <row r="349" spans="1:9" ht="12.75">
      <c r="A349" s="175" t="s">
        <v>491</v>
      </c>
      <c r="B349" s="175" t="s">
        <v>631</v>
      </c>
      <c r="C349" s="175" t="s">
        <v>449</v>
      </c>
      <c r="E349" s="175" t="s">
        <v>860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901</v>
      </c>
    </row>
    <row r="361" spans="1:14" ht="12.75">
      <c r="A361" t="s">
        <v>466</v>
      </c>
      <c r="B361" t="s">
        <v>902</v>
      </c>
      <c r="C361" t="s">
        <v>613</v>
      </c>
      <c r="D361" t="s">
        <v>616</v>
      </c>
      <c r="E361" t="s">
        <v>903</v>
      </c>
      <c r="F361" t="s">
        <v>56</v>
      </c>
      <c r="I361" t="s">
        <v>904</v>
      </c>
      <c r="N361" t="s">
        <v>905</v>
      </c>
    </row>
    <row r="362" spans="1:15" ht="12.75">
      <c r="A362" s="75">
        <v>2008</v>
      </c>
      <c r="B362" s="75">
        <v>1</v>
      </c>
      <c r="C362" s="76" t="s">
        <v>906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907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908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909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444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910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911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492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912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3.01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913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914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915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906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907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908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909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444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910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911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492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912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913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914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915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906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907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908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909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444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910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911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492</v>
      </c>
      <c r="D393" s="78">
        <v>3.01</v>
      </c>
      <c r="E393" s="78">
        <v>5.61</v>
      </c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August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August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1.6% (4.3 billion vehicle miles ) resulting in estimated travel for the month at 267.4**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93.5 billion vehicle-miles on rural roads and 174.0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0.4% ( 7.3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August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169437</v>
      </c>
      <c r="G25" s="32">
        <f>VALUE(Data!C9)</f>
        <v>1187295</v>
      </c>
      <c r="H25" s="32">
        <f>VALUE(Data!D9)</f>
        <v>1754347</v>
      </c>
    </row>
    <row r="26" spans="5:8" ht="12.75">
      <c r="E26" s="31">
        <f>VALUE(Data!A10)</f>
        <v>1986</v>
      </c>
      <c r="F26" s="32">
        <f>VALUE(Data!B10)</f>
        <v>173977</v>
      </c>
      <c r="G26" s="32">
        <f>VALUE(Data!C10)</f>
        <v>1225904</v>
      </c>
      <c r="H26" s="32">
        <f>VALUE(Data!D10)</f>
        <v>1813371</v>
      </c>
    </row>
    <row r="27" spans="5:8" ht="12.75">
      <c r="E27" s="31">
        <f>VALUE(Data!A11)</f>
        <v>1987</v>
      </c>
      <c r="F27" s="32">
        <f>VALUE(Data!B11)</f>
        <v>177378</v>
      </c>
      <c r="G27" s="32">
        <f>VALUE(Data!C11)</f>
        <v>1282053</v>
      </c>
      <c r="H27" s="32">
        <f>VALUE(Data!D11)</f>
        <v>1894389</v>
      </c>
    </row>
    <row r="28" spans="5:8" ht="12.75">
      <c r="E28" s="31">
        <f>VALUE(Data!A12)</f>
        <v>1988</v>
      </c>
      <c r="F28" s="32">
        <f>VALUE(Data!B12)</f>
        <v>184503</v>
      </c>
      <c r="G28" s="32">
        <f>VALUE(Data!C12)</f>
        <v>1351281</v>
      </c>
      <c r="H28" s="32">
        <f>VALUE(Data!D12)</f>
        <v>1993556</v>
      </c>
    </row>
    <row r="29" spans="5:8" ht="12.75">
      <c r="E29" s="31">
        <f>VALUE(Data!A13)</f>
        <v>1989</v>
      </c>
      <c r="F29" s="32">
        <f>VALUE(Data!B13)</f>
        <v>194172</v>
      </c>
      <c r="G29" s="32">
        <f>VALUE(Data!C13)</f>
        <v>1409867</v>
      </c>
      <c r="H29" s="32">
        <f>VALUE(Data!D13)</f>
        <v>2084172</v>
      </c>
    </row>
    <row r="30" spans="5:8" ht="12.75">
      <c r="E30" s="31">
        <f>VALUE(Data!A14)</f>
        <v>1990</v>
      </c>
      <c r="F30" s="32">
        <f>VALUE(Data!B14)</f>
        <v>197057</v>
      </c>
      <c r="G30" s="32">
        <f>VALUE(Data!C14)</f>
        <v>1446267</v>
      </c>
      <c r="H30" s="32">
        <f>VALUE(Data!D14)</f>
        <v>2143440</v>
      </c>
    </row>
    <row r="31" spans="5:8" ht="12.75">
      <c r="E31" s="31">
        <f>VALUE(Data!A15)</f>
        <v>1991</v>
      </c>
      <c r="F31" s="32">
        <f>VALUE(Data!B15)</f>
        <v>204063</v>
      </c>
      <c r="G31" s="32">
        <f>VALUE(Data!C15)</f>
        <v>1457700</v>
      </c>
      <c r="H31" s="32">
        <f>VALUE(Data!D15)</f>
        <v>2158934</v>
      </c>
    </row>
    <row r="32" spans="5:8" ht="12.75">
      <c r="E32" s="31">
        <f>VALUE(Data!A16)</f>
        <v>1992</v>
      </c>
      <c r="F32" s="32">
        <f>VALUE(Data!B16)</f>
        <v>204753</v>
      </c>
      <c r="G32" s="32">
        <f>VALUE(Data!C16)</f>
        <v>1503029</v>
      </c>
      <c r="H32" s="32">
        <f>VALUE(Data!D16)</f>
        <v>2217543</v>
      </c>
    </row>
    <row r="33" spans="5:8" ht="12.75">
      <c r="E33" s="31">
        <f>VALUE(Data!A17)</f>
        <v>1993</v>
      </c>
      <c r="F33" s="32">
        <f>VALUE(Data!B17)</f>
        <v>209634</v>
      </c>
      <c r="G33" s="32">
        <f>VALUE(Data!C17)</f>
        <v>1535998</v>
      </c>
      <c r="H33" s="32">
        <f>VALUE(Data!D17)</f>
        <v>2280121</v>
      </c>
    </row>
    <row r="34" spans="5:8" ht="12.75">
      <c r="E34" s="31">
        <f>VALUE(Data!A18)</f>
        <v>1994</v>
      </c>
      <c r="F34" s="32">
        <f>VALUE(Data!B18)</f>
        <v>215045</v>
      </c>
      <c r="G34" s="32">
        <f>VALUE(Data!C18)</f>
        <v>1571053</v>
      </c>
      <c r="H34" s="32">
        <f>VALUE(Data!D18)</f>
        <v>2331760</v>
      </c>
    </row>
    <row r="35" spans="5:8" ht="12.75">
      <c r="E35" s="31">
        <f>VALUE(Data!A19)</f>
        <v>1995</v>
      </c>
      <c r="F35" s="32">
        <f>VALUE(Data!B19)</f>
        <v>219216</v>
      </c>
      <c r="G35" s="32">
        <f>VALUE(Data!C19)</f>
        <v>1624692</v>
      </c>
      <c r="H35" s="32">
        <f>VALUE(Data!D19)</f>
        <v>2411226</v>
      </c>
    </row>
    <row r="36" spans="5:8" ht="12.75">
      <c r="E36" s="31">
        <f>VALUE(Data!A20)</f>
        <v>1996</v>
      </c>
      <c r="F36" s="32">
        <f>VALUE(Data!B20)</f>
        <v>229050</v>
      </c>
      <c r="G36" s="32">
        <f>VALUE(Data!C20)</f>
        <v>1657838</v>
      </c>
      <c r="H36" s="32">
        <f>VALUE(Data!D20)</f>
        <v>2455922</v>
      </c>
    </row>
    <row r="37" spans="5:8" ht="12.75">
      <c r="E37" s="31">
        <f>VALUE(Data!A21)</f>
        <v>1997</v>
      </c>
      <c r="F37" s="32">
        <f>VALUE(Data!B21)</f>
        <v>233496</v>
      </c>
      <c r="G37" s="32">
        <f>VALUE(Data!C21)</f>
        <v>1715864</v>
      </c>
      <c r="H37" s="32">
        <f>VALUE(Data!D21)</f>
        <v>2540227</v>
      </c>
    </row>
    <row r="38" spans="5:8" ht="12.75">
      <c r="E38" s="31">
        <f>VALUE(Data!A22)</f>
        <v>1998</v>
      </c>
      <c r="F38" s="32">
        <f>VALUE(Data!B22)</f>
        <v>237143</v>
      </c>
      <c r="G38" s="32">
        <f>VALUE(Data!C22)</f>
        <v>1749898</v>
      </c>
      <c r="H38" s="32">
        <f>VALUE(Data!D22)</f>
        <v>2594407</v>
      </c>
    </row>
    <row r="39" spans="5:8" ht="12.75">
      <c r="E39" s="31">
        <f>VALUE(Data!A23)</f>
        <v>1999</v>
      </c>
      <c r="F39" s="32">
        <f>VALUE(Data!B23)</f>
        <v>241503</v>
      </c>
      <c r="G39" s="32">
        <f>VALUE(Data!C23)</f>
        <v>1778200</v>
      </c>
      <c r="H39" s="32">
        <f>VALUE(Data!D23)</f>
        <v>2653665</v>
      </c>
    </row>
    <row r="40" spans="5:8" ht="12.75">
      <c r="E40" s="31">
        <f>VALUE(Data!A24)</f>
        <v>2000</v>
      </c>
      <c r="F40" s="32">
        <f>VALUE(Data!B24)</f>
        <v>247832</v>
      </c>
      <c r="G40" s="32">
        <f>VALUE(Data!C24)</f>
        <v>1841325</v>
      </c>
      <c r="H40" s="32">
        <f>VALUE(Data!D24)</f>
        <v>2742583</v>
      </c>
    </row>
    <row r="41" spans="5:8" ht="12.75">
      <c r="E41" s="31">
        <f>VALUE(Data!A25)</f>
        <v>2001</v>
      </c>
      <c r="F41" s="32">
        <f>VALUE(Data!B25)</f>
        <v>253265</v>
      </c>
      <c r="G41" s="32">
        <f>VALUE(Data!C25)</f>
        <v>1868119</v>
      </c>
      <c r="H41" s="32">
        <f>VALUE(Data!D25)</f>
        <v>2773718</v>
      </c>
    </row>
    <row r="42" spans="5:8" ht="12.75">
      <c r="E42" s="31">
        <f>VALUE(Data!A26)</f>
        <v>2002</v>
      </c>
      <c r="F42" s="32">
        <f>VALUE(Data!B26)</f>
        <v>258638</v>
      </c>
      <c r="G42" s="32">
        <f>VALUE(Data!C26)</f>
        <v>1911257</v>
      </c>
      <c r="H42" s="32">
        <f>VALUE(Data!D26)</f>
        <v>2838687</v>
      </c>
    </row>
    <row r="43" spans="5:8" ht="12.75">
      <c r="E43" s="31">
        <f>VALUE(Data!A27)</f>
        <v>2003</v>
      </c>
      <c r="F43" s="32">
        <f>VALUE(Data!B27)</f>
        <v>260624</v>
      </c>
      <c r="G43" s="32">
        <f>VALUE(Data!C27)</f>
        <v>1926123</v>
      </c>
      <c r="H43" s="32">
        <f>VALUE(Data!D27)</f>
        <v>2870128</v>
      </c>
    </row>
    <row r="44" spans="5:8" ht="12.75">
      <c r="E44" s="31">
        <f>VALUE(Data!A28)</f>
        <v>2004</v>
      </c>
      <c r="F44" s="32">
        <f>VALUE(Data!B28)</f>
        <v>262941</v>
      </c>
      <c r="G44" s="32">
        <f>VALUE(Data!C28)</f>
        <v>1980397</v>
      </c>
      <c r="H44" s="32">
        <f>VALUE(Data!D28)</f>
        <v>2943950</v>
      </c>
    </row>
    <row r="45" spans="5:8" ht="12.75">
      <c r="E45" s="31">
        <f>VALUE(Data!A29)</f>
        <v>2005</v>
      </c>
      <c r="F45" s="32">
        <f>VALUE(Data!B29)</f>
        <v>265535</v>
      </c>
      <c r="G45" s="32">
        <f>VALUE(Data!C29)</f>
        <v>2005752</v>
      </c>
      <c r="H45" s="32">
        <f>VALUE(Data!D29)</f>
        <v>2989522</v>
      </c>
    </row>
    <row r="46" spans="5:8" ht="12.75">
      <c r="E46" s="31">
        <f>VALUE(Data!A30)</f>
        <v>2006</v>
      </c>
      <c r="F46" s="32">
        <f>VALUE(Data!B30)</f>
        <v>265443</v>
      </c>
      <c r="G46" s="32">
        <f>VALUE(Data!C30)</f>
        <v>2016038</v>
      </c>
      <c r="H46" s="32">
        <f>VALUE(Data!D30)</f>
        <v>2999680</v>
      </c>
    </row>
    <row r="47" spans="5:8" ht="12.75">
      <c r="E47" s="31">
        <f>VALUE(Data!A31)</f>
        <v>2007</v>
      </c>
      <c r="F47" s="32">
        <f>VALUE(Data!B31)</f>
        <v>271474</v>
      </c>
      <c r="G47" s="32">
        <f>VALUE(Data!C31)</f>
        <v>2035173</v>
      </c>
      <c r="H47" s="32">
        <f>VALUE(Data!D31)</f>
        <v>3033471</v>
      </c>
    </row>
    <row r="48" spans="5:8" ht="12.75">
      <c r="E48" s="31">
        <f>VALUE(Data!A32)</f>
        <v>2008</v>
      </c>
      <c r="F48" s="32">
        <f>VALUE(Data!B32)</f>
        <v>261095</v>
      </c>
      <c r="G48" s="32">
        <f>VALUE(Data!C32)</f>
        <v>1998918</v>
      </c>
      <c r="H48" s="32">
        <f>VALUE(Data!D32)</f>
        <v>2993536</v>
      </c>
    </row>
    <row r="49" spans="5:8" ht="12.75">
      <c r="E49" s="31">
        <f>VALUE(Data!A33)</f>
        <v>2009</v>
      </c>
      <c r="F49" s="32">
        <f>VALUE(Data!B33)</f>
        <v>263093</v>
      </c>
      <c r="G49" s="32">
        <f>VALUE(Data!C33)</f>
        <v>1999358</v>
      </c>
      <c r="H49" s="32">
        <f>VALUE(Data!D33)</f>
        <v>2973911</v>
      </c>
    </row>
    <row r="50" spans="5:8" ht="12.75">
      <c r="E50" s="31">
        <f>VALUE(Data!A34)</f>
        <v>2010</v>
      </c>
      <c r="F50" s="32">
        <f>VALUE(Data!B34)</f>
        <v>267422</v>
      </c>
      <c r="G50" s="32">
        <f>VALUE(Data!C34)</f>
        <v>2006687</v>
      </c>
      <c r="H50" s="32">
        <f>VALUE(Data!D34)</f>
        <v>2986898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91</v>
      </c>
      <c r="O8" s="120" t="s">
        <v>92</v>
      </c>
      <c r="P8" s="44">
        <v>3</v>
      </c>
    </row>
    <row r="9" spans="1:16" ht="12.75" customHeight="1">
      <c r="A9" s="192" t="s">
        <v>93</v>
      </c>
      <c r="B9" s="193"/>
      <c r="C9" s="194"/>
      <c r="D9" s="120" t="s">
        <v>94</v>
      </c>
      <c r="E9" s="120" t="s">
        <v>95</v>
      </c>
      <c r="F9" s="120" t="s">
        <v>96</v>
      </c>
      <c r="G9" s="120" t="s">
        <v>97</v>
      </c>
      <c r="H9" s="120" t="s">
        <v>98</v>
      </c>
      <c r="I9" s="120" t="s">
        <v>99</v>
      </c>
      <c r="J9" s="120" t="s">
        <v>100</v>
      </c>
      <c r="K9" s="120" t="s">
        <v>101</v>
      </c>
      <c r="L9" s="120" t="s">
        <v>102</v>
      </c>
      <c r="M9" s="120" t="s">
        <v>103</v>
      </c>
      <c r="N9" s="120" t="s">
        <v>104</v>
      </c>
      <c r="O9" s="120" t="s">
        <v>104</v>
      </c>
      <c r="P9" s="44">
        <v>4</v>
      </c>
    </row>
    <row r="10" spans="1:16" ht="12.75" customHeight="1">
      <c r="A10" s="192" t="s">
        <v>105</v>
      </c>
      <c r="B10" s="193"/>
      <c r="C10" s="194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111</v>
      </c>
      <c r="J10" s="120" t="s">
        <v>112</v>
      </c>
      <c r="K10" s="120" t="s">
        <v>113</v>
      </c>
      <c r="L10" s="120" t="s">
        <v>114</v>
      </c>
      <c r="M10" s="120" t="s">
        <v>115</v>
      </c>
      <c r="N10" s="120" t="s">
        <v>116</v>
      </c>
      <c r="O10" s="120" t="s">
        <v>117</v>
      </c>
      <c r="P10" s="44">
        <v>5</v>
      </c>
    </row>
    <row r="11" spans="1:16" ht="12.75" customHeight="1" thickBot="1">
      <c r="A11" s="192" t="s">
        <v>118</v>
      </c>
      <c r="B11" s="193"/>
      <c r="C11" s="194"/>
      <c r="D11" s="152" t="s">
        <v>119</v>
      </c>
      <c r="E11" s="152" t="s">
        <v>120</v>
      </c>
      <c r="F11" s="152" t="s">
        <v>121</v>
      </c>
      <c r="G11" s="152" t="s">
        <v>122</v>
      </c>
      <c r="H11" s="152" t="s">
        <v>123</v>
      </c>
      <c r="I11" s="152" t="s">
        <v>122</v>
      </c>
      <c r="J11" s="152" t="s">
        <v>124</v>
      </c>
      <c r="K11" s="152" t="s">
        <v>125</v>
      </c>
      <c r="L11" s="152" t="s">
        <v>126</v>
      </c>
      <c r="M11" s="152" t="s">
        <v>127</v>
      </c>
      <c r="N11" s="152" t="s">
        <v>95</v>
      </c>
      <c r="O11" s="152" t="s">
        <v>128</v>
      </c>
      <c r="P11" s="44">
        <v>6</v>
      </c>
    </row>
    <row r="12" spans="1:16" ht="12.75" customHeight="1">
      <c r="A12" s="192" t="s">
        <v>129</v>
      </c>
      <c r="B12" s="193"/>
      <c r="C12" s="194"/>
      <c r="D12" s="153" t="s">
        <v>130</v>
      </c>
      <c r="E12" s="153" t="s">
        <v>131</v>
      </c>
      <c r="F12" s="153" t="s">
        <v>132</v>
      </c>
      <c r="G12" s="153" t="s">
        <v>133</v>
      </c>
      <c r="H12" s="153" t="s">
        <v>134</v>
      </c>
      <c r="I12" s="153" t="s">
        <v>135</v>
      </c>
      <c r="J12" s="153" t="s">
        <v>136</v>
      </c>
      <c r="K12" s="153" t="s">
        <v>137</v>
      </c>
      <c r="L12" s="153" t="s">
        <v>138</v>
      </c>
      <c r="M12" s="153" t="s">
        <v>139</v>
      </c>
      <c r="N12" s="153" t="s">
        <v>140</v>
      </c>
      <c r="O12" s="153" t="s">
        <v>141</v>
      </c>
      <c r="P12" s="44">
        <v>7</v>
      </c>
    </row>
    <row r="13" spans="1:15" ht="12.75" customHeight="1">
      <c r="A13" s="148"/>
      <c r="B13" s="149"/>
      <c r="C13" s="149"/>
      <c r="D13" s="87" t="s">
        <v>142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143</v>
      </c>
      <c r="F14" s="120" t="s">
        <v>144</v>
      </c>
      <c r="G14" s="120" t="s">
        <v>145</v>
      </c>
      <c r="H14" s="120" t="s">
        <v>146</v>
      </c>
      <c r="I14" s="120" t="s">
        <v>146</v>
      </c>
      <c r="J14" s="120" t="s">
        <v>147</v>
      </c>
      <c r="K14" s="120" t="s">
        <v>148</v>
      </c>
      <c r="L14" s="120"/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78</v>
      </c>
      <c r="H15" s="120" t="s">
        <v>74</v>
      </c>
      <c r="I15" s="120" t="s">
        <v>151</v>
      </c>
      <c r="J15" s="120" t="s">
        <v>127</v>
      </c>
      <c r="K15" s="120" t="s">
        <v>152</v>
      </c>
      <c r="L15" s="120"/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153</v>
      </c>
      <c r="E16" s="120" t="s">
        <v>154</v>
      </c>
      <c r="F16" s="120" t="s">
        <v>155</v>
      </c>
      <c r="G16" s="120" t="s">
        <v>90</v>
      </c>
      <c r="H16" s="120" t="s">
        <v>156</v>
      </c>
      <c r="I16" s="120" t="s">
        <v>157</v>
      </c>
      <c r="J16" s="120" t="s">
        <v>152</v>
      </c>
      <c r="K16" s="120" t="s">
        <v>157</v>
      </c>
      <c r="L16" s="120"/>
      <c r="M16" s="120"/>
      <c r="N16" s="120"/>
      <c r="O16" s="120"/>
      <c r="P16">
        <v>10</v>
      </c>
    </row>
    <row r="17" spans="1:16" ht="12.75" customHeight="1">
      <c r="A17" s="192" t="s">
        <v>93</v>
      </c>
      <c r="B17" s="193"/>
      <c r="C17" s="194"/>
      <c r="D17" s="120" t="s">
        <v>76</v>
      </c>
      <c r="E17" s="120" t="s">
        <v>158</v>
      </c>
      <c r="F17" s="120" t="s">
        <v>159</v>
      </c>
      <c r="G17" s="120" t="s">
        <v>160</v>
      </c>
      <c r="H17" s="120" t="s">
        <v>98</v>
      </c>
      <c r="I17" s="120" t="s">
        <v>161</v>
      </c>
      <c r="J17" s="120" t="s">
        <v>162</v>
      </c>
      <c r="K17" s="120" t="s">
        <v>163</v>
      </c>
      <c r="L17" s="120"/>
      <c r="M17" s="120"/>
      <c r="N17" s="120"/>
      <c r="O17" s="120"/>
      <c r="P17">
        <v>11</v>
      </c>
    </row>
    <row r="18" spans="1:16" ht="12.75" customHeight="1">
      <c r="A18" s="192" t="s">
        <v>105</v>
      </c>
      <c r="B18" s="193"/>
      <c r="C18" s="194"/>
      <c r="D18" s="120" t="s">
        <v>164</v>
      </c>
      <c r="E18" s="120" t="s">
        <v>165</v>
      </c>
      <c r="F18" s="120" t="s">
        <v>166</v>
      </c>
      <c r="G18" s="120" t="s">
        <v>167</v>
      </c>
      <c r="H18" s="120" t="s">
        <v>110</v>
      </c>
      <c r="I18" s="120" t="s">
        <v>115</v>
      </c>
      <c r="J18" s="120" t="s">
        <v>168</v>
      </c>
      <c r="K18" s="120" t="s">
        <v>169</v>
      </c>
      <c r="L18" s="120"/>
      <c r="M18" s="120"/>
      <c r="N18" s="120"/>
      <c r="O18" s="120"/>
      <c r="P18">
        <v>12</v>
      </c>
    </row>
    <row r="19" spans="1:16" ht="12.75" customHeight="1" thickBot="1">
      <c r="A19" s="192" t="s">
        <v>118</v>
      </c>
      <c r="B19" s="193"/>
      <c r="C19" s="194"/>
      <c r="D19" s="120" t="s">
        <v>170</v>
      </c>
      <c r="E19" s="120" t="s">
        <v>155</v>
      </c>
      <c r="F19" s="120" t="s">
        <v>171</v>
      </c>
      <c r="G19" s="120" t="s">
        <v>172</v>
      </c>
      <c r="H19" s="120" t="s">
        <v>125</v>
      </c>
      <c r="I19" s="120" t="s">
        <v>172</v>
      </c>
      <c r="J19" s="120" t="s">
        <v>173</v>
      </c>
      <c r="K19" s="120" t="s">
        <v>122</v>
      </c>
      <c r="L19" s="120"/>
      <c r="M19" s="120"/>
      <c r="N19" s="120"/>
      <c r="O19" s="120"/>
      <c r="P19">
        <v>13</v>
      </c>
    </row>
    <row r="20" spans="1:16" ht="12.75" customHeight="1">
      <c r="A20" s="192" t="s">
        <v>129</v>
      </c>
      <c r="B20" s="193"/>
      <c r="C20" s="194"/>
      <c r="D20" s="153" t="s">
        <v>174</v>
      </c>
      <c r="E20" s="153" t="s">
        <v>175</v>
      </c>
      <c r="F20" s="153" t="s">
        <v>176</v>
      </c>
      <c r="G20" s="153" t="s">
        <v>177</v>
      </c>
      <c r="H20" s="153" t="s">
        <v>178</v>
      </c>
      <c r="I20" s="153" t="s">
        <v>179</v>
      </c>
      <c r="J20" s="153" t="s">
        <v>180</v>
      </c>
      <c r="K20" s="153" t="s">
        <v>181</v>
      </c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183</v>
      </c>
      <c r="E22" s="120" t="s">
        <v>184</v>
      </c>
      <c r="F22" s="120" t="s">
        <v>185</v>
      </c>
      <c r="G22" s="120" t="s">
        <v>186</v>
      </c>
      <c r="H22" s="120" t="s">
        <v>187</v>
      </c>
      <c r="I22" s="120" t="s">
        <v>188</v>
      </c>
      <c r="J22" s="120" t="s">
        <v>189</v>
      </c>
      <c r="K22" s="120" t="s">
        <v>190</v>
      </c>
      <c r="L22" s="120"/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191</v>
      </c>
      <c r="E23" s="120" t="s">
        <v>192</v>
      </c>
      <c r="F23" s="120" t="s">
        <v>186</v>
      </c>
      <c r="G23" s="120" t="s">
        <v>193</v>
      </c>
      <c r="H23" s="120" t="s">
        <v>194</v>
      </c>
      <c r="I23" s="120" t="s">
        <v>187</v>
      </c>
      <c r="J23" s="120" t="s">
        <v>195</v>
      </c>
      <c r="K23" s="120" t="s">
        <v>196</v>
      </c>
      <c r="L23" s="120"/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197</v>
      </c>
      <c r="E24" s="120" t="s">
        <v>198</v>
      </c>
      <c r="F24" s="120" t="s">
        <v>190</v>
      </c>
      <c r="G24" s="120" t="s">
        <v>199</v>
      </c>
      <c r="H24" s="120" t="s">
        <v>200</v>
      </c>
      <c r="I24" s="120" t="s">
        <v>201</v>
      </c>
      <c r="J24" s="120" t="s">
        <v>187</v>
      </c>
      <c r="K24" s="120" t="s">
        <v>195</v>
      </c>
      <c r="L24" s="120"/>
      <c r="M24" s="120"/>
      <c r="N24" s="120"/>
      <c r="O24" s="120"/>
      <c r="P24">
        <v>17</v>
      </c>
    </row>
    <row r="25" spans="1:16" ht="12.75" customHeight="1">
      <c r="A25" s="192" t="s">
        <v>93</v>
      </c>
      <c r="B25" s="193"/>
      <c r="C25" s="194"/>
      <c r="D25" s="120" t="s">
        <v>202</v>
      </c>
      <c r="E25" s="120" t="s">
        <v>203</v>
      </c>
      <c r="F25" s="120" t="s">
        <v>204</v>
      </c>
      <c r="G25" s="120" t="s">
        <v>205</v>
      </c>
      <c r="H25" s="120" t="s">
        <v>194</v>
      </c>
      <c r="I25" s="120" t="s">
        <v>206</v>
      </c>
      <c r="J25" s="120" t="s">
        <v>207</v>
      </c>
      <c r="K25" s="120" t="s">
        <v>193</v>
      </c>
      <c r="L25" s="120"/>
      <c r="M25" s="120"/>
      <c r="N25" s="120"/>
      <c r="O25" s="120"/>
      <c r="P25">
        <v>18</v>
      </c>
    </row>
    <row r="26" spans="1:16" ht="12.75" customHeight="1">
      <c r="A26" s="192" t="s">
        <v>105</v>
      </c>
      <c r="B26" s="193"/>
      <c r="C26" s="194"/>
      <c r="D26" s="120" t="s">
        <v>208</v>
      </c>
      <c r="E26" s="120" t="s">
        <v>209</v>
      </c>
      <c r="F26" s="120" t="s">
        <v>193</v>
      </c>
      <c r="G26" s="120" t="s">
        <v>201</v>
      </c>
      <c r="H26" s="120" t="s">
        <v>183</v>
      </c>
      <c r="I26" s="120" t="s">
        <v>210</v>
      </c>
      <c r="J26" s="120" t="s">
        <v>211</v>
      </c>
      <c r="K26" s="120" t="s">
        <v>199</v>
      </c>
      <c r="L26" s="120"/>
      <c r="M26" s="120"/>
      <c r="N26" s="120"/>
      <c r="O26" s="120"/>
      <c r="P26">
        <v>19</v>
      </c>
    </row>
    <row r="27" spans="1:16" ht="12.75" customHeight="1" thickBot="1">
      <c r="A27" s="192" t="s">
        <v>118</v>
      </c>
      <c r="B27" s="193"/>
      <c r="C27" s="194"/>
      <c r="D27" s="120" t="s">
        <v>212</v>
      </c>
      <c r="E27" s="120" t="s">
        <v>213</v>
      </c>
      <c r="F27" s="120" t="s">
        <v>214</v>
      </c>
      <c r="G27" s="120" t="s">
        <v>214</v>
      </c>
      <c r="H27" s="120" t="s">
        <v>215</v>
      </c>
      <c r="I27" s="120" t="s">
        <v>200</v>
      </c>
      <c r="J27" s="120" t="s">
        <v>216</v>
      </c>
      <c r="K27" s="120" t="s">
        <v>207</v>
      </c>
      <c r="L27" s="120"/>
      <c r="M27" s="120"/>
      <c r="N27" s="120"/>
      <c r="O27" s="120"/>
      <c r="P27">
        <v>20</v>
      </c>
    </row>
    <row r="28" spans="1:16" ht="12.75" customHeight="1">
      <c r="A28" s="192" t="s">
        <v>129</v>
      </c>
      <c r="B28" s="193"/>
      <c r="C28" s="194"/>
      <c r="D28" s="153" t="s">
        <v>217</v>
      </c>
      <c r="E28" s="153" t="s">
        <v>218</v>
      </c>
      <c r="F28" s="153" t="s">
        <v>193</v>
      </c>
      <c r="G28" s="153" t="s">
        <v>187</v>
      </c>
      <c r="H28" s="153" t="s">
        <v>219</v>
      </c>
      <c r="I28" s="153" t="s">
        <v>201</v>
      </c>
      <c r="J28" s="153" t="s">
        <v>220</v>
      </c>
      <c r="K28" s="153" t="s">
        <v>196</v>
      </c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223</v>
      </c>
      <c r="F34" s="120" t="s">
        <v>224</v>
      </c>
      <c r="G34" s="120" t="s">
        <v>225</v>
      </c>
      <c r="H34" s="120" t="s">
        <v>226</v>
      </c>
      <c r="I34" s="120" t="s">
        <v>227</v>
      </c>
      <c r="J34" s="120" t="s">
        <v>228</v>
      </c>
      <c r="K34" s="120" t="s">
        <v>229</v>
      </c>
      <c r="L34" s="120" t="s">
        <v>230</v>
      </c>
      <c r="M34" s="120" t="s">
        <v>231</v>
      </c>
      <c r="N34" s="120" t="s">
        <v>232</v>
      </c>
      <c r="O34" s="120" t="s">
        <v>233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234</v>
      </c>
      <c r="F35" s="120" t="s">
        <v>235</v>
      </c>
      <c r="G35" s="120" t="s">
        <v>236</v>
      </c>
      <c r="H35" s="120" t="s">
        <v>237</v>
      </c>
      <c r="I35" s="120" t="s">
        <v>238</v>
      </c>
      <c r="J35" s="120" t="s">
        <v>239</v>
      </c>
      <c r="K35" s="120" t="s">
        <v>240</v>
      </c>
      <c r="L35" s="120" t="s">
        <v>241</v>
      </c>
      <c r="M35" s="120" t="s">
        <v>242</v>
      </c>
      <c r="N35" s="120" t="s">
        <v>243</v>
      </c>
      <c r="O35" s="120" t="s">
        <v>244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245</v>
      </c>
      <c r="F36" s="120" t="s">
        <v>116</v>
      </c>
      <c r="G36" s="120" t="s">
        <v>246</v>
      </c>
      <c r="H36" s="120" t="s">
        <v>247</v>
      </c>
      <c r="I36" s="120" t="s">
        <v>248</v>
      </c>
      <c r="J36" s="120" t="s">
        <v>239</v>
      </c>
      <c r="K36" s="120" t="s">
        <v>249</v>
      </c>
      <c r="L36" s="120" t="s">
        <v>250</v>
      </c>
      <c r="M36" s="120" t="s">
        <v>251</v>
      </c>
      <c r="N36" s="120" t="s">
        <v>252</v>
      </c>
      <c r="O36" s="120" t="s">
        <v>253</v>
      </c>
      <c r="P36">
        <v>24</v>
      </c>
    </row>
    <row r="37" spans="1:16" ht="12.75" customHeight="1">
      <c r="A37" s="192" t="s">
        <v>93</v>
      </c>
      <c r="B37" s="193"/>
      <c r="C37" s="194"/>
      <c r="D37" s="120" t="s">
        <v>94</v>
      </c>
      <c r="E37" s="120" t="s">
        <v>254</v>
      </c>
      <c r="F37" s="120" t="s">
        <v>255</v>
      </c>
      <c r="G37" s="120" t="s">
        <v>256</v>
      </c>
      <c r="H37" s="120" t="s">
        <v>257</v>
      </c>
      <c r="I37" s="120" t="s">
        <v>258</v>
      </c>
      <c r="J37" s="120" t="s">
        <v>259</v>
      </c>
      <c r="K37" s="120" t="s">
        <v>260</v>
      </c>
      <c r="L37" s="120" t="s">
        <v>261</v>
      </c>
      <c r="M37" s="120" t="s">
        <v>262</v>
      </c>
      <c r="N37" s="120" t="s">
        <v>263</v>
      </c>
      <c r="O37" s="120" t="s">
        <v>264</v>
      </c>
      <c r="P37">
        <v>25</v>
      </c>
    </row>
    <row r="38" spans="1:16" ht="12.75" customHeight="1">
      <c r="A38" s="192" t="s">
        <v>105</v>
      </c>
      <c r="B38" s="193"/>
      <c r="C38" s="194"/>
      <c r="D38" s="120" t="s">
        <v>106</v>
      </c>
      <c r="E38" s="120" t="s">
        <v>265</v>
      </c>
      <c r="F38" s="120" t="s">
        <v>266</v>
      </c>
      <c r="G38" s="120" t="s">
        <v>267</v>
      </c>
      <c r="H38" s="120" t="s">
        <v>268</v>
      </c>
      <c r="I38" s="120" t="s">
        <v>269</v>
      </c>
      <c r="J38" s="120" t="s">
        <v>270</v>
      </c>
      <c r="K38" s="120" t="s">
        <v>271</v>
      </c>
      <c r="L38" s="120" t="s">
        <v>272</v>
      </c>
      <c r="M38" s="120" t="s">
        <v>273</v>
      </c>
      <c r="N38" s="120" t="s">
        <v>274</v>
      </c>
      <c r="O38" s="120" t="s">
        <v>275</v>
      </c>
      <c r="P38">
        <v>26</v>
      </c>
    </row>
    <row r="39" spans="1:16" ht="12.75" customHeight="1" thickBot="1">
      <c r="A39" s="192" t="s">
        <v>118</v>
      </c>
      <c r="B39" s="193"/>
      <c r="C39" s="194"/>
      <c r="D39" s="120" t="s">
        <v>119</v>
      </c>
      <c r="E39" s="120" t="s">
        <v>276</v>
      </c>
      <c r="F39" s="120" t="s">
        <v>277</v>
      </c>
      <c r="G39" s="120" t="s">
        <v>278</v>
      </c>
      <c r="H39" s="120" t="s">
        <v>279</v>
      </c>
      <c r="I39" s="120" t="s">
        <v>280</v>
      </c>
      <c r="J39" s="120" t="s">
        <v>281</v>
      </c>
      <c r="K39" s="120" t="s">
        <v>282</v>
      </c>
      <c r="L39" s="120" t="s">
        <v>283</v>
      </c>
      <c r="M39" s="120" t="s">
        <v>284</v>
      </c>
      <c r="N39" s="120" t="s">
        <v>285</v>
      </c>
      <c r="O39" s="120" t="s">
        <v>286</v>
      </c>
      <c r="P39">
        <v>27</v>
      </c>
    </row>
    <row r="40" spans="1:16" ht="12.75" customHeight="1">
      <c r="A40" s="192" t="s">
        <v>129</v>
      </c>
      <c r="B40" s="193"/>
      <c r="C40" s="194"/>
      <c r="D40" s="153" t="s">
        <v>130</v>
      </c>
      <c r="E40" s="153" t="s">
        <v>287</v>
      </c>
      <c r="F40" s="153" t="s">
        <v>288</v>
      </c>
      <c r="G40" s="153" t="s">
        <v>289</v>
      </c>
      <c r="H40" s="153" t="s">
        <v>290</v>
      </c>
      <c r="I40" s="153" t="s">
        <v>291</v>
      </c>
      <c r="J40" s="153" t="s">
        <v>292</v>
      </c>
      <c r="K40" s="153" t="s">
        <v>293</v>
      </c>
      <c r="L40" s="153" t="s">
        <v>294</v>
      </c>
      <c r="M40" s="153" t="s">
        <v>295</v>
      </c>
      <c r="N40" s="153" t="s">
        <v>296</v>
      </c>
      <c r="O40" s="153" t="s">
        <v>297</v>
      </c>
      <c r="P40">
        <v>28</v>
      </c>
    </row>
    <row r="41" spans="1:15" ht="12.75" customHeight="1">
      <c r="A41" s="45"/>
      <c r="B41" s="46"/>
      <c r="C41" s="46"/>
      <c r="D41" s="87" t="s">
        <v>298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299</v>
      </c>
      <c r="F42" s="120" t="s">
        <v>300</v>
      </c>
      <c r="G42" s="120" t="s">
        <v>301</v>
      </c>
      <c r="H42" s="120" t="s">
        <v>302</v>
      </c>
      <c r="I42" s="120" t="s">
        <v>303</v>
      </c>
      <c r="J42" s="120" t="s">
        <v>304</v>
      </c>
      <c r="K42" s="120" t="s">
        <v>305</v>
      </c>
      <c r="L42" s="120"/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306</v>
      </c>
      <c r="F43" s="120" t="s">
        <v>307</v>
      </c>
      <c r="G43" s="120" t="s">
        <v>308</v>
      </c>
      <c r="H43" s="120" t="s">
        <v>309</v>
      </c>
      <c r="I43" s="120" t="s">
        <v>310</v>
      </c>
      <c r="J43" s="120" t="s">
        <v>311</v>
      </c>
      <c r="K43" s="120" t="s">
        <v>312</v>
      </c>
      <c r="L43" s="120"/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153</v>
      </c>
      <c r="E44" s="120" t="s">
        <v>306</v>
      </c>
      <c r="F44" s="120" t="s">
        <v>313</v>
      </c>
      <c r="G44" s="120" t="s">
        <v>314</v>
      </c>
      <c r="H44" s="120" t="s">
        <v>247</v>
      </c>
      <c r="I44" s="120" t="s">
        <v>315</v>
      </c>
      <c r="J44" s="120" t="s">
        <v>316</v>
      </c>
      <c r="K44" s="120" t="s">
        <v>317</v>
      </c>
      <c r="L44" s="120"/>
      <c r="M44" s="120"/>
      <c r="N44" s="120"/>
      <c r="O44" s="120"/>
      <c r="P44">
        <v>31</v>
      </c>
    </row>
    <row r="45" spans="1:16" ht="12.75" customHeight="1">
      <c r="A45" s="192" t="s">
        <v>93</v>
      </c>
      <c r="B45" s="193"/>
      <c r="C45" s="194"/>
      <c r="D45" s="120" t="s">
        <v>76</v>
      </c>
      <c r="E45" s="120" t="s">
        <v>318</v>
      </c>
      <c r="F45" s="120" t="s">
        <v>319</v>
      </c>
      <c r="G45" s="120" t="s">
        <v>320</v>
      </c>
      <c r="H45" s="120" t="s">
        <v>321</v>
      </c>
      <c r="I45" s="120" t="s">
        <v>322</v>
      </c>
      <c r="J45" s="120" t="s">
        <v>323</v>
      </c>
      <c r="K45" s="120" t="s">
        <v>324</v>
      </c>
      <c r="L45" s="120"/>
      <c r="M45" s="120"/>
      <c r="N45" s="120"/>
      <c r="O45" s="120"/>
      <c r="P45">
        <v>32</v>
      </c>
    </row>
    <row r="46" spans="1:16" ht="12.75" customHeight="1">
      <c r="A46" s="192" t="s">
        <v>105</v>
      </c>
      <c r="B46" s="193"/>
      <c r="C46" s="194"/>
      <c r="D46" s="120" t="s">
        <v>164</v>
      </c>
      <c r="E46" s="120" t="s">
        <v>325</v>
      </c>
      <c r="F46" s="120" t="s">
        <v>326</v>
      </c>
      <c r="G46" s="120" t="s">
        <v>327</v>
      </c>
      <c r="H46" s="120" t="s">
        <v>328</v>
      </c>
      <c r="I46" s="120" t="s">
        <v>269</v>
      </c>
      <c r="J46" s="120" t="s">
        <v>329</v>
      </c>
      <c r="K46" s="120" t="s">
        <v>330</v>
      </c>
      <c r="L46" s="120"/>
      <c r="M46" s="120"/>
      <c r="N46" s="120"/>
      <c r="O46" s="120"/>
      <c r="P46">
        <v>33</v>
      </c>
    </row>
    <row r="47" spans="1:16" ht="12.75" customHeight="1" thickBot="1">
      <c r="A47" s="192" t="s">
        <v>118</v>
      </c>
      <c r="B47" s="193"/>
      <c r="C47" s="194"/>
      <c r="D47" s="120" t="s">
        <v>170</v>
      </c>
      <c r="E47" s="120" t="s">
        <v>331</v>
      </c>
      <c r="F47" s="120" t="s">
        <v>332</v>
      </c>
      <c r="G47" s="120" t="s">
        <v>333</v>
      </c>
      <c r="H47" s="120" t="s">
        <v>334</v>
      </c>
      <c r="I47" s="120" t="s">
        <v>335</v>
      </c>
      <c r="J47" s="120" t="s">
        <v>336</v>
      </c>
      <c r="K47" s="120" t="s">
        <v>337</v>
      </c>
      <c r="L47" s="120"/>
      <c r="M47" s="120"/>
      <c r="N47" s="120"/>
      <c r="O47" s="120"/>
      <c r="P47">
        <v>34</v>
      </c>
    </row>
    <row r="48" spans="1:16" ht="12.75" customHeight="1">
      <c r="A48" s="192" t="s">
        <v>129</v>
      </c>
      <c r="B48" s="193"/>
      <c r="C48" s="194"/>
      <c r="D48" s="153" t="s">
        <v>174</v>
      </c>
      <c r="E48" s="153" t="s">
        <v>338</v>
      </c>
      <c r="F48" s="153" t="s">
        <v>339</v>
      </c>
      <c r="G48" s="153" t="s">
        <v>340</v>
      </c>
      <c r="H48" s="153" t="s">
        <v>341</v>
      </c>
      <c r="I48" s="153" t="s">
        <v>342</v>
      </c>
      <c r="J48" s="153" t="s">
        <v>343</v>
      </c>
      <c r="K48" s="153" t="s">
        <v>344</v>
      </c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345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183</v>
      </c>
      <c r="E50" s="120" t="s">
        <v>346</v>
      </c>
      <c r="F50" s="120" t="s">
        <v>211</v>
      </c>
      <c r="G50" s="120" t="s">
        <v>205</v>
      </c>
      <c r="H50" s="120" t="s">
        <v>205</v>
      </c>
      <c r="I50" s="120" t="s">
        <v>347</v>
      </c>
      <c r="J50" s="120" t="s">
        <v>199</v>
      </c>
      <c r="K50" s="120" t="s">
        <v>348</v>
      </c>
      <c r="L50" s="120"/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191</v>
      </c>
      <c r="E51" s="120" t="s">
        <v>209</v>
      </c>
      <c r="F51" s="120" t="s">
        <v>349</v>
      </c>
      <c r="G51" s="120" t="s">
        <v>200</v>
      </c>
      <c r="H51" s="120" t="s">
        <v>200</v>
      </c>
      <c r="I51" s="120" t="s">
        <v>350</v>
      </c>
      <c r="J51" s="120" t="s">
        <v>351</v>
      </c>
      <c r="K51" s="120" t="s">
        <v>207</v>
      </c>
      <c r="L51" s="120"/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197</v>
      </c>
      <c r="E52" s="120" t="s">
        <v>212</v>
      </c>
      <c r="F52" s="120" t="s">
        <v>346</v>
      </c>
      <c r="G52" s="120" t="s">
        <v>183</v>
      </c>
      <c r="H52" s="120" t="s">
        <v>219</v>
      </c>
      <c r="I52" s="120" t="s">
        <v>200</v>
      </c>
      <c r="J52" s="120" t="s">
        <v>214</v>
      </c>
      <c r="K52" s="120" t="s">
        <v>211</v>
      </c>
      <c r="L52" s="120"/>
      <c r="M52" s="120"/>
      <c r="N52" s="120"/>
      <c r="O52" s="120"/>
      <c r="P52">
        <v>38</v>
      </c>
    </row>
    <row r="53" spans="1:16" ht="12.75" customHeight="1">
      <c r="A53" s="192" t="s">
        <v>93</v>
      </c>
      <c r="B53" s="193"/>
      <c r="C53" s="194"/>
      <c r="D53" s="120" t="s">
        <v>202</v>
      </c>
      <c r="E53" s="120" t="s">
        <v>217</v>
      </c>
      <c r="F53" s="120" t="s">
        <v>216</v>
      </c>
      <c r="G53" s="120" t="s">
        <v>194</v>
      </c>
      <c r="H53" s="120" t="s">
        <v>194</v>
      </c>
      <c r="I53" s="120" t="s">
        <v>214</v>
      </c>
      <c r="J53" s="120" t="s">
        <v>214</v>
      </c>
      <c r="K53" s="120" t="s">
        <v>211</v>
      </c>
      <c r="L53" s="120"/>
      <c r="M53" s="120"/>
      <c r="N53" s="120"/>
      <c r="O53" s="120"/>
      <c r="P53">
        <v>39</v>
      </c>
    </row>
    <row r="54" spans="1:16" ht="12.75" customHeight="1">
      <c r="A54" s="192" t="s">
        <v>105</v>
      </c>
      <c r="B54" s="193"/>
      <c r="C54" s="194"/>
      <c r="D54" s="120" t="s">
        <v>208</v>
      </c>
      <c r="E54" s="120" t="s">
        <v>191</v>
      </c>
      <c r="F54" s="120" t="s">
        <v>352</v>
      </c>
      <c r="G54" s="120" t="s">
        <v>353</v>
      </c>
      <c r="H54" s="120" t="s">
        <v>353</v>
      </c>
      <c r="I54" s="120" t="s">
        <v>219</v>
      </c>
      <c r="J54" s="120" t="s">
        <v>194</v>
      </c>
      <c r="K54" s="120" t="s">
        <v>214</v>
      </c>
      <c r="L54" s="120"/>
      <c r="M54" s="120"/>
      <c r="N54" s="120"/>
      <c r="O54" s="120"/>
      <c r="P54">
        <v>40</v>
      </c>
    </row>
    <row r="55" spans="1:16" ht="12.75" customHeight="1" thickBot="1">
      <c r="A55" s="192" t="s">
        <v>118</v>
      </c>
      <c r="B55" s="193"/>
      <c r="C55" s="194"/>
      <c r="D55" s="120" t="s">
        <v>212</v>
      </c>
      <c r="E55" s="120" t="s">
        <v>354</v>
      </c>
      <c r="F55" s="120" t="s">
        <v>355</v>
      </c>
      <c r="G55" s="120" t="s">
        <v>184</v>
      </c>
      <c r="H55" s="120" t="s">
        <v>184</v>
      </c>
      <c r="I55" s="120" t="s">
        <v>215</v>
      </c>
      <c r="J55" s="120" t="s">
        <v>202</v>
      </c>
      <c r="K55" s="120" t="s">
        <v>346</v>
      </c>
      <c r="L55" s="120"/>
      <c r="M55" s="120"/>
      <c r="N55" s="120"/>
      <c r="O55" s="120"/>
      <c r="P55">
        <v>41</v>
      </c>
    </row>
    <row r="56" spans="1:16" ht="12.75" customHeight="1">
      <c r="A56" s="192" t="s">
        <v>129</v>
      </c>
      <c r="B56" s="193"/>
      <c r="C56" s="194"/>
      <c r="D56" s="153" t="s">
        <v>217</v>
      </c>
      <c r="E56" s="153" t="s">
        <v>203</v>
      </c>
      <c r="F56" s="153" t="s">
        <v>352</v>
      </c>
      <c r="G56" s="153" t="s">
        <v>353</v>
      </c>
      <c r="H56" s="153" t="s">
        <v>353</v>
      </c>
      <c r="I56" s="153" t="s">
        <v>194</v>
      </c>
      <c r="J56" s="153" t="s">
        <v>200</v>
      </c>
      <c r="K56" s="153" t="s">
        <v>350</v>
      </c>
      <c r="L56" s="153"/>
      <c r="M56" s="153"/>
      <c r="N56" s="153"/>
      <c r="O56" s="153"/>
      <c r="P56">
        <v>42</v>
      </c>
    </row>
    <row r="57" spans="1:15" ht="12.75">
      <c r="A57" s="195" t="s">
        <v>356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357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0" t="s">
        <v>361</v>
      </c>
      <c r="H4" s="230" t="s">
        <v>359</v>
      </c>
      <c r="I4" s="232" t="s">
        <v>360</v>
      </c>
      <c r="J4" s="233"/>
      <c r="K4" s="230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68" t="s">
        <v>366</v>
      </c>
      <c r="H8" s="68" t="s">
        <v>367</v>
      </c>
      <c r="I8" s="68" t="s">
        <v>368</v>
      </c>
      <c r="J8" s="68" t="s">
        <v>369</v>
      </c>
      <c r="K8" s="6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5</v>
      </c>
      <c r="E9" s="83">
        <v>188</v>
      </c>
      <c r="F9" s="117">
        <v>187</v>
      </c>
      <c r="G9" s="134">
        <v>0.9</v>
      </c>
      <c r="H9" s="143">
        <v>4</v>
      </c>
      <c r="I9" s="83">
        <v>205</v>
      </c>
      <c r="J9" s="83">
        <v>197</v>
      </c>
      <c r="K9" s="134">
        <v>4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59</v>
      </c>
      <c r="E10" s="83">
        <v>570</v>
      </c>
      <c r="F10" s="117">
        <v>556</v>
      </c>
      <c r="G10" s="134">
        <v>2.4</v>
      </c>
      <c r="H10" s="143">
        <v>61</v>
      </c>
      <c r="I10" s="83">
        <v>589</v>
      </c>
      <c r="J10" s="83">
        <v>573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8</v>
      </c>
      <c r="E11" s="83">
        <v>228</v>
      </c>
      <c r="F11" s="117">
        <v>227</v>
      </c>
      <c r="G11" s="134">
        <v>0.4</v>
      </c>
      <c r="H11" s="143">
        <v>8</v>
      </c>
      <c r="I11" s="83">
        <v>270</v>
      </c>
      <c r="J11" s="83">
        <v>269</v>
      </c>
      <c r="K11" s="134">
        <v>0.5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30</v>
      </c>
      <c r="E12" s="83">
        <v>383</v>
      </c>
      <c r="F12" s="117">
        <v>377</v>
      </c>
      <c r="G12" s="134">
        <v>1.5</v>
      </c>
      <c r="H12" s="143">
        <v>28</v>
      </c>
      <c r="I12" s="83">
        <v>377</v>
      </c>
      <c r="J12" s="83">
        <v>368</v>
      </c>
      <c r="K12" s="134">
        <v>2.5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</v>
      </c>
      <c r="E13" s="83">
        <v>397</v>
      </c>
      <c r="F13" s="117">
        <v>379</v>
      </c>
      <c r="G13" s="134">
        <v>4.8</v>
      </c>
      <c r="H13" s="143">
        <v>19</v>
      </c>
      <c r="I13" s="83">
        <v>391</v>
      </c>
      <c r="J13" s="83">
        <v>385</v>
      </c>
      <c r="K13" s="134">
        <v>1.7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48</v>
      </c>
      <c r="E14" s="83">
        <v>1605</v>
      </c>
      <c r="F14" s="117">
        <v>1573</v>
      </c>
      <c r="G14" s="134">
        <v>2</v>
      </c>
      <c r="H14" s="143">
        <v>52</v>
      </c>
      <c r="I14" s="83">
        <v>1575</v>
      </c>
      <c r="J14" s="83">
        <v>1516</v>
      </c>
      <c r="K14" s="134">
        <v>4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19</v>
      </c>
      <c r="E15" s="83">
        <v>2344</v>
      </c>
      <c r="F15" s="117">
        <v>2299</v>
      </c>
      <c r="G15" s="134">
        <v>1.9</v>
      </c>
      <c r="H15" s="143">
        <v>20</v>
      </c>
      <c r="I15" s="83">
        <v>2395</v>
      </c>
      <c r="J15" s="83">
        <v>2333</v>
      </c>
      <c r="K15" s="134">
        <v>2.6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0</v>
      </c>
      <c r="E16" s="83">
        <v>74</v>
      </c>
      <c r="F16" s="117">
        <v>73</v>
      </c>
      <c r="G16" s="134">
        <v>0.1</v>
      </c>
      <c r="H16" s="143">
        <v>0</v>
      </c>
      <c r="I16" s="83">
        <v>68</v>
      </c>
      <c r="J16" s="83">
        <v>68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42</v>
      </c>
      <c r="E17" s="83">
        <v>287</v>
      </c>
      <c r="F17" s="117">
        <v>284</v>
      </c>
      <c r="G17" s="134">
        <v>1</v>
      </c>
      <c r="H17" s="143">
        <v>41</v>
      </c>
      <c r="I17" s="83">
        <v>293</v>
      </c>
      <c r="J17" s="83">
        <v>289</v>
      </c>
      <c r="K17" s="134">
        <v>1.6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6076</v>
      </c>
      <c r="F18" s="34">
        <f>SUM(F9:F17)</f>
        <v>5955</v>
      </c>
      <c r="G18" s="134">
        <f>((E18-F18)/F18)*100</f>
        <v>2.031905961376994</v>
      </c>
      <c r="H18" s="144"/>
      <c r="I18" s="84">
        <f>SUM(I9:I17)</f>
        <v>6163</v>
      </c>
      <c r="J18" s="84">
        <f>SUM(J9:J17)</f>
        <v>5998</v>
      </c>
      <c r="K18" s="134">
        <f>((I18-J18)/J18)*100</f>
        <v>2.750916972324108</v>
      </c>
    </row>
    <row r="19" spans="1:11" ht="12.75" customHeight="1">
      <c r="A19" s="60" t="s">
        <v>381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23</v>
      </c>
      <c r="E20" s="83">
        <v>158</v>
      </c>
      <c r="F20" s="117">
        <v>160</v>
      </c>
      <c r="G20" s="134">
        <v>-1.2</v>
      </c>
      <c r="H20" s="143">
        <v>25</v>
      </c>
      <c r="I20" s="83">
        <v>172</v>
      </c>
      <c r="J20" s="83">
        <v>174</v>
      </c>
      <c r="K20" s="134">
        <v>-1.1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104</v>
      </c>
      <c r="E22" s="83">
        <v>2034</v>
      </c>
      <c r="F22" s="117">
        <v>2042</v>
      </c>
      <c r="G22" s="134">
        <v>-0.4</v>
      </c>
      <c r="H22" s="143">
        <v>104</v>
      </c>
      <c r="I22" s="83">
        <v>2089</v>
      </c>
      <c r="J22" s="83">
        <v>2082</v>
      </c>
      <c r="K22" s="134">
        <v>0.3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77</v>
      </c>
      <c r="E23" s="83">
        <v>1843</v>
      </c>
      <c r="F23" s="117">
        <v>1819</v>
      </c>
      <c r="G23" s="134">
        <v>1.3</v>
      </c>
      <c r="H23" s="143">
        <v>76</v>
      </c>
      <c r="I23" s="83">
        <v>2177</v>
      </c>
      <c r="J23" s="83">
        <v>2153</v>
      </c>
      <c r="K23" s="134">
        <v>1.1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24</v>
      </c>
      <c r="E24" s="83">
        <v>891</v>
      </c>
      <c r="F24" s="117">
        <v>875</v>
      </c>
      <c r="G24" s="134">
        <v>1.7</v>
      </c>
      <c r="H24" s="143">
        <v>24</v>
      </c>
      <c r="I24" s="83">
        <v>898</v>
      </c>
      <c r="J24" s="83">
        <v>890</v>
      </c>
      <c r="K24" s="134">
        <v>0.8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17</v>
      </c>
      <c r="E25" s="83">
        <v>1761</v>
      </c>
      <c r="F25" s="117">
        <v>1731</v>
      </c>
      <c r="G25" s="134">
        <v>1.7</v>
      </c>
      <c r="H25" s="143">
        <v>16</v>
      </c>
      <c r="I25" s="83">
        <v>1896</v>
      </c>
      <c r="J25" s="83">
        <v>1846</v>
      </c>
      <c r="K25" s="134">
        <v>2.7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71</v>
      </c>
      <c r="E26" s="83">
        <v>1491</v>
      </c>
      <c r="F26" s="117">
        <v>1477</v>
      </c>
      <c r="G26" s="134">
        <v>0.9</v>
      </c>
      <c r="H26" s="143">
        <v>70</v>
      </c>
      <c r="I26" s="83">
        <v>1633</v>
      </c>
      <c r="J26" s="83">
        <v>1582</v>
      </c>
      <c r="K26" s="134">
        <v>3.2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72</v>
      </c>
      <c r="E27" s="83">
        <v>1933</v>
      </c>
      <c r="F27" s="117">
        <v>1909</v>
      </c>
      <c r="G27" s="134">
        <v>1.3</v>
      </c>
      <c r="H27" s="143">
        <v>100</v>
      </c>
      <c r="I27" s="83">
        <v>2034</v>
      </c>
      <c r="J27" s="83">
        <v>1986</v>
      </c>
      <c r="K27" s="134">
        <v>2.4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1</v>
      </c>
      <c r="E28" s="83">
        <v>693</v>
      </c>
      <c r="F28" s="117">
        <v>699</v>
      </c>
      <c r="G28" s="134">
        <v>-0.7</v>
      </c>
      <c r="H28" s="143">
        <v>0</v>
      </c>
      <c r="I28" s="83">
        <v>737</v>
      </c>
      <c r="J28" s="83">
        <v>712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10804</v>
      </c>
      <c r="F29" s="34">
        <f>SUM(F20:F28)</f>
        <v>10712</v>
      </c>
      <c r="G29" s="134">
        <f>((E29-F29)/F29)*100</f>
        <v>0.8588498879761016</v>
      </c>
      <c r="H29" s="144"/>
      <c r="I29" s="84">
        <f>SUM(I20:I28)</f>
        <v>11636</v>
      </c>
      <c r="J29" s="84">
        <f>SUM(J20:J28)</f>
        <v>11425</v>
      </c>
      <c r="K29" s="134">
        <f>((I29-J29)/J29)*100</f>
        <v>1.8468271334792123</v>
      </c>
    </row>
    <row r="30" spans="1:11" ht="12.75" customHeight="1">
      <c r="A30" s="60" t="s">
        <v>391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1615</v>
      </c>
      <c r="F31" s="117">
        <v>1583</v>
      </c>
      <c r="G31" s="134">
        <v>2</v>
      </c>
      <c r="H31" s="143">
        <v>0</v>
      </c>
      <c r="I31" s="83">
        <v>1718</v>
      </c>
      <c r="J31" s="83">
        <v>1685</v>
      </c>
      <c r="K31" s="134">
        <v>2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31</v>
      </c>
      <c r="E32" s="83">
        <v>1299</v>
      </c>
      <c r="F32" s="117">
        <v>1245</v>
      </c>
      <c r="G32" s="134">
        <v>4.3</v>
      </c>
      <c r="H32" s="143">
        <v>32</v>
      </c>
      <c r="I32" s="83">
        <v>1521</v>
      </c>
      <c r="J32" s="83">
        <v>1462</v>
      </c>
      <c r="K32" s="134">
        <v>4.1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72</v>
      </c>
      <c r="E33" s="83">
        <v>1242</v>
      </c>
      <c r="F33" s="117">
        <v>1223</v>
      </c>
      <c r="G33" s="134">
        <v>1.5</v>
      </c>
      <c r="H33" s="143">
        <v>70</v>
      </c>
      <c r="I33" s="83">
        <v>1276</v>
      </c>
      <c r="J33" s="83">
        <v>1252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912</v>
      </c>
      <c r="F34" s="117">
        <v>894</v>
      </c>
      <c r="G34" s="134">
        <v>2</v>
      </c>
      <c r="H34" s="143">
        <v>64</v>
      </c>
      <c r="I34" s="83">
        <v>930</v>
      </c>
      <c r="J34" s="83">
        <v>918</v>
      </c>
      <c r="K34" s="134">
        <v>1.3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53</v>
      </c>
      <c r="E35" s="83">
        <v>1920</v>
      </c>
      <c r="F35" s="117">
        <v>1814</v>
      </c>
      <c r="G35" s="134">
        <v>5.8</v>
      </c>
      <c r="H35" s="143">
        <v>56</v>
      </c>
      <c r="I35" s="83">
        <v>1944</v>
      </c>
      <c r="J35" s="83">
        <v>1853</v>
      </c>
      <c r="K35" s="134">
        <v>4.9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32</v>
      </c>
      <c r="E36" s="83">
        <v>1601</v>
      </c>
      <c r="F36" s="117">
        <v>1618</v>
      </c>
      <c r="G36" s="134">
        <v>-1.1</v>
      </c>
      <c r="H36" s="143">
        <v>33</v>
      </c>
      <c r="I36" s="83">
        <v>1581</v>
      </c>
      <c r="J36" s="83">
        <v>1556</v>
      </c>
      <c r="K36" s="134">
        <v>1.6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85</v>
      </c>
      <c r="E37" s="83">
        <v>1904</v>
      </c>
      <c r="F37" s="117">
        <v>1888</v>
      </c>
      <c r="G37" s="134">
        <v>0.9</v>
      </c>
      <c r="H37" s="143">
        <v>85</v>
      </c>
      <c r="I37" s="83">
        <v>1963</v>
      </c>
      <c r="J37" s="83">
        <v>1935</v>
      </c>
      <c r="K37" s="134">
        <v>1.4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33</v>
      </c>
      <c r="E38" s="83">
        <v>813</v>
      </c>
      <c r="F38" s="117">
        <v>780</v>
      </c>
      <c r="G38" s="134">
        <v>4.2</v>
      </c>
      <c r="H38" s="143">
        <v>34</v>
      </c>
      <c r="I38" s="83">
        <v>845</v>
      </c>
      <c r="J38" s="83">
        <v>812</v>
      </c>
      <c r="K38" s="134">
        <v>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26</v>
      </c>
      <c r="E39" s="83">
        <v>389</v>
      </c>
      <c r="F39" s="117">
        <v>369</v>
      </c>
      <c r="G39" s="134">
        <v>5.5</v>
      </c>
      <c r="H39" s="143">
        <v>28</v>
      </c>
      <c r="I39" s="83">
        <v>435</v>
      </c>
      <c r="J39" s="83">
        <v>411</v>
      </c>
      <c r="K39" s="134">
        <v>5.9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47</v>
      </c>
      <c r="E40" s="83">
        <v>1891</v>
      </c>
      <c r="F40" s="117">
        <v>1824</v>
      </c>
      <c r="G40" s="134">
        <v>3.7</v>
      </c>
      <c r="H40" s="143">
        <v>47</v>
      </c>
      <c r="I40" s="83">
        <v>1900</v>
      </c>
      <c r="J40" s="83">
        <v>1844</v>
      </c>
      <c r="K40" s="134">
        <v>3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28</v>
      </c>
      <c r="E41" s="83">
        <v>503</v>
      </c>
      <c r="F41" s="117">
        <v>479</v>
      </c>
      <c r="G41" s="134">
        <v>5</v>
      </c>
      <c r="H41" s="143">
        <v>32</v>
      </c>
      <c r="I41" s="83">
        <v>526</v>
      </c>
      <c r="J41" s="83">
        <v>510</v>
      </c>
      <c r="K41" s="134">
        <v>3.1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84</v>
      </c>
      <c r="E42" s="83">
        <v>1844</v>
      </c>
      <c r="F42" s="117">
        <v>1798</v>
      </c>
      <c r="G42" s="134">
        <v>2.6</v>
      </c>
      <c r="H42" s="143">
        <v>85</v>
      </c>
      <c r="I42" s="83">
        <v>1878</v>
      </c>
      <c r="J42" s="83">
        <v>1854</v>
      </c>
      <c r="K42" s="134">
        <v>1.3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15933</v>
      </c>
      <c r="F43" s="34">
        <f>SUM(F31:F42)</f>
        <v>15515</v>
      </c>
      <c r="G43" s="134">
        <f>((E43-F43)/F43)*100</f>
        <v>2.6941669352239765</v>
      </c>
      <c r="H43" s="144"/>
      <c r="I43" s="84">
        <f>SUM(I31:I42)</f>
        <v>16517</v>
      </c>
      <c r="J43" s="84">
        <f>SUM(J31:J42)</f>
        <v>16092</v>
      </c>
      <c r="K43" s="134">
        <f>((I43-J43)/J43)*100</f>
        <v>2.641063882674621</v>
      </c>
    </row>
    <row r="44" spans="1:11" ht="12.75" customHeight="1">
      <c r="A44" s="60" t="s">
        <v>404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1525</v>
      </c>
      <c r="F45" s="117">
        <v>1496</v>
      </c>
      <c r="G45" s="134">
        <v>1.9</v>
      </c>
      <c r="H45" s="143">
        <v>0</v>
      </c>
      <c r="I45" s="83">
        <v>1624</v>
      </c>
      <c r="J45" s="83">
        <v>1595</v>
      </c>
      <c r="K45" s="134">
        <v>1.8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27</v>
      </c>
      <c r="E46" s="83">
        <v>1201</v>
      </c>
      <c r="F46" s="117">
        <v>1181</v>
      </c>
      <c r="G46" s="134">
        <v>1.7</v>
      </c>
      <c r="H46" s="143">
        <v>28</v>
      </c>
      <c r="I46" s="83">
        <v>1241</v>
      </c>
      <c r="J46" s="83">
        <v>1223</v>
      </c>
      <c r="K46" s="134">
        <v>1.5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24</v>
      </c>
      <c r="E47" s="83">
        <v>1439</v>
      </c>
      <c r="F47" s="117">
        <v>1446</v>
      </c>
      <c r="G47" s="134">
        <v>-0.5</v>
      </c>
      <c r="H47" s="143">
        <v>0</v>
      </c>
      <c r="I47" s="83">
        <v>1578</v>
      </c>
      <c r="J47" s="83">
        <v>1548</v>
      </c>
      <c r="K47" s="134">
        <v>1.9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20</v>
      </c>
      <c r="E48" s="83">
        <v>1181</v>
      </c>
      <c r="F48" s="117">
        <v>1168</v>
      </c>
      <c r="G48" s="134">
        <v>1.1</v>
      </c>
      <c r="H48" s="143">
        <v>16</v>
      </c>
      <c r="I48" s="83">
        <v>1073</v>
      </c>
      <c r="J48" s="83">
        <v>1087</v>
      </c>
      <c r="K48" s="134">
        <v>-1.3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1194</v>
      </c>
      <c r="F49" s="117">
        <v>1171</v>
      </c>
      <c r="G49" s="134">
        <v>1.9</v>
      </c>
      <c r="H49" s="143">
        <v>0</v>
      </c>
      <c r="I49" s="83">
        <v>1261</v>
      </c>
      <c r="J49" s="83">
        <v>1239</v>
      </c>
      <c r="K49" s="134">
        <v>1.8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1344</v>
      </c>
      <c r="F50" s="117">
        <v>1318</v>
      </c>
      <c r="G50" s="134">
        <v>2</v>
      </c>
      <c r="H50" s="143">
        <v>0</v>
      </c>
      <c r="I50" s="83">
        <v>1249</v>
      </c>
      <c r="J50" s="83">
        <v>1226</v>
      </c>
      <c r="K50" s="134">
        <v>1.9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16</v>
      </c>
      <c r="E51" s="83">
        <v>1794</v>
      </c>
      <c r="F51" s="117">
        <v>1758</v>
      </c>
      <c r="G51" s="134">
        <v>2.1</v>
      </c>
      <c r="H51" s="143">
        <v>13</v>
      </c>
      <c r="I51" s="83">
        <v>1920</v>
      </c>
      <c r="J51" s="83">
        <v>1887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78</v>
      </c>
      <c r="E52" s="83">
        <v>4395</v>
      </c>
      <c r="F52" s="117">
        <v>4240</v>
      </c>
      <c r="G52" s="134">
        <v>3.7</v>
      </c>
      <c r="H52" s="143">
        <v>78</v>
      </c>
      <c r="I52" s="83">
        <v>4409</v>
      </c>
      <c r="J52" s="83">
        <v>4350</v>
      </c>
      <c r="K52" s="134">
        <v>1.4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14073</v>
      </c>
      <c r="F53" s="34">
        <f>SUM(F45:F52)</f>
        <v>13778</v>
      </c>
      <c r="G53" s="134">
        <f>((E53-F53)/F53)*100</f>
        <v>2.141094498475831</v>
      </c>
      <c r="H53" s="144"/>
      <c r="I53" s="84">
        <f>SUM(I45:I52)</f>
        <v>14355</v>
      </c>
      <c r="J53" s="84">
        <f>SUM(J45:J52)</f>
        <v>14155</v>
      </c>
      <c r="K53" s="134">
        <f>((I53-J53)/J53)*100</f>
        <v>1.412928293889085</v>
      </c>
    </row>
    <row r="54" spans="1:11" ht="12.75" customHeight="1">
      <c r="A54" s="60" t="s">
        <v>413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28</v>
      </c>
      <c r="E55" s="83">
        <v>144</v>
      </c>
      <c r="F55" s="117">
        <v>141</v>
      </c>
      <c r="G55" s="134">
        <v>1.6</v>
      </c>
      <c r="H55" s="143">
        <v>30</v>
      </c>
      <c r="I55" s="83">
        <v>156</v>
      </c>
      <c r="J55" s="83">
        <v>154</v>
      </c>
      <c r="K55" s="134">
        <v>1.8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999</v>
      </c>
      <c r="F56" s="117">
        <v>979</v>
      </c>
      <c r="G56" s="134">
        <v>2.1</v>
      </c>
      <c r="H56" s="143">
        <v>46</v>
      </c>
      <c r="I56" s="83">
        <v>1094</v>
      </c>
      <c r="J56" s="83">
        <v>1101</v>
      </c>
      <c r="K56" s="134">
        <v>-0.6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27</v>
      </c>
      <c r="E57" s="83">
        <v>4140</v>
      </c>
      <c r="F57" s="117">
        <v>4058</v>
      </c>
      <c r="G57" s="134">
        <v>2</v>
      </c>
      <c r="H57" s="143">
        <v>39</v>
      </c>
      <c r="I57" s="83">
        <v>4288</v>
      </c>
      <c r="J57" s="83">
        <v>4227</v>
      </c>
      <c r="K57" s="134">
        <v>1.5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70</v>
      </c>
      <c r="E58" s="83">
        <v>1082</v>
      </c>
      <c r="F58" s="117">
        <v>1064</v>
      </c>
      <c r="G58" s="134">
        <v>1.7</v>
      </c>
      <c r="H58" s="143">
        <v>70</v>
      </c>
      <c r="I58" s="83">
        <v>1091</v>
      </c>
      <c r="J58" s="83">
        <v>1101</v>
      </c>
      <c r="K58" s="134">
        <v>-0.9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6</v>
      </c>
      <c r="E59" s="83">
        <v>119</v>
      </c>
      <c r="F59" s="117">
        <v>120</v>
      </c>
      <c r="G59" s="134">
        <v>-0.4</v>
      </c>
      <c r="H59" s="143">
        <v>6</v>
      </c>
      <c r="I59" s="83">
        <v>116</v>
      </c>
      <c r="J59" s="83">
        <v>117</v>
      </c>
      <c r="K59" s="134">
        <v>-1.6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93</v>
      </c>
      <c r="E60" s="83">
        <v>576</v>
      </c>
      <c r="F60" s="117">
        <v>566</v>
      </c>
      <c r="G60" s="134">
        <v>1.7</v>
      </c>
      <c r="H60" s="143">
        <v>93</v>
      </c>
      <c r="I60" s="83">
        <v>593</v>
      </c>
      <c r="J60" s="83">
        <v>585</v>
      </c>
      <c r="K60" s="134">
        <v>1.4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59</v>
      </c>
      <c r="E61" s="83">
        <v>670</v>
      </c>
      <c r="F61" s="117">
        <v>649</v>
      </c>
      <c r="G61" s="134">
        <v>3.2</v>
      </c>
      <c r="H61" s="143">
        <v>58</v>
      </c>
      <c r="I61" s="83">
        <v>697</v>
      </c>
      <c r="J61" s="83">
        <v>678</v>
      </c>
      <c r="K61" s="134">
        <v>2.8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33</v>
      </c>
      <c r="E62" s="83">
        <v>369</v>
      </c>
      <c r="F62" s="117">
        <v>365</v>
      </c>
      <c r="G62" s="134">
        <v>1.1</v>
      </c>
      <c r="H62" s="143">
        <v>33</v>
      </c>
      <c r="I62" s="83">
        <v>398</v>
      </c>
      <c r="J62" s="83">
        <v>393</v>
      </c>
      <c r="K62" s="134">
        <v>1.2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47</v>
      </c>
      <c r="E63" s="83">
        <v>880</v>
      </c>
      <c r="F63" s="117">
        <v>853</v>
      </c>
      <c r="G63" s="134">
        <v>3.2</v>
      </c>
      <c r="H63" s="143">
        <v>43</v>
      </c>
      <c r="I63" s="83">
        <v>887</v>
      </c>
      <c r="J63" s="83">
        <v>873</v>
      </c>
      <c r="K63" s="134">
        <v>1.6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82</v>
      </c>
      <c r="E64" s="83">
        <v>1120</v>
      </c>
      <c r="F64" s="117">
        <v>1103</v>
      </c>
      <c r="G64" s="134">
        <v>1.6</v>
      </c>
      <c r="H64" s="143">
        <v>83</v>
      </c>
      <c r="I64" s="83">
        <v>1110</v>
      </c>
      <c r="J64" s="83">
        <v>1102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41</v>
      </c>
      <c r="E65" s="83">
        <v>575</v>
      </c>
      <c r="F65" s="117">
        <v>572</v>
      </c>
      <c r="G65" s="134">
        <v>0.6</v>
      </c>
      <c r="H65" s="143">
        <v>42</v>
      </c>
      <c r="I65" s="83">
        <v>601</v>
      </c>
      <c r="J65" s="83">
        <v>597</v>
      </c>
      <c r="K65" s="134">
        <v>0.5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37</v>
      </c>
      <c r="E66" s="83">
        <v>1101</v>
      </c>
      <c r="F66" s="117">
        <v>1086</v>
      </c>
      <c r="G66" s="134">
        <v>1.3</v>
      </c>
      <c r="H66" s="143">
        <v>65</v>
      </c>
      <c r="I66" s="83">
        <v>1085</v>
      </c>
      <c r="J66" s="83">
        <v>1062</v>
      </c>
      <c r="K66" s="134">
        <v>2.2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516</v>
      </c>
      <c r="F67" s="117">
        <v>505</v>
      </c>
      <c r="G67" s="134">
        <v>2.2</v>
      </c>
      <c r="H67" s="143">
        <v>0</v>
      </c>
      <c r="I67" s="83">
        <v>544</v>
      </c>
      <c r="J67" s="83">
        <v>533</v>
      </c>
      <c r="K67" s="134">
        <v>2</v>
      </c>
      <c r="L67">
        <v>51</v>
      </c>
    </row>
    <row r="68" spans="1:11" ht="12.75" customHeight="1">
      <c r="A68" s="207" t="s">
        <v>380</v>
      </c>
      <c r="B68" s="208"/>
      <c r="C68" s="209"/>
      <c r="D68" s="73"/>
      <c r="E68" s="84">
        <f>SUM(E55:E67)</f>
        <v>12291</v>
      </c>
      <c r="F68" s="34">
        <f>SUM(F55:F67)</f>
        <v>12061</v>
      </c>
      <c r="G68" s="134">
        <f>((E68-F68)/F68)*100</f>
        <v>1.906972887820247</v>
      </c>
      <c r="H68" s="85"/>
      <c r="I68" s="84">
        <f>SUM(I55:I67)</f>
        <v>12660</v>
      </c>
      <c r="J68" s="84">
        <f>SUM(J55:J67)</f>
        <v>12523</v>
      </c>
      <c r="K68" s="134">
        <f>((I68-J68)/J68)*100</f>
        <v>1.0939870638026032</v>
      </c>
    </row>
    <row r="69" spans="1:11" ht="12.75" customHeight="1">
      <c r="A69" s="210" t="s">
        <v>427</v>
      </c>
      <c r="B69" s="211"/>
      <c r="C69" s="212"/>
      <c r="D69" s="84">
        <f>SUM(D6:D68)</f>
        <v>1783</v>
      </c>
      <c r="E69" s="84">
        <f>E18+E29+E43+E53+E68</f>
        <v>59177</v>
      </c>
      <c r="F69" s="34">
        <f>F18+F29+F43+F53+F68</f>
        <v>58021</v>
      </c>
      <c r="G69" s="134">
        <f>((E69-F69)/F69)*100</f>
        <v>1.992382068561383</v>
      </c>
      <c r="H69" s="84">
        <f>SUM(H6:H68)</f>
        <v>1957</v>
      </c>
      <c r="I69" s="84">
        <f>I18+I29+I43+I53+I68</f>
        <v>61331</v>
      </c>
      <c r="J69" s="84">
        <f>J18+J29+J43+J53+J68</f>
        <v>60193</v>
      </c>
      <c r="K69" s="134">
        <f>((I69-J69)/J69)*100</f>
        <v>1.8905852840031232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359</v>
      </c>
      <c r="E4" s="232" t="s">
        <v>360</v>
      </c>
      <c r="F4" s="233"/>
      <c r="G4" s="234" t="s">
        <v>361</v>
      </c>
      <c r="H4" s="230" t="s">
        <v>359</v>
      </c>
      <c r="I4" s="232" t="s">
        <v>360</v>
      </c>
      <c r="J4" s="233"/>
      <c r="K4" s="234" t="s">
        <v>361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363</v>
      </c>
      <c r="E8" s="68" t="s">
        <v>364</v>
      </c>
      <c r="F8" s="68" t="s">
        <v>365</v>
      </c>
      <c r="G8" s="135" t="s">
        <v>366</v>
      </c>
      <c r="H8" s="68" t="s">
        <v>367</v>
      </c>
      <c r="I8" s="68" t="s">
        <v>368</v>
      </c>
      <c r="J8" s="68" t="s">
        <v>369</v>
      </c>
      <c r="K8" s="136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21</v>
      </c>
      <c r="E9" s="83">
        <v>2049</v>
      </c>
      <c r="F9" s="83">
        <v>1989</v>
      </c>
      <c r="G9" s="134">
        <v>3</v>
      </c>
      <c r="H9" s="143">
        <v>24</v>
      </c>
      <c r="I9" s="83">
        <v>2062</v>
      </c>
      <c r="J9" s="83">
        <v>2021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9</v>
      </c>
      <c r="E10" s="83">
        <v>232</v>
      </c>
      <c r="F10" s="83">
        <v>231</v>
      </c>
      <c r="G10" s="134">
        <v>0.7</v>
      </c>
      <c r="H10" s="143">
        <v>10</v>
      </c>
      <c r="I10" s="83">
        <v>250</v>
      </c>
      <c r="J10" s="83">
        <v>247</v>
      </c>
      <c r="K10" s="134">
        <v>1.4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59</v>
      </c>
      <c r="E11" s="83">
        <v>3621</v>
      </c>
      <c r="F11" s="83">
        <v>3568</v>
      </c>
      <c r="G11" s="134">
        <v>1.5</v>
      </c>
      <c r="H11" s="143">
        <v>62</v>
      </c>
      <c r="I11" s="83">
        <v>3744</v>
      </c>
      <c r="J11" s="83">
        <v>3704</v>
      </c>
      <c r="K11" s="134">
        <v>1.1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24</v>
      </c>
      <c r="E12" s="83">
        <v>515</v>
      </c>
      <c r="F12" s="83">
        <v>512</v>
      </c>
      <c r="G12" s="134">
        <v>0.4</v>
      </c>
      <c r="H12" s="143">
        <v>27</v>
      </c>
      <c r="I12" s="83">
        <v>515</v>
      </c>
      <c r="J12" s="83">
        <v>510</v>
      </c>
      <c r="K12" s="134">
        <v>1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49</v>
      </c>
      <c r="E13" s="83">
        <v>4441</v>
      </c>
      <c r="F13" s="83">
        <v>4353</v>
      </c>
      <c r="G13" s="134">
        <v>2</v>
      </c>
      <c r="H13" s="143">
        <v>80</v>
      </c>
      <c r="I13" s="83">
        <v>4414</v>
      </c>
      <c r="J13" s="83">
        <v>4439</v>
      </c>
      <c r="K13" s="134">
        <v>-0.6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86</v>
      </c>
      <c r="E14" s="83">
        <v>6879</v>
      </c>
      <c r="F14" s="83">
        <v>6757</v>
      </c>
      <c r="G14" s="134">
        <v>1.8</v>
      </c>
      <c r="H14" s="143">
        <v>91</v>
      </c>
      <c r="I14" s="83">
        <v>6809</v>
      </c>
      <c r="J14" s="83">
        <v>6753</v>
      </c>
      <c r="K14" s="134">
        <v>0.8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13</v>
      </c>
      <c r="E15" s="83">
        <v>4847</v>
      </c>
      <c r="F15" s="83">
        <v>4605</v>
      </c>
      <c r="G15" s="134">
        <v>5.3</v>
      </c>
      <c r="H15" s="143">
        <v>12</v>
      </c>
      <c r="I15" s="83">
        <v>4786</v>
      </c>
      <c r="J15" s="83">
        <v>4760</v>
      </c>
      <c r="K15" s="134">
        <v>0.5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83">
        <v>655</v>
      </c>
      <c r="F16" s="83">
        <v>655</v>
      </c>
      <c r="G16" s="134">
        <v>0.1</v>
      </c>
      <c r="H16" s="143">
        <v>41</v>
      </c>
      <c r="I16" s="83">
        <v>610</v>
      </c>
      <c r="J16" s="83">
        <v>615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16</v>
      </c>
      <c r="E17" s="83">
        <v>116</v>
      </c>
      <c r="F17" s="83">
        <v>114</v>
      </c>
      <c r="G17" s="134">
        <v>1.6</v>
      </c>
      <c r="H17" s="143">
        <v>16</v>
      </c>
      <c r="I17" s="83">
        <v>115</v>
      </c>
      <c r="J17" s="83">
        <v>115</v>
      </c>
      <c r="K17" s="134">
        <v>0.2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84">
        <f>SUM(E9:E17)</f>
        <v>23355</v>
      </c>
      <c r="F18" s="84">
        <f>SUM(F9:F17)</f>
        <v>22784</v>
      </c>
      <c r="G18" s="134">
        <f>((E18-F18)/F18)*100</f>
        <v>2.5061446629213484</v>
      </c>
      <c r="H18" s="144"/>
      <c r="I18" s="84">
        <f>SUM(I9:I17)</f>
        <v>23305</v>
      </c>
      <c r="J18" s="84">
        <f>SUM(J9:J17)</f>
        <v>23164</v>
      </c>
      <c r="K18" s="134">
        <f>((I18-J18)/J18)*100</f>
        <v>0.60870316007598</v>
      </c>
    </row>
    <row r="19" spans="1:11" ht="12.75" customHeight="1">
      <c r="A19" s="60" t="s">
        <v>381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382</v>
      </c>
      <c r="B20" s="208"/>
      <c r="C20" s="209"/>
      <c r="D20" s="143">
        <v>17</v>
      </c>
      <c r="E20" s="83">
        <v>437</v>
      </c>
      <c r="F20" s="83">
        <v>427</v>
      </c>
      <c r="G20" s="134">
        <v>2.3</v>
      </c>
      <c r="H20" s="143">
        <v>17</v>
      </c>
      <c r="I20" s="83">
        <v>440</v>
      </c>
      <c r="J20" s="83">
        <v>437</v>
      </c>
      <c r="K20" s="134">
        <v>0.6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83">
        <v>255</v>
      </c>
      <c r="F21" s="83">
        <v>235</v>
      </c>
      <c r="G21" s="134">
        <v>8.8</v>
      </c>
      <c r="H21" s="143">
        <v>1</v>
      </c>
      <c r="I21" s="83">
        <v>174</v>
      </c>
      <c r="J21" s="83">
        <v>169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130</v>
      </c>
      <c r="E22" s="83">
        <v>9011</v>
      </c>
      <c r="F22" s="83">
        <v>8920</v>
      </c>
      <c r="G22" s="134">
        <v>1</v>
      </c>
      <c r="H22" s="143">
        <v>127</v>
      </c>
      <c r="I22" s="83">
        <v>9035</v>
      </c>
      <c r="J22" s="83">
        <v>9021</v>
      </c>
      <c r="K22" s="134">
        <v>0.2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104</v>
      </c>
      <c r="E23" s="83">
        <v>4365</v>
      </c>
      <c r="F23" s="83">
        <v>4330</v>
      </c>
      <c r="G23" s="134">
        <v>0.8</v>
      </c>
      <c r="H23" s="143">
        <v>106</v>
      </c>
      <c r="I23" s="83">
        <v>4130</v>
      </c>
      <c r="J23" s="83">
        <v>4111</v>
      </c>
      <c r="K23" s="134">
        <v>0.5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38</v>
      </c>
      <c r="E24" s="83">
        <v>3237</v>
      </c>
      <c r="F24" s="83">
        <v>3188</v>
      </c>
      <c r="G24" s="134">
        <v>1.5</v>
      </c>
      <c r="H24" s="143">
        <v>39</v>
      </c>
      <c r="I24" s="83">
        <v>3123</v>
      </c>
      <c r="J24" s="83">
        <v>3110</v>
      </c>
      <c r="K24" s="134">
        <v>0.4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20</v>
      </c>
      <c r="E25" s="83">
        <v>3852</v>
      </c>
      <c r="F25" s="83">
        <v>3775</v>
      </c>
      <c r="G25" s="134">
        <v>2</v>
      </c>
      <c r="H25" s="143">
        <v>20</v>
      </c>
      <c r="I25" s="83">
        <v>3956</v>
      </c>
      <c r="J25" s="83">
        <v>3875</v>
      </c>
      <c r="K25" s="134">
        <v>2.1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42</v>
      </c>
      <c r="E26" s="83">
        <v>1657</v>
      </c>
      <c r="F26" s="83">
        <v>1638</v>
      </c>
      <c r="G26" s="134">
        <v>1.1</v>
      </c>
      <c r="H26" s="143">
        <v>37</v>
      </c>
      <c r="I26" s="83">
        <v>1696</v>
      </c>
      <c r="J26" s="83">
        <v>1685</v>
      </c>
      <c r="K26" s="134">
        <v>0.6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114</v>
      </c>
      <c r="E27" s="83">
        <v>3767</v>
      </c>
      <c r="F27" s="83">
        <v>3749</v>
      </c>
      <c r="G27" s="134">
        <v>0.5</v>
      </c>
      <c r="H27" s="143">
        <v>157</v>
      </c>
      <c r="I27" s="83">
        <v>3829</v>
      </c>
      <c r="J27" s="83">
        <v>3836</v>
      </c>
      <c r="K27" s="134">
        <v>-0.2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3</v>
      </c>
      <c r="E28" s="83">
        <v>589</v>
      </c>
      <c r="F28" s="83">
        <v>633</v>
      </c>
      <c r="G28" s="134">
        <v>-6.9</v>
      </c>
      <c r="H28" s="143">
        <v>1</v>
      </c>
      <c r="I28" s="83">
        <v>664</v>
      </c>
      <c r="J28" s="83">
        <v>641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84">
        <f>SUM(E20:E28)</f>
        <v>27170</v>
      </c>
      <c r="F29" s="84">
        <f>SUM(F20:F28)</f>
        <v>26895</v>
      </c>
      <c r="G29" s="134">
        <f>((E29-F29)/F29)*100</f>
        <v>1.0224948875255624</v>
      </c>
      <c r="H29" s="144"/>
      <c r="I29" s="84">
        <f>SUM(I20:I28)</f>
        <v>27047</v>
      </c>
      <c r="J29" s="84">
        <f>SUM(J20:J28)</f>
        <v>26885</v>
      </c>
      <c r="K29" s="134">
        <f>((I29-J29)/J29)*100</f>
        <v>0.6025664868885996</v>
      </c>
    </row>
    <row r="30" spans="1:11" ht="12.75" customHeight="1">
      <c r="A30" s="60" t="s">
        <v>391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83">
        <v>5061</v>
      </c>
      <c r="F31" s="83">
        <v>4967</v>
      </c>
      <c r="G31" s="134">
        <v>1.9</v>
      </c>
      <c r="H31" s="143">
        <v>0</v>
      </c>
      <c r="I31" s="83">
        <v>5240</v>
      </c>
      <c r="J31" s="83">
        <v>5204</v>
      </c>
      <c r="K31" s="134">
        <v>0.7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33</v>
      </c>
      <c r="E32" s="83">
        <v>2503</v>
      </c>
      <c r="F32" s="83">
        <v>2394</v>
      </c>
      <c r="G32" s="134">
        <v>4.6</v>
      </c>
      <c r="H32" s="143">
        <v>34</v>
      </c>
      <c r="I32" s="83">
        <v>2582</v>
      </c>
      <c r="J32" s="83">
        <v>2514</v>
      </c>
      <c r="K32" s="134">
        <v>2.7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23</v>
      </c>
      <c r="E33" s="83">
        <v>825</v>
      </c>
      <c r="F33" s="83">
        <v>810</v>
      </c>
      <c r="G33" s="134">
        <v>1.8</v>
      </c>
      <c r="H33" s="143">
        <v>23</v>
      </c>
      <c r="I33" s="83">
        <v>819</v>
      </c>
      <c r="J33" s="83">
        <v>806</v>
      </c>
      <c r="K33" s="134">
        <v>1.6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83">
        <v>1025</v>
      </c>
      <c r="F34" s="83">
        <v>1007</v>
      </c>
      <c r="G34" s="134">
        <v>1.8</v>
      </c>
      <c r="H34" s="143">
        <v>18</v>
      </c>
      <c r="I34" s="83">
        <v>1015</v>
      </c>
      <c r="J34" s="83">
        <v>1012</v>
      </c>
      <c r="K34" s="134">
        <v>0.3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50</v>
      </c>
      <c r="E35" s="83">
        <v>4797</v>
      </c>
      <c r="F35" s="83">
        <v>4630</v>
      </c>
      <c r="G35" s="134">
        <v>3.6</v>
      </c>
      <c r="H35" s="143">
        <v>49</v>
      </c>
      <c r="I35" s="83">
        <v>4836</v>
      </c>
      <c r="J35" s="83">
        <v>4737</v>
      </c>
      <c r="K35" s="134">
        <v>2.1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28</v>
      </c>
      <c r="E36" s="83">
        <v>2273</v>
      </c>
      <c r="F36" s="83">
        <v>2182</v>
      </c>
      <c r="G36" s="134">
        <v>4.2</v>
      </c>
      <c r="H36" s="143">
        <v>27</v>
      </c>
      <c r="I36" s="83">
        <v>2227</v>
      </c>
      <c r="J36" s="83">
        <v>2193</v>
      </c>
      <c r="K36" s="134">
        <v>1.5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61</v>
      </c>
      <c r="E37" s="83">
        <v>2562</v>
      </c>
      <c r="F37" s="83">
        <v>2564</v>
      </c>
      <c r="G37" s="134">
        <v>-0.1</v>
      </c>
      <c r="H37" s="143">
        <v>62</v>
      </c>
      <c r="I37" s="83">
        <v>2526</v>
      </c>
      <c r="J37" s="83">
        <v>2577</v>
      </c>
      <c r="K37" s="134">
        <v>-2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11</v>
      </c>
      <c r="E38" s="83">
        <v>618</v>
      </c>
      <c r="F38" s="83">
        <v>578</v>
      </c>
      <c r="G38" s="134">
        <v>7</v>
      </c>
      <c r="H38" s="143">
        <v>11</v>
      </c>
      <c r="I38" s="83">
        <v>591</v>
      </c>
      <c r="J38" s="83">
        <v>578</v>
      </c>
      <c r="K38" s="134">
        <v>2.4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8</v>
      </c>
      <c r="E39" s="83">
        <v>144</v>
      </c>
      <c r="F39" s="83">
        <v>138</v>
      </c>
      <c r="G39" s="134">
        <v>4.4</v>
      </c>
      <c r="H39" s="143">
        <v>9</v>
      </c>
      <c r="I39" s="83">
        <v>148</v>
      </c>
      <c r="J39" s="83">
        <v>147</v>
      </c>
      <c r="K39" s="134">
        <v>0.7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91</v>
      </c>
      <c r="E40" s="83">
        <v>4781</v>
      </c>
      <c r="F40" s="83">
        <v>4612</v>
      </c>
      <c r="G40" s="134">
        <v>3.7</v>
      </c>
      <c r="H40" s="143">
        <v>99</v>
      </c>
      <c r="I40" s="83">
        <v>4658</v>
      </c>
      <c r="J40" s="83">
        <v>4593</v>
      </c>
      <c r="K40" s="134">
        <v>1.4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9</v>
      </c>
      <c r="E41" s="83">
        <v>197</v>
      </c>
      <c r="F41" s="83">
        <v>184</v>
      </c>
      <c r="G41" s="134">
        <v>7</v>
      </c>
      <c r="H41" s="143">
        <v>10</v>
      </c>
      <c r="I41" s="83">
        <v>186</v>
      </c>
      <c r="J41" s="83">
        <v>178</v>
      </c>
      <c r="K41" s="134">
        <v>4.8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62</v>
      </c>
      <c r="E42" s="83">
        <v>2153</v>
      </c>
      <c r="F42" s="83">
        <v>2104</v>
      </c>
      <c r="G42" s="134">
        <v>2.3</v>
      </c>
      <c r="H42" s="143">
        <v>66</v>
      </c>
      <c r="I42" s="83">
        <v>2087</v>
      </c>
      <c r="J42" s="83">
        <v>2120</v>
      </c>
      <c r="K42" s="134">
        <v>-1.5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84">
        <f>SUM(E31:E42)</f>
        <v>26939</v>
      </c>
      <c r="F43" s="84">
        <f>SUM(F31:F42)</f>
        <v>26170</v>
      </c>
      <c r="G43" s="134">
        <f>((E43-F43)/F43)*100</f>
        <v>2.9384791746274357</v>
      </c>
      <c r="H43" s="144"/>
      <c r="I43" s="84">
        <f>SUM(I31:I42)</f>
        <v>26915</v>
      </c>
      <c r="J43" s="84">
        <f>SUM(J31:J42)</f>
        <v>26659</v>
      </c>
      <c r="K43" s="134">
        <f>((I43-J43)/J43)*100</f>
        <v>0.9602760793728196</v>
      </c>
    </row>
    <row r="44" spans="1:11" ht="12.75" customHeight="1">
      <c r="A44" s="60" t="s">
        <v>404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83">
        <v>1890</v>
      </c>
      <c r="F45" s="83">
        <v>1855</v>
      </c>
      <c r="G45" s="134">
        <v>1.9</v>
      </c>
      <c r="H45" s="143">
        <v>0</v>
      </c>
      <c r="I45" s="83">
        <v>1778</v>
      </c>
      <c r="J45" s="83">
        <v>1766</v>
      </c>
      <c r="K45" s="134">
        <v>0.7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8</v>
      </c>
      <c r="E46" s="83">
        <v>992</v>
      </c>
      <c r="F46" s="83">
        <v>967</v>
      </c>
      <c r="G46" s="134">
        <v>2.6</v>
      </c>
      <c r="H46" s="143">
        <v>9</v>
      </c>
      <c r="I46" s="83">
        <v>1035</v>
      </c>
      <c r="J46" s="83">
        <v>1010</v>
      </c>
      <c r="K46" s="134">
        <v>2.5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7</v>
      </c>
      <c r="E47" s="83">
        <v>1474</v>
      </c>
      <c r="F47" s="83">
        <v>1452</v>
      </c>
      <c r="G47" s="134">
        <v>1.5</v>
      </c>
      <c r="H47" s="143">
        <v>0</v>
      </c>
      <c r="I47" s="83">
        <v>1437</v>
      </c>
      <c r="J47" s="83">
        <v>1427</v>
      </c>
      <c r="K47" s="134">
        <v>0.7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10</v>
      </c>
      <c r="E48" s="83">
        <v>1869</v>
      </c>
      <c r="F48" s="83">
        <v>1939</v>
      </c>
      <c r="G48" s="134">
        <v>-3.6</v>
      </c>
      <c r="H48" s="143">
        <v>9</v>
      </c>
      <c r="I48" s="83">
        <v>1716</v>
      </c>
      <c r="J48" s="83">
        <v>1832</v>
      </c>
      <c r="K48" s="134">
        <v>-6.3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83">
        <v>1035</v>
      </c>
      <c r="F49" s="83">
        <v>1016</v>
      </c>
      <c r="G49" s="134">
        <v>1.9</v>
      </c>
      <c r="H49" s="143">
        <v>0</v>
      </c>
      <c r="I49" s="83">
        <v>1061</v>
      </c>
      <c r="J49" s="83">
        <v>1055</v>
      </c>
      <c r="K49" s="134">
        <v>0.7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83">
        <v>1683</v>
      </c>
      <c r="F50" s="83">
        <v>1652</v>
      </c>
      <c r="G50" s="134">
        <v>1.9</v>
      </c>
      <c r="H50" s="143">
        <v>0</v>
      </c>
      <c r="I50" s="83">
        <v>1620</v>
      </c>
      <c r="J50" s="83">
        <v>1610</v>
      </c>
      <c r="K50" s="134">
        <v>0.6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9</v>
      </c>
      <c r="E51" s="83">
        <v>2755</v>
      </c>
      <c r="F51" s="83">
        <v>2676</v>
      </c>
      <c r="G51" s="134">
        <v>2.9</v>
      </c>
      <c r="H51" s="143">
        <v>9</v>
      </c>
      <c r="I51" s="83">
        <v>2941</v>
      </c>
      <c r="J51" s="83">
        <v>2888</v>
      </c>
      <c r="K51" s="134">
        <v>1.8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68</v>
      </c>
      <c r="E52" s="83">
        <v>12191</v>
      </c>
      <c r="F52" s="83">
        <v>11910</v>
      </c>
      <c r="G52" s="134">
        <v>2.4</v>
      </c>
      <c r="H52" s="143">
        <v>68</v>
      </c>
      <c r="I52" s="83">
        <v>11915</v>
      </c>
      <c r="J52" s="83">
        <v>11718</v>
      </c>
      <c r="K52" s="134">
        <v>1.7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84">
        <f>SUM(E45:E52)</f>
        <v>23889</v>
      </c>
      <c r="F53" s="84">
        <f>SUM(F45:F52)</f>
        <v>23467</v>
      </c>
      <c r="G53" s="134">
        <f>((E53-F53)/F53)*100</f>
        <v>1.798269910938765</v>
      </c>
      <c r="H53" s="144"/>
      <c r="I53" s="84">
        <f>SUM(I45:I52)</f>
        <v>23503</v>
      </c>
      <c r="J53" s="84">
        <f>SUM(J45:J52)</f>
        <v>23306</v>
      </c>
      <c r="K53" s="134">
        <f>((I53-J53)/J53)*100</f>
        <v>0.8452758946194114</v>
      </c>
    </row>
    <row r="54" spans="1:11" ht="12.75" customHeight="1">
      <c r="A54" s="60" t="s">
        <v>413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414</v>
      </c>
      <c r="B55" s="208"/>
      <c r="C55" s="209"/>
      <c r="D55" s="143">
        <v>35</v>
      </c>
      <c r="E55" s="83">
        <v>173</v>
      </c>
      <c r="F55" s="83">
        <v>169</v>
      </c>
      <c r="G55" s="134">
        <v>2.6</v>
      </c>
      <c r="H55" s="143">
        <v>38</v>
      </c>
      <c r="I55" s="83">
        <v>174</v>
      </c>
      <c r="J55" s="83">
        <v>172</v>
      </c>
      <c r="K55" s="134">
        <v>1.3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83">
        <v>2327</v>
      </c>
      <c r="F56" s="83">
        <v>2288</v>
      </c>
      <c r="G56" s="134">
        <v>1.7</v>
      </c>
      <c r="H56" s="143">
        <v>16</v>
      </c>
      <c r="I56" s="83">
        <v>2694</v>
      </c>
      <c r="J56" s="83">
        <v>2679</v>
      </c>
      <c r="K56" s="134">
        <v>0.6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52</v>
      </c>
      <c r="E57" s="83">
        <v>20938</v>
      </c>
      <c r="F57" s="83">
        <v>20775</v>
      </c>
      <c r="G57" s="134">
        <v>0.8</v>
      </c>
      <c r="H57" s="143">
        <v>42</v>
      </c>
      <c r="I57" s="83">
        <v>20113</v>
      </c>
      <c r="J57" s="83">
        <v>20295</v>
      </c>
      <c r="K57" s="134">
        <v>-0.9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20</v>
      </c>
      <c r="E58" s="83">
        <v>2441</v>
      </c>
      <c r="F58" s="83">
        <v>2397</v>
      </c>
      <c r="G58" s="134">
        <v>1.8</v>
      </c>
      <c r="H58" s="143">
        <v>20</v>
      </c>
      <c r="I58" s="83">
        <v>2098</v>
      </c>
      <c r="J58" s="83">
        <v>2043</v>
      </c>
      <c r="K58" s="134">
        <v>2.7</v>
      </c>
      <c r="L58">
        <v>42</v>
      </c>
    </row>
    <row r="59" spans="1:12" ht="12.75" customHeight="1">
      <c r="A59" s="207" t="s">
        <v>418</v>
      </c>
      <c r="B59" s="208"/>
      <c r="C59" s="209"/>
      <c r="D59" s="143">
        <v>21</v>
      </c>
      <c r="E59" s="83">
        <v>392</v>
      </c>
      <c r="F59" s="83">
        <v>384</v>
      </c>
      <c r="G59" s="134">
        <v>2.2</v>
      </c>
      <c r="H59" s="143">
        <v>23</v>
      </c>
      <c r="I59" s="83">
        <v>413</v>
      </c>
      <c r="J59" s="83">
        <v>404</v>
      </c>
      <c r="K59" s="134">
        <v>2.2</v>
      </c>
      <c r="L59">
        <v>43</v>
      </c>
    </row>
    <row r="60" spans="1:12" ht="12.75" customHeight="1">
      <c r="A60" s="207" t="s">
        <v>419</v>
      </c>
      <c r="B60" s="208"/>
      <c r="C60" s="209"/>
      <c r="D60" s="143">
        <v>56</v>
      </c>
      <c r="E60" s="83">
        <v>439</v>
      </c>
      <c r="F60" s="83">
        <v>428</v>
      </c>
      <c r="G60" s="134">
        <v>2.7</v>
      </c>
      <c r="H60" s="143">
        <v>57</v>
      </c>
      <c r="I60" s="83">
        <v>431</v>
      </c>
      <c r="J60" s="83">
        <v>430</v>
      </c>
      <c r="K60" s="134">
        <v>0.3</v>
      </c>
      <c r="L60">
        <v>44</v>
      </c>
    </row>
    <row r="61" spans="1:12" ht="12.75" customHeight="1">
      <c r="A61" s="207" t="s">
        <v>420</v>
      </c>
      <c r="B61" s="208"/>
      <c r="C61" s="209"/>
      <c r="D61" s="143">
        <v>6</v>
      </c>
      <c r="E61" s="83">
        <v>229</v>
      </c>
      <c r="F61" s="83">
        <v>221</v>
      </c>
      <c r="G61" s="134">
        <v>3.3</v>
      </c>
      <c r="H61" s="143">
        <v>6</v>
      </c>
      <c r="I61" s="83">
        <v>239</v>
      </c>
      <c r="J61" s="83">
        <v>231</v>
      </c>
      <c r="K61" s="134">
        <v>3.4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29</v>
      </c>
      <c r="E62" s="83">
        <v>960</v>
      </c>
      <c r="F62" s="83">
        <v>971</v>
      </c>
      <c r="G62" s="134">
        <v>-1.1</v>
      </c>
      <c r="H62" s="143">
        <v>28</v>
      </c>
      <c r="I62" s="83">
        <v>949</v>
      </c>
      <c r="J62" s="83">
        <v>964</v>
      </c>
      <c r="K62" s="134">
        <v>-1.6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41</v>
      </c>
      <c r="E63" s="83">
        <v>695</v>
      </c>
      <c r="F63" s="83">
        <v>686</v>
      </c>
      <c r="G63" s="134">
        <v>1.2</v>
      </c>
      <c r="H63" s="143">
        <v>43</v>
      </c>
      <c r="I63" s="83">
        <v>728</v>
      </c>
      <c r="J63" s="83">
        <v>730</v>
      </c>
      <c r="K63" s="134">
        <v>-0.2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18</v>
      </c>
      <c r="E64" s="83">
        <v>1318</v>
      </c>
      <c r="F64" s="83">
        <v>1298</v>
      </c>
      <c r="G64" s="134">
        <v>1.5</v>
      </c>
      <c r="H64" s="143">
        <v>18</v>
      </c>
      <c r="I64" s="83">
        <v>1292</v>
      </c>
      <c r="J64" s="83">
        <v>1293</v>
      </c>
      <c r="K64" s="134">
        <v>0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32</v>
      </c>
      <c r="E65" s="83">
        <v>1217</v>
      </c>
      <c r="F65" s="83">
        <v>1191</v>
      </c>
      <c r="G65" s="134">
        <v>2.2</v>
      </c>
      <c r="H65" s="143">
        <v>36</v>
      </c>
      <c r="I65" s="83">
        <v>1099</v>
      </c>
      <c r="J65" s="83">
        <v>1109</v>
      </c>
      <c r="K65" s="134">
        <v>-0.9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24</v>
      </c>
      <c r="E66" s="83">
        <v>3158</v>
      </c>
      <c r="F66" s="83">
        <v>3092</v>
      </c>
      <c r="G66" s="134">
        <v>2.1</v>
      </c>
      <c r="H66" s="143">
        <v>47</v>
      </c>
      <c r="I66" s="83">
        <v>3162</v>
      </c>
      <c r="J66" s="83">
        <v>3071</v>
      </c>
      <c r="K66" s="134">
        <v>3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83">
        <v>148</v>
      </c>
      <c r="F67" s="83">
        <v>145</v>
      </c>
      <c r="G67" s="134">
        <v>1.9</v>
      </c>
      <c r="H67" s="143">
        <v>0</v>
      </c>
      <c r="I67" s="83">
        <v>145</v>
      </c>
      <c r="J67" s="83">
        <v>144</v>
      </c>
      <c r="K67" s="134">
        <v>0.7</v>
      </c>
      <c r="L67">
        <v>51</v>
      </c>
    </row>
    <row r="68" spans="1:11" ht="12.75" customHeight="1">
      <c r="A68" s="207" t="s">
        <v>380</v>
      </c>
      <c r="B68" s="208"/>
      <c r="C68" s="209"/>
      <c r="D68" s="31"/>
      <c r="E68" s="84">
        <f>SUM(E55:E67)</f>
        <v>34435</v>
      </c>
      <c r="F68" s="84">
        <f>SUM(F55:F67)</f>
        <v>34045</v>
      </c>
      <c r="G68" s="134">
        <f>((E68-F68)/F68)*100</f>
        <v>1.1455426641210162</v>
      </c>
      <c r="H68" s="85"/>
      <c r="I68" s="84">
        <f>SUM(I55:I67)</f>
        <v>33537</v>
      </c>
      <c r="J68" s="84">
        <f>SUM(J55:J67)</f>
        <v>33565</v>
      </c>
      <c r="K68" s="134">
        <f>((I68-J68)/J68)*100</f>
        <v>-0.08342022940563086</v>
      </c>
    </row>
    <row r="69" spans="1:11" ht="12.75" customHeight="1">
      <c r="A69" s="210" t="s">
        <v>427</v>
      </c>
      <c r="B69" s="211"/>
      <c r="C69" s="212"/>
      <c r="D69" s="34">
        <f>SUM(D6:D68)</f>
        <v>1596</v>
      </c>
      <c r="E69" s="84">
        <f>E18+E29+E43+E53+E68</f>
        <v>135788</v>
      </c>
      <c r="F69" s="84">
        <f>F18+F29+F43+F53+F68</f>
        <v>133361</v>
      </c>
      <c r="G69" s="134">
        <f>((E69-F69)/F69)*100</f>
        <v>1.8198723764818798</v>
      </c>
      <c r="H69" s="34">
        <f>SUM(H6:H68)</f>
        <v>1745</v>
      </c>
      <c r="I69" s="84">
        <f>I18+I29+I43+I53+I68</f>
        <v>134307</v>
      </c>
      <c r="J69" s="84">
        <f>J18+J29+J43+J53+J68</f>
        <v>133579</v>
      </c>
      <c r="K69" s="134">
        <f>((I69-J69)/J69)*100</f>
        <v>0.5449958451553013</v>
      </c>
    </row>
    <row r="70" spans="1:11" ht="12.75">
      <c r="A70" s="213" t="s">
        <v>428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430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358</v>
      </c>
      <c r="B3" s="219"/>
      <c r="C3" s="220"/>
      <c r="D3" s="227" t="str">
        <f>Data!B4</f>
        <v>August</v>
      </c>
      <c r="E3" s="228"/>
      <c r="F3" s="228"/>
      <c r="G3" s="229"/>
      <c r="H3" s="227">
        <f>Data!B6</f>
        <v>39995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359</v>
      </c>
      <c r="E4" s="240" t="s">
        <v>360</v>
      </c>
      <c r="F4" s="241"/>
      <c r="G4" s="242" t="s">
        <v>361</v>
      </c>
      <c r="H4" s="238" t="s">
        <v>359</v>
      </c>
      <c r="I4" s="240" t="s">
        <v>360</v>
      </c>
      <c r="J4" s="241"/>
      <c r="K4" s="242" t="s">
        <v>361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362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363</v>
      </c>
      <c r="E8" s="116" t="s">
        <v>364</v>
      </c>
      <c r="F8" s="116" t="s">
        <v>365</v>
      </c>
      <c r="G8" s="107" t="s">
        <v>366</v>
      </c>
      <c r="H8" s="116" t="s">
        <v>367</v>
      </c>
      <c r="I8" s="116" t="s">
        <v>368</v>
      </c>
      <c r="J8" s="116" t="s">
        <v>369</v>
      </c>
      <c r="K8" s="109" t="s">
        <v>370</v>
      </c>
      <c r="L8" s="72" t="s">
        <v>56</v>
      </c>
    </row>
    <row r="9" spans="1:12" ht="12.75" customHeight="1">
      <c r="A9" s="207" t="s">
        <v>371</v>
      </c>
      <c r="B9" s="208"/>
      <c r="C9" s="209"/>
      <c r="D9" s="143">
        <v>27</v>
      </c>
      <c r="E9" s="117">
        <v>2901</v>
      </c>
      <c r="F9" s="117">
        <v>2829</v>
      </c>
      <c r="G9" s="134">
        <v>2.5</v>
      </c>
      <c r="H9" s="143">
        <v>29</v>
      </c>
      <c r="I9" s="117">
        <v>2925</v>
      </c>
      <c r="J9" s="117">
        <v>2869</v>
      </c>
      <c r="K9" s="134">
        <v>2</v>
      </c>
      <c r="L9">
        <v>1</v>
      </c>
    </row>
    <row r="10" spans="1:12" ht="12.75" customHeight="1">
      <c r="A10" s="207" t="s">
        <v>372</v>
      </c>
      <c r="B10" s="208"/>
      <c r="C10" s="209"/>
      <c r="D10" s="143">
        <v>89</v>
      </c>
      <c r="E10" s="117">
        <v>1326</v>
      </c>
      <c r="F10" s="117">
        <v>1321</v>
      </c>
      <c r="G10" s="134">
        <v>0.4</v>
      </c>
      <c r="H10" s="143">
        <v>92</v>
      </c>
      <c r="I10" s="117">
        <v>1394</v>
      </c>
      <c r="J10" s="117">
        <v>1356</v>
      </c>
      <c r="K10" s="134">
        <v>2.8</v>
      </c>
      <c r="L10">
        <v>2</v>
      </c>
    </row>
    <row r="11" spans="1:12" ht="12.75" customHeight="1">
      <c r="A11" s="207" t="s">
        <v>373</v>
      </c>
      <c r="B11" s="208"/>
      <c r="C11" s="209"/>
      <c r="D11" s="143">
        <v>67</v>
      </c>
      <c r="E11" s="117">
        <v>4855</v>
      </c>
      <c r="F11" s="117">
        <v>4787</v>
      </c>
      <c r="G11" s="134">
        <v>1.4</v>
      </c>
      <c r="H11" s="143">
        <v>70</v>
      </c>
      <c r="I11" s="117">
        <v>5124</v>
      </c>
      <c r="J11" s="117">
        <v>5073</v>
      </c>
      <c r="K11" s="134">
        <v>1</v>
      </c>
      <c r="L11">
        <v>3</v>
      </c>
    </row>
    <row r="12" spans="1:12" ht="12.75" customHeight="1">
      <c r="A12" s="207" t="s">
        <v>374</v>
      </c>
      <c r="B12" s="208"/>
      <c r="C12" s="209"/>
      <c r="D12" s="143">
        <v>58</v>
      </c>
      <c r="E12" s="117">
        <v>1265</v>
      </c>
      <c r="F12" s="117">
        <v>1253</v>
      </c>
      <c r="G12" s="134">
        <v>1</v>
      </c>
      <c r="H12" s="143">
        <v>59</v>
      </c>
      <c r="I12" s="117">
        <v>1257</v>
      </c>
      <c r="J12" s="117">
        <v>1239</v>
      </c>
      <c r="K12" s="134">
        <v>1.5</v>
      </c>
      <c r="L12">
        <v>4</v>
      </c>
    </row>
    <row r="13" spans="1:12" ht="12.75" customHeight="1">
      <c r="A13" s="207" t="s">
        <v>375</v>
      </c>
      <c r="B13" s="208"/>
      <c r="C13" s="209"/>
      <c r="D13" s="143">
        <v>54</v>
      </c>
      <c r="E13" s="117">
        <v>6277</v>
      </c>
      <c r="F13" s="117">
        <v>6136</v>
      </c>
      <c r="G13" s="134">
        <v>2.3</v>
      </c>
      <c r="H13" s="143">
        <v>104</v>
      </c>
      <c r="I13" s="117">
        <v>6267</v>
      </c>
      <c r="J13" s="117">
        <v>6285</v>
      </c>
      <c r="K13" s="134">
        <v>-0.3</v>
      </c>
      <c r="L13">
        <v>5</v>
      </c>
    </row>
    <row r="14" spans="1:12" ht="12.75" customHeight="1">
      <c r="A14" s="207" t="s">
        <v>376</v>
      </c>
      <c r="B14" s="208"/>
      <c r="C14" s="209"/>
      <c r="D14" s="143">
        <v>151</v>
      </c>
      <c r="E14" s="117">
        <v>12449</v>
      </c>
      <c r="F14" s="117">
        <v>12323</v>
      </c>
      <c r="G14" s="134">
        <v>1</v>
      </c>
      <c r="H14" s="143">
        <v>161</v>
      </c>
      <c r="I14" s="117">
        <v>12064</v>
      </c>
      <c r="J14" s="117">
        <v>12030</v>
      </c>
      <c r="K14" s="134">
        <v>0.3</v>
      </c>
      <c r="L14">
        <v>6</v>
      </c>
    </row>
    <row r="15" spans="1:12" ht="12.75" customHeight="1">
      <c r="A15" s="207" t="s">
        <v>377</v>
      </c>
      <c r="B15" s="208"/>
      <c r="C15" s="209"/>
      <c r="D15" s="143">
        <v>40</v>
      </c>
      <c r="E15" s="117">
        <v>10049</v>
      </c>
      <c r="F15" s="117">
        <v>9702</v>
      </c>
      <c r="G15" s="134">
        <v>3.6</v>
      </c>
      <c r="H15" s="143">
        <v>40</v>
      </c>
      <c r="I15" s="117">
        <v>9940</v>
      </c>
      <c r="J15" s="117">
        <v>9843</v>
      </c>
      <c r="K15" s="134">
        <v>1</v>
      </c>
      <c r="L15">
        <v>7</v>
      </c>
    </row>
    <row r="16" spans="1:12" ht="12.75" customHeight="1">
      <c r="A16" s="207" t="s">
        <v>378</v>
      </c>
      <c r="B16" s="208"/>
      <c r="C16" s="209"/>
      <c r="D16" s="143">
        <v>38</v>
      </c>
      <c r="E16" s="117">
        <v>864</v>
      </c>
      <c r="F16" s="117">
        <v>864</v>
      </c>
      <c r="G16" s="134">
        <v>0.1</v>
      </c>
      <c r="H16" s="143">
        <v>41</v>
      </c>
      <c r="I16" s="117">
        <v>815</v>
      </c>
      <c r="J16" s="117">
        <v>822</v>
      </c>
      <c r="K16" s="134">
        <v>-0.8</v>
      </c>
      <c r="L16">
        <v>8</v>
      </c>
    </row>
    <row r="17" spans="1:12" ht="12.75" customHeight="1">
      <c r="A17" s="207" t="s">
        <v>379</v>
      </c>
      <c r="B17" s="208"/>
      <c r="C17" s="209"/>
      <c r="D17" s="143">
        <v>74</v>
      </c>
      <c r="E17" s="117">
        <v>728</v>
      </c>
      <c r="F17" s="117">
        <v>720</v>
      </c>
      <c r="G17" s="134">
        <v>1.2</v>
      </c>
      <c r="H17" s="143">
        <v>73</v>
      </c>
      <c r="I17" s="117">
        <v>751</v>
      </c>
      <c r="J17" s="117">
        <v>740</v>
      </c>
      <c r="K17" s="134">
        <v>1.4</v>
      </c>
      <c r="L17">
        <v>9</v>
      </c>
    </row>
    <row r="18" spans="1:11" ht="12.75" customHeight="1">
      <c r="A18" s="207" t="s">
        <v>380</v>
      </c>
      <c r="B18" s="208"/>
      <c r="C18" s="209"/>
      <c r="D18" s="144"/>
      <c r="E18" s="34">
        <f>SUM(E9:E17)</f>
        <v>40714</v>
      </c>
      <c r="F18" s="34">
        <f>SUM(F9:F17)</f>
        <v>39935</v>
      </c>
      <c r="G18" s="134">
        <f>((E18-F18)/F18)*100</f>
        <v>1.9506698384875423</v>
      </c>
      <c r="H18" s="144"/>
      <c r="I18" s="34">
        <f>SUM(I9:I17)</f>
        <v>40537</v>
      </c>
      <c r="J18" s="34">
        <f>SUM(J9:J17)</f>
        <v>40257</v>
      </c>
      <c r="K18" s="134">
        <f>((I18-J18)/J18)*100</f>
        <v>0.6955312119631368</v>
      </c>
    </row>
    <row r="19" spans="1:11" ht="12.75" customHeight="1">
      <c r="A19" s="60" t="s">
        <v>381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382</v>
      </c>
      <c r="B20" s="208"/>
      <c r="C20" s="209"/>
      <c r="D20" s="143">
        <v>63</v>
      </c>
      <c r="E20" s="117">
        <v>889</v>
      </c>
      <c r="F20" s="117">
        <v>879</v>
      </c>
      <c r="G20" s="134">
        <v>1.1</v>
      </c>
      <c r="H20" s="143">
        <v>64</v>
      </c>
      <c r="I20" s="117">
        <v>924</v>
      </c>
      <c r="J20" s="117">
        <v>923</v>
      </c>
      <c r="K20" s="134">
        <v>0.1</v>
      </c>
      <c r="L20">
        <v>10</v>
      </c>
    </row>
    <row r="21" spans="1:12" ht="12.75" customHeight="1">
      <c r="A21" s="207" t="s">
        <v>383</v>
      </c>
      <c r="B21" s="208"/>
      <c r="C21" s="209"/>
      <c r="D21" s="143">
        <v>1</v>
      </c>
      <c r="E21" s="117">
        <v>357</v>
      </c>
      <c r="F21" s="117">
        <v>328</v>
      </c>
      <c r="G21" s="134">
        <v>8.8</v>
      </c>
      <c r="H21" s="143">
        <v>1</v>
      </c>
      <c r="I21" s="117">
        <v>242</v>
      </c>
      <c r="J21" s="117">
        <v>235</v>
      </c>
      <c r="K21" s="134">
        <v>2.8</v>
      </c>
      <c r="L21">
        <v>11</v>
      </c>
    </row>
    <row r="22" spans="1:12" ht="12.75" customHeight="1">
      <c r="A22" s="207" t="s">
        <v>384</v>
      </c>
      <c r="B22" s="208"/>
      <c r="C22" s="209"/>
      <c r="D22" s="143">
        <v>240</v>
      </c>
      <c r="E22" s="117">
        <v>16479</v>
      </c>
      <c r="F22" s="117">
        <v>16540</v>
      </c>
      <c r="G22" s="134">
        <v>-0.4</v>
      </c>
      <c r="H22" s="143">
        <v>236</v>
      </c>
      <c r="I22" s="117">
        <v>16671</v>
      </c>
      <c r="J22" s="117">
        <v>16809</v>
      </c>
      <c r="K22" s="134">
        <v>-0.8</v>
      </c>
      <c r="L22">
        <v>12</v>
      </c>
    </row>
    <row r="23" spans="1:12" ht="12.75" customHeight="1">
      <c r="A23" s="207" t="s">
        <v>385</v>
      </c>
      <c r="B23" s="208"/>
      <c r="C23" s="209"/>
      <c r="D23" s="143">
        <v>223</v>
      </c>
      <c r="E23" s="117">
        <v>8929</v>
      </c>
      <c r="F23" s="117">
        <v>8808</v>
      </c>
      <c r="G23" s="134">
        <v>1.4</v>
      </c>
      <c r="H23" s="143">
        <v>224</v>
      </c>
      <c r="I23" s="117">
        <v>9281</v>
      </c>
      <c r="J23" s="117">
        <v>9211</v>
      </c>
      <c r="K23" s="134">
        <v>0.8</v>
      </c>
      <c r="L23">
        <v>13</v>
      </c>
    </row>
    <row r="24" spans="1:12" ht="12.75" customHeight="1">
      <c r="A24" s="207" t="s">
        <v>386</v>
      </c>
      <c r="B24" s="208"/>
      <c r="C24" s="209"/>
      <c r="D24" s="143">
        <v>63</v>
      </c>
      <c r="E24" s="117">
        <v>5244</v>
      </c>
      <c r="F24" s="117">
        <v>5166</v>
      </c>
      <c r="G24" s="134">
        <v>1.5</v>
      </c>
      <c r="H24" s="143">
        <v>64</v>
      </c>
      <c r="I24" s="117">
        <v>5011</v>
      </c>
      <c r="J24" s="117">
        <v>4982</v>
      </c>
      <c r="K24" s="134">
        <v>0.6</v>
      </c>
      <c r="L24">
        <v>14</v>
      </c>
    </row>
    <row r="25" spans="1:12" ht="12.75" customHeight="1">
      <c r="A25" s="207" t="s">
        <v>387</v>
      </c>
      <c r="B25" s="208"/>
      <c r="C25" s="209"/>
      <c r="D25" s="143">
        <v>61</v>
      </c>
      <c r="E25" s="117">
        <v>9023</v>
      </c>
      <c r="F25" s="117">
        <v>8853</v>
      </c>
      <c r="G25" s="134">
        <v>1.9</v>
      </c>
      <c r="H25" s="143">
        <v>61</v>
      </c>
      <c r="I25" s="117">
        <v>9238</v>
      </c>
      <c r="J25" s="117">
        <v>9056</v>
      </c>
      <c r="K25" s="134">
        <v>2</v>
      </c>
      <c r="L25">
        <v>15</v>
      </c>
    </row>
    <row r="26" spans="1:12" ht="12.75" customHeight="1">
      <c r="A26" s="207" t="s">
        <v>388</v>
      </c>
      <c r="B26" s="208"/>
      <c r="C26" s="209"/>
      <c r="D26" s="143">
        <v>121</v>
      </c>
      <c r="E26" s="117">
        <v>4320</v>
      </c>
      <c r="F26" s="117">
        <v>4285</v>
      </c>
      <c r="G26" s="134">
        <v>0.8</v>
      </c>
      <c r="H26" s="143">
        <v>115</v>
      </c>
      <c r="I26" s="117">
        <v>4569</v>
      </c>
      <c r="J26" s="117">
        <v>4527</v>
      </c>
      <c r="K26" s="134">
        <v>0.9</v>
      </c>
      <c r="L26">
        <v>16</v>
      </c>
    </row>
    <row r="27" spans="1:12" ht="12.75" customHeight="1">
      <c r="A27" s="207" t="s">
        <v>389</v>
      </c>
      <c r="B27" s="208"/>
      <c r="C27" s="209"/>
      <c r="D27" s="143">
        <v>186</v>
      </c>
      <c r="E27" s="117">
        <v>7468</v>
      </c>
      <c r="F27" s="117">
        <v>7412</v>
      </c>
      <c r="G27" s="134">
        <v>0.8</v>
      </c>
      <c r="H27" s="143">
        <v>270</v>
      </c>
      <c r="I27" s="117">
        <v>7576</v>
      </c>
      <c r="J27" s="117">
        <v>7544</v>
      </c>
      <c r="K27" s="134">
        <v>0.4</v>
      </c>
      <c r="L27">
        <v>17</v>
      </c>
    </row>
    <row r="28" spans="1:12" ht="12.75" customHeight="1">
      <c r="A28" s="207" t="s">
        <v>390</v>
      </c>
      <c r="B28" s="208"/>
      <c r="C28" s="209"/>
      <c r="D28" s="143">
        <v>5</v>
      </c>
      <c r="E28" s="117">
        <v>1830</v>
      </c>
      <c r="F28" s="117">
        <v>1867</v>
      </c>
      <c r="G28" s="134">
        <v>-1.9</v>
      </c>
      <c r="H28" s="143">
        <v>1</v>
      </c>
      <c r="I28" s="117">
        <v>1934</v>
      </c>
      <c r="J28" s="117">
        <v>1867</v>
      </c>
      <c r="K28" s="134">
        <v>3.6</v>
      </c>
      <c r="L28">
        <v>18</v>
      </c>
    </row>
    <row r="29" spans="1:11" ht="12.75" customHeight="1">
      <c r="A29" s="207" t="s">
        <v>380</v>
      </c>
      <c r="B29" s="208"/>
      <c r="C29" s="209"/>
      <c r="D29" s="144"/>
      <c r="E29" s="34">
        <f>SUM(E20:E28)</f>
        <v>54539</v>
      </c>
      <c r="F29" s="34">
        <f>SUM(F20:F28)</f>
        <v>54138</v>
      </c>
      <c r="G29" s="134">
        <f>((E29-F29)/F29)*100</f>
        <v>0.7406996933761868</v>
      </c>
      <c r="H29" s="144"/>
      <c r="I29" s="34">
        <f>SUM(I20:I28)</f>
        <v>55446</v>
      </c>
      <c r="J29" s="34">
        <f>SUM(J20:J28)</f>
        <v>55154</v>
      </c>
      <c r="K29" s="134">
        <f>((I29-J29)/J29)*100</f>
        <v>0.5294266961598434</v>
      </c>
    </row>
    <row r="30" spans="1:11" ht="12.75" customHeight="1">
      <c r="A30" s="60" t="s">
        <v>391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392</v>
      </c>
      <c r="B31" s="208"/>
      <c r="C31" s="209"/>
      <c r="D31" s="143">
        <v>0</v>
      </c>
      <c r="E31" s="117">
        <v>9303</v>
      </c>
      <c r="F31" s="117">
        <v>9181</v>
      </c>
      <c r="G31" s="134">
        <v>1.3</v>
      </c>
      <c r="H31" s="143">
        <v>0</v>
      </c>
      <c r="I31" s="117">
        <v>9619</v>
      </c>
      <c r="J31" s="117">
        <v>9565</v>
      </c>
      <c r="K31" s="134">
        <v>0.6</v>
      </c>
      <c r="L31">
        <v>19</v>
      </c>
    </row>
    <row r="32" spans="1:12" ht="12.75" customHeight="1">
      <c r="A32" s="207" t="s">
        <v>393</v>
      </c>
      <c r="B32" s="208"/>
      <c r="C32" s="209"/>
      <c r="D32" s="143">
        <v>76</v>
      </c>
      <c r="E32" s="117">
        <v>6121</v>
      </c>
      <c r="F32" s="117">
        <v>5858</v>
      </c>
      <c r="G32" s="134">
        <v>4.5</v>
      </c>
      <c r="H32" s="143">
        <v>80</v>
      </c>
      <c r="I32" s="117">
        <v>6687</v>
      </c>
      <c r="J32" s="117">
        <v>6473</v>
      </c>
      <c r="K32" s="134">
        <v>3.3</v>
      </c>
      <c r="L32">
        <v>20</v>
      </c>
    </row>
    <row r="33" spans="1:12" ht="12.75" customHeight="1">
      <c r="A33" s="207" t="s">
        <v>394</v>
      </c>
      <c r="B33" s="208"/>
      <c r="C33" s="209"/>
      <c r="D33" s="143">
        <v>113</v>
      </c>
      <c r="E33" s="117">
        <v>2828</v>
      </c>
      <c r="F33" s="117">
        <v>2772</v>
      </c>
      <c r="G33" s="134">
        <v>2</v>
      </c>
      <c r="H33" s="143">
        <v>110</v>
      </c>
      <c r="I33" s="117">
        <v>2903</v>
      </c>
      <c r="J33" s="117">
        <v>2847</v>
      </c>
      <c r="K33" s="134">
        <v>2</v>
      </c>
      <c r="L33">
        <v>21</v>
      </c>
    </row>
    <row r="34" spans="1:12" ht="12.75" customHeight="1">
      <c r="A34" s="207" t="s">
        <v>395</v>
      </c>
      <c r="B34" s="208"/>
      <c r="C34" s="209"/>
      <c r="D34" s="143">
        <v>0</v>
      </c>
      <c r="E34" s="117">
        <v>2687</v>
      </c>
      <c r="F34" s="117">
        <v>2648</v>
      </c>
      <c r="G34" s="134">
        <v>1.5</v>
      </c>
      <c r="H34" s="143">
        <v>93</v>
      </c>
      <c r="I34" s="117">
        <v>2793</v>
      </c>
      <c r="J34" s="117">
        <v>2733</v>
      </c>
      <c r="K34" s="134">
        <v>2.2</v>
      </c>
      <c r="L34">
        <v>22</v>
      </c>
    </row>
    <row r="35" spans="1:12" ht="12.75" customHeight="1">
      <c r="A35" s="207" t="s">
        <v>396</v>
      </c>
      <c r="B35" s="208"/>
      <c r="C35" s="209"/>
      <c r="D35" s="143">
        <v>104</v>
      </c>
      <c r="E35" s="117">
        <v>9043</v>
      </c>
      <c r="F35" s="117">
        <v>8683</v>
      </c>
      <c r="G35" s="134">
        <v>4.1</v>
      </c>
      <c r="H35" s="143">
        <v>107</v>
      </c>
      <c r="I35" s="117">
        <v>9195</v>
      </c>
      <c r="J35" s="117">
        <v>8986</v>
      </c>
      <c r="K35" s="134">
        <v>2.3</v>
      </c>
      <c r="L35">
        <v>23</v>
      </c>
    </row>
    <row r="36" spans="1:12" ht="12.75" customHeight="1">
      <c r="A36" s="207" t="s">
        <v>397</v>
      </c>
      <c r="B36" s="208"/>
      <c r="C36" s="209"/>
      <c r="D36" s="143">
        <v>69</v>
      </c>
      <c r="E36" s="117">
        <v>5237</v>
      </c>
      <c r="F36" s="117">
        <v>5194</v>
      </c>
      <c r="G36" s="134">
        <v>0.8</v>
      </c>
      <c r="H36" s="143">
        <v>68</v>
      </c>
      <c r="I36" s="117">
        <v>5096</v>
      </c>
      <c r="J36" s="117">
        <v>5033</v>
      </c>
      <c r="K36" s="134">
        <v>1.3</v>
      </c>
      <c r="L36">
        <v>24</v>
      </c>
    </row>
    <row r="37" spans="1:12" ht="12.75" customHeight="1">
      <c r="A37" s="207" t="s">
        <v>398</v>
      </c>
      <c r="B37" s="208"/>
      <c r="C37" s="209"/>
      <c r="D37" s="143">
        <v>156</v>
      </c>
      <c r="E37" s="117">
        <v>6412</v>
      </c>
      <c r="F37" s="117">
        <v>6383</v>
      </c>
      <c r="G37" s="134">
        <v>0.4</v>
      </c>
      <c r="H37" s="143">
        <v>157</v>
      </c>
      <c r="I37" s="117">
        <v>6480</v>
      </c>
      <c r="J37" s="117">
        <v>6475</v>
      </c>
      <c r="K37" s="134">
        <v>0.1</v>
      </c>
      <c r="L37">
        <v>25</v>
      </c>
    </row>
    <row r="38" spans="1:12" ht="12.75" customHeight="1">
      <c r="A38" s="207" t="s">
        <v>399</v>
      </c>
      <c r="B38" s="208"/>
      <c r="C38" s="209"/>
      <c r="D38" s="143">
        <v>54</v>
      </c>
      <c r="E38" s="117">
        <v>1900</v>
      </c>
      <c r="F38" s="117">
        <v>1808</v>
      </c>
      <c r="G38" s="134">
        <v>5.1</v>
      </c>
      <c r="H38" s="143">
        <v>55</v>
      </c>
      <c r="I38" s="117">
        <v>1904</v>
      </c>
      <c r="J38" s="117">
        <v>1851</v>
      </c>
      <c r="K38" s="134">
        <v>2.8</v>
      </c>
      <c r="L38">
        <v>26</v>
      </c>
    </row>
    <row r="39" spans="1:12" ht="12.75" customHeight="1">
      <c r="A39" s="207" t="s">
        <v>400</v>
      </c>
      <c r="B39" s="208"/>
      <c r="C39" s="209"/>
      <c r="D39" s="143">
        <v>38</v>
      </c>
      <c r="E39" s="117">
        <v>828</v>
      </c>
      <c r="F39" s="117">
        <v>776</v>
      </c>
      <c r="G39" s="134">
        <v>6.7</v>
      </c>
      <c r="H39" s="143">
        <v>41</v>
      </c>
      <c r="I39" s="117">
        <v>884</v>
      </c>
      <c r="J39" s="117">
        <v>847</v>
      </c>
      <c r="K39" s="134">
        <v>4.4</v>
      </c>
      <c r="L39">
        <v>27</v>
      </c>
    </row>
    <row r="40" spans="1:12" ht="12.75" customHeight="1">
      <c r="A40" s="207" t="s">
        <v>401</v>
      </c>
      <c r="B40" s="208"/>
      <c r="C40" s="209"/>
      <c r="D40" s="143">
        <v>151</v>
      </c>
      <c r="E40" s="117">
        <v>9558</v>
      </c>
      <c r="F40" s="117">
        <v>9244</v>
      </c>
      <c r="G40" s="134">
        <v>3.4</v>
      </c>
      <c r="H40" s="143">
        <v>159</v>
      </c>
      <c r="I40" s="117">
        <v>9999</v>
      </c>
      <c r="J40" s="117">
        <v>9806</v>
      </c>
      <c r="K40" s="134">
        <v>2</v>
      </c>
      <c r="L40">
        <v>28</v>
      </c>
    </row>
    <row r="41" spans="1:12" ht="12.75" customHeight="1">
      <c r="A41" s="207" t="s">
        <v>402</v>
      </c>
      <c r="B41" s="208"/>
      <c r="C41" s="209"/>
      <c r="D41" s="143">
        <v>45</v>
      </c>
      <c r="E41" s="117">
        <v>946</v>
      </c>
      <c r="F41" s="117">
        <v>909</v>
      </c>
      <c r="G41" s="134">
        <v>4.1</v>
      </c>
      <c r="H41" s="143">
        <v>47</v>
      </c>
      <c r="I41" s="117">
        <v>1016</v>
      </c>
      <c r="J41" s="117">
        <v>979</v>
      </c>
      <c r="K41" s="134">
        <v>3.7</v>
      </c>
      <c r="L41">
        <v>29</v>
      </c>
    </row>
    <row r="42" spans="1:12" ht="12.75" customHeight="1">
      <c r="A42" s="207" t="s">
        <v>403</v>
      </c>
      <c r="B42" s="208"/>
      <c r="C42" s="209"/>
      <c r="D42" s="143">
        <v>151</v>
      </c>
      <c r="E42" s="117">
        <v>5514</v>
      </c>
      <c r="F42" s="117">
        <v>5381</v>
      </c>
      <c r="G42" s="134">
        <v>2.5</v>
      </c>
      <c r="H42" s="143">
        <v>156</v>
      </c>
      <c r="I42" s="117">
        <v>5525</v>
      </c>
      <c r="J42" s="117">
        <v>5518</v>
      </c>
      <c r="K42" s="134">
        <v>0.1</v>
      </c>
      <c r="L42">
        <v>30</v>
      </c>
    </row>
    <row r="43" spans="1:11" ht="12.75" customHeight="1">
      <c r="A43" s="207" t="s">
        <v>380</v>
      </c>
      <c r="B43" s="208"/>
      <c r="C43" s="209"/>
      <c r="D43" s="144"/>
      <c r="E43" s="34">
        <f>SUM(E31:E42)</f>
        <v>60377</v>
      </c>
      <c r="F43" s="34">
        <f>SUM(F31:F42)</f>
        <v>58837</v>
      </c>
      <c r="G43" s="134">
        <f>((E43-F43)/F43)*100</f>
        <v>2.617400615259106</v>
      </c>
      <c r="H43" s="144"/>
      <c r="I43" s="34">
        <f>SUM(I31:I42)</f>
        <v>62101</v>
      </c>
      <c r="J43" s="34">
        <f>SUM(J31:J42)</f>
        <v>61113</v>
      </c>
      <c r="K43" s="134">
        <f>((I43-J43)/J43)*100</f>
        <v>1.6166773027015529</v>
      </c>
    </row>
    <row r="44" spans="1:11" ht="12.75" customHeight="1">
      <c r="A44" s="60" t="s">
        <v>404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405</v>
      </c>
      <c r="B45" s="208"/>
      <c r="C45" s="209"/>
      <c r="D45" s="143">
        <v>0</v>
      </c>
      <c r="E45" s="117">
        <v>5434</v>
      </c>
      <c r="F45" s="117">
        <v>5366</v>
      </c>
      <c r="G45" s="134">
        <v>1.3</v>
      </c>
      <c r="H45" s="143">
        <v>0</v>
      </c>
      <c r="I45" s="117">
        <v>5389</v>
      </c>
      <c r="J45" s="117">
        <v>5356</v>
      </c>
      <c r="K45" s="134">
        <v>0.6</v>
      </c>
      <c r="L45">
        <v>31</v>
      </c>
    </row>
    <row r="46" spans="1:12" ht="12.75" customHeight="1">
      <c r="A46" s="207" t="s">
        <v>406</v>
      </c>
      <c r="B46" s="208"/>
      <c r="C46" s="209"/>
      <c r="D46" s="143">
        <v>40</v>
      </c>
      <c r="E46" s="117">
        <v>3080</v>
      </c>
      <c r="F46" s="117">
        <v>3023</v>
      </c>
      <c r="G46" s="134">
        <v>1.9</v>
      </c>
      <c r="H46" s="143">
        <v>42</v>
      </c>
      <c r="I46" s="117">
        <v>3226</v>
      </c>
      <c r="J46" s="117">
        <v>3154</v>
      </c>
      <c r="K46" s="134">
        <v>2.3</v>
      </c>
      <c r="L46">
        <v>32</v>
      </c>
    </row>
    <row r="47" spans="1:12" ht="12.75" customHeight="1">
      <c r="A47" s="207" t="s">
        <v>407</v>
      </c>
      <c r="B47" s="208"/>
      <c r="C47" s="209"/>
      <c r="D47" s="143">
        <v>37</v>
      </c>
      <c r="E47" s="117">
        <v>4200</v>
      </c>
      <c r="F47" s="117">
        <v>4191</v>
      </c>
      <c r="G47" s="134">
        <v>0.2</v>
      </c>
      <c r="H47" s="143">
        <v>0</v>
      </c>
      <c r="I47" s="117">
        <v>4373</v>
      </c>
      <c r="J47" s="117">
        <v>4332</v>
      </c>
      <c r="K47" s="134">
        <v>0.9</v>
      </c>
      <c r="L47">
        <v>33</v>
      </c>
    </row>
    <row r="48" spans="1:12" ht="12.75" customHeight="1">
      <c r="A48" s="207" t="s">
        <v>408</v>
      </c>
      <c r="B48" s="208"/>
      <c r="C48" s="209"/>
      <c r="D48" s="143">
        <v>40</v>
      </c>
      <c r="E48" s="117">
        <v>4221</v>
      </c>
      <c r="F48" s="117">
        <v>4297</v>
      </c>
      <c r="G48" s="134">
        <v>-1.8</v>
      </c>
      <c r="H48" s="143">
        <v>35</v>
      </c>
      <c r="I48" s="117">
        <v>3928</v>
      </c>
      <c r="J48" s="117">
        <v>4099</v>
      </c>
      <c r="K48" s="134">
        <v>-4.2</v>
      </c>
      <c r="L48">
        <v>34</v>
      </c>
    </row>
    <row r="49" spans="1:12" ht="12.75" customHeight="1">
      <c r="A49" s="207" t="s">
        <v>409</v>
      </c>
      <c r="B49" s="208"/>
      <c r="C49" s="209"/>
      <c r="D49" s="143">
        <v>0</v>
      </c>
      <c r="E49" s="117">
        <v>3762</v>
      </c>
      <c r="F49" s="117">
        <v>3718</v>
      </c>
      <c r="G49" s="134">
        <v>1.2</v>
      </c>
      <c r="H49" s="143">
        <v>0</v>
      </c>
      <c r="I49" s="117">
        <v>4165</v>
      </c>
      <c r="J49" s="117">
        <v>4140</v>
      </c>
      <c r="K49" s="134">
        <v>0.6</v>
      </c>
      <c r="L49">
        <v>35</v>
      </c>
    </row>
    <row r="50" spans="1:12" ht="12.75" customHeight="1">
      <c r="A50" s="207" t="s">
        <v>410</v>
      </c>
      <c r="B50" s="208"/>
      <c r="C50" s="209"/>
      <c r="D50" s="143">
        <v>0</v>
      </c>
      <c r="E50" s="117">
        <v>4602</v>
      </c>
      <c r="F50" s="117">
        <v>4534</v>
      </c>
      <c r="G50" s="134">
        <v>1.5</v>
      </c>
      <c r="H50" s="143">
        <v>0</v>
      </c>
      <c r="I50" s="117">
        <v>4455</v>
      </c>
      <c r="J50" s="117">
        <v>4416</v>
      </c>
      <c r="K50" s="134">
        <v>0.9</v>
      </c>
      <c r="L50">
        <v>36</v>
      </c>
    </row>
    <row r="51" spans="1:12" ht="12.75" customHeight="1">
      <c r="A51" s="207" t="s">
        <v>411</v>
      </c>
      <c r="B51" s="208"/>
      <c r="C51" s="209"/>
      <c r="D51" s="143">
        <v>27</v>
      </c>
      <c r="E51" s="117">
        <v>6145</v>
      </c>
      <c r="F51" s="117">
        <v>6029</v>
      </c>
      <c r="G51" s="134">
        <v>1.9</v>
      </c>
      <c r="H51" s="143">
        <v>25</v>
      </c>
      <c r="I51" s="117">
        <v>6560</v>
      </c>
      <c r="J51" s="117">
        <v>6464</v>
      </c>
      <c r="K51" s="134">
        <v>1.5</v>
      </c>
      <c r="L51">
        <v>37</v>
      </c>
    </row>
    <row r="52" spans="1:12" ht="12.75" customHeight="1">
      <c r="A52" s="207" t="s">
        <v>412</v>
      </c>
      <c r="B52" s="208"/>
      <c r="C52" s="209"/>
      <c r="D52" s="143">
        <v>173</v>
      </c>
      <c r="E52" s="117">
        <v>21030</v>
      </c>
      <c r="F52" s="117">
        <v>20488</v>
      </c>
      <c r="G52" s="134">
        <v>2.6</v>
      </c>
      <c r="H52" s="143">
        <v>174</v>
      </c>
      <c r="I52" s="117">
        <v>20728</v>
      </c>
      <c r="J52" s="117">
        <v>20420</v>
      </c>
      <c r="K52" s="134">
        <v>1.5</v>
      </c>
      <c r="L52">
        <v>38</v>
      </c>
    </row>
    <row r="53" spans="1:11" ht="12.75" customHeight="1">
      <c r="A53" s="207" t="s">
        <v>380</v>
      </c>
      <c r="B53" s="208"/>
      <c r="C53" s="209"/>
      <c r="D53" s="144"/>
      <c r="E53" s="34">
        <f>SUM(E45:E52)</f>
        <v>52474</v>
      </c>
      <c r="F53" s="34">
        <f>SUM(F45:F52)</f>
        <v>51646</v>
      </c>
      <c r="G53" s="134">
        <f>((E53-F53)/F53)*100</f>
        <v>1.6032219339348643</v>
      </c>
      <c r="H53" s="144"/>
      <c r="I53" s="34">
        <f>SUM(I45:I52)</f>
        <v>52824</v>
      </c>
      <c r="J53" s="34">
        <f>SUM(J45:J52)</f>
        <v>52381</v>
      </c>
      <c r="K53" s="134">
        <f>((I53-J53)/J53)*100</f>
        <v>0.8457265038849965</v>
      </c>
    </row>
    <row r="54" spans="1:11" ht="12.75" customHeight="1">
      <c r="A54" s="60" t="s">
        <v>413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414</v>
      </c>
      <c r="B55" s="208"/>
      <c r="C55" s="209"/>
      <c r="D55" s="143">
        <v>73</v>
      </c>
      <c r="E55" s="117">
        <v>486</v>
      </c>
      <c r="F55" s="117">
        <v>474</v>
      </c>
      <c r="G55" s="134">
        <v>2.6</v>
      </c>
      <c r="H55" s="143">
        <v>79</v>
      </c>
      <c r="I55" s="117">
        <v>501</v>
      </c>
      <c r="J55" s="117">
        <v>491</v>
      </c>
      <c r="K55" s="134">
        <v>1.9</v>
      </c>
      <c r="L55">
        <v>39</v>
      </c>
    </row>
    <row r="56" spans="1:12" ht="12.75" customHeight="1">
      <c r="A56" s="207" t="s">
        <v>415</v>
      </c>
      <c r="B56" s="208"/>
      <c r="C56" s="209"/>
      <c r="D56" s="143">
        <v>0</v>
      </c>
      <c r="E56" s="117">
        <v>4479</v>
      </c>
      <c r="F56" s="117">
        <v>4418</v>
      </c>
      <c r="G56" s="134">
        <v>1.4</v>
      </c>
      <c r="H56" s="143">
        <v>76</v>
      </c>
      <c r="I56" s="117">
        <v>5044</v>
      </c>
      <c r="J56" s="117">
        <v>5046</v>
      </c>
      <c r="K56" s="134">
        <v>0</v>
      </c>
      <c r="L56">
        <v>40</v>
      </c>
    </row>
    <row r="57" spans="1:12" ht="12.75" customHeight="1">
      <c r="A57" s="207" t="s">
        <v>416</v>
      </c>
      <c r="B57" s="208"/>
      <c r="C57" s="209"/>
      <c r="D57" s="143">
        <v>79</v>
      </c>
      <c r="E57" s="117">
        <v>29755</v>
      </c>
      <c r="F57" s="117">
        <v>29463</v>
      </c>
      <c r="G57" s="134">
        <v>1</v>
      </c>
      <c r="H57" s="143">
        <v>81</v>
      </c>
      <c r="I57" s="117">
        <v>29041</v>
      </c>
      <c r="J57" s="117">
        <v>29185</v>
      </c>
      <c r="K57" s="134">
        <v>-0.5</v>
      </c>
      <c r="L57">
        <v>41</v>
      </c>
    </row>
    <row r="58" spans="1:12" ht="12.75" customHeight="1">
      <c r="A58" s="207" t="s">
        <v>417</v>
      </c>
      <c r="B58" s="208"/>
      <c r="C58" s="209"/>
      <c r="D58" s="143">
        <v>91</v>
      </c>
      <c r="E58" s="117">
        <v>4499</v>
      </c>
      <c r="F58" s="117">
        <v>4404</v>
      </c>
      <c r="G58" s="134">
        <v>2.2</v>
      </c>
      <c r="H58" s="143">
        <v>91</v>
      </c>
      <c r="I58" s="117">
        <v>4124</v>
      </c>
      <c r="J58" s="117">
        <v>4050</v>
      </c>
      <c r="K58" s="134">
        <v>1.8</v>
      </c>
      <c r="L58">
        <v>42</v>
      </c>
    </row>
    <row r="59" spans="1:23" ht="12.75" customHeight="1">
      <c r="A59" s="207" t="s">
        <v>418</v>
      </c>
      <c r="B59" s="208"/>
      <c r="C59" s="209"/>
      <c r="D59" s="143">
        <v>27</v>
      </c>
      <c r="E59" s="117">
        <v>835</v>
      </c>
      <c r="F59" s="117">
        <v>822</v>
      </c>
      <c r="G59" s="134">
        <v>1.6</v>
      </c>
      <c r="H59" s="143">
        <v>29</v>
      </c>
      <c r="I59" s="117">
        <v>877</v>
      </c>
      <c r="J59" s="117">
        <v>866</v>
      </c>
      <c r="K59" s="134">
        <v>1.3</v>
      </c>
      <c r="L59">
        <v>43</v>
      </c>
      <c r="P59" s="116"/>
      <c r="Q59" s="116" t="s">
        <v>364</v>
      </c>
      <c r="R59" s="116" t="s">
        <v>365</v>
      </c>
      <c r="S59" s="107" t="s">
        <v>366</v>
      </c>
      <c r="T59" s="116" t="s">
        <v>368</v>
      </c>
      <c r="U59" s="116" t="s">
        <v>369</v>
      </c>
      <c r="V59" s="109" t="s">
        <v>370</v>
      </c>
      <c r="W59" s="72" t="s">
        <v>56</v>
      </c>
    </row>
    <row r="60" spans="1:23" ht="12.75" customHeight="1">
      <c r="A60" s="207" t="s">
        <v>419</v>
      </c>
      <c r="B60" s="208"/>
      <c r="C60" s="209"/>
      <c r="D60" s="143">
        <v>161</v>
      </c>
      <c r="E60" s="117">
        <v>1511</v>
      </c>
      <c r="F60" s="117">
        <v>1488</v>
      </c>
      <c r="G60" s="134">
        <v>1.6</v>
      </c>
      <c r="H60" s="143">
        <v>162</v>
      </c>
      <c r="I60" s="117">
        <v>1524</v>
      </c>
      <c r="J60" s="117">
        <v>1520</v>
      </c>
      <c r="K60" s="134">
        <v>0.3</v>
      </c>
      <c r="L60">
        <v>44</v>
      </c>
      <c r="P60" s="141"/>
      <c r="Q60" s="141">
        <v>267422</v>
      </c>
      <c r="R60" s="141">
        <v>263093</v>
      </c>
      <c r="S60" s="142">
        <v>1.6</v>
      </c>
      <c r="T60" s="141">
        <v>269971</v>
      </c>
      <c r="U60" s="141">
        <v>267770</v>
      </c>
      <c r="V60" s="142">
        <v>0.8</v>
      </c>
      <c r="W60">
        <v>1</v>
      </c>
    </row>
    <row r="61" spans="1:12" ht="12.75" customHeight="1">
      <c r="A61" s="207" t="s">
        <v>420</v>
      </c>
      <c r="B61" s="208"/>
      <c r="C61" s="209"/>
      <c r="D61" s="143">
        <v>71</v>
      </c>
      <c r="E61" s="117">
        <v>1296</v>
      </c>
      <c r="F61" s="117">
        <v>1259</v>
      </c>
      <c r="G61" s="134">
        <v>2.9</v>
      </c>
      <c r="H61" s="143">
        <v>71</v>
      </c>
      <c r="I61" s="117">
        <v>1341</v>
      </c>
      <c r="J61" s="117">
        <v>1308</v>
      </c>
      <c r="K61" s="134">
        <v>2.5</v>
      </c>
      <c r="L61">
        <v>45</v>
      </c>
    </row>
    <row r="62" spans="1:12" ht="12.75" customHeight="1">
      <c r="A62" s="207" t="s">
        <v>421</v>
      </c>
      <c r="B62" s="208"/>
      <c r="C62" s="209"/>
      <c r="D62" s="143">
        <v>74</v>
      </c>
      <c r="E62" s="117">
        <v>1720</v>
      </c>
      <c r="F62" s="117">
        <v>1729</v>
      </c>
      <c r="G62" s="134">
        <v>-0.5</v>
      </c>
      <c r="H62" s="143">
        <v>74</v>
      </c>
      <c r="I62" s="117">
        <v>1746</v>
      </c>
      <c r="J62" s="117">
        <v>1760</v>
      </c>
      <c r="K62" s="134">
        <v>-0.8</v>
      </c>
      <c r="L62">
        <v>46</v>
      </c>
    </row>
    <row r="63" spans="1:12" ht="12.75" customHeight="1">
      <c r="A63" s="207" t="s">
        <v>422</v>
      </c>
      <c r="B63" s="208"/>
      <c r="C63" s="209"/>
      <c r="D63" s="143">
        <v>99</v>
      </c>
      <c r="E63" s="117">
        <v>2317</v>
      </c>
      <c r="F63" s="117">
        <v>2254</v>
      </c>
      <c r="G63" s="134">
        <v>2.8</v>
      </c>
      <c r="H63" s="143">
        <v>97</v>
      </c>
      <c r="I63" s="117">
        <v>2447</v>
      </c>
      <c r="J63" s="117">
        <v>2421</v>
      </c>
      <c r="K63" s="134">
        <v>1.1</v>
      </c>
      <c r="L63">
        <v>47</v>
      </c>
    </row>
    <row r="64" spans="1:12" ht="12.75" customHeight="1">
      <c r="A64" s="207" t="s">
        <v>423</v>
      </c>
      <c r="B64" s="208"/>
      <c r="C64" s="209"/>
      <c r="D64" s="143">
        <v>107</v>
      </c>
      <c r="E64" s="117">
        <v>3386</v>
      </c>
      <c r="F64" s="117">
        <v>3328</v>
      </c>
      <c r="G64" s="134">
        <v>1.8</v>
      </c>
      <c r="H64" s="143">
        <v>108</v>
      </c>
      <c r="I64" s="117">
        <v>3356</v>
      </c>
      <c r="J64" s="117">
        <v>3331</v>
      </c>
      <c r="K64" s="134">
        <v>0.7</v>
      </c>
      <c r="L64">
        <v>48</v>
      </c>
    </row>
    <row r="65" spans="1:12" ht="12.75" customHeight="1">
      <c r="A65" s="207" t="s">
        <v>424</v>
      </c>
      <c r="B65" s="208"/>
      <c r="C65" s="209"/>
      <c r="D65" s="143">
        <v>78</v>
      </c>
      <c r="E65" s="117">
        <v>2506</v>
      </c>
      <c r="F65" s="117">
        <v>2469</v>
      </c>
      <c r="G65" s="134">
        <v>1.5</v>
      </c>
      <c r="H65" s="143">
        <v>83</v>
      </c>
      <c r="I65" s="117">
        <v>2391</v>
      </c>
      <c r="J65" s="117">
        <v>2396</v>
      </c>
      <c r="K65" s="134">
        <v>-0.2</v>
      </c>
      <c r="L65">
        <v>49</v>
      </c>
    </row>
    <row r="66" spans="1:12" ht="12.75" customHeight="1">
      <c r="A66" s="207" t="s">
        <v>425</v>
      </c>
      <c r="B66" s="208"/>
      <c r="C66" s="209"/>
      <c r="D66" s="143">
        <v>62</v>
      </c>
      <c r="E66" s="117">
        <v>5569</v>
      </c>
      <c r="F66" s="117">
        <v>5488</v>
      </c>
      <c r="G66" s="134">
        <v>1.5</v>
      </c>
      <c r="H66" s="143">
        <v>113</v>
      </c>
      <c r="I66" s="117">
        <v>5676</v>
      </c>
      <c r="J66" s="117">
        <v>5508</v>
      </c>
      <c r="K66" s="134">
        <v>3.1</v>
      </c>
      <c r="L66">
        <v>50</v>
      </c>
    </row>
    <row r="67" spans="1:12" ht="12.75" customHeight="1">
      <c r="A67" s="207" t="s">
        <v>426</v>
      </c>
      <c r="B67" s="208"/>
      <c r="C67" s="209"/>
      <c r="D67" s="143">
        <v>0</v>
      </c>
      <c r="E67" s="117">
        <v>958</v>
      </c>
      <c r="F67" s="117">
        <v>944</v>
      </c>
      <c r="G67" s="134">
        <v>1.5</v>
      </c>
      <c r="H67" s="143">
        <v>0</v>
      </c>
      <c r="I67" s="117">
        <v>994</v>
      </c>
      <c r="J67" s="117">
        <v>983</v>
      </c>
      <c r="K67" s="134">
        <v>1.1</v>
      </c>
      <c r="L67">
        <v>51</v>
      </c>
    </row>
    <row r="68" spans="1:11" ht="12.75" customHeight="1">
      <c r="A68" s="207" t="s">
        <v>380</v>
      </c>
      <c r="B68" s="208"/>
      <c r="C68" s="209"/>
      <c r="D68" s="32"/>
      <c r="E68" s="34">
        <f>SUM(E55:E67)</f>
        <v>59317</v>
      </c>
      <c r="F68" s="34">
        <f>SUM(F55:F67)</f>
        <v>58540</v>
      </c>
      <c r="G68" s="134">
        <f>((E68-F68)/F68)*100</f>
        <v>1.3272975743081652</v>
      </c>
      <c r="H68" s="32"/>
      <c r="I68" s="34">
        <f>SUM(I55:I67)</f>
        <v>59062</v>
      </c>
      <c r="J68" s="34">
        <f>SUM(J55:J67)</f>
        <v>58865</v>
      </c>
      <c r="K68" s="134">
        <f>((I68-J68)/J68)*100</f>
        <v>0.33466406183640535</v>
      </c>
    </row>
    <row r="69" spans="1:12" ht="12.75" customHeight="1" hidden="1">
      <c r="A69" s="55"/>
      <c r="B69" s="139"/>
      <c r="C69" s="140"/>
      <c r="D69" s="116" t="s">
        <v>363</v>
      </c>
      <c r="E69" s="116" t="s">
        <v>364</v>
      </c>
      <c r="F69" s="116" t="s">
        <v>365</v>
      </c>
      <c r="G69" s="107" t="s">
        <v>366</v>
      </c>
      <c r="H69" s="116" t="s">
        <v>367</v>
      </c>
      <c r="I69" s="116" t="s">
        <v>368</v>
      </c>
      <c r="J69" s="116" t="s">
        <v>369</v>
      </c>
      <c r="K69" s="109" t="s">
        <v>370</v>
      </c>
      <c r="L69" s="72" t="s">
        <v>56</v>
      </c>
    </row>
    <row r="70" spans="1:12" ht="12.75" customHeight="1">
      <c r="A70" s="210" t="s">
        <v>427</v>
      </c>
      <c r="B70" s="211"/>
      <c r="C70" s="212"/>
      <c r="D70" s="34">
        <f>SUM(D9:D68)</f>
        <v>3757</v>
      </c>
      <c r="E70" s="34">
        <f>Q60</f>
        <v>267422</v>
      </c>
      <c r="F70" s="34">
        <f>R60</f>
        <v>263093</v>
      </c>
      <c r="G70" s="134">
        <f>S60</f>
        <v>1.6</v>
      </c>
      <c r="H70" s="34">
        <f>SUM(H9:H68)</f>
        <v>4118</v>
      </c>
      <c r="I70" s="34">
        <f>T60</f>
        <v>269971</v>
      </c>
      <c r="J70" s="34">
        <f>U60</f>
        <v>267770</v>
      </c>
      <c r="K70" s="134">
        <f>V60</f>
        <v>0.8</v>
      </c>
      <c r="L70">
        <v>1</v>
      </c>
    </row>
    <row r="71" spans="1:11" ht="12.75" customHeight="1">
      <c r="A71" s="236" t="s">
        <v>431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432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433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434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435</v>
      </c>
      <c r="D3" s="55"/>
      <c r="E3" s="246" t="s">
        <v>69</v>
      </c>
      <c r="F3" s="247"/>
      <c r="G3" s="125" t="s">
        <v>435</v>
      </c>
      <c r="H3" s="55"/>
      <c r="I3" s="246" t="s">
        <v>82</v>
      </c>
      <c r="J3" s="247"/>
      <c r="K3" s="125" t="s">
        <v>435</v>
      </c>
      <c r="L3" s="55"/>
      <c r="M3" s="246" t="s">
        <v>436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64" t="s">
        <v>56</v>
      </c>
    </row>
    <row r="6" spans="1:20" ht="12.75">
      <c r="A6" s="31" t="s">
        <v>439</v>
      </c>
      <c r="B6" s="32">
        <v>17891</v>
      </c>
      <c r="C6" s="126">
        <v>-2.2</v>
      </c>
      <c r="D6" s="31">
        <v>1</v>
      </c>
      <c r="E6" s="31" t="s">
        <v>439</v>
      </c>
      <c r="F6" s="32">
        <v>27475</v>
      </c>
      <c r="G6" s="126">
        <v>-2</v>
      </c>
      <c r="H6" s="31">
        <v>1</v>
      </c>
      <c r="I6" s="31" t="s">
        <v>439</v>
      </c>
      <c r="J6" s="32">
        <v>27639</v>
      </c>
      <c r="K6" s="126">
        <v>-3</v>
      </c>
      <c r="L6" s="31">
        <v>1</v>
      </c>
      <c r="M6" s="31" t="s">
        <v>439</v>
      </c>
      <c r="N6" s="32">
        <v>73005</v>
      </c>
      <c r="O6" s="126">
        <v>-2.5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16987</v>
      </c>
      <c r="C7" s="126">
        <v>-1.5</v>
      </c>
      <c r="D7" s="31">
        <v>2</v>
      </c>
      <c r="E7" s="31" t="s">
        <v>440</v>
      </c>
      <c r="F7" s="32">
        <v>26855</v>
      </c>
      <c r="G7" s="126">
        <v>-0.2</v>
      </c>
      <c r="H7" s="31">
        <v>2</v>
      </c>
      <c r="I7" s="31" t="s">
        <v>440</v>
      </c>
      <c r="J7" s="32">
        <v>26767</v>
      </c>
      <c r="K7" s="126">
        <v>0.4</v>
      </c>
      <c r="L7" s="31">
        <v>2</v>
      </c>
      <c r="M7" s="31" t="s">
        <v>440</v>
      </c>
      <c r="N7" s="32">
        <v>70609</v>
      </c>
      <c r="O7" s="126">
        <v>-0.3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441</v>
      </c>
      <c r="B8" s="156">
        <v>19785</v>
      </c>
      <c r="C8" s="157">
        <v>-3.8</v>
      </c>
      <c r="D8" s="155">
        <v>3</v>
      </c>
      <c r="E8" s="155" t="s">
        <v>441</v>
      </c>
      <c r="F8" s="156">
        <v>30775</v>
      </c>
      <c r="G8" s="157">
        <v>-1.4</v>
      </c>
      <c r="H8" s="155">
        <v>3</v>
      </c>
      <c r="I8" s="155" t="s">
        <v>441</v>
      </c>
      <c r="J8" s="156">
        <v>31058</v>
      </c>
      <c r="K8" s="157">
        <v>-0.7</v>
      </c>
      <c r="L8" s="155">
        <v>3</v>
      </c>
      <c r="M8" s="155" t="s">
        <v>441</v>
      </c>
      <c r="N8" s="156">
        <v>81619</v>
      </c>
      <c r="O8" s="157">
        <v>-1.7</v>
      </c>
      <c r="P8" s="155">
        <v>3</v>
      </c>
      <c r="Q8" s="155" t="s">
        <v>441</v>
      </c>
      <c r="R8" s="156">
        <v>249061</v>
      </c>
      <c r="S8" s="157">
        <v>-1.3</v>
      </c>
      <c r="T8" s="31">
        <v>3</v>
      </c>
    </row>
    <row r="9" spans="1:20" ht="12.75">
      <c r="A9" s="158" t="s">
        <v>442</v>
      </c>
      <c r="B9" s="159">
        <v>54663</v>
      </c>
      <c r="C9" s="160">
        <v>-2.6</v>
      </c>
      <c r="D9" s="158">
        <v>4</v>
      </c>
      <c r="E9" s="158" t="s">
        <v>442</v>
      </c>
      <c r="F9" s="159">
        <v>85105</v>
      </c>
      <c r="G9" s="160">
        <v>-1.2</v>
      </c>
      <c r="H9" s="158">
        <v>4</v>
      </c>
      <c r="I9" s="158" t="s">
        <v>442</v>
      </c>
      <c r="J9" s="159">
        <v>85464</v>
      </c>
      <c r="K9" s="160">
        <v>-1.1</v>
      </c>
      <c r="L9" s="158">
        <v>4</v>
      </c>
      <c r="M9" s="158" t="s">
        <v>442</v>
      </c>
      <c r="N9" s="159">
        <v>225233</v>
      </c>
      <c r="O9" s="160">
        <v>-1.5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443</v>
      </c>
      <c r="B12" s="32">
        <v>20647</v>
      </c>
      <c r="C12" s="126">
        <v>2.9</v>
      </c>
      <c r="D12" s="31">
        <v>5</v>
      </c>
      <c r="E12" s="31" t="s">
        <v>443</v>
      </c>
      <c r="F12" s="32">
        <v>31353</v>
      </c>
      <c r="G12" s="126">
        <v>1.4</v>
      </c>
      <c r="H12" s="31">
        <v>5</v>
      </c>
      <c r="I12" s="31" t="s">
        <v>443</v>
      </c>
      <c r="J12" s="32">
        <v>31893</v>
      </c>
      <c r="K12" s="126">
        <v>1.1</v>
      </c>
      <c r="L12" s="31">
        <v>5</v>
      </c>
      <c r="M12" s="31" t="s">
        <v>443</v>
      </c>
      <c r="N12" s="32">
        <v>83893</v>
      </c>
      <c r="O12" s="126">
        <v>1.7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21944</v>
      </c>
      <c r="C13" s="126">
        <v>0.7</v>
      </c>
      <c r="D13" s="31">
        <v>6</v>
      </c>
      <c r="E13" s="31" t="s">
        <v>444</v>
      </c>
      <c r="F13" s="32">
        <v>33461</v>
      </c>
      <c r="G13" s="126">
        <v>1.2</v>
      </c>
      <c r="H13" s="31">
        <v>6</v>
      </c>
      <c r="I13" s="31" t="s">
        <v>444</v>
      </c>
      <c r="J13" s="32">
        <v>33539</v>
      </c>
      <c r="K13" s="126">
        <v>0.8</v>
      </c>
      <c r="L13" s="31">
        <v>6</v>
      </c>
      <c r="M13" s="31" t="s">
        <v>444</v>
      </c>
      <c r="N13" s="32">
        <v>88944</v>
      </c>
      <c r="O13" s="126">
        <v>0.9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445</v>
      </c>
      <c r="B14" s="156">
        <v>21636</v>
      </c>
      <c r="C14" s="157">
        <v>2.7</v>
      </c>
      <c r="D14" s="155">
        <v>7</v>
      </c>
      <c r="E14" s="155" t="s">
        <v>445</v>
      </c>
      <c r="F14" s="156">
        <v>33714</v>
      </c>
      <c r="G14" s="157">
        <v>3.5</v>
      </c>
      <c r="H14" s="155">
        <v>7</v>
      </c>
      <c r="I14" s="155" t="s">
        <v>445</v>
      </c>
      <c r="J14" s="156">
        <v>33985</v>
      </c>
      <c r="K14" s="157">
        <v>2.5</v>
      </c>
      <c r="L14" s="155">
        <v>7</v>
      </c>
      <c r="M14" s="155" t="s">
        <v>445</v>
      </c>
      <c r="N14" s="156">
        <v>89336</v>
      </c>
      <c r="O14" s="157">
        <v>2.9</v>
      </c>
      <c r="P14" s="155">
        <v>7</v>
      </c>
      <c r="Q14" s="155" t="s">
        <v>445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446</v>
      </c>
      <c r="B15" s="159">
        <v>64228</v>
      </c>
      <c r="C15" s="160">
        <v>2.1</v>
      </c>
      <c r="D15" s="158">
        <v>8</v>
      </c>
      <c r="E15" s="158" t="s">
        <v>446</v>
      </c>
      <c r="F15" s="159">
        <v>98528</v>
      </c>
      <c r="G15" s="160">
        <v>2</v>
      </c>
      <c r="H15" s="158">
        <v>8</v>
      </c>
      <c r="I15" s="158" t="s">
        <v>446</v>
      </c>
      <c r="J15" s="159">
        <v>99417</v>
      </c>
      <c r="K15" s="160">
        <v>1.4</v>
      </c>
      <c r="L15" s="158">
        <v>8</v>
      </c>
      <c r="M15" s="158" t="s">
        <v>446</v>
      </c>
      <c r="N15" s="159">
        <v>262173</v>
      </c>
      <c r="O15" s="160">
        <v>1.8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118891</v>
      </c>
      <c r="C16" s="126">
        <v>-0.1</v>
      </c>
      <c r="D16" s="31">
        <v>9</v>
      </c>
      <c r="E16" s="31" t="s">
        <v>447</v>
      </c>
      <c r="F16" s="32">
        <v>183633</v>
      </c>
      <c r="G16" s="126">
        <v>0.5</v>
      </c>
      <c r="H16" s="31">
        <v>9</v>
      </c>
      <c r="I16" s="31" t="s">
        <v>447</v>
      </c>
      <c r="J16" s="32">
        <v>184881</v>
      </c>
      <c r="K16" s="126">
        <v>0.2</v>
      </c>
      <c r="L16" s="31">
        <v>9</v>
      </c>
      <c r="M16" s="31" t="s">
        <v>447</v>
      </c>
      <c r="N16" s="32">
        <v>487405</v>
      </c>
      <c r="O16" s="126">
        <v>0.2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448</v>
      </c>
      <c r="B19" s="32">
        <v>23830</v>
      </c>
      <c r="C19" s="126">
        <v>5.2</v>
      </c>
      <c r="D19" s="31">
        <v>10</v>
      </c>
      <c r="E19" s="31" t="s">
        <v>448</v>
      </c>
      <c r="F19" s="32">
        <v>36360</v>
      </c>
      <c r="G19" s="126">
        <v>4.2</v>
      </c>
      <c r="H19" s="31">
        <v>10</v>
      </c>
      <c r="I19" s="31" t="s">
        <v>448</v>
      </c>
      <c r="J19" s="32">
        <v>35155</v>
      </c>
      <c r="K19" s="126">
        <v>2.9</v>
      </c>
      <c r="L19" s="31">
        <v>10</v>
      </c>
      <c r="M19" s="31" t="s">
        <v>448</v>
      </c>
      <c r="N19" s="32">
        <v>95345</v>
      </c>
      <c r="O19" s="126">
        <v>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22968</v>
      </c>
      <c r="C20" s="126">
        <v>1.5</v>
      </c>
      <c r="D20" s="31">
        <v>11</v>
      </c>
      <c r="E20" s="31" t="s">
        <v>449</v>
      </c>
      <c r="F20" s="32">
        <v>35053</v>
      </c>
      <c r="G20" s="126">
        <v>1.6</v>
      </c>
      <c r="H20" s="31">
        <v>11</v>
      </c>
      <c r="I20" s="31" t="s">
        <v>449</v>
      </c>
      <c r="J20" s="32">
        <v>33821</v>
      </c>
      <c r="K20" s="126">
        <v>0.8</v>
      </c>
      <c r="L20" s="31">
        <v>11</v>
      </c>
      <c r="M20" s="31" t="s">
        <v>449</v>
      </c>
      <c r="N20" s="32">
        <v>91841</v>
      </c>
      <c r="O20" s="126">
        <v>1.3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155" t="s">
        <v>450</v>
      </c>
      <c r="B21" s="156">
        <v>20167</v>
      </c>
      <c r="C21" s="157">
        <v>4.7</v>
      </c>
      <c r="D21" s="155">
        <v>12</v>
      </c>
      <c r="E21" s="155" t="s">
        <v>450</v>
      </c>
      <c r="F21" s="156">
        <v>32030</v>
      </c>
      <c r="G21" s="157">
        <v>4.3</v>
      </c>
      <c r="H21" s="155">
        <v>12</v>
      </c>
      <c r="I21" s="155" t="s">
        <v>450</v>
      </c>
      <c r="J21" s="156">
        <v>31428</v>
      </c>
      <c r="K21" s="157">
        <v>2.7</v>
      </c>
      <c r="L21" s="155">
        <v>12</v>
      </c>
      <c r="M21" s="155" t="s">
        <v>450</v>
      </c>
      <c r="N21" s="156">
        <v>83625</v>
      </c>
      <c r="O21" s="157">
        <v>3.8</v>
      </c>
      <c r="P21" s="155">
        <v>12</v>
      </c>
      <c r="Q21" s="155" t="s">
        <v>450</v>
      </c>
      <c r="R21" s="156">
        <v>244215</v>
      </c>
      <c r="S21" s="157">
        <v>2.3</v>
      </c>
      <c r="T21" s="31">
        <v>12</v>
      </c>
    </row>
    <row r="22" spans="1:20" ht="12.75">
      <c r="A22" s="158" t="s">
        <v>451</v>
      </c>
      <c r="B22" s="159">
        <v>66965</v>
      </c>
      <c r="C22" s="160">
        <v>3.8</v>
      </c>
      <c r="D22" s="158">
        <v>13</v>
      </c>
      <c r="E22" s="158" t="s">
        <v>451</v>
      </c>
      <c r="F22" s="159">
        <v>103442</v>
      </c>
      <c r="G22" s="160">
        <v>3.3</v>
      </c>
      <c r="H22" s="158">
        <v>13</v>
      </c>
      <c r="I22" s="158" t="s">
        <v>451</v>
      </c>
      <c r="J22" s="159">
        <v>100404</v>
      </c>
      <c r="K22" s="160">
        <v>2.1</v>
      </c>
      <c r="L22" s="158">
        <v>13</v>
      </c>
      <c r="M22" s="158" t="s">
        <v>451</v>
      </c>
      <c r="N22" s="159">
        <v>270811</v>
      </c>
      <c r="O22" s="160">
        <v>3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452</v>
      </c>
      <c r="B25" s="32">
        <v>20846</v>
      </c>
      <c r="C25" s="126">
        <v>1.6</v>
      </c>
      <c r="D25" s="31">
        <v>14</v>
      </c>
      <c r="E25" s="31" t="s">
        <v>452</v>
      </c>
      <c r="F25" s="32">
        <v>32556</v>
      </c>
      <c r="G25" s="126">
        <v>0.1</v>
      </c>
      <c r="H25" s="31">
        <v>14</v>
      </c>
      <c r="I25" s="31" t="s">
        <v>452</v>
      </c>
      <c r="J25" s="32">
        <v>32378</v>
      </c>
      <c r="K25" s="126">
        <v>-1.2</v>
      </c>
      <c r="L25" s="31">
        <v>14</v>
      </c>
      <c r="M25" s="31" t="s">
        <v>452</v>
      </c>
      <c r="N25" s="32">
        <v>85779</v>
      </c>
      <c r="O25" s="126">
        <v>-0.1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19857</v>
      </c>
      <c r="C26" s="126">
        <v>1.5</v>
      </c>
      <c r="D26" s="31">
        <v>15</v>
      </c>
      <c r="E26" s="31" t="s">
        <v>453</v>
      </c>
      <c r="F26" s="32">
        <v>30103</v>
      </c>
      <c r="G26" s="126">
        <v>1.7</v>
      </c>
      <c r="H26" s="31">
        <v>15</v>
      </c>
      <c r="I26" s="31" t="s">
        <v>453</v>
      </c>
      <c r="J26" s="32">
        <v>29297</v>
      </c>
      <c r="K26" s="126">
        <v>1.8</v>
      </c>
      <c r="L26" s="31">
        <v>15</v>
      </c>
      <c r="M26" s="31" t="s">
        <v>453</v>
      </c>
      <c r="N26" s="32">
        <v>79258</v>
      </c>
      <c r="O26" s="126">
        <v>1.7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155" t="s">
        <v>454</v>
      </c>
      <c r="B27" s="156">
        <v>19846</v>
      </c>
      <c r="C27" s="157">
        <v>1.1</v>
      </c>
      <c r="D27" s="155">
        <v>16</v>
      </c>
      <c r="E27" s="155" t="s">
        <v>454</v>
      </c>
      <c r="F27" s="156">
        <v>29351</v>
      </c>
      <c r="G27" s="157">
        <v>0.1</v>
      </c>
      <c r="H27" s="155">
        <v>16</v>
      </c>
      <c r="I27" s="155" t="s">
        <v>454</v>
      </c>
      <c r="J27" s="156">
        <v>28675</v>
      </c>
      <c r="K27" s="157">
        <v>0.6</v>
      </c>
      <c r="L27" s="155">
        <v>16</v>
      </c>
      <c r="M27" s="155" t="s">
        <v>454</v>
      </c>
      <c r="N27" s="156">
        <v>77872</v>
      </c>
      <c r="O27" s="157">
        <v>0.6</v>
      </c>
      <c r="P27" s="155">
        <v>16</v>
      </c>
      <c r="Q27" s="155" t="s">
        <v>454</v>
      </c>
      <c r="R27" s="156">
        <v>241971</v>
      </c>
      <c r="S27" s="157">
        <v>-0.2</v>
      </c>
      <c r="T27" s="31">
        <v>16</v>
      </c>
    </row>
    <row r="28" spans="1:20" ht="12.75">
      <c r="A28" s="158" t="s">
        <v>455</v>
      </c>
      <c r="B28" s="159">
        <v>60548</v>
      </c>
      <c r="C28" s="160">
        <v>1.4</v>
      </c>
      <c r="D28" s="158">
        <v>17</v>
      </c>
      <c r="E28" s="158" t="s">
        <v>455</v>
      </c>
      <c r="F28" s="159">
        <v>92010</v>
      </c>
      <c r="G28" s="160">
        <v>0.6</v>
      </c>
      <c r="H28" s="158">
        <v>17</v>
      </c>
      <c r="I28" s="158" t="s">
        <v>455</v>
      </c>
      <c r="J28" s="159">
        <v>90351</v>
      </c>
      <c r="K28" s="160">
        <v>0.3</v>
      </c>
      <c r="L28" s="158">
        <v>17</v>
      </c>
      <c r="M28" s="158" t="s">
        <v>455</v>
      </c>
      <c r="N28" s="159">
        <v>242909</v>
      </c>
      <c r="O28" s="160">
        <v>0.7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2.75">
      <c r="A29" s="31" t="s">
        <v>456</v>
      </c>
      <c r="B29" s="32">
        <v>127513</v>
      </c>
      <c r="C29" s="126">
        <v>2.6</v>
      </c>
      <c r="D29" s="31">
        <v>18</v>
      </c>
      <c r="E29" s="31" t="s">
        <v>456</v>
      </c>
      <c r="F29" s="32">
        <v>195452</v>
      </c>
      <c r="G29" s="126">
        <v>2</v>
      </c>
      <c r="H29" s="31">
        <v>18</v>
      </c>
      <c r="I29" s="31" t="s">
        <v>456</v>
      </c>
      <c r="J29" s="32">
        <v>190755</v>
      </c>
      <c r="K29" s="126">
        <v>1.3</v>
      </c>
      <c r="L29" s="31">
        <v>18</v>
      </c>
      <c r="M29" s="31" t="s">
        <v>456</v>
      </c>
      <c r="N29" s="32">
        <v>513720</v>
      </c>
      <c r="O29" s="126">
        <v>1.9</v>
      </c>
      <c r="P29" s="31">
        <v>18</v>
      </c>
      <c r="Q29" s="31" t="s">
        <v>456</v>
      </c>
      <c r="R29" s="32">
        <v>1511074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246404</v>
      </c>
      <c r="C32" s="167">
        <v>1.3</v>
      </c>
      <c r="D32" s="165">
        <v>19</v>
      </c>
      <c r="E32" s="165" t="s">
        <v>30</v>
      </c>
      <c r="F32" s="166">
        <v>379085</v>
      </c>
      <c r="G32" s="167">
        <v>1.3</v>
      </c>
      <c r="H32" s="165">
        <v>19</v>
      </c>
      <c r="I32" s="165" t="s">
        <v>30</v>
      </c>
      <c r="J32" s="166">
        <v>375636</v>
      </c>
      <c r="K32" s="167">
        <v>0.7</v>
      </c>
      <c r="L32" s="165">
        <v>19</v>
      </c>
      <c r="M32" s="165" t="s">
        <v>30</v>
      </c>
      <c r="N32" s="166">
        <v>1001125</v>
      </c>
      <c r="O32" s="167">
        <v>1.1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435</v>
      </c>
      <c r="D35" s="55"/>
      <c r="E35" s="66" t="s">
        <v>69</v>
      </c>
      <c r="F35" s="102"/>
      <c r="G35" s="125" t="s">
        <v>435</v>
      </c>
      <c r="H35" s="55"/>
      <c r="I35" s="65" t="s">
        <v>82</v>
      </c>
      <c r="J35" s="103"/>
      <c r="K35" s="125" t="s">
        <v>435</v>
      </c>
      <c r="L35" s="55"/>
      <c r="M35" s="65" t="s">
        <v>436</v>
      </c>
      <c r="N35" s="103"/>
      <c r="O35" s="125" t="s">
        <v>435</v>
      </c>
      <c r="P35" s="55"/>
      <c r="Q35" s="65" t="s">
        <v>129</v>
      </c>
      <c r="R35" s="103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17866</v>
      </c>
      <c r="C37" s="126">
        <v>-0.1</v>
      </c>
      <c r="D37" s="31">
        <v>20</v>
      </c>
      <c r="E37" s="31" t="s">
        <v>439</v>
      </c>
      <c r="F37" s="32">
        <v>26904</v>
      </c>
      <c r="G37" s="126">
        <v>-2.1</v>
      </c>
      <c r="H37" s="31">
        <v>20</v>
      </c>
      <c r="I37" s="31" t="s">
        <v>439</v>
      </c>
      <c r="J37" s="32">
        <v>27208</v>
      </c>
      <c r="K37" s="126">
        <v>-1.6</v>
      </c>
      <c r="L37" s="31">
        <v>20</v>
      </c>
      <c r="M37" s="31" t="s">
        <v>439</v>
      </c>
      <c r="N37" s="32">
        <v>71977</v>
      </c>
      <c r="O37" s="126">
        <v>-1.4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16728</v>
      </c>
      <c r="C38" s="126">
        <v>-1.5</v>
      </c>
      <c r="D38" s="31">
        <v>21</v>
      </c>
      <c r="E38" s="31" t="s">
        <v>440</v>
      </c>
      <c r="F38" s="32">
        <v>26138</v>
      </c>
      <c r="G38" s="126">
        <v>-2.7</v>
      </c>
      <c r="H38" s="31">
        <v>21</v>
      </c>
      <c r="I38" s="31" t="s">
        <v>440</v>
      </c>
      <c r="J38" s="32">
        <v>25761</v>
      </c>
      <c r="K38" s="126">
        <v>-3.8</v>
      </c>
      <c r="L38" s="31">
        <v>21</v>
      </c>
      <c r="M38" s="31" t="s">
        <v>440</v>
      </c>
      <c r="N38" s="32">
        <v>68628</v>
      </c>
      <c r="O38" s="126">
        <v>-2.8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441</v>
      </c>
      <c r="B39" s="156">
        <v>20358</v>
      </c>
      <c r="C39" s="157">
        <v>2.9</v>
      </c>
      <c r="D39" s="155">
        <v>22</v>
      </c>
      <c r="E39" s="155" t="s">
        <v>441</v>
      </c>
      <c r="F39" s="156">
        <v>31691</v>
      </c>
      <c r="G39" s="157">
        <v>3</v>
      </c>
      <c r="H39" s="155">
        <v>22</v>
      </c>
      <c r="I39" s="155" t="s">
        <v>441</v>
      </c>
      <c r="J39" s="156">
        <v>31829</v>
      </c>
      <c r="K39" s="157">
        <v>2.5</v>
      </c>
      <c r="L39" s="155">
        <v>22</v>
      </c>
      <c r="M39" s="155" t="s">
        <v>441</v>
      </c>
      <c r="N39" s="156">
        <v>83878</v>
      </c>
      <c r="O39" s="157">
        <v>2.8</v>
      </c>
      <c r="P39" s="155">
        <v>22</v>
      </c>
      <c r="Q39" s="155" t="s">
        <v>441</v>
      </c>
      <c r="R39" s="156">
        <v>254119</v>
      </c>
      <c r="S39" s="157">
        <v>2</v>
      </c>
      <c r="T39" s="31">
        <v>22</v>
      </c>
    </row>
    <row r="40" spans="1:20" ht="12.75">
      <c r="A40" s="158" t="s">
        <v>442</v>
      </c>
      <c r="B40" s="159">
        <v>54952</v>
      </c>
      <c r="C40" s="160">
        <v>0.5</v>
      </c>
      <c r="D40" s="158">
        <v>23</v>
      </c>
      <c r="E40" s="158" t="s">
        <v>442</v>
      </c>
      <c r="F40" s="159">
        <v>84734</v>
      </c>
      <c r="G40" s="160">
        <v>-0.4</v>
      </c>
      <c r="H40" s="158">
        <v>23</v>
      </c>
      <c r="I40" s="158" t="s">
        <v>442</v>
      </c>
      <c r="J40" s="159">
        <v>84798</v>
      </c>
      <c r="K40" s="160">
        <v>-0.8</v>
      </c>
      <c r="L40" s="158">
        <v>23</v>
      </c>
      <c r="M40" s="158" t="s">
        <v>442</v>
      </c>
      <c r="N40" s="159">
        <v>224484</v>
      </c>
      <c r="O40" s="160">
        <v>-0.3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443</v>
      </c>
      <c r="B43" s="32">
        <v>21260</v>
      </c>
      <c r="C43" s="126">
        <v>3</v>
      </c>
      <c r="D43" s="31">
        <v>24</v>
      </c>
      <c r="E43" s="31" t="s">
        <v>443</v>
      </c>
      <c r="F43" s="32">
        <v>31977</v>
      </c>
      <c r="G43" s="126">
        <v>2</v>
      </c>
      <c r="H43" s="31">
        <v>24</v>
      </c>
      <c r="I43" s="31" t="s">
        <v>443</v>
      </c>
      <c r="J43" s="32">
        <v>32432</v>
      </c>
      <c r="K43" s="126">
        <v>1.7</v>
      </c>
      <c r="L43" s="31">
        <v>24</v>
      </c>
      <c r="M43" s="31" t="s">
        <v>443</v>
      </c>
      <c r="N43" s="32">
        <v>85669</v>
      </c>
      <c r="O43" s="126">
        <v>2.1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22222</v>
      </c>
      <c r="C44" s="126">
        <v>1.3</v>
      </c>
      <c r="D44" s="31">
        <v>25</v>
      </c>
      <c r="E44" s="31" t="s">
        <v>444</v>
      </c>
      <c r="F44" s="32">
        <v>33510</v>
      </c>
      <c r="G44" s="126">
        <v>0.1</v>
      </c>
      <c r="H44" s="31">
        <v>25</v>
      </c>
      <c r="I44" s="31" t="s">
        <v>444</v>
      </c>
      <c r="J44" s="32">
        <v>33622</v>
      </c>
      <c r="K44" s="126">
        <v>0.2</v>
      </c>
      <c r="L44" s="31">
        <v>25</v>
      </c>
      <c r="M44" s="31" t="s">
        <v>444</v>
      </c>
      <c r="N44" s="32">
        <v>89353</v>
      </c>
      <c r="O44" s="126">
        <v>0.5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155" t="s">
        <v>445</v>
      </c>
      <c r="B45" s="156">
        <v>22205</v>
      </c>
      <c r="C45" s="157">
        <v>2.6</v>
      </c>
      <c r="D45" s="155">
        <v>26</v>
      </c>
      <c r="E45" s="155" t="s">
        <v>445</v>
      </c>
      <c r="F45" s="156">
        <v>34161</v>
      </c>
      <c r="G45" s="157">
        <v>1.3</v>
      </c>
      <c r="H45" s="155">
        <v>26</v>
      </c>
      <c r="I45" s="155" t="s">
        <v>445</v>
      </c>
      <c r="J45" s="156">
        <v>34331</v>
      </c>
      <c r="K45" s="157">
        <v>1</v>
      </c>
      <c r="L45" s="155">
        <v>26</v>
      </c>
      <c r="M45" s="155" t="s">
        <v>445</v>
      </c>
      <c r="N45" s="156">
        <v>90697</v>
      </c>
      <c r="O45" s="157">
        <v>1.5</v>
      </c>
      <c r="P45" s="155">
        <v>26</v>
      </c>
      <c r="Q45" s="155" t="s">
        <v>445</v>
      </c>
      <c r="R45" s="156">
        <v>263242</v>
      </c>
      <c r="S45" s="157">
        <v>1</v>
      </c>
      <c r="T45" s="31">
        <v>26</v>
      </c>
    </row>
    <row r="46" spans="1:20" ht="12.75">
      <c r="A46" s="158" t="s">
        <v>446</v>
      </c>
      <c r="B46" s="159">
        <v>65687</v>
      </c>
      <c r="C46" s="160">
        <v>2.3</v>
      </c>
      <c r="D46" s="158">
        <v>27</v>
      </c>
      <c r="E46" s="158" t="s">
        <v>446</v>
      </c>
      <c r="F46" s="159">
        <v>99648</v>
      </c>
      <c r="G46" s="160">
        <v>1.1</v>
      </c>
      <c r="H46" s="158">
        <v>27</v>
      </c>
      <c r="I46" s="158" t="s">
        <v>446</v>
      </c>
      <c r="J46" s="159">
        <v>100384</v>
      </c>
      <c r="K46" s="160">
        <v>1</v>
      </c>
      <c r="L46" s="158">
        <v>27</v>
      </c>
      <c r="M46" s="158" t="s">
        <v>446</v>
      </c>
      <c r="N46" s="159">
        <v>265719</v>
      </c>
      <c r="O46" s="160">
        <v>1.4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120639</v>
      </c>
      <c r="C47" s="126">
        <v>1.5</v>
      </c>
      <c r="D47" s="31">
        <v>28</v>
      </c>
      <c r="E47" s="31" t="s">
        <v>447</v>
      </c>
      <c r="F47" s="32">
        <v>184382</v>
      </c>
      <c r="G47" s="126">
        <v>0.4</v>
      </c>
      <c r="H47" s="31">
        <v>28</v>
      </c>
      <c r="I47" s="31" t="s">
        <v>447</v>
      </c>
      <c r="J47" s="32">
        <v>185182</v>
      </c>
      <c r="K47" s="126">
        <v>0.2</v>
      </c>
      <c r="L47" s="31">
        <v>28</v>
      </c>
      <c r="M47" s="31" t="s">
        <v>447</v>
      </c>
      <c r="N47" s="32">
        <v>490203</v>
      </c>
      <c r="O47" s="126">
        <v>0.6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448</v>
      </c>
      <c r="B50" s="32">
        <v>24475</v>
      </c>
      <c r="C50" s="126">
        <v>2.7</v>
      </c>
      <c r="D50" s="31">
        <v>29</v>
      </c>
      <c r="E50" s="31" t="s">
        <v>448</v>
      </c>
      <c r="F50" s="32">
        <v>36855</v>
      </c>
      <c r="G50" s="126">
        <v>1.4</v>
      </c>
      <c r="H50" s="31">
        <v>29</v>
      </c>
      <c r="I50" s="31" t="s">
        <v>448</v>
      </c>
      <c r="J50" s="32">
        <v>35620</v>
      </c>
      <c r="K50" s="126">
        <v>1.3</v>
      </c>
      <c r="L50" s="31">
        <v>29</v>
      </c>
      <c r="M50" s="31" t="s">
        <v>448</v>
      </c>
      <c r="N50" s="32">
        <v>96950</v>
      </c>
      <c r="O50" s="126">
        <v>1.7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23546</v>
      </c>
      <c r="C51" s="126">
        <v>2.5</v>
      </c>
      <c r="D51" s="31">
        <v>30</v>
      </c>
      <c r="E51" s="31" t="s">
        <v>449</v>
      </c>
      <c r="F51" s="32">
        <v>35630</v>
      </c>
      <c r="G51" s="126">
        <v>1.6</v>
      </c>
      <c r="H51" s="31">
        <v>30</v>
      </c>
      <c r="I51" s="31" t="s">
        <v>449</v>
      </c>
      <c r="J51" s="32">
        <v>34282</v>
      </c>
      <c r="K51" s="126">
        <v>1.4</v>
      </c>
      <c r="L51" s="31">
        <v>30</v>
      </c>
      <c r="M51" s="31" t="s">
        <v>449</v>
      </c>
      <c r="N51" s="32">
        <v>93458</v>
      </c>
      <c r="O51" s="126">
        <v>1.8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155" t="s">
        <v>450</v>
      </c>
      <c r="B52" s="156"/>
      <c r="C52" s="157"/>
      <c r="D52" s="155">
        <v>31</v>
      </c>
      <c r="E52" s="155" t="s">
        <v>450</v>
      </c>
      <c r="F52" s="156"/>
      <c r="G52" s="157"/>
      <c r="H52" s="155">
        <v>31</v>
      </c>
      <c r="I52" s="155" t="s">
        <v>450</v>
      </c>
      <c r="J52" s="156"/>
      <c r="K52" s="157"/>
      <c r="L52" s="155">
        <v>31</v>
      </c>
      <c r="M52" s="155" t="s">
        <v>450</v>
      </c>
      <c r="N52" s="156"/>
      <c r="O52" s="157"/>
      <c r="P52" s="155">
        <v>31</v>
      </c>
      <c r="Q52" s="155" t="s">
        <v>450</v>
      </c>
      <c r="R52" s="156"/>
      <c r="S52" s="157"/>
      <c r="T52" s="31">
        <v>31</v>
      </c>
    </row>
    <row r="53" spans="1:20" ht="12.75">
      <c r="A53" s="158" t="s">
        <v>451</v>
      </c>
      <c r="B53" s="159">
        <v>48021</v>
      </c>
      <c r="C53" s="160">
        <v>2.6</v>
      </c>
      <c r="D53" s="158">
        <v>32</v>
      </c>
      <c r="E53" s="158" t="s">
        <v>451</v>
      </c>
      <c r="F53" s="159">
        <v>72485</v>
      </c>
      <c r="G53" s="160">
        <v>1.5</v>
      </c>
      <c r="H53" s="158">
        <v>32</v>
      </c>
      <c r="I53" s="158" t="s">
        <v>451</v>
      </c>
      <c r="J53" s="159">
        <v>69902</v>
      </c>
      <c r="K53" s="160">
        <v>1.3</v>
      </c>
      <c r="L53" s="158">
        <v>32</v>
      </c>
      <c r="M53" s="158" t="s">
        <v>451</v>
      </c>
      <c r="N53" s="159">
        <v>190408</v>
      </c>
      <c r="O53" s="160">
        <v>1.7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155" t="s">
        <v>454</v>
      </c>
      <c r="B58" s="156"/>
      <c r="C58" s="157"/>
      <c r="D58" s="155">
        <v>35</v>
      </c>
      <c r="E58" s="155" t="s">
        <v>454</v>
      </c>
      <c r="F58" s="156"/>
      <c r="G58" s="157"/>
      <c r="H58" s="155">
        <v>35</v>
      </c>
      <c r="I58" s="155" t="s">
        <v>454</v>
      </c>
      <c r="J58" s="156"/>
      <c r="K58" s="157"/>
      <c r="L58" s="155">
        <v>35</v>
      </c>
      <c r="M58" s="155" t="s">
        <v>454</v>
      </c>
      <c r="N58" s="156"/>
      <c r="O58" s="157"/>
      <c r="P58" s="155">
        <v>35</v>
      </c>
      <c r="Q58" s="155" t="s">
        <v>454</v>
      </c>
      <c r="R58" s="156"/>
      <c r="S58" s="157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48021</v>
      </c>
      <c r="C60" s="126">
        <v>2.6</v>
      </c>
      <c r="D60" s="31">
        <v>37</v>
      </c>
      <c r="E60" s="31" t="s">
        <v>456</v>
      </c>
      <c r="F60" s="32">
        <v>72485</v>
      </c>
      <c r="G60" s="126">
        <v>1.5</v>
      </c>
      <c r="H60" s="31">
        <v>37</v>
      </c>
      <c r="I60" s="31" t="s">
        <v>456</v>
      </c>
      <c r="J60" s="32">
        <v>69902</v>
      </c>
      <c r="K60" s="126">
        <v>1.3</v>
      </c>
      <c r="L60" s="31">
        <v>37</v>
      </c>
      <c r="M60" s="31" t="s">
        <v>456</v>
      </c>
      <c r="N60" s="32">
        <v>190408</v>
      </c>
      <c r="O60" s="126">
        <v>1.7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168660</v>
      </c>
      <c r="C63" s="167">
        <v>1.8</v>
      </c>
      <c r="D63" s="165">
        <v>38</v>
      </c>
      <c r="E63" s="165" t="s">
        <v>30</v>
      </c>
      <c r="F63" s="166">
        <v>256867</v>
      </c>
      <c r="G63" s="167">
        <v>0.7</v>
      </c>
      <c r="H63" s="165">
        <v>38</v>
      </c>
      <c r="I63" s="165" t="s">
        <v>30</v>
      </c>
      <c r="J63" s="166">
        <v>255084</v>
      </c>
      <c r="K63" s="167">
        <v>0.5</v>
      </c>
      <c r="L63" s="165">
        <v>38</v>
      </c>
      <c r="M63" s="165" t="s">
        <v>30</v>
      </c>
      <c r="N63" s="166">
        <v>680611</v>
      </c>
      <c r="O63" s="167">
        <v>0.9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458</v>
      </c>
    </row>
    <row r="2" spans="1:19" ht="12.75" customHeight="1">
      <c r="A2" s="210" t="s">
        <v>434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93</v>
      </c>
      <c r="B3" s="247"/>
      <c r="C3" s="125" t="s">
        <v>435</v>
      </c>
      <c r="D3" s="55"/>
      <c r="E3" s="246" t="s">
        <v>105</v>
      </c>
      <c r="F3" s="247"/>
      <c r="G3" s="125" t="s">
        <v>435</v>
      </c>
      <c r="H3" s="55"/>
      <c r="I3" s="246" t="s">
        <v>118</v>
      </c>
      <c r="J3" s="247"/>
      <c r="K3" s="125" t="s">
        <v>435</v>
      </c>
      <c r="L3" s="55"/>
      <c r="M3" s="246" t="s">
        <v>459</v>
      </c>
      <c r="N3" s="247"/>
      <c r="O3" s="125" t="s">
        <v>435</v>
      </c>
      <c r="P3" s="55"/>
      <c r="Q3" s="246" t="s">
        <v>129</v>
      </c>
      <c r="R3" s="247"/>
      <c r="S3" s="125" t="s">
        <v>435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437</v>
      </c>
      <c r="C5" s="126" t="s">
        <v>438</v>
      </c>
      <c r="D5" s="31" t="s">
        <v>56</v>
      </c>
      <c r="E5" s="31"/>
      <c r="F5" s="31" t="s">
        <v>437</v>
      </c>
      <c r="G5" s="126" t="s">
        <v>438</v>
      </c>
      <c r="H5" s="31" t="s">
        <v>56</v>
      </c>
      <c r="I5" s="31"/>
      <c r="J5" s="31" t="s">
        <v>437</v>
      </c>
      <c r="K5" s="126" t="s">
        <v>438</v>
      </c>
      <c r="L5" s="31" t="s">
        <v>56</v>
      </c>
      <c r="M5" s="31"/>
      <c r="N5" s="31" t="s">
        <v>437</v>
      </c>
      <c r="O5" s="126" t="s">
        <v>438</v>
      </c>
      <c r="P5" s="31" t="s">
        <v>56</v>
      </c>
      <c r="Q5" s="31"/>
      <c r="R5" s="31" t="s">
        <v>437</v>
      </c>
      <c r="S5" s="126" t="s">
        <v>438</v>
      </c>
      <c r="T5" s="71" t="s">
        <v>56</v>
      </c>
    </row>
    <row r="6" spans="1:20" ht="12.75">
      <c r="A6" s="31" t="s">
        <v>439</v>
      </c>
      <c r="B6" s="32">
        <v>36786</v>
      </c>
      <c r="C6" s="126">
        <v>-2.4</v>
      </c>
      <c r="D6" s="31">
        <v>1</v>
      </c>
      <c r="E6" s="31" t="s">
        <v>439</v>
      </c>
      <c r="F6" s="32">
        <v>82498</v>
      </c>
      <c r="G6" s="126">
        <v>-3.1</v>
      </c>
      <c r="H6" s="31">
        <v>1</v>
      </c>
      <c r="I6" s="31" t="s">
        <v>439</v>
      </c>
      <c r="J6" s="32">
        <v>34111</v>
      </c>
      <c r="K6" s="126">
        <v>-4.2</v>
      </c>
      <c r="L6" s="31">
        <v>1</v>
      </c>
      <c r="M6" s="31" t="s">
        <v>439</v>
      </c>
      <c r="N6" s="32">
        <v>153395</v>
      </c>
      <c r="O6" s="126">
        <v>-3.2</v>
      </c>
      <c r="P6" s="31">
        <v>1</v>
      </c>
      <c r="Q6" s="31" t="s">
        <v>439</v>
      </c>
      <c r="R6" s="32">
        <v>226400</v>
      </c>
      <c r="S6" s="126">
        <v>-2.9</v>
      </c>
      <c r="T6" s="31">
        <v>1</v>
      </c>
    </row>
    <row r="7" spans="1:20" ht="12.75">
      <c r="A7" s="31" t="s">
        <v>440</v>
      </c>
      <c r="B7" s="32">
        <v>35329</v>
      </c>
      <c r="C7" s="126">
        <v>-0.4</v>
      </c>
      <c r="D7" s="31">
        <v>2</v>
      </c>
      <c r="E7" s="31" t="s">
        <v>440</v>
      </c>
      <c r="F7" s="32">
        <v>79960</v>
      </c>
      <c r="G7" s="126">
        <v>-1.4</v>
      </c>
      <c r="H7" s="31">
        <v>2</v>
      </c>
      <c r="I7" s="31" t="s">
        <v>440</v>
      </c>
      <c r="J7" s="32">
        <v>33298</v>
      </c>
      <c r="K7" s="126">
        <v>-0.9</v>
      </c>
      <c r="L7" s="31">
        <v>2</v>
      </c>
      <c r="M7" s="31" t="s">
        <v>440</v>
      </c>
      <c r="N7" s="32">
        <v>148586</v>
      </c>
      <c r="O7" s="126">
        <v>-1.1</v>
      </c>
      <c r="P7" s="31">
        <v>2</v>
      </c>
      <c r="Q7" s="31" t="s">
        <v>440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441</v>
      </c>
      <c r="B8" s="32">
        <v>39849</v>
      </c>
      <c r="C8" s="126">
        <v>-0.8</v>
      </c>
      <c r="D8" s="31">
        <v>3</v>
      </c>
      <c r="E8" s="31" t="s">
        <v>441</v>
      </c>
      <c r="F8" s="32">
        <v>90247</v>
      </c>
      <c r="G8" s="126">
        <v>-1</v>
      </c>
      <c r="H8" s="31">
        <v>3</v>
      </c>
      <c r="I8" s="31" t="s">
        <v>441</v>
      </c>
      <c r="J8" s="32">
        <v>37346</v>
      </c>
      <c r="K8" s="126">
        <v>-1.3</v>
      </c>
      <c r="L8" s="31">
        <v>3</v>
      </c>
      <c r="M8" s="31" t="s">
        <v>441</v>
      </c>
      <c r="N8" s="32">
        <v>167442</v>
      </c>
      <c r="O8" s="126">
        <v>-1.1</v>
      </c>
      <c r="P8" s="31">
        <v>3</v>
      </c>
      <c r="Q8" s="31" t="s">
        <v>441</v>
      </c>
      <c r="R8" s="32">
        <v>249061</v>
      </c>
      <c r="S8" s="126">
        <v>-1.3</v>
      </c>
      <c r="T8" s="31">
        <v>3</v>
      </c>
    </row>
    <row r="9" spans="1:20" ht="12.75">
      <c r="A9" s="158" t="s">
        <v>442</v>
      </c>
      <c r="B9" s="159">
        <v>111964</v>
      </c>
      <c r="C9" s="160">
        <v>-1.2</v>
      </c>
      <c r="D9" s="158">
        <v>4</v>
      </c>
      <c r="E9" s="158" t="s">
        <v>442</v>
      </c>
      <c r="F9" s="159">
        <v>252704</v>
      </c>
      <c r="G9" s="160">
        <v>-1.8</v>
      </c>
      <c r="H9" s="158">
        <v>4</v>
      </c>
      <c r="I9" s="158" t="s">
        <v>442</v>
      </c>
      <c r="J9" s="159">
        <v>104754</v>
      </c>
      <c r="K9" s="160">
        <v>-2.2</v>
      </c>
      <c r="L9" s="158">
        <v>4</v>
      </c>
      <c r="M9" s="158" t="s">
        <v>442</v>
      </c>
      <c r="N9" s="159">
        <v>469423</v>
      </c>
      <c r="O9" s="160">
        <v>-1.8</v>
      </c>
      <c r="P9" s="158">
        <v>4</v>
      </c>
      <c r="Q9" s="158" t="s">
        <v>442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443</v>
      </c>
      <c r="B12" s="32">
        <v>40301</v>
      </c>
      <c r="C12" s="126">
        <v>-0.3</v>
      </c>
      <c r="D12" s="31">
        <v>5</v>
      </c>
      <c r="E12" s="31" t="s">
        <v>443</v>
      </c>
      <c r="F12" s="32">
        <v>90527</v>
      </c>
      <c r="G12" s="126">
        <v>-0.4</v>
      </c>
      <c r="H12" s="31">
        <v>5</v>
      </c>
      <c r="I12" s="31" t="s">
        <v>443</v>
      </c>
      <c r="J12" s="32">
        <v>38207</v>
      </c>
      <c r="K12" s="126">
        <v>-0.5</v>
      </c>
      <c r="L12" s="31">
        <v>5</v>
      </c>
      <c r="M12" s="31" t="s">
        <v>443</v>
      </c>
      <c r="N12" s="32">
        <v>169035</v>
      </c>
      <c r="O12" s="126">
        <v>-0.4</v>
      </c>
      <c r="P12" s="31">
        <v>5</v>
      </c>
      <c r="Q12" s="31" t="s">
        <v>443</v>
      </c>
      <c r="R12" s="32">
        <v>252928</v>
      </c>
      <c r="S12" s="126">
        <v>0.3</v>
      </c>
      <c r="T12" s="31">
        <v>5</v>
      </c>
    </row>
    <row r="13" spans="1:20" ht="12.75">
      <c r="A13" s="31" t="s">
        <v>444</v>
      </c>
      <c r="B13" s="32">
        <v>41803</v>
      </c>
      <c r="C13" s="126">
        <v>-0.7</v>
      </c>
      <c r="D13" s="31">
        <v>6</v>
      </c>
      <c r="E13" s="31" t="s">
        <v>444</v>
      </c>
      <c r="F13" s="32">
        <v>91230</v>
      </c>
      <c r="G13" s="126">
        <v>-1</v>
      </c>
      <c r="H13" s="31">
        <v>6</v>
      </c>
      <c r="I13" s="31" t="s">
        <v>444</v>
      </c>
      <c r="J13" s="32">
        <v>38405</v>
      </c>
      <c r="K13" s="126">
        <v>-1.4</v>
      </c>
      <c r="L13" s="31">
        <v>6</v>
      </c>
      <c r="M13" s="31" t="s">
        <v>444</v>
      </c>
      <c r="N13" s="32">
        <v>171437</v>
      </c>
      <c r="O13" s="126">
        <v>-1</v>
      </c>
      <c r="P13" s="31">
        <v>6</v>
      </c>
      <c r="Q13" s="31" t="s">
        <v>444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445</v>
      </c>
      <c r="B14" s="32">
        <v>42352</v>
      </c>
      <c r="C14" s="126">
        <v>2</v>
      </c>
      <c r="D14" s="31">
        <v>7</v>
      </c>
      <c r="E14" s="31" t="s">
        <v>445</v>
      </c>
      <c r="F14" s="32">
        <v>90621</v>
      </c>
      <c r="G14" s="126">
        <v>1</v>
      </c>
      <c r="H14" s="31">
        <v>7</v>
      </c>
      <c r="I14" s="31" t="s">
        <v>445</v>
      </c>
      <c r="J14" s="32">
        <v>38221</v>
      </c>
      <c r="K14" s="126">
        <v>0.9</v>
      </c>
      <c r="L14" s="31">
        <v>7</v>
      </c>
      <c r="M14" s="31" t="s">
        <v>445</v>
      </c>
      <c r="N14" s="32">
        <v>171195</v>
      </c>
      <c r="O14" s="126">
        <v>1.2</v>
      </c>
      <c r="P14" s="31">
        <v>7</v>
      </c>
      <c r="Q14" s="31" t="s">
        <v>445</v>
      </c>
      <c r="R14" s="32">
        <v>260531</v>
      </c>
      <c r="S14" s="126">
        <v>1.8</v>
      </c>
      <c r="T14" s="31">
        <v>7</v>
      </c>
    </row>
    <row r="15" spans="1:20" ht="12.75">
      <c r="A15" s="158" t="s">
        <v>446</v>
      </c>
      <c r="B15" s="159">
        <v>124456</v>
      </c>
      <c r="C15" s="160">
        <v>0.3</v>
      </c>
      <c r="D15" s="158">
        <v>8</v>
      </c>
      <c r="E15" s="158" t="s">
        <v>446</v>
      </c>
      <c r="F15" s="159">
        <v>272378</v>
      </c>
      <c r="G15" s="160">
        <v>-0.1</v>
      </c>
      <c r="H15" s="158">
        <v>8</v>
      </c>
      <c r="I15" s="158" t="s">
        <v>446</v>
      </c>
      <c r="J15" s="159">
        <v>114833</v>
      </c>
      <c r="K15" s="160">
        <v>-0.4</v>
      </c>
      <c r="L15" s="158">
        <v>8</v>
      </c>
      <c r="M15" s="158" t="s">
        <v>446</v>
      </c>
      <c r="N15" s="159">
        <v>511667</v>
      </c>
      <c r="O15" s="160">
        <v>-0.1</v>
      </c>
      <c r="P15" s="158">
        <v>8</v>
      </c>
      <c r="Q15" s="158" t="s">
        <v>446</v>
      </c>
      <c r="R15" s="159">
        <v>773840</v>
      </c>
      <c r="S15" s="160">
        <v>0.6</v>
      </c>
      <c r="T15" s="35">
        <v>8</v>
      </c>
    </row>
    <row r="16" spans="1:20" ht="12.75">
      <c r="A16" s="31" t="s">
        <v>447</v>
      </c>
      <c r="B16" s="32">
        <v>236420</v>
      </c>
      <c r="C16" s="126">
        <v>-0.4</v>
      </c>
      <c r="D16" s="31">
        <v>9</v>
      </c>
      <c r="E16" s="31" t="s">
        <v>447</v>
      </c>
      <c r="F16" s="32">
        <v>525083</v>
      </c>
      <c r="G16" s="126">
        <v>-0.9</v>
      </c>
      <c r="H16" s="31">
        <v>9</v>
      </c>
      <c r="I16" s="31" t="s">
        <v>447</v>
      </c>
      <c r="J16" s="32">
        <v>219587</v>
      </c>
      <c r="K16" s="126">
        <v>-1.2</v>
      </c>
      <c r="L16" s="31">
        <v>9</v>
      </c>
      <c r="M16" s="31" t="s">
        <v>447</v>
      </c>
      <c r="N16" s="32">
        <v>981090</v>
      </c>
      <c r="O16" s="126">
        <v>-0.9</v>
      </c>
      <c r="P16" s="31">
        <v>9</v>
      </c>
      <c r="Q16" s="31" t="s">
        <v>447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448</v>
      </c>
      <c r="B19" s="32">
        <v>41222</v>
      </c>
      <c r="C19" s="126">
        <v>1.9</v>
      </c>
      <c r="D19" s="31">
        <v>10</v>
      </c>
      <c r="E19" s="31" t="s">
        <v>448</v>
      </c>
      <c r="F19" s="32">
        <v>92357</v>
      </c>
      <c r="G19" s="126">
        <v>1.3</v>
      </c>
      <c r="H19" s="31">
        <v>10</v>
      </c>
      <c r="I19" s="31" t="s">
        <v>448</v>
      </c>
      <c r="J19" s="32">
        <v>38846</v>
      </c>
      <c r="K19" s="126">
        <v>0.9</v>
      </c>
      <c r="L19" s="31">
        <v>10</v>
      </c>
      <c r="M19" s="31" t="s">
        <v>448</v>
      </c>
      <c r="N19" s="32">
        <v>172426</v>
      </c>
      <c r="O19" s="126">
        <v>1.4</v>
      </c>
      <c r="P19" s="31">
        <v>10</v>
      </c>
      <c r="Q19" s="31" t="s">
        <v>448</v>
      </c>
      <c r="R19" s="32">
        <v>267770</v>
      </c>
      <c r="S19" s="126">
        <v>2.3</v>
      </c>
      <c r="T19" s="31">
        <v>10</v>
      </c>
    </row>
    <row r="20" spans="1:20" ht="12.75">
      <c r="A20" s="31" t="s">
        <v>449</v>
      </c>
      <c r="B20" s="32">
        <v>41354</v>
      </c>
      <c r="C20" s="126">
        <v>0.7</v>
      </c>
      <c r="D20" s="31">
        <v>11</v>
      </c>
      <c r="E20" s="31" t="s">
        <v>449</v>
      </c>
      <c r="F20" s="32">
        <v>92007</v>
      </c>
      <c r="G20" s="126">
        <v>0.6</v>
      </c>
      <c r="H20" s="31">
        <v>11</v>
      </c>
      <c r="I20" s="31" t="s">
        <v>449</v>
      </c>
      <c r="J20" s="32">
        <v>37892</v>
      </c>
      <c r="K20" s="126">
        <v>0.1</v>
      </c>
      <c r="L20" s="31">
        <v>11</v>
      </c>
      <c r="M20" s="31" t="s">
        <v>449</v>
      </c>
      <c r="N20" s="32">
        <v>171252</v>
      </c>
      <c r="O20" s="126">
        <v>0.5</v>
      </c>
      <c r="P20" s="31">
        <v>11</v>
      </c>
      <c r="Q20" s="31" t="s">
        <v>449</v>
      </c>
      <c r="R20" s="32">
        <v>263093</v>
      </c>
      <c r="S20" s="126">
        <v>0.8</v>
      </c>
      <c r="T20" s="31">
        <v>11</v>
      </c>
    </row>
    <row r="21" spans="1:20" ht="13.5" thickBot="1">
      <c r="A21" s="31" t="s">
        <v>450</v>
      </c>
      <c r="B21" s="32">
        <v>39418</v>
      </c>
      <c r="C21" s="126">
        <v>2.6</v>
      </c>
      <c r="D21" s="31">
        <v>12</v>
      </c>
      <c r="E21" s="31" t="s">
        <v>450</v>
      </c>
      <c r="F21" s="32">
        <v>85434</v>
      </c>
      <c r="G21" s="126">
        <v>1.3</v>
      </c>
      <c r="H21" s="31">
        <v>12</v>
      </c>
      <c r="I21" s="31" t="s">
        <v>450</v>
      </c>
      <c r="J21" s="32">
        <v>35738</v>
      </c>
      <c r="K21" s="126">
        <v>0.6</v>
      </c>
      <c r="L21" s="31">
        <v>12</v>
      </c>
      <c r="M21" s="31" t="s">
        <v>450</v>
      </c>
      <c r="N21" s="32">
        <v>160590</v>
      </c>
      <c r="O21" s="126">
        <v>1.5</v>
      </c>
      <c r="P21" s="31">
        <v>12</v>
      </c>
      <c r="Q21" s="31" t="s">
        <v>450</v>
      </c>
      <c r="R21" s="32">
        <v>244215</v>
      </c>
      <c r="S21" s="126">
        <v>2.3</v>
      </c>
      <c r="T21" s="31">
        <v>12</v>
      </c>
    </row>
    <row r="22" spans="1:20" ht="12.75">
      <c r="A22" s="158" t="s">
        <v>451</v>
      </c>
      <c r="B22" s="159">
        <v>121993</v>
      </c>
      <c r="C22" s="160">
        <v>1.7</v>
      </c>
      <c r="D22" s="158">
        <v>13</v>
      </c>
      <c r="E22" s="158" t="s">
        <v>451</v>
      </c>
      <c r="F22" s="159">
        <v>269798</v>
      </c>
      <c r="G22" s="160">
        <v>1.1</v>
      </c>
      <c r="H22" s="158">
        <v>13</v>
      </c>
      <c r="I22" s="158" t="s">
        <v>451</v>
      </c>
      <c r="J22" s="159">
        <v>112476</v>
      </c>
      <c r="K22" s="160">
        <v>0.5</v>
      </c>
      <c r="L22" s="158">
        <v>13</v>
      </c>
      <c r="M22" s="158" t="s">
        <v>451</v>
      </c>
      <c r="N22" s="159">
        <v>504267</v>
      </c>
      <c r="O22" s="160">
        <v>1.1</v>
      </c>
      <c r="P22" s="158">
        <v>13</v>
      </c>
      <c r="Q22" s="158" t="s">
        <v>451</v>
      </c>
      <c r="R22" s="159">
        <v>775078</v>
      </c>
      <c r="S22" s="160">
        <v>1.8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452</v>
      </c>
      <c r="B25" s="32">
        <v>40591</v>
      </c>
      <c r="C25" s="126">
        <v>-0.4</v>
      </c>
      <c r="D25" s="31">
        <v>14</v>
      </c>
      <c r="E25" s="31" t="s">
        <v>452</v>
      </c>
      <c r="F25" s="32">
        <v>91517</v>
      </c>
      <c r="G25" s="126">
        <v>-0.6</v>
      </c>
      <c r="H25" s="31">
        <v>14</v>
      </c>
      <c r="I25" s="31" t="s">
        <v>452</v>
      </c>
      <c r="J25" s="32">
        <v>36872</v>
      </c>
      <c r="K25" s="126">
        <v>-2.1</v>
      </c>
      <c r="L25" s="31">
        <v>14</v>
      </c>
      <c r="M25" s="31" t="s">
        <v>452</v>
      </c>
      <c r="N25" s="32">
        <v>168980</v>
      </c>
      <c r="O25" s="126">
        <v>-0.9</v>
      </c>
      <c r="P25" s="31">
        <v>14</v>
      </c>
      <c r="Q25" s="31" t="s">
        <v>452</v>
      </c>
      <c r="R25" s="32">
        <v>254759</v>
      </c>
      <c r="S25" s="126">
        <v>-0.6</v>
      </c>
      <c r="T25" s="31">
        <v>14</v>
      </c>
    </row>
    <row r="26" spans="1:20" ht="12.75">
      <c r="A26" s="31" t="s">
        <v>453</v>
      </c>
      <c r="B26" s="32">
        <v>39270</v>
      </c>
      <c r="C26" s="126">
        <v>1.1</v>
      </c>
      <c r="D26" s="31">
        <v>15</v>
      </c>
      <c r="E26" s="31" t="s">
        <v>453</v>
      </c>
      <c r="F26" s="32">
        <v>85473</v>
      </c>
      <c r="G26" s="126">
        <v>0.6</v>
      </c>
      <c r="H26" s="31">
        <v>15</v>
      </c>
      <c r="I26" s="31" t="s">
        <v>453</v>
      </c>
      <c r="J26" s="32">
        <v>35266</v>
      </c>
      <c r="K26" s="126">
        <v>0.3</v>
      </c>
      <c r="L26" s="31">
        <v>15</v>
      </c>
      <c r="M26" s="31" t="s">
        <v>453</v>
      </c>
      <c r="N26" s="32">
        <v>160009</v>
      </c>
      <c r="O26" s="126">
        <v>0.7</v>
      </c>
      <c r="P26" s="31">
        <v>15</v>
      </c>
      <c r="Q26" s="31" t="s">
        <v>453</v>
      </c>
      <c r="R26" s="32">
        <v>239267</v>
      </c>
      <c r="S26" s="126">
        <v>1</v>
      </c>
      <c r="T26" s="31">
        <v>15</v>
      </c>
    </row>
    <row r="27" spans="1:20" ht="13.5" thickBot="1">
      <c r="A27" s="31" t="s">
        <v>454</v>
      </c>
      <c r="B27" s="32">
        <v>39328</v>
      </c>
      <c r="C27" s="126">
        <v>0.2</v>
      </c>
      <c r="D27" s="31">
        <v>16</v>
      </c>
      <c r="E27" s="31" t="s">
        <v>454</v>
      </c>
      <c r="F27" s="32">
        <v>87583</v>
      </c>
      <c r="G27" s="126">
        <v>-0.5</v>
      </c>
      <c r="H27" s="31">
        <v>16</v>
      </c>
      <c r="I27" s="31" t="s">
        <v>454</v>
      </c>
      <c r="J27" s="32">
        <v>37188</v>
      </c>
      <c r="K27" s="126">
        <v>-1.5</v>
      </c>
      <c r="L27" s="31">
        <v>16</v>
      </c>
      <c r="M27" s="31" t="s">
        <v>454</v>
      </c>
      <c r="N27" s="32">
        <v>164098</v>
      </c>
      <c r="O27" s="126">
        <v>-0.6</v>
      </c>
      <c r="P27" s="31">
        <v>16</v>
      </c>
      <c r="Q27" s="31" t="s">
        <v>454</v>
      </c>
      <c r="R27" s="32">
        <v>241971</v>
      </c>
      <c r="S27" s="126">
        <v>-0.2</v>
      </c>
      <c r="T27" s="31">
        <v>16</v>
      </c>
    </row>
    <row r="28" spans="1:20" ht="12.75">
      <c r="A28" s="158" t="s">
        <v>455</v>
      </c>
      <c r="B28" s="159">
        <v>119189</v>
      </c>
      <c r="C28" s="160">
        <v>0.3</v>
      </c>
      <c r="D28" s="158">
        <v>17</v>
      </c>
      <c r="E28" s="158" t="s">
        <v>455</v>
      </c>
      <c r="F28" s="159">
        <v>264573</v>
      </c>
      <c r="G28" s="160">
        <v>-0.2</v>
      </c>
      <c r="H28" s="158">
        <v>17</v>
      </c>
      <c r="I28" s="158" t="s">
        <v>455</v>
      </c>
      <c r="J28" s="159">
        <v>109326</v>
      </c>
      <c r="K28" s="160">
        <v>-1.1</v>
      </c>
      <c r="L28" s="158">
        <v>17</v>
      </c>
      <c r="M28" s="158" t="s">
        <v>455</v>
      </c>
      <c r="N28" s="159">
        <v>493087</v>
      </c>
      <c r="O28" s="160">
        <v>-0.3</v>
      </c>
      <c r="P28" s="158">
        <v>17</v>
      </c>
      <c r="Q28" s="158" t="s">
        <v>455</v>
      </c>
      <c r="R28" s="159">
        <v>735996</v>
      </c>
      <c r="S28" s="160">
        <v>0</v>
      </c>
      <c r="T28" s="35">
        <v>17</v>
      </c>
    </row>
    <row r="29" spans="1:20" ht="13.5" thickBot="1">
      <c r="A29" s="172" t="s">
        <v>456</v>
      </c>
      <c r="B29" s="173">
        <v>241182</v>
      </c>
      <c r="C29" s="174">
        <v>1</v>
      </c>
      <c r="D29" s="172">
        <v>18</v>
      </c>
      <c r="E29" s="172" t="s">
        <v>456</v>
      </c>
      <c r="F29" s="173">
        <v>534371</v>
      </c>
      <c r="G29" s="174">
        <v>0.4</v>
      </c>
      <c r="H29" s="172">
        <v>18</v>
      </c>
      <c r="I29" s="172" t="s">
        <v>456</v>
      </c>
      <c r="J29" s="173">
        <v>221802</v>
      </c>
      <c r="K29" s="174">
        <v>-0.3</v>
      </c>
      <c r="L29" s="172">
        <v>18</v>
      </c>
      <c r="M29" s="172" t="s">
        <v>456</v>
      </c>
      <c r="N29" s="173">
        <v>997354</v>
      </c>
      <c r="O29" s="174">
        <v>0.4</v>
      </c>
      <c r="P29" s="172">
        <v>18</v>
      </c>
      <c r="Q29" s="172" t="s">
        <v>456</v>
      </c>
      <c r="R29" s="173">
        <v>1511074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477602</v>
      </c>
      <c r="C32" s="167">
        <v>0.3</v>
      </c>
      <c r="D32" s="165">
        <v>19</v>
      </c>
      <c r="E32" s="165" t="s">
        <v>30</v>
      </c>
      <c r="F32" s="166">
        <v>1059453</v>
      </c>
      <c r="G32" s="167">
        <v>-0.2</v>
      </c>
      <c r="H32" s="165">
        <v>19</v>
      </c>
      <c r="I32" s="165" t="s">
        <v>30</v>
      </c>
      <c r="J32" s="166">
        <v>441389</v>
      </c>
      <c r="K32" s="167">
        <v>-0.8</v>
      </c>
      <c r="L32" s="165">
        <v>19</v>
      </c>
      <c r="M32" s="165" t="s">
        <v>30</v>
      </c>
      <c r="N32" s="166">
        <v>1978444</v>
      </c>
      <c r="O32" s="167">
        <v>-0.2</v>
      </c>
      <c r="P32" s="165">
        <v>19</v>
      </c>
      <c r="Q32" s="165" t="s">
        <v>30</v>
      </c>
      <c r="R32" s="166">
        <v>2979569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457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93</v>
      </c>
      <c r="B35" s="104"/>
      <c r="C35" s="125" t="s">
        <v>435</v>
      </c>
      <c r="D35" s="55"/>
      <c r="E35" s="70" t="s">
        <v>105</v>
      </c>
      <c r="F35" s="104"/>
      <c r="G35" s="125" t="s">
        <v>435</v>
      </c>
      <c r="H35" s="55"/>
      <c r="I35" s="70" t="s">
        <v>118</v>
      </c>
      <c r="J35" s="104"/>
      <c r="K35" s="125" t="s">
        <v>435</v>
      </c>
      <c r="L35" s="55"/>
      <c r="M35" s="70" t="s">
        <v>459</v>
      </c>
      <c r="N35" s="104"/>
      <c r="O35" s="125" t="s">
        <v>435</v>
      </c>
      <c r="P35" s="55"/>
      <c r="Q35" s="70" t="s">
        <v>129</v>
      </c>
      <c r="R35" s="104"/>
      <c r="S35" s="125" t="s">
        <v>435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439</v>
      </c>
      <c r="B37" s="32">
        <v>36383</v>
      </c>
      <c r="C37" s="126">
        <v>-1.1</v>
      </c>
      <c r="D37" s="31">
        <v>20</v>
      </c>
      <c r="E37" s="31" t="s">
        <v>439</v>
      </c>
      <c r="F37" s="32">
        <v>80969</v>
      </c>
      <c r="G37" s="126">
        <v>-1.9</v>
      </c>
      <c r="H37" s="31">
        <v>20</v>
      </c>
      <c r="I37" s="31" t="s">
        <v>439</v>
      </c>
      <c r="J37" s="32">
        <v>33213</v>
      </c>
      <c r="K37" s="126">
        <v>-2.6</v>
      </c>
      <c r="L37" s="31">
        <v>20</v>
      </c>
      <c r="M37" s="31" t="s">
        <v>439</v>
      </c>
      <c r="N37" s="32">
        <v>150565</v>
      </c>
      <c r="O37" s="126">
        <v>-1.8</v>
      </c>
      <c r="P37" s="31">
        <v>20</v>
      </c>
      <c r="Q37" s="31" t="s">
        <v>439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440</v>
      </c>
      <c r="B38" s="32">
        <v>34498</v>
      </c>
      <c r="C38" s="126">
        <v>-2.4</v>
      </c>
      <c r="D38" s="31">
        <v>21</v>
      </c>
      <c r="E38" s="31" t="s">
        <v>440</v>
      </c>
      <c r="F38" s="32">
        <v>78011</v>
      </c>
      <c r="G38" s="126">
        <v>-2.4</v>
      </c>
      <c r="H38" s="31">
        <v>21</v>
      </c>
      <c r="I38" s="31" t="s">
        <v>440</v>
      </c>
      <c r="J38" s="32">
        <v>31779</v>
      </c>
      <c r="K38" s="126">
        <v>-4.6</v>
      </c>
      <c r="L38" s="31">
        <v>21</v>
      </c>
      <c r="M38" s="31" t="s">
        <v>440</v>
      </c>
      <c r="N38" s="32">
        <v>144288</v>
      </c>
      <c r="O38" s="126">
        <v>-2.9</v>
      </c>
      <c r="P38" s="31">
        <v>21</v>
      </c>
      <c r="Q38" s="31" t="s">
        <v>440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441</v>
      </c>
      <c r="B39" s="32">
        <v>40737</v>
      </c>
      <c r="C39" s="126">
        <v>2.2</v>
      </c>
      <c r="D39" s="31">
        <v>22</v>
      </c>
      <c r="E39" s="31" t="s">
        <v>441</v>
      </c>
      <c r="F39" s="32">
        <v>92059</v>
      </c>
      <c r="G39" s="126">
        <v>2</v>
      </c>
      <c r="H39" s="31">
        <v>22</v>
      </c>
      <c r="I39" s="31" t="s">
        <v>441</v>
      </c>
      <c r="J39" s="32">
        <v>37445</v>
      </c>
      <c r="K39" s="126">
        <v>0.3</v>
      </c>
      <c r="L39" s="31">
        <v>22</v>
      </c>
      <c r="M39" s="31" t="s">
        <v>441</v>
      </c>
      <c r="N39" s="32">
        <v>170240</v>
      </c>
      <c r="O39" s="126">
        <v>1.7</v>
      </c>
      <c r="P39" s="31">
        <v>22</v>
      </c>
      <c r="Q39" s="31" t="s">
        <v>441</v>
      </c>
      <c r="R39" s="32">
        <v>254119</v>
      </c>
      <c r="S39" s="126">
        <v>2</v>
      </c>
      <c r="T39" s="31">
        <v>22</v>
      </c>
    </row>
    <row r="40" spans="1:20" ht="12.75">
      <c r="A40" s="158" t="s">
        <v>442</v>
      </c>
      <c r="B40" s="159">
        <v>111618</v>
      </c>
      <c r="C40" s="160">
        <v>-0.3</v>
      </c>
      <c r="D40" s="158">
        <v>23</v>
      </c>
      <c r="E40" s="158" t="s">
        <v>442</v>
      </c>
      <c r="F40" s="159">
        <v>251039</v>
      </c>
      <c r="G40" s="160">
        <v>-0.7</v>
      </c>
      <c r="H40" s="158">
        <v>23</v>
      </c>
      <c r="I40" s="158" t="s">
        <v>442</v>
      </c>
      <c r="J40" s="159">
        <v>102437</v>
      </c>
      <c r="K40" s="160">
        <v>-2.2</v>
      </c>
      <c r="L40" s="158">
        <v>23</v>
      </c>
      <c r="M40" s="158" t="s">
        <v>442</v>
      </c>
      <c r="N40" s="159">
        <v>465094</v>
      </c>
      <c r="O40" s="160">
        <v>-0.9</v>
      </c>
      <c r="P40" s="158">
        <v>23</v>
      </c>
      <c r="Q40" s="158" t="s">
        <v>442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443</v>
      </c>
      <c r="B43" s="32">
        <v>40772</v>
      </c>
      <c r="C43" s="126">
        <v>1.2</v>
      </c>
      <c r="D43" s="31">
        <v>24</v>
      </c>
      <c r="E43" s="31" t="s">
        <v>443</v>
      </c>
      <c r="F43" s="32">
        <v>91422</v>
      </c>
      <c r="G43" s="126">
        <v>1</v>
      </c>
      <c r="H43" s="31">
        <v>24</v>
      </c>
      <c r="I43" s="31" t="s">
        <v>443</v>
      </c>
      <c r="J43" s="32">
        <v>38320</v>
      </c>
      <c r="K43" s="126">
        <v>0.3</v>
      </c>
      <c r="L43" s="31">
        <v>24</v>
      </c>
      <c r="M43" s="31" t="s">
        <v>443</v>
      </c>
      <c r="N43" s="32">
        <v>170513</v>
      </c>
      <c r="O43" s="126">
        <v>0.9</v>
      </c>
      <c r="P43" s="31">
        <v>24</v>
      </c>
      <c r="Q43" s="31" t="s">
        <v>443</v>
      </c>
      <c r="R43" s="32">
        <v>256183</v>
      </c>
      <c r="S43" s="126">
        <v>1.3</v>
      </c>
      <c r="T43" s="31">
        <v>24</v>
      </c>
    </row>
    <row r="44" spans="1:20" ht="12.75">
      <c r="A44" s="31" t="s">
        <v>444</v>
      </c>
      <c r="B44" s="32">
        <v>41830</v>
      </c>
      <c r="C44" s="126">
        <v>0.1</v>
      </c>
      <c r="D44" s="31">
        <v>25</v>
      </c>
      <c r="E44" s="31" t="s">
        <v>444</v>
      </c>
      <c r="F44" s="32">
        <v>91159</v>
      </c>
      <c r="G44" s="126">
        <v>-0.1</v>
      </c>
      <c r="H44" s="31">
        <v>25</v>
      </c>
      <c r="I44" s="31" t="s">
        <v>444</v>
      </c>
      <c r="J44" s="32">
        <v>37950</v>
      </c>
      <c r="K44" s="126">
        <v>-1.2</v>
      </c>
      <c r="L44" s="31">
        <v>25</v>
      </c>
      <c r="M44" s="31" t="s">
        <v>444</v>
      </c>
      <c r="N44" s="32">
        <v>170939</v>
      </c>
      <c r="O44" s="126">
        <v>-0.3</v>
      </c>
      <c r="P44" s="31">
        <v>25</v>
      </c>
      <c r="Q44" s="31" t="s">
        <v>444</v>
      </c>
      <c r="R44" s="32">
        <v>260292</v>
      </c>
      <c r="S44" s="126">
        <v>0</v>
      </c>
      <c r="T44" s="31">
        <v>25</v>
      </c>
    </row>
    <row r="45" spans="1:20" ht="13.5" thickBot="1">
      <c r="A45" s="31" t="s">
        <v>445</v>
      </c>
      <c r="B45" s="32">
        <v>42811</v>
      </c>
      <c r="C45" s="126">
        <v>1.1</v>
      </c>
      <c r="D45" s="31">
        <v>26</v>
      </c>
      <c r="E45" s="31" t="s">
        <v>445</v>
      </c>
      <c r="F45" s="32">
        <v>91451</v>
      </c>
      <c r="G45" s="126">
        <v>0.9</v>
      </c>
      <c r="H45" s="31">
        <v>26</v>
      </c>
      <c r="I45" s="31" t="s">
        <v>445</v>
      </c>
      <c r="J45" s="32">
        <v>38283</v>
      </c>
      <c r="K45" s="126">
        <v>0.2</v>
      </c>
      <c r="L45" s="31">
        <v>26</v>
      </c>
      <c r="M45" s="31" t="s">
        <v>445</v>
      </c>
      <c r="N45" s="32">
        <v>172545</v>
      </c>
      <c r="O45" s="126">
        <v>0.8</v>
      </c>
      <c r="P45" s="31">
        <v>26</v>
      </c>
      <c r="Q45" s="31" t="s">
        <v>445</v>
      </c>
      <c r="R45" s="32">
        <v>263242</v>
      </c>
      <c r="S45" s="126">
        <v>1</v>
      </c>
      <c r="T45" s="31">
        <v>26</v>
      </c>
    </row>
    <row r="46" spans="1:20" ht="12.75">
      <c r="A46" s="158" t="s">
        <v>446</v>
      </c>
      <c r="B46" s="159">
        <v>125412</v>
      </c>
      <c r="C46" s="160">
        <v>0.8</v>
      </c>
      <c r="D46" s="158">
        <v>27</v>
      </c>
      <c r="E46" s="158" t="s">
        <v>446</v>
      </c>
      <c r="F46" s="159">
        <v>274032</v>
      </c>
      <c r="G46" s="160">
        <v>0.6</v>
      </c>
      <c r="H46" s="158">
        <v>27</v>
      </c>
      <c r="I46" s="158" t="s">
        <v>446</v>
      </c>
      <c r="J46" s="159">
        <v>114553</v>
      </c>
      <c r="K46" s="160">
        <v>-0.2</v>
      </c>
      <c r="L46" s="158">
        <v>27</v>
      </c>
      <c r="M46" s="158" t="s">
        <v>446</v>
      </c>
      <c r="N46" s="159">
        <v>513997</v>
      </c>
      <c r="O46" s="160">
        <v>0.5</v>
      </c>
      <c r="P46" s="158">
        <v>27</v>
      </c>
      <c r="Q46" s="158" t="s">
        <v>446</v>
      </c>
      <c r="R46" s="159">
        <v>779716</v>
      </c>
      <c r="S46" s="160">
        <v>0.8</v>
      </c>
      <c r="T46" s="35">
        <v>27</v>
      </c>
    </row>
    <row r="47" spans="1:20" ht="12.75">
      <c r="A47" s="31" t="s">
        <v>447</v>
      </c>
      <c r="B47" s="32">
        <v>237031</v>
      </c>
      <c r="C47" s="126">
        <v>0.3</v>
      </c>
      <c r="D47" s="31">
        <v>28</v>
      </c>
      <c r="E47" s="31" t="s">
        <v>447</v>
      </c>
      <c r="F47" s="32">
        <v>525071</v>
      </c>
      <c r="G47" s="126">
        <v>0</v>
      </c>
      <c r="H47" s="31">
        <v>28</v>
      </c>
      <c r="I47" s="31" t="s">
        <v>447</v>
      </c>
      <c r="J47" s="32">
        <v>216990</v>
      </c>
      <c r="K47" s="126">
        <v>-1.2</v>
      </c>
      <c r="L47" s="31">
        <v>28</v>
      </c>
      <c r="M47" s="31" t="s">
        <v>447</v>
      </c>
      <c r="N47" s="32">
        <v>979091</v>
      </c>
      <c r="O47" s="126">
        <v>-0.2</v>
      </c>
      <c r="P47" s="31">
        <v>28</v>
      </c>
      <c r="Q47" s="31" t="s">
        <v>447</v>
      </c>
      <c r="R47" s="32">
        <v>1469294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448</v>
      </c>
      <c r="B50" s="32">
        <v>41519</v>
      </c>
      <c r="C50" s="126">
        <v>0.7</v>
      </c>
      <c r="D50" s="31">
        <v>29</v>
      </c>
      <c r="E50" s="31" t="s">
        <v>448</v>
      </c>
      <c r="F50" s="32">
        <v>92789</v>
      </c>
      <c r="G50" s="126">
        <v>0.5</v>
      </c>
      <c r="H50" s="31">
        <v>29</v>
      </c>
      <c r="I50" s="31" t="s">
        <v>448</v>
      </c>
      <c r="J50" s="32">
        <v>38714</v>
      </c>
      <c r="K50" s="126">
        <v>-0.3</v>
      </c>
      <c r="L50" s="31">
        <v>29</v>
      </c>
      <c r="M50" s="31" t="s">
        <v>448</v>
      </c>
      <c r="N50" s="32">
        <v>173021</v>
      </c>
      <c r="O50" s="126">
        <v>0.3</v>
      </c>
      <c r="P50" s="31">
        <v>29</v>
      </c>
      <c r="Q50" s="31" t="s">
        <v>448</v>
      </c>
      <c r="R50" s="32">
        <v>269971</v>
      </c>
      <c r="S50" s="126">
        <v>0.8</v>
      </c>
      <c r="T50" s="31">
        <v>29</v>
      </c>
    </row>
    <row r="51" spans="1:20" ht="12.75">
      <c r="A51" s="31" t="s">
        <v>449</v>
      </c>
      <c r="B51" s="32">
        <v>42189</v>
      </c>
      <c r="C51" s="126">
        <v>2</v>
      </c>
      <c r="D51" s="31">
        <v>30</v>
      </c>
      <c r="E51" s="31" t="s">
        <v>449</v>
      </c>
      <c r="F51" s="32">
        <v>93601</v>
      </c>
      <c r="G51" s="126">
        <v>1.7</v>
      </c>
      <c r="H51" s="31">
        <v>30</v>
      </c>
      <c r="I51" s="31" t="s">
        <v>449</v>
      </c>
      <c r="J51" s="32">
        <v>38173</v>
      </c>
      <c r="K51" s="126">
        <v>0.7</v>
      </c>
      <c r="L51" s="31">
        <v>30</v>
      </c>
      <c r="M51" s="31" t="s">
        <v>449</v>
      </c>
      <c r="N51" s="32">
        <v>173964</v>
      </c>
      <c r="O51" s="126">
        <v>1.6</v>
      </c>
      <c r="P51" s="31">
        <v>30</v>
      </c>
      <c r="Q51" s="31" t="s">
        <v>449</v>
      </c>
      <c r="R51" s="32">
        <v>267422</v>
      </c>
      <c r="S51" s="126">
        <v>1.6</v>
      </c>
      <c r="T51" s="31">
        <v>30</v>
      </c>
    </row>
    <row r="52" spans="1:20" ht="13.5" thickBot="1">
      <c r="A52" s="31" t="s">
        <v>450</v>
      </c>
      <c r="B52" s="32"/>
      <c r="C52" s="126"/>
      <c r="D52" s="31">
        <v>31</v>
      </c>
      <c r="E52" s="31" t="s">
        <v>450</v>
      </c>
      <c r="F52" s="32"/>
      <c r="G52" s="126"/>
      <c r="H52" s="31">
        <v>31</v>
      </c>
      <c r="I52" s="31" t="s">
        <v>450</v>
      </c>
      <c r="J52" s="32"/>
      <c r="K52" s="126"/>
      <c r="L52" s="31">
        <v>31</v>
      </c>
      <c r="M52" s="31" t="s">
        <v>450</v>
      </c>
      <c r="N52" s="32"/>
      <c r="O52" s="126"/>
      <c r="P52" s="31">
        <v>31</v>
      </c>
      <c r="Q52" s="31" t="s">
        <v>450</v>
      </c>
      <c r="R52" s="32"/>
      <c r="S52" s="126"/>
      <c r="T52" s="31">
        <v>31</v>
      </c>
    </row>
    <row r="53" spans="1:20" ht="12.75">
      <c r="A53" s="158" t="s">
        <v>451</v>
      </c>
      <c r="B53" s="159">
        <v>83708</v>
      </c>
      <c r="C53" s="160">
        <v>1.4</v>
      </c>
      <c r="D53" s="158">
        <v>32</v>
      </c>
      <c r="E53" s="158" t="s">
        <v>451</v>
      </c>
      <c r="F53" s="159">
        <v>186390</v>
      </c>
      <c r="G53" s="160">
        <v>1.1</v>
      </c>
      <c r="H53" s="158">
        <v>32</v>
      </c>
      <c r="I53" s="158" t="s">
        <v>451</v>
      </c>
      <c r="J53" s="159">
        <v>76887</v>
      </c>
      <c r="K53" s="160">
        <v>0.2</v>
      </c>
      <c r="L53" s="158">
        <v>32</v>
      </c>
      <c r="M53" s="158" t="s">
        <v>451</v>
      </c>
      <c r="N53" s="159">
        <v>346985</v>
      </c>
      <c r="O53" s="160">
        <v>1</v>
      </c>
      <c r="P53" s="158">
        <v>32</v>
      </c>
      <c r="Q53" s="158" t="s">
        <v>451</v>
      </c>
      <c r="R53" s="159">
        <v>537393</v>
      </c>
      <c r="S53" s="160">
        <v>1.2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452</v>
      </c>
      <c r="B56" s="32"/>
      <c r="C56" s="126"/>
      <c r="D56" s="31">
        <v>33</v>
      </c>
      <c r="E56" s="31" t="s">
        <v>452</v>
      </c>
      <c r="F56" s="32"/>
      <c r="G56" s="126"/>
      <c r="H56" s="31">
        <v>33</v>
      </c>
      <c r="I56" s="31" t="s">
        <v>452</v>
      </c>
      <c r="J56" s="32"/>
      <c r="K56" s="126"/>
      <c r="L56" s="31">
        <v>33</v>
      </c>
      <c r="M56" s="31" t="s">
        <v>452</v>
      </c>
      <c r="N56" s="32"/>
      <c r="O56" s="126"/>
      <c r="P56" s="31">
        <v>33</v>
      </c>
      <c r="Q56" s="31" t="s">
        <v>452</v>
      </c>
      <c r="R56" s="32"/>
      <c r="S56" s="126"/>
      <c r="T56" s="31">
        <v>33</v>
      </c>
    </row>
    <row r="57" spans="1:20" ht="12.75">
      <c r="A57" s="31" t="s">
        <v>453</v>
      </c>
      <c r="B57" s="32"/>
      <c r="C57" s="126"/>
      <c r="D57" s="31">
        <v>34</v>
      </c>
      <c r="E57" s="31" t="s">
        <v>453</v>
      </c>
      <c r="F57" s="32"/>
      <c r="G57" s="126"/>
      <c r="H57" s="31">
        <v>34</v>
      </c>
      <c r="I57" s="31" t="s">
        <v>453</v>
      </c>
      <c r="J57" s="32"/>
      <c r="K57" s="126"/>
      <c r="L57" s="31">
        <v>34</v>
      </c>
      <c r="M57" s="31" t="s">
        <v>453</v>
      </c>
      <c r="N57" s="32"/>
      <c r="O57" s="126"/>
      <c r="P57" s="31">
        <v>34</v>
      </c>
      <c r="Q57" s="31" t="s">
        <v>453</v>
      </c>
      <c r="R57" s="32"/>
      <c r="S57" s="126"/>
      <c r="T57" s="31">
        <v>34</v>
      </c>
    </row>
    <row r="58" spans="1:20" ht="13.5" thickBot="1">
      <c r="A58" s="31" t="s">
        <v>454</v>
      </c>
      <c r="B58" s="32"/>
      <c r="C58" s="126"/>
      <c r="D58" s="31">
        <v>35</v>
      </c>
      <c r="E58" s="31" t="s">
        <v>454</v>
      </c>
      <c r="F58" s="32"/>
      <c r="G58" s="126"/>
      <c r="H58" s="31">
        <v>35</v>
      </c>
      <c r="I58" s="31" t="s">
        <v>454</v>
      </c>
      <c r="J58" s="32"/>
      <c r="K58" s="126"/>
      <c r="L58" s="31">
        <v>35</v>
      </c>
      <c r="M58" s="31" t="s">
        <v>454</v>
      </c>
      <c r="N58" s="32"/>
      <c r="O58" s="126"/>
      <c r="P58" s="31">
        <v>35</v>
      </c>
      <c r="Q58" s="31" t="s">
        <v>454</v>
      </c>
      <c r="R58" s="32"/>
      <c r="S58" s="126"/>
      <c r="T58" s="31">
        <v>35</v>
      </c>
    </row>
    <row r="59" spans="1:20" ht="12.75">
      <c r="A59" s="158" t="s">
        <v>455</v>
      </c>
      <c r="B59" s="159">
        <v>0</v>
      </c>
      <c r="C59" s="160"/>
      <c r="D59" s="158">
        <v>36</v>
      </c>
      <c r="E59" s="158" t="s">
        <v>455</v>
      </c>
      <c r="F59" s="159">
        <v>0</v>
      </c>
      <c r="G59" s="160"/>
      <c r="H59" s="158">
        <v>36</v>
      </c>
      <c r="I59" s="158" t="s">
        <v>455</v>
      </c>
      <c r="J59" s="159">
        <v>0</v>
      </c>
      <c r="K59" s="160"/>
      <c r="L59" s="158">
        <v>36</v>
      </c>
      <c r="M59" s="158" t="s">
        <v>455</v>
      </c>
      <c r="N59" s="159">
        <v>0</v>
      </c>
      <c r="O59" s="160"/>
      <c r="P59" s="158">
        <v>36</v>
      </c>
      <c r="Q59" s="158" t="s">
        <v>455</v>
      </c>
      <c r="R59" s="159">
        <v>0</v>
      </c>
      <c r="S59" s="160"/>
      <c r="T59" s="35">
        <v>36</v>
      </c>
    </row>
    <row r="60" spans="1:20" ht="12.75">
      <c r="A60" s="31" t="s">
        <v>456</v>
      </c>
      <c r="B60" s="32">
        <v>83708</v>
      </c>
      <c r="C60" s="126">
        <v>1.4</v>
      </c>
      <c r="D60" s="31">
        <v>37</v>
      </c>
      <c r="E60" s="31" t="s">
        <v>456</v>
      </c>
      <c r="F60" s="32">
        <v>186390</v>
      </c>
      <c r="G60" s="126">
        <v>1.1</v>
      </c>
      <c r="H60" s="31">
        <v>37</v>
      </c>
      <c r="I60" s="31" t="s">
        <v>456</v>
      </c>
      <c r="J60" s="32">
        <v>76887</v>
      </c>
      <c r="K60" s="126">
        <v>0.2</v>
      </c>
      <c r="L60" s="31">
        <v>37</v>
      </c>
      <c r="M60" s="31" t="s">
        <v>456</v>
      </c>
      <c r="N60" s="32">
        <v>346985</v>
      </c>
      <c r="O60" s="126">
        <v>1</v>
      </c>
      <c r="P60" s="31">
        <v>37</v>
      </c>
      <c r="Q60" s="31" t="s">
        <v>456</v>
      </c>
      <c r="R60" s="32">
        <v>537393</v>
      </c>
      <c r="S60" s="126">
        <v>1.2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320739</v>
      </c>
      <c r="C63" s="167">
        <v>0.5</v>
      </c>
      <c r="D63" s="165">
        <v>38</v>
      </c>
      <c r="E63" s="165" t="s">
        <v>30</v>
      </c>
      <c r="F63" s="166">
        <v>711460</v>
      </c>
      <c r="G63" s="167">
        <v>0.3</v>
      </c>
      <c r="H63" s="165">
        <v>38</v>
      </c>
      <c r="I63" s="165" t="s">
        <v>30</v>
      </c>
      <c r="J63" s="166">
        <v>293877</v>
      </c>
      <c r="K63" s="167">
        <v>-0.8</v>
      </c>
      <c r="L63" s="165">
        <v>38</v>
      </c>
      <c r="M63" s="165" t="s">
        <v>30</v>
      </c>
      <c r="N63" s="166">
        <v>1326076</v>
      </c>
      <c r="O63" s="167">
        <v>0.1</v>
      </c>
      <c r="P63" s="165">
        <v>38</v>
      </c>
      <c r="Q63" s="165" t="s">
        <v>30</v>
      </c>
      <c r="R63" s="166">
        <v>2006687</v>
      </c>
      <c r="S63" s="167">
        <v>0.4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460</v>
      </c>
      <c r="N1" s="15" t="s">
        <v>461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2980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2978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2983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2010-10-12T16:49:15Z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