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<sst xmlns="http://schemas.openxmlformats.org/spreadsheetml/2006/main" count="2693" uniqueCount="795">
  <si>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</si>
  <si>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</si>
  <si>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</si>
  <si>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</si>
  <si>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</si>
  <si>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</si>
  <si>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</si>
  <si>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</si>
  <si>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</si>
  <si>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</si>
  <si>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</si>
  <si>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</si>
  <si>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</si>
  <si>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</si>
  <si>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</si>
  <si>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</si>
  <si>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</si>
  <si>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</si>
  <si>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</si>
  <si>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</si>
  <si>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</si>
  <si>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</si>
  <si>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</si>
  <si>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</si>
  <si>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</si>
  <si>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</si>
  <si>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</si>
  <si>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</si>
  <si>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</si>
  <si>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</si>
  <si>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</si>
  <si>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</si>
  <si>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</si>
  <si>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</si>
  <si>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</si>
  <si>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</si>
  <si>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</si>
  <si>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</si>
  <si>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</si>
  <si>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</si>
  <si>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</si>
  <si>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</si>
  <si>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</si>
  <si>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</si>
  <si>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</si>
  <si>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</si>
  <si>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</si>
  <si>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</si>
  <si>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</si>
  <si>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</si>
  <si>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</si>
  <si>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</si>
  <si>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</si>
  <si>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</si>
  <si>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</si>
  <si>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</si>
  <si>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</si>
  <si>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</si>
  <si>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</si>
  <si>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</si>
  <si>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</si>
  <si>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19.5</t>
  </si>
  <si>
    <t>20.3</t>
  </si>
  <si>
    <t>21.5</t>
  </si>
  <si>
    <t>21.6</t>
  </si>
  <si>
    <t>23.7</t>
  </si>
  <si>
    <t>22.5</t>
  </si>
  <si>
    <t>20.0</t>
  </si>
  <si>
    <t>20.9</t>
  </si>
  <si>
    <t>19.6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</si>
  <si>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</si>
  <si>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</si>
  <si>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</si>
  <si>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</si>
  <si>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</si>
  <si>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</si>
  <si>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</si>
  <si>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</si>
  <si>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</si>
  <si>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</si>
  <si>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</si>
  <si>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</si>
  <si>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</si>
  <si>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</si>
  <si>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</si>
  <si>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</si>
  <si>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</si>
  <si>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</si>
  <si>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</si>
  <si>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</si>
  <si>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</si>
  <si>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</si>
  <si>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</si>
  <si>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</si>
  <si>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</si>
  <si>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</si>
  <si>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</si>
  <si>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</si>
  <si>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</si>
  <si>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</si>
  <si>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</si>
  <si>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</si>
  <si>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</si>
  <si>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</si>
  <si>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</si>
  <si>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</si>
  <si>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</si>
  <si>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</si>
  <si>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</si>
  <si>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</si>
  <si>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</si>
  <si>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</si>
  <si>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</si>
  <si>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</si>
  <si>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</si>
  <si>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</si>
  <si>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</si>
  <si>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</si>
  <si>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</si>
  <si>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</si>
  <si>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</si>
  <si>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</si>
  <si>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</si>
  <si>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</si>
  <si>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</si>
  <si>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</si>
  <si>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</si>
  <si>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</si>
  <si>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</si>
  <si>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</si>
  <si>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</si>
  <si>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</si>
  <si>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</si>
  <si>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</si>
  <si>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</si>
  <si>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</si>
  <si>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</si>
  <si>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274.0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</si>
  <si>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</si>
  <si>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</si>
  <si>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</si>
  <si>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</si>
  <si>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</si>
  <si>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</si>
  <si>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</si>
  <si>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</si>
  <si>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</si>
  <si>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</si>
  <si>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26.5</t>
  </si>
  <si>
    <t>25.5</t>
  </si>
  <si>
    <t>24.5</t>
  </si>
  <si>
    <t>42.3</t>
  </si>
  <si>
    <t>40.3</t>
  </si>
  <si>
    <t>88.0</t>
  </si>
  <si>
    <t>85.1</t>
  </si>
  <si>
    <t>40.4</t>
  </si>
  <si>
    <t>39.2</t>
  </si>
  <si>
    <t>240.6</t>
  </si>
  <si>
    <t>232.2</t>
  </si>
  <si>
    <t>Percent Change In Individual Monthly Travel 2015 vs 2016</t>
  </si>
  <si>
    <t>3.5</t>
  </si>
  <si>
    <t>6.9</t>
  </si>
  <si>
    <t>1.1</t>
  </si>
  <si>
    <t>5.4</t>
  </si>
  <si>
    <t>1.7</t>
  </si>
  <si>
    <t>6.0</t>
  </si>
  <si>
    <t>3.2</t>
  </si>
  <si>
    <t>6.4</t>
  </si>
  <si>
    <t>1.6</t>
  </si>
  <si>
    <t>4.9</t>
  </si>
  <si>
    <t>5.7</t>
  </si>
  <si>
    <t>2.0</t>
  </si>
  <si>
    <t>5.6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</si>
  <si>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</si>
  <si>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</si>
  <si>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</si>
  <si>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</si>
  <si>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</si>
  <si>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</si>
  <si>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</si>
  <si>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</si>
  <si>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</si>
  <si>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</si>
  <si>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203.2</t>
  </si>
  <si>
    <t>222.7</t>
  </si>
  <si>
    <t>242.5</t>
  </si>
  <si>
    <t>51.0</t>
  </si>
  <si>
    <t>81.0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</si>
  <si>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</si>
  <si>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</si>
  <si>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</si>
  <si>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</si>
  <si>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</si>
  <si>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</si>
  <si>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</si>
  <si>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</si>
  <si>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</si>
  <si>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48.2</t>
  </si>
  <si>
    <t>76.2</t>
  </si>
  <si>
    <t>105.6</t>
  </si>
  <si>
    <t>136.6</t>
  </si>
  <si>
    <t>167.7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</si>
  <si>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</si>
  <si>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</si>
  <si>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</si>
  <si>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</si>
  <si>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</si>
  <si>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</si>
  <si>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</si>
  <si>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</si>
  <si>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</si>
  <si>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</si>
  <si>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</si>
  <si>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</si>
  <si>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</si>
  <si>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</si>
  <si>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</si>
  <si>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</si>
  <si>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</si>
  <si>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</si>
  <si>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</si>
  <si>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</si>
  <si>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</si>
  <si>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</si>
  <si>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</si>
  <si>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</si>
  <si>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</si>
  <si>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</si>
  <si>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</si>
  <si>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</si>
  <si>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</si>
  <si>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</si>
  <si>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</si>
  <si>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</si>
  <si>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</si>
  <si>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</si>
  <si>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</si>
  <si>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</si>
  <si>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</si>
  <si>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455.8</t>
  </si>
  <si>
    <t>716.2</t>
  </si>
  <si>
    <t>982.1</t>
  </si>
  <si>
    <t>1256.1</t>
  </si>
  <si>
    <t>1529.7</t>
  </si>
  <si>
    <t>1811.5</t>
  </si>
  <si>
    <t>2087.0</t>
  </si>
  <si>
    <t>2345.1</t>
  </si>
  <si>
    <t>2616.7</t>
  </si>
  <si>
    <t>2868.2</t>
  </si>
  <si>
    <t>3130.6</t>
  </si>
  <si>
    <t>2016 Cumulative monthly vehicle-miles in Billions*</t>
  </si>
  <si>
    <t>34.9</t>
  </si>
  <si>
    <t>50.0</t>
  </si>
  <si>
    <t>82.6</t>
  </si>
  <si>
    <t>173.1</t>
  </si>
  <si>
    <t>79.6</t>
  </si>
  <si>
    <t>472.8</t>
  </si>
  <si>
    <t>Percent Change In Cumulative Monthly Travel 2015 vs 2016</t>
  </si>
  <si>
    <t>5.1</t>
  </si>
  <si>
    <t>3.8</t>
  </si>
  <si>
    <t>4.7</t>
  </si>
  <si>
    <t>3.6</t>
  </si>
  <si>
    <t>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</si>
  <si>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</si>
  <si>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</si>
  <si>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</si>
  <si>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</si>
  <si>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</si>
  <si>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</si>
  <si>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</si>
  <si>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</si>
  <si>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</si>
  <si>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</si>
  <si>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</si>
  <si>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</si>
  <si>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</si>
  <si>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</si>
  <si>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</si>
  <si>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</si>
  <si>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</si>
  <si>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</si>
  <si>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</si>
  <si>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</si>
  <si>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</si>
  <si>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</si>
  <si>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</si>
  <si>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</si>
  <si>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</si>
  <si>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</si>
  <si>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</si>
  <si>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</si>
  <si>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</si>
  <si>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</si>
  <si>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</si>
  <si>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</si>
  <si>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</si>
  <si>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</si>
  <si>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</si>
  <si>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</si>
  <si>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</si>
  <si>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</si>
  <si>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</si>
  <si>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</si>
  <si>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</si>
  <si>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</si>
  <si>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</si>
  <si>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</si>
  <si>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</si>
  <si>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</si>
  <si>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</si>
  <si>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</si>
  <si>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</si>
  <si>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</si>
  <si>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</si>
  <si>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</si>
  <si>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</si>
  <si>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</si>
  <si>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</si>
  <si>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</si>
  <si>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</si>
  <si>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</si>
  <si>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</si>
  <si>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</si>
  <si>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</si>
  <si>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</si>
  <si>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</si>
  <si>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</si>
  <si>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</si>
  <si>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</si>
  <si>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</si>
  <si>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</si>
  <si>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</si>
  <si>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</si>
  <si>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</si>
  <si>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</si>
  <si>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</si>
  <si>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</si>
  <si>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</si>
  <si>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</si>
  <si>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</si>
  <si>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</si>
  <si>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</si>
  <si>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</si>
  <si>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</si>
  <si>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</si>
  <si>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</si>
  <si>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</si>
  <si>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</si>
  <si>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</si>
  <si>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</si>
  <si>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</si>
  <si>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</si>
  <si>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</si>
  <si>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</si>
  <si>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</si>
  <si>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</si>
  <si>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</si>
  <si>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</si>
  <si>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</si>
  <si>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</si>
  <si>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</si>
  <si>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</si>
  <si>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</si>
  <si>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</si>
  <si>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</si>
  <si>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</si>
  <si>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</si>
  <si>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</si>
  <si>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</si>
  <si>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</si>
  <si>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</si>
  <si>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</si>
  <si>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</si>
  <si>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</si>
  <si>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</si>
  <si>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</si>
  <si>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</si>
  <si>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</si>
  <si>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</si>
  <si>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</si>
  <si>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</si>
  <si>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</si>
  <si>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</si>
  <si>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</si>
  <si>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</si>
  <si>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</si>
  <si>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</si>
  <si>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</si>
  <si>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</si>
  <si>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</si>
  <si>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</si>
  <si>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</si>
  <si>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</si>
  <si>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</si>
  <si>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</si>
  <si>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</si>
  <si>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</si>
  <si>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</si>
  <si>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</si>
  <si>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</si>
  <si>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February</t>
  </si>
  <si>
    <t>51.5</t>
  </si>
  <si>
    <t>51.3</t>
  </si>
  <si>
    <t>31.8</t>
  </si>
  <si>
    <t>50.8</t>
  </si>
  <si>
    <t>67.6</t>
  </si>
  <si>
    <t>164.6</t>
  </si>
  <si>
    <t>4.3</t>
  </si>
  <si>
    <t>5.5</t>
  </si>
  <si>
    <t>6.1</t>
  </si>
  <si>
    <t>6.7</t>
  </si>
  <si>
    <t>-5.3</t>
  </si>
  <si>
    <t>2014</t>
  </si>
  <si>
    <t>April11,2016</t>
  </si>
  <si>
    <t>January 2015</t>
  </si>
  <si>
    <t>April 11, 2016</t>
  </si>
  <si>
    <t>12.4</t>
  </si>
  <si>
    <t>Page 2 - table</t>
  </si>
  <si>
    <t>year_record</t>
  </si>
  <si>
    <t>tmonth</t>
  </si>
  <si>
    <t>yearToDate</t>
  </si>
  <si>
    <t>moving</t>
  </si>
  <si>
    <t>1991</t>
  </si>
  <si>
    <t>153351.000000</t>
  </si>
  <si>
    <t>311240.000000</t>
  </si>
  <si>
    <t>2141582.000000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</si>
  <si>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</si>
  <si>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</si>
  <si>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</si>
  <si>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</si>
  <si>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</si>
  <si>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</si>
  <si>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</si>
  <si>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</si>
  <si>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</si>
  <si>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</si>
  <si>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</si>
  <si>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</si>
  <si>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</si>
  <si>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</si>
  <si>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</si>
  <si>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</si>
  <si>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</si>
  <si>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</si>
  <si>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</si>
  <si>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</si>
  <si>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</si>
  <si>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</si>
  <si>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</si>
  <si>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</si>
  <si>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</si>
  <si>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</si>
  <si>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</si>
  <si>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</si>
  <si>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</si>
  <si>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</si>
  <si>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</si>
  <si>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</si>
  <si>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</si>
  <si>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</si>
  <si>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</si>
  <si>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</si>
  <si>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</si>
  <si>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</si>
  <si>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</si>
  <si>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</si>
  <si>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</si>
  <si>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</si>
  <si>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</si>
  <si>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</si>
  <si>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</si>
  <si>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</si>
  <si>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</si>
  <si>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</si>
  <si>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</si>
  <si>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</si>
  <si>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</si>
  <si>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</si>
  <si>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</si>
  <si>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</si>
  <si>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</si>
  <si>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</si>
  <si>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</si>
  <si>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220730.000000</t>
  </si>
  <si>
    <t>454032.000000</t>
  </si>
  <si>
    <t>2999419.000000</t>
  </si>
  <si>
    <t>2007</t>
  </si>
  <si>
    <t>219221.000000</t>
  </si>
  <si>
    <t>453020.000000</t>
  </si>
  <si>
    <t>3013360.000000</t>
  </si>
  <si>
    <t>2008</t>
  </si>
  <si>
    <t>221728.000000</t>
  </si>
  <si>
    <t>455197.000000</t>
  </si>
  <si>
    <t>3033301.000000</t>
  </si>
  <si>
    <t>2009</t>
  </si>
  <si>
    <t>218031.000000</t>
  </si>
  <si>
    <t>442871.000000</t>
  </si>
  <si>
    <t>2964202.000000</t>
  </si>
  <si>
    <t>2010</t>
  </si>
  <si>
    <t>210968.000000</t>
  </si>
  <si>
    <t>431145.000000</t>
  </si>
  <si>
    <t>2945037.000000</t>
  </si>
  <si>
    <t>2011</t>
  </si>
  <si>
    <t>213867.000000</t>
  </si>
  <si>
    <t>436938.000000</t>
  </si>
  <si>
    <t>2972756.000000</t>
  </si>
  <si>
    <t>2012</t>
  </si>
  <si>
    <t>218667.000000</t>
  </si>
  <si>
    <t>445454.000000</t>
  </si>
  <si>
    <t>2958918.000000</t>
  </si>
  <si>
    <t>2013</t>
  </si>
  <si>
    <t>216294.000000</t>
  </si>
  <si>
    <t>444903.000000</t>
  </si>
  <si>
    <t>2968264.000000</t>
  </si>
  <si>
    <t>214408.000000</t>
  </si>
  <si>
    <t>439980.000000</t>
  </si>
  <si>
    <t>2983357.000000</t>
  </si>
  <si>
    <t>2015</t>
  </si>
  <si>
    <t>219849.000000</t>
  </si>
  <si>
    <t>455786.000000</t>
  </si>
  <si>
    <t>3041461.000000</t>
  </si>
  <si>
    <t>232222.000000</t>
  </si>
  <si>
    <t>472785.000000</t>
  </si>
  <si>
    <t>3147580.000000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</si>
  <si>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</si>
  <si>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</si>
  <si>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</si>
  <si>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</si>
  <si>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</si>
  <si>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</si>
  <si>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</si>
  <si>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</si>
  <si>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</si>
  <si>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</si>
  <si>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</si>
  <si>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</si>
  <si>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</si>
  <si>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</si>
  <si>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</si>
  <si>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</si>
  <si>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</si>
  <si>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</si>
  <si>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</si>
  <si>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</si>
  <si>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</si>
  <si>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</si>
  <si>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</si>
  <si>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</si>
  <si>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</si>
  <si>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</si>
  <si>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</si>
  <si>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</si>
  <si>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</si>
  <si>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</si>
  <si>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</si>
  <si>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</si>
  <si>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</si>
  <si>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</si>
  <si>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</si>
  <si>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</si>
  <si>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</si>
  <si>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</si>
  <si>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</si>
  <si>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</si>
  <si>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</si>
  <si>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</si>
  <si>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</si>
  <si>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</si>
  <si>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</si>
  <si>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</si>
  <si>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</si>
  <si>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</si>
  <si>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</si>
  <si>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</si>
  <si>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</si>
  <si>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</si>
  <si>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</si>
  <si>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</si>
  <si>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</si>
  <si>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</si>
  <si>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</si>
  <si>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</si>
  <si>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</si>
  <si>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</si>
  <si>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</si>
  <si>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</si>
  <si>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</si>
  <si>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</si>
  <si>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</si>
  <si>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</si>
  <si>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</si>
  <si>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</si>
  <si>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</si>
  <si>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</si>
  <si>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</si>
  <si>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</si>
  <si>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</si>
  <si>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</si>
  <si>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</si>
  <si>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</si>
  <si>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</si>
  <si>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</si>
  <si>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</si>
  <si>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</si>
  <si>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</si>
  <si>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</si>
  <si>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</si>
  <si>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</si>
  <si>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</si>
  <si>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</si>
  <si>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</si>
  <si>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</si>
  <si>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</si>
  <si>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</si>
  <si>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</si>
  <si>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</si>
  <si>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</si>
  <si>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</si>
  <si>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</si>
  <si>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</si>
  <si>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</si>
  <si>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</si>
  <si>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</si>
  <si>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</si>
  <si>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</si>
  <si>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</si>
  <si>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</si>
  <si>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</si>
  <si>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</si>
  <si>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</si>
  <si>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</si>
  <si>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</si>
  <si>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</si>
  <si>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</si>
  <si>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</si>
  <si>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</si>
  <si>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</si>
  <si>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</si>
  <si>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</si>
  <si>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</si>
  <si>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</si>
  <si>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</si>
  <si>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</si>
  <si>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</si>
  <si>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</si>
  <si>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</si>
  <si>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</si>
  <si>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</si>
  <si>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</si>
  <si>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</si>
  <si>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</si>
  <si>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</si>
  <si>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</si>
  <si>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</si>
  <si>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</si>
  <si>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</si>
  <si>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</si>
  <si>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</si>
  <si>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</si>
  <si>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</si>
  <si>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</si>
  <si>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</si>
  <si>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</si>
  <si>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</si>
  <si>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</si>
  <si>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</si>
  <si>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</si>
  <si>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</si>
  <si>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</si>
  <si>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</si>
  <si>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</si>
  <si>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</si>
  <si>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</si>
  <si>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</si>
  <si>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</si>
  <si>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</si>
  <si>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</si>
  <si>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</si>
  <si>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</si>
  <si>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</si>
  <si>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</si>
  <si>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</si>
  <si>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</si>
  <si>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</si>
  <si>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</si>
  <si>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</si>
  <si>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</si>
  <si>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</si>
  <si>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</si>
  <si>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</si>
  <si>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</si>
  <si>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</si>
  <si>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</si>
  <si>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</si>
  <si>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</si>
  <si>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</si>
  <si>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</si>
  <si>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</si>
  <si>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</si>
  <si>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</si>
  <si>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</si>
  <si>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</si>
  <si>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</si>
  <si>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</si>
  <si>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</si>
  <si>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</si>
  <si>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</si>
  <si>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</si>
  <si>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</si>
  <si>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</si>
  <si>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</si>
  <si>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</si>
  <si>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</si>
  <si>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</si>
  <si>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</si>
  <si>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</si>
  <si>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</si>
  <si>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</si>
  <si>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</si>
  <si>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</si>
  <si>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</si>
  <si>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</si>
  <si>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</si>
  <si>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</si>
  <si>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</si>
  <si>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</si>
  <si>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</si>
  <si>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</si>
  <si>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</si>
  <si>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</si>
  <si>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</si>
  <si>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</si>
  <si>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</si>
  <si>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</si>
  <si>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</si>
  <si>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</si>
  <si>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</si>
  <si>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</si>
  <si>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</si>
  <si>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</si>
  <si>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</si>
  <si>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</si>
  <si>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</si>
  <si>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</si>
  <si>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</si>
  <si>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</si>
  <si>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</si>
  <si>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</si>
  <si>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</si>
  <si>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</si>
  <si>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</si>
  <si>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</si>
  <si>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</si>
  <si>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</si>
  <si>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</si>
  <si>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</si>
  <si>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</si>
  <si>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</si>
  <si>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</si>
  <si>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</si>
  <si>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</si>
  <si>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</si>
  <si>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</si>
  <si>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</si>
  <si>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</si>
  <si>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</si>
  <si>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</si>
  <si>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</si>
  <si>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</si>
  <si>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</si>
  <si>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</si>
  <si>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</si>
  <si>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</si>
  <si>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</si>
  <si>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</si>
  <si>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</si>
  <si>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</si>
  <si>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3135</t>
  </si>
  <si>
    <t>3147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</si>
  <si>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</si>
  <si>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</si>
  <si>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</si>
  <si>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</si>
  <si>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</si>
  <si>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</si>
  <si>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</si>
  <si>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</si>
  <si>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</si>
  <si>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</si>
  <si>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</si>
  <si>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February 2016 is </t>
  </si>
  <si>
    <t xml:space="preserve">266.1 billion miles, a 5.1% (12.8 billion vehicle miles) increase over </t>
  </si>
  <si>
    <t xml:space="preserve">February 2015. It also represents a 0.7% change (1.7 billion </t>
  </si>
  <si>
    <t>vehicle miles) compared with January 2016.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</si>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</sst>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2244572"/>
        <c:axId val="44656829"/>
      </c:lineChart>
      <c:catAx>
        <c:axId val="4224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56829"/>
        <c:crosses val="autoZero"/>
        <c:auto val="0"/>
        <c:lblOffset val="100"/>
        <c:tickLblSkip val="12"/>
        <c:noMultiLvlLbl val="0"/>
      </c:catAx>
      <c:valAx>
        <c:axId val="44656829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457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6367142"/>
        <c:axId val="60433367"/>
      </c:lineChart>
      <c:catAx>
        <c:axId val="6636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029392"/>
        <c:axId val="63264529"/>
      </c:lineChart>
      <c:catAx>
        <c:axId val="702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939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I82" sqref="I8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5.6%</v>
      </c>
      <c r="F15" s="2" t="s">
        <v>9</v>
      </c>
      <c r="G15" s="184" t="str">
        <f>Data!Y4</f>
        <v>12.4</v>
      </c>
      <c r="H15" s="2" t="s">
        <v>10</v>
      </c>
      <c r="I15" s="1"/>
      <c r="L15" s="2" t="str">
        <f>CONCATENATE("for ",E10," as compared  with")</f>
        <v>for February 2016 as compared  with</v>
      </c>
    </row>
    <row r="16" spans="5:10" ht="18">
      <c r="E16" s="118">
        <f>Data!A6</f>
        <v>42036</v>
      </c>
      <c r="F16" s="203">
        <f>E16</f>
        <v>42036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232.2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790</v>
      </c>
    </row>
    <row r="21" ht="18">
      <c r="E21" s="4" t="s">
        <v>791</v>
      </c>
    </row>
    <row r="22" ht="18">
      <c r="E22" s="4" t="s">
        <v>792</v>
      </c>
    </row>
    <row r="23" ht="18">
      <c r="E23" s="4" t="s">
        <v>793</v>
      </c>
    </row>
    <row r="24" ht="18">
      <c r="E24" s="4"/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3.7%</v>
      </c>
    </row>
    <row r="26" spans="6:8" ht="18">
      <c r="F26" s="4" t="s">
        <v>9</v>
      </c>
      <c r="G26" s="184" t="str">
        <f>Data!Z4</f>
        <v>17.0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51.5</v>
      </c>
      <c r="G61" s="12" t="str">
        <f>Data!D4</f>
        <v>51.3</v>
      </c>
      <c r="J61" s="12" t="str">
        <f>Data!G4</f>
        <v>31.8</v>
      </c>
    </row>
    <row r="62" spans="4:10" ht="15">
      <c r="D62" s="11" t="str">
        <f>Data!L4&amp;"%"</f>
        <v>4.3%</v>
      </c>
      <c r="G62" s="11" t="str">
        <f>Data!M4&amp;"%"</f>
        <v>5.7%</v>
      </c>
      <c r="J62" s="11" t="str">
        <f>Data!O4&amp;"%"</f>
        <v>6.1%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46.8</v>
      </c>
      <c r="J65" s="10" t="str">
        <f>Data!H4</f>
        <v>50.8</v>
      </c>
    </row>
    <row r="66" spans="7:10" ht="15">
      <c r="G66" s="11" t="str">
        <f>Data!N4&amp;"%"</f>
        <v>5.5%</v>
      </c>
      <c r="J66" s="11" t="str">
        <f>Data!P4&amp;"%"</f>
        <v>6.7%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11,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794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370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346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347</v>
      </c>
      <c r="N6" s="77">
        <f>Data!X44</f>
        <v>5.44</v>
      </c>
      <c r="O6" s="77">
        <f>Data!Y44</f>
        <v>5.57</v>
      </c>
      <c r="P6" s="77">
        <f>Data!Z44</f>
        <v>5.68</v>
      </c>
    </row>
    <row r="7" spans="13:16" ht="12.75">
      <c r="M7" s="20" t="s">
        <v>348</v>
      </c>
      <c r="N7" s="77">
        <f>Data!X45</f>
        <v>5.69</v>
      </c>
      <c r="O7" s="77">
        <f>Data!Y45</f>
        <v>5.9</v>
      </c>
      <c r="P7" s="77" t="e">
        <f>Data!Z45</f>
        <v>#N/A</v>
      </c>
    </row>
    <row r="8" spans="13:16" ht="12.75">
      <c r="M8" s="20" t="s">
        <v>350</v>
      </c>
      <c r="N8" s="77">
        <f>Data!X46</f>
        <v>6</v>
      </c>
      <c r="O8" s="77">
        <f>Data!Y46</f>
        <v>6.2</v>
      </c>
      <c r="P8" s="77" t="e">
        <f>Data!Z46</f>
        <v>#N/A</v>
      </c>
    </row>
    <row r="9" spans="13:16" ht="12.75">
      <c r="M9" s="20" t="s">
        <v>351</v>
      </c>
      <c r="N9" s="77">
        <f>Data!X47</f>
        <v>5.96</v>
      </c>
      <c r="O9" s="77">
        <f>Data!Y47</f>
        <v>6.11</v>
      </c>
      <c r="P9" s="77" t="e">
        <f>Data!Z47</f>
        <v>#N/A</v>
      </c>
    </row>
    <row r="10" spans="13:16" ht="12.75">
      <c r="M10" s="20" t="s">
        <v>352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355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356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357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359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360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361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371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346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347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348</v>
      </c>
      <c r="N24" s="78">
        <f>Data!S45</f>
        <v>2.4</v>
      </c>
      <c r="O24" s="78">
        <f>Data!T45</f>
        <v>2.5</v>
      </c>
      <c r="P24" s="78" t="e">
        <f>Data!U45</f>
        <v>#N/A</v>
      </c>
    </row>
    <row r="25" spans="13:16" ht="12.75">
      <c r="M25" s="20" t="s">
        <v>350</v>
      </c>
      <c r="N25" s="78">
        <f>Data!S46</f>
        <v>2.56</v>
      </c>
      <c r="O25" s="78">
        <f>Data!T46</f>
        <v>2.67</v>
      </c>
      <c r="P25" s="78" t="e">
        <f>Data!U46</f>
        <v>#N/A</v>
      </c>
    </row>
    <row r="26" spans="13:16" ht="12.75">
      <c r="M26" s="20" t="s">
        <v>351</v>
      </c>
      <c r="N26" s="78">
        <f>Data!S47</f>
        <v>2.65</v>
      </c>
      <c r="O26" s="78">
        <f>Data!T47</f>
        <v>2.73</v>
      </c>
      <c r="P26" s="78" t="e">
        <f>Data!U47</f>
        <v>#N/A</v>
      </c>
    </row>
    <row r="27" spans="13:16" ht="12.75">
      <c r="M27" s="20" t="s">
        <v>352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355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356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357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359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360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361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44" sqref="A44:A45"/>
    </sheetView>
  </sheetViews>
  <sheetFormatPr defaultColWidth="9.140625" defaultRowHeight="12.75"/>
  <sheetData>
    <row r="1" ht="12.75">
      <c r="C1" t="s">
        <v>787</v>
      </c>
    </row>
    <row r="44" ht="12.75">
      <c r="A44" t="s">
        <v>788</v>
      </c>
    </row>
    <row r="45" ht="12.75">
      <c r="A45" t="s">
        <v>789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372</v>
      </c>
    </row>
    <row r="2" spans="1:27" ht="12.75">
      <c r="A2" t="s">
        <v>373</v>
      </c>
      <c r="B2" t="s">
        <v>374</v>
      </c>
      <c r="C2" t="s">
        <v>375</v>
      </c>
      <c r="D2" t="s">
        <v>376</v>
      </c>
      <c r="E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  <c r="L2" t="s">
        <v>383</v>
      </c>
      <c r="M2" t="s">
        <v>384</v>
      </c>
      <c r="N2" t="s">
        <v>385</v>
      </c>
      <c r="O2" t="s">
        <v>386</v>
      </c>
      <c r="P2" t="s">
        <v>387</v>
      </c>
      <c r="Q2" t="s">
        <v>388</v>
      </c>
      <c r="R2" t="s">
        <v>389</v>
      </c>
      <c r="S2" t="s">
        <v>390</v>
      </c>
      <c r="T2" t="s">
        <v>391</v>
      </c>
      <c r="U2" t="s">
        <v>392</v>
      </c>
      <c r="V2" t="s">
        <v>393</v>
      </c>
      <c r="W2" t="s">
        <v>394</v>
      </c>
      <c r="X2" t="s">
        <v>395</v>
      </c>
      <c r="Y2" t="s">
        <v>396</v>
      </c>
      <c r="Z2" t="s">
        <v>397</v>
      </c>
      <c r="AA2" t="s">
        <v>398</v>
      </c>
    </row>
    <row r="3" spans="2:26" ht="12.75">
      <c r="B3" s="42"/>
      <c r="Y3" s="42"/>
      <c r="Z3" s="42"/>
    </row>
    <row r="4" spans="1:27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104</v>
      </c>
      <c r="G4" s="16" t="s">
        <v>403</v>
      </c>
      <c r="H4" s="16" t="s">
        <v>404</v>
      </c>
      <c r="I4" s="16" t="s">
        <v>405</v>
      </c>
      <c r="J4" s="16" t="s">
        <v>406</v>
      </c>
      <c r="K4" s="16" t="s">
        <v>158</v>
      </c>
      <c r="L4" s="16" t="s">
        <v>407</v>
      </c>
      <c r="M4" s="16" t="s">
        <v>170</v>
      </c>
      <c r="N4" s="16" t="s">
        <v>408</v>
      </c>
      <c r="O4" s="16" t="s">
        <v>409</v>
      </c>
      <c r="P4" s="16" t="s">
        <v>410</v>
      </c>
      <c r="Q4" s="16" t="s">
        <v>172</v>
      </c>
      <c r="R4" s="16" t="s">
        <v>411</v>
      </c>
      <c r="S4" s="16" t="s">
        <v>262</v>
      </c>
      <c r="T4" s="16" t="s">
        <v>412</v>
      </c>
      <c r="U4" s="16" t="s">
        <v>413</v>
      </c>
      <c r="V4" s="16" t="s">
        <v>256</v>
      </c>
      <c r="W4" s="16" t="s">
        <v>414</v>
      </c>
      <c r="X4" s="16" t="s">
        <v>415</v>
      </c>
      <c r="Y4" s="16" t="s">
        <v>416</v>
      </c>
      <c r="Z4" s="16" t="s">
        <v>147</v>
      </c>
      <c r="AA4" s="16" t="s">
        <v>412</v>
      </c>
    </row>
    <row r="6" spans="1:2" ht="12.75">
      <c r="A6" s="107">
        <f>W4+31</f>
        <v>42036</v>
      </c>
      <c r="B6" s="108">
        <f>A6-31</f>
        <v>42005</v>
      </c>
    </row>
    <row r="7" spans="1:23" ht="12.75">
      <c r="A7" s="72"/>
      <c r="B7" s="72"/>
      <c r="C7" s="72"/>
      <c r="D7" s="72"/>
      <c r="E7" s="72"/>
      <c r="F7" s="72"/>
      <c r="G7" s="72" t="s">
        <v>417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418</v>
      </c>
      <c r="B8" s="73" t="s">
        <v>419</v>
      </c>
      <c r="C8" s="73" t="s">
        <v>420</v>
      </c>
      <c r="D8" s="73" t="s">
        <v>421</v>
      </c>
    </row>
    <row r="9" spans="1:4" ht="12.75">
      <c r="A9" s="73" t="s">
        <v>422</v>
      </c>
      <c r="B9" s="73" t="s">
        <v>423</v>
      </c>
      <c r="C9" s="73" t="s">
        <v>424</v>
      </c>
      <c r="D9" s="73" t="s">
        <v>425</v>
      </c>
    </row>
    <row r="10" spans="1:4" ht="12.75">
      <c r="A10" s="73" t="s">
        <v>426</v>
      </c>
      <c r="B10" s="73" t="s">
        <v>427</v>
      </c>
      <c r="C10" s="73" t="s">
        <v>428</v>
      </c>
      <c r="D10" s="73" t="s">
        <v>429</v>
      </c>
    </row>
    <row r="11" spans="1:4" ht="12.75">
      <c r="A11" s="73" t="s">
        <v>430</v>
      </c>
      <c r="B11" s="73" t="s">
        <v>431</v>
      </c>
      <c r="C11" s="73" t="s">
        <v>432</v>
      </c>
      <c r="D11" s="73" t="s">
        <v>433</v>
      </c>
    </row>
    <row r="12" spans="1:4" ht="12.75">
      <c r="A12" s="73" t="s">
        <v>434</v>
      </c>
      <c r="B12" s="73" t="s">
        <v>435</v>
      </c>
      <c r="C12" s="73" t="s">
        <v>436</v>
      </c>
      <c r="D12" s="73" t="s">
        <v>437</v>
      </c>
    </row>
    <row r="13" spans="1:4" ht="12.75">
      <c r="A13" s="73" t="s">
        <v>438</v>
      </c>
      <c r="B13" s="73" t="s">
        <v>439</v>
      </c>
      <c r="C13" s="73" t="s">
        <v>440</v>
      </c>
      <c r="D13" s="73" t="s">
        <v>441</v>
      </c>
    </row>
    <row r="14" spans="1:4" ht="12.75">
      <c r="A14" s="73" t="s">
        <v>442</v>
      </c>
      <c r="B14" s="73" t="s">
        <v>443</v>
      </c>
      <c r="C14" s="73" t="s">
        <v>444</v>
      </c>
      <c r="D14" s="73" t="s">
        <v>445</v>
      </c>
    </row>
    <row r="15" spans="1:4" ht="12.75">
      <c r="A15" s="73" t="s">
        <v>446</v>
      </c>
      <c r="B15" s="73" t="s">
        <v>447</v>
      </c>
      <c r="C15" s="73" t="s">
        <v>448</v>
      </c>
      <c r="D15" s="73" t="s">
        <v>449</v>
      </c>
    </row>
    <row r="16" spans="1:4" ht="12.75">
      <c r="A16" s="73" t="s">
        <v>450</v>
      </c>
      <c r="B16" s="73" t="s">
        <v>451</v>
      </c>
      <c r="C16" s="73" t="s">
        <v>452</v>
      </c>
      <c r="D16" s="73" t="s">
        <v>453</v>
      </c>
    </row>
    <row r="17" spans="1:4" ht="12.75">
      <c r="A17" s="73" t="s">
        <v>454</v>
      </c>
      <c r="B17" s="73" t="s">
        <v>455</v>
      </c>
      <c r="C17" s="73" t="s">
        <v>456</v>
      </c>
      <c r="D17" s="73" t="s">
        <v>457</v>
      </c>
    </row>
    <row r="18" spans="1:4" ht="12.75">
      <c r="A18" s="73" t="s">
        <v>458</v>
      </c>
      <c r="B18" s="73" t="s">
        <v>459</v>
      </c>
      <c r="C18" s="73" t="s">
        <v>460</v>
      </c>
      <c r="D18" s="73" t="s">
        <v>461</v>
      </c>
    </row>
    <row r="19" spans="1:4" ht="12.75">
      <c r="A19" s="73" t="s">
        <v>462</v>
      </c>
      <c r="B19" s="73" t="s">
        <v>463</v>
      </c>
      <c r="C19" s="73" t="s">
        <v>464</v>
      </c>
      <c r="D19" s="73" t="s">
        <v>465</v>
      </c>
    </row>
    <row r="20" spans="1:4" ht="12.75">
      <c r="A20" s="73" t="s">
        <v>466</v>
      </c>
      <c r="B20" s="73" t="s">
        <v>467</v>
      </c>
      <c r="C20" s="73" t="s">
        <v>468</v>
      </c>
      <c r="D20" s="73" t="s">
        <v>469</v>
      </c>
    </row>
    <row r="21" spans="1:4" ht="12.75">
      <c r="A21" s="73" t="s">
        <v>470</v>
      </c>
      <c r="B21" s="73" t="s">
        <v>471</v>
      </c>
      <c r="C21" s="73" t="s">
        <v>472</v>
      </c>
      <c r="D21" s="73" t="s">
        <v>473</v>
      </c>
    </row>
    <row r="22" spans="1:4" ht="12.75">
      <c r="A22" s="73" t="s">
        <v>474</v>
      </c>
      <c r="B22" s="73" t="s">
        <v>475</v>
      </c>
      <c r="C22" s="73" t="s">
        <v>476</v>
      </c>
      <c r="D22" s="73" t="s">
        <v>477</v>
      </c>
    </row>
    <row r="23" spans="1:4" ht="12.75">
      <c r="A23" s="73" t="s">
        <v>478</v>
      </c>
      <c r="B23" s="73" t="s">
        <v>479</v>
      </c>
      <c r="C23" s="73" t="s">
        <v>480</v>
      </c>
      <c r="D23" s="73" t="s">
        <v>481</v>
      </c>
    </row>
    <row r="24" spans="1:4" ht="12.75">
      <c r="A24" s="73" t="s">
        <v>482</v>
      </c>
      <c r="B24" s="73" t="s">
        <v>483</v>
      </c>
      <c r="C24" s="73" t="s">
        <v>484</v>
      </c>
      <c r="D24" s="73" t="s">
        <v>485</v>
      </c>
    </row>
    <row r="25" spans="1:4" ht="12.75">
      <c r="A25" s="73" t="s">
        <v>486</v>
      </c>
      <c r="B25" s="73" t="s">
        <v>487</v>
      </c>
      <c r="C25" s="73" t="s">
        <v>488</v>
      </c>
      <c r="D25" s="73" t="s">
        <v>489</v>
      </c>
    </row>
    <row r="26" spans="1:4" ht="12.75">
      <c r="A26" s="73" t="s">
        <v>490</v>
      </c>
      <c r="B26" s="73" t="s">
        <v>491</v>
      </c>
      <c r="C26" s="73" t="s">
        <v>492</v>
      </c>
      <c r="D26" s="73" t="s">
        <v>493</v>
      </c>
    </row>
    <row r="27" spans="1:4" ht="12.75">
      <c r="A27" s="73" t="s">
        <v>494</v>
      </c>
      <c r="B27" s="73" t="s">
        <v>495</v>
      </c>
      <c r="C27" s="73" t="s">
        <v>496</v>
      </c>
      <c r="D27" s="73" t="s">
        <v>497</v>
      </c>
    </row>
    <row r="28" spans="1:4" ht="12.75">
      <c r="A28" s="73" t="s">
        <v>498</v>
      </c>
      <c r="B28" s="73" t="s">
        <v>499</v>
      </c>
      <c r="C28" s="73" t="s">
        <v>500</v>
      </c>
      <c r="D28" s="73" t="s">
        <v>501</v>
      </c>
    </row>
    <row r="29" spans="1:4" ht="12.75">
      <c r="A29" s="73" t="s">
        <v>502</v>
      </c>
      <c r="B29" s="73" t="s">
        <v>503</v>
      </c>
      <c r="C29" s="73" t="s">
        <v>504</v>
      </c>
      <c r="D29" s="73" t="s">
        <v>505</v>
      </c>
    </row>
    <row r="30" spans="1:4" ht="12.75">
      <c r="A30" s="73" t="s">
        <v>506</v>
      </c>
      <c r="B30" s="73" t="s">
        <v>507</v>
      </c>
      <c r="C30" s="73" t="s">
        <v>508</v>
      </c>
      <c r="D30" s="73" t="s">
        <v>509</v>
      </c>
    </row>
    <row r="31" spans="1:4" ht="12.75">
      <c r="A31" s="73" t="s">
        <v>510</v>
      </c>
      <c r="B31" s="73" t="s">
        <v>511</v>
      </c>
      <c r="C31" s="73" t="s">
        <v>512</v>
      </c>
      <c r="D31" s="73" t="s">
        <v>513</v>
      </c>
    </row>
    <row r="32" spans="1:4" ht="12.75">
      <c r="A32" s="73" t="s">
        <v>412</v>
      </c>
      <c r="B32" s="73" t="s">
        <v>514</v>
      </c>
      <c r="C32" s="73" t="s">
        <v>515</v>
      </c>
      <c r="D32" s="73" t="s">
        <v>516</v>
      </c>
    </row>
    <row r="33" spans="1:4" ht="12.75">
      <c r="A33" s="73" t="s">
        <v>517</v>
      </c>
      <c r="B33" s="73" t="s">
        <v>518</v>
      </c>
      <c r="C33" s="73" t="s">
        <v>519</v>
      </c>
      <c r="D33" s="73" t="s">
        <v>520</v>
      </c>
    </row>
    <row r="34" spans="1:4" ht="12.75">
      <c r="A34" s="73" t="s">
        <v>399</v>
      </c>
      <c r="B34" s="73" t="s">
        <v>521</v>
      </c>
      <c r="C34" s="73" t="s">
        <v>522</v>
      </c>
      <c r="D34" s="73" t="s">
        <v>523</v>
      </c>
    </row>
    <row r="38" spans="10:12" ht="12.75">
      <c r="J38" s="174"/>
      <c r="L38" s="175"/>
    </row>
    <row r="40" spans="8:19" ht="12.75">
      <c r="H40" s="72" t="s">
        <v>524</v>
      </c>
      <c r="S40" s="72" t="s">
        <v>525</v>
      </c>
    </row>
    <row r="41" spans="1:25" ht="12.75">
      <c r="A41" t="s">
        <v>373</v>
      </c>
      <c r="B41" t="s">
        <v>526</v>
      </c>
      <c r="C41" t="s">
        <v>527</v>
      </c>
      <c r="D41" t="s">
        <v>528</v>
      </c>
      <c r="E41" t="s">
        <v>529</v>
      </c>
      <c r="F41" s="73" t="s">
        <v>57</v>
      </c>
      <c r="L41" t="s">
        <v>373</v>
      </c>
      <c r="M41" t="s">
        <v>530</v>
      </c>
      <c r="N41" t="s">
        <v>526</v>
      </c>
      <c r="O41" t="s">
        <v>529</v>
      </c>
      <c r="P41" t="s">
        <v>531</v>
      </c>
      <c r="Q41" t="s">
        <v>57</v>
      </c>
      <c r="T41" t="s">
        <v>532</v>
      </c>
      <c r="Y41" t="s">
        <v>533</v>
      </c>
    </row>
    <row r="42" spans="1:26" ht="12.75">
      <c r="A42" s="16" t="s">
        <v>426</v>
      </c>
      <c r="B42" s="16" t="s">
        <v>534</v>
      </c>
      <c r="C42" s="16" t="s">
        <v>535</v>
      </c>
      <c r="E42" s="16" t="s">
        <v>536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535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426</v>
      </c>
      <c r="B43" s="16" t="s">
        <v>537</v>
      </c>
      <c r="C43" s="16" t="s">
        <v>400</v>
      </c>
      <c r="E43" s="16" t="s">
        <v>538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400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426</v>
      </c>
      <c r="B44" s="16" t="s">
        <v>539</v>
      </c>
      <c r="C44" s="16" t="s">
        <v>540</v>
      </c>
      <c r="E44" s="16" t="s">
        <v>541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540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5.68</v>
      </c>
    </row>
    <row r="45" spans="1:26" ht="12.75">
      <c r="A45" s="16" t="s">
        <v>426</v>
      </c>
      <c r="B45" s="16" t="s">
        <v>542</v>
      </c>
      <c r="C45" s="16" t="s">
        <v>543</v>
      </c>
      <c r="E45" s="16" t="s">
        <v>544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543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 t="e">
        <f t="shared" si="7"/>
        <v>#N/A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 t="e">
        <f t="shared" si="11"/>
        <v>#N/A</v>
      </c>
    </row>
    <row r="46" spans="1:26" ht="12.75">
      <c r="A46" s="16" t="s">
        <v>426</v>
      </c>
      <c r="B46" s="16" t="s">
        <v>545</v>
      </c>
      <c r="C46" s="16" t="s">
        <v>351</v>
      </c>
      <c r="E46" s="16" t="s">
        <v>546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351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 t="e">
        <f t="shared" si="11"/>
        <v>#N/A</v>
      </c>
    </row>
    <row r="47" spans="1:26" ht="12.75">
      <c r="A47" s="16" t="s">
        <v>426</v>
      </c>
      <c r="B47" s="16" t="s">
        <v>547</v>
      </c>
      <c r="C47" s="16" t="s">
        <v>548</v>
      </c>
      <c r="E47" s="16" t="s">
        <v>549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548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 t="e">
        <f t="shared" si="7"/>
        <v>#N/A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 t="e">
        <f t="shared" si="11"/>
        <v>#N/A</v>
      </c>
    </row>
    <row r="48" spans="1:26" ht="12.75">
      <c r="A48" s="16" t="s">
        <v>426</v>
      </c>
      <c r="B48" s="16" t="s">
        <v>550</v>
      </c>
      <c r="C48" s="16" t="s">
        <v>551</v>
      </c>
      <c r="E48" s="16" t="s">
        <v>552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551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426</v>
      </c>
      <c r="B49" s="16" t="s">
        <v>553</v>
      </c>
      <c r="C49" s="16" t="s">
        <v>554</v>
      </c>
      <c r="E49" s="16" t="s">
        <v>555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554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426</v>
      </c>
      <c r="B50" s="16" t="s">
        <v>556</v>
      </c>
      <c r="C50" s="16" t="s">
        <v>557</v>
      </c>
      <c r="E50" s="16" t="s">
        <v>558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557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426</v>
      </c>
      <c r="B51" s="16" t="s">
        <v>559</v>
      </c>
      <c r="C51" s="16" t="s">
        <v>560</v>
      </c>
      <c r="E51" s="16" t="s">
        <v>561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560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426</v>
      </c>
      <c r="B52" s="16" t="s">
        <v>562</v>
      </c>
      <c r="C52" s="16" t="s">
        <v>563</v>
      </c>
      <c r="E52" s="16" t="s">
        <v>564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563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426</v>
      </c>
      <c r="B53" s="16" t="s">
        <v>565</v>
      </c>
      <c r="C53" s="16" t="s">
        <v>566</v>
      </c>
      <c r="E53" s="16" t="s">
        <v>567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566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430</v>
      </c>
      <c r="B54" s="16" t="s">
        <v>534</v>
      </c>
      <c r="C54" s="16" t="s">
        <v>535</v>
      </c>
      <c r="E54" s="16" t="s">
        <v>568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535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430</v>
      </c>
      <c r="B55" s="16" t="s">
        <v>537</v>
      </c>
      <c r="C55" s="16" t="s">
        <v>400</v>
      </c>
      <c r="E55" s="16" t="s">
        <v>569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400</v>
      </c>
      <c r="O55" s="75">
        <v>2.28</v>
      </c>
      <c r="P55" s="75">
        <v>5.57</v>
      </c>
      <c r="Q55" s="74">
        <v>14</v>
      </c>
    </row>
    <row r="56" spans="1:17" ht="12.75">
      <c r="A56" s="16" t="s">
        <v>430</v>
      </c>
      <c r="B56" s="16" t="s">
        <v>539</v>
      </c>
      <c r="C56" s="16" t="s">
        <v>540</v>
      </c>
      <c r="E56" s="16" t="s">
        <v>570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540</v>
      </c>
      <c r="O56" s="75">
        <v>2.5</v>
      </c>
      <c r="P56" s="75">
        <v>5.9</v>
      </c>
      <c r="Q56" s="74">
        <v>15</v>
      </c>
    </row>
    <row r="57" spans="1:17" ht="12.75">
      <c r="A57" s="16" t="s">
        <v>430</v>
      </c>
      <c r="B57" s="16" t="s">
        <v>542</v>
      </c>
      <c r="C57" s="16" t="s">
        <v>543</v>
      </c>
      <c r="E57" s="16" t="s">
        <v>571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543</v>
      </c>
      <c r="O57" s="75">
        <v>2.67</v>
      </c>
      <c r="P57" s="75">
        <v>6.2</v>
      </c>
      <c r="Q57" s="74">
        <v>16</v>
      </c>
    </row>
    <row r="58" spans="1:17" ht="12.75">
      <c r="A58" s="16" t="s">
        <v>430</v>
      </c>
      <c r="B58" s="16" t="s">
        <v>545</v>
      </c>
      <c r="C58" s="16" t="s">
        <v>351</v>
      </c>
      <c r="E58" s="16" t="s">
        <v>572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351</v>
      </c>
      <c r="O58" s="75">
        <v>2.73</v>
      </c>
      <c r="P58" s="75">
        <v>6.11</v>
      </c>
      <c r="Q58" s="74">
        <v>17</v>
      </c>
    </row>
    <row r="59" spans="1:17" ht="12.75">
      <c r="A59" s="16" t="s">
        <v>430</v>
      </c>
      <c r="B59" s="16" t="s">
        <v>547</v>
      </c>
      <c r="C59" s="16" t="s">
        <v>548</v>
      </c>
      <c r="E59" s="16" t="s">
        <v>573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548</v>
      </c>
      <c r="O59" s="75">
        <v>2.85</v>
      </c>
      <c r="P59" s="75">
        <v>6.27</v>
      </c>
      <c r="Q59" s="74">
        <v>18</v>
      </c>
    </row>
    <row r="60" spans="1:17" ht="12.75">
      <c r="A60" s="16" t="s">
        <v>430</v>
      </c>
      <c r="B60" s="16" t="s">
        <v>550</v>
      </c>
      <c r="C60" s="16" t="s">
        <v>551</v>
      </c>
      <c r="E60" s="16" t="s">
        <v>574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551</v>
      </c>
      <c r="O60" s="75">
        <v>2.96</v>
      </c>
      <c r="P60" s="75">
        <v>6.13</v>
      </c>
      <c r="Q60" s="74">
        <v>19</v>
      </c>
    </row>
    <row r="61" spans="1:17" ht="12.75">
      <c r="A61" s="16" t="s">
        <v>430</v>
      </c>
      <c r="B61" s="16" t="s">
        <v>553</v>
      </c>
      <c r="C61" s="16" t="s">
        <v>554</v>
      </c>
      <c r="E61" s="16" t="s">
        <v>575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554</v>
      </c>
      <c r="O61" s="75">
        <v>2.83</v>
      </c>
      <c r="P61" s="75">
        <v>6.06</v>
      </c>
      <c r="Q61" s="74">
        <v>20</v>
      </c>
    </row>
    <row r="62" spans="1:17" ht="12.75">
      <c r="A62" s="16" t="s">
        <v>430</v>
      </c>
      <c r="B62" s="16" t="s">
        <v>556</v>
      </c>
      <c r="C62" s="16" t="s">
        <v>557</v>
      </c>
      <c r="E62" s="16" t="s">
        <v>576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557</v>
      </c>
      <c r="O62" s="75">
        <v>2.67</v>
      </c>
      <c r="P62" s="75">
        <v>5.93</v>
      </c>
      <c r="Q62" s="74">
        <v>21</v>
      </c>
    </row>
    <row r="63" spans="1:17" ht="12.75">
      <c r="A63" s="16" t="s">
        <v>430</v>
      </c>
      <c r="B63" s="16" t="s">
        <v>559</v>
      </c>
      <c r="C63" s="16" t="s">
        <v>560</v>
      </c>
      <c r="E63" s="16" t="s">
        <v>577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560</v>
      </c>
      <c r="O63" s="75">
        <v>2.7</v>
      </c>
      <c r="P63" s="75">
        <v>6.07</v>
      </c>
      <c r="Q63" s="74">
        <v>22</v>
      </c>
    </row>
    <row r="64" spans="1:17" ht="12.75">
      <c r="A64" s="16" t="s">
        <v>430</v>
      </c>
      <c r="B64" s="16" t="s">
        <v>562</v>
      </c>
      <c r="C64" s="16" t="s">
        <v>563</v>
      </c>
      <c r="E64" s="16" t="s">
        <v>578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563</v>
      </c>
      <c r="O64" s="75">
        <v>2.52</v>
      </c>
      <c r="P64" s="75">
        <v>5.86</v>
      </c>
      <c r="Q64" s="74">
        <v>23</v>
      </c>
    </row>
    <row r="65" spans="1:17" ht="12.75">
      <c r="A65" s="16" t="s">
        <v>430</v>
      </c>
      <c r="B65" s="16" t="s">
        <v>565</v>
      </c>
      <c r="C65" s="16" t="s">
        <v>566</v>
      </c>
      <c r="E65" s="16" t="s">
        <v>579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566</v>
      </c>
      <c r="O65" s="75">
        <v>2.47</v>
      </c>
      <c r="P65" s="75">
        <v>5.99</v>
      </c>
      <c r="Q65" s="74">
        <v>24</v>
      </c>
    </row>
    <row r="66" spans="1:17" ht="12.75">
      <c r="A66" s="16" t="s">
        <v>434</v>
      </c>
      <c r="B66" s="16" t="s">
        <v>534</v>
      </c>
      <c r="C66" s="16" t="s">
        <v>535</v>
      </c>
      <c r="E66" s="16" t="s">
        <v>580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535</v>
      </c>
      <c r="O66" s="75">
        <v>2.25</v>
      </c>
      <c r="P66" s="75">
        <v>5.51</v>
      </c>
      <c r="Q66" s="74">
        <v>25</v>
      </c>
    </row>
    <row r="67" spans="1:17" ht="12.75">
      <c r="A67" s="16" t="s">
        <v>434</v>
      </c>
      <c r="B67" s="16" t="s">
        <v>537</v>
      </c>
      <c r="C67" s="16" t="s">
        <v>400</v>
      </c>
      <c r="E67" s="16" t="s">
        <v>579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400</v>
      </c>
      <c r="O67" s="75">
        <v>2.33</v>
      </c>
      <c r="P67" s="75">
        <v>5.68</v>
      </c>
      <c r="Q67" s="74">
        <v>26</v>
      </c>
    </row>
    <row r="68" spans="1:17" ht="12.75">
      <c r="A68" s="16" t="s">
        <v>434</v>
      </c>
      <c r="B68" s="16" t="s">
        <v>539</v>
      </c>
      <c r="C68" s="16" t="s">
        <v>540</v>
      </c>
      <c r="E68" s="16" t="s">
        <v>581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434</v>
      </c>
      <c r="B69" s="16" t="s">
        <v>542</v>
      </c>
      <c r="C69" s="16" t="s">
        <v>543</v>
      </c>
      <c r="E69" s="16" t="s">
        <v>582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434</v>
      </c>
      <c r="B70" s="16" t="s">
        <v>545</v>
      </c>
      <c r="C70" s="16" t="s">
        <v>351</v>
      </c>
      <c r="E70" s="16" t="s">
        <v>583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434</v>
      </c>
      <c r="B71" s="16" t="s">
        <v>547</v>
      </c>
      <c r="C71" s="16" t="s">
        <v>548</v>
      </c>
      <c r="E71" s="16" t="s">
        <v>584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434</v>
      </c>
      <c r="B72" s="16" t="s">
        <v>550</v>
      </c>
      <c r="C72" s="16" t="s">
        <v>551</v>
      </c>
      <c r="E72" s="16" t="s">
        <v>585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434</v>
      </c>
      <c r="B73" s="16" t="s">
        <v>553</v>
      </c>
      <c r="C73" s="16" t="s">
        <v>554</v>
      </c>
      <c r="E73" s="16" t="s">
        <v>586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434</v>
      </c>
      <c r="B74" s="16" t="s">
        <v>556</v>
      </c>
      <c r="C74" s="16" t="s">
        <v>557</v>
      </c>
      <c r="E74" s="16" t="s">
        <v>587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434</v>
      </c>
      <c r="B75" s="16" t="s">
        <v>559</v>
      </c>
      <c r="C75" s="16" t="s">
        <v>560</v>
      </c>
      <c r="E75" s="16" t="s">
        <v>588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434</v>
      </c>
      <c r="B76" s="16" t="s">
        <v>562</v>
      </c>
      <c r="C76" s="16" t="s">
        <v>563</v>
      </c>
      <c r="E76" s="16" t="s">
        <v>589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434</v>
      </c>
      <c r="B77" s="16" t="s">
        <v>565</v>
      </c>
      <c r="C77" s="16" t="s">
        <v>566</v>
      </c>
      <c r="E77" s="16" t="s">
        <v>590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438</v>
      </c>
      <c r="B78" s="16" t="s">
        <v>534</v>
      </c>
      <c r="C78" s="16" t="s">
        <v>535</v>
      </c>
      <c r="E78" s="16" t="s">
        <v>591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438</v>
      </c>
      <c r="B79" s="16" t="s">
        <v>537</v>
      </c>
      <c r="C79" s="16" t="s">
        <v>400</v>
      </c>
      <c r="E79" s="16" t="s">
        <v>592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438</v>
      </c>
      <c r="B80" s="16" t="s">
        <v>539</v>
      </c>
      <c r="C80" s="16" t="s">
        <v>540</v>
      </c>
      <c r="E80" s="16" t="s">
        <v>593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438</v>
      </c>
      <c r="B81" s="16" t="s">
        <v>542</v>
      </c>
      <c r="C81" s="16" t="s">
        <v>543</v>
      </c>
      <c r="E81" s="16" t="s">
        <v>594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438</v>
      </c>
      <c r="B82" s="16" t="s">
        <v>545</v>
      </c>
      <c r="C82" s="16" t="s">
        <v>351</v>
      </c>
      <c r="E82" s="16" t="s">
        <v>595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438</v>
      </c>
      <c r="B83" s="16" t="s">
        <v>547</v>
      </c>
      <c r="C83" s="16" t="s">
        <v>548</v>
      </c>
      <c r="E83" s="16" t="s">
        <v>596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438</v>
      </c>
      <c r="B84" s="16" t="s">
        <v>550</v>
      </c>
      <c r="C84" s="16" t="s">
        <v>551</v>
      </c>
      <c r="E84" s="16" t="s">
        <v>597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438</v>
      </c>
      <c r="B85" s="16" t="s">
        <v>553</v>
      </c>
      <c r="C85" s="16" t="s">
        <v>554</v>
      </c>
      <c r="E85" s="16" t="s">
        <v>598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438</v>
      </c>
      <c r="B86" s="16" t="s">
        <v>556</v>
      </c>
      <c r="C86" s="16" t="s">
        <v>557</v>
      </c>
      <c r="E86" s="16" t="s">
        <v>599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438</v>
      </c>
      <c r="B87" s="16" t="s">
        <v>559</v>
      </c>
      <c r="C87" s="16" t="s">
        <v>560</v>
      </c>
      <c r="E87" s="16" t="s">
        <v>600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438</v>
      </c>
      <c r="B88" s="16" t="s">
        <v>562</v>
      </c>
      <c r="C88" s="16" t="s">
        <v>563</v>
      </c>
      <c r="E88" s="16" t="s">
        <v>601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438</v>
      </c>
      <c r="B89" s="16" t="s">
        <v>565</v>
      </c>
      <c r="C89" s="16" t="s">
        <v>566</v>
      </c>
      <c r="E89" s="16" t="s">
        <v>601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442</v>
      </c>
      <c r="B90" s="16" t="s">
        <v>534</v>
      </c>
      <c r="C90" s="16" t="s">
        <v>535</v>
      </c>
      <c r="E90" s="16" t="s">
        <v>598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442</v>
      </c>
      <c r="B91" s="16" t="s">
        <v>537</v>
      </c>
      <c r="C91" s="16" t="s">
        <v>400</v>
      </c>
      <c r="E91" s="16" t="s">
        <v>602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442</v>
      </c>
      <c r="B92" s="16" t="s">
        <v>539</v>
      </c>
      <c r="C92" s="16" t="s">
        <v>540</v>
      </c>
      <c r="E92" s="16" t="s">
        <v>603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442</v>
      </c>
      <c r="B93" s="16" t="s">
        <v>542</v>
      </c>
      <c r="C93" s="16" t="s">
        <v>543</v>
      </c>
      <c r="E93" s="16" t="s">
        <v>604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442</v>
      </c>
      <c r="B94" s="16" t="s">
        <v>545</v>
      </c>
      <c r="C94" s="16" t="s">
        <v>351</v>
      </c>
      <c r="E94" s="16" t="s">
        <v>605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442</v>
      </c>
      <c r="B95" s="16" t="s">
        <v>547</v>
      </c>
      <c r="C95" s="16" t="s">
        <v>548</v>
      </c>
      <c r="E95" s="16" t="s">
        <v>606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442</v>
      </c>
      <c r="B96" s="16" t="s">
        <v>550</v>
      </c>
      <c r="C96" s="16" t="s">
        <v>551</v>
      </c>
      <c r="E96" s="16" t="s">
        <v>607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442</v>
      </c>
      <c r="B97" s="16" t="s">
        <v>553</v>
      </c>
      <c r="C97" s="16" t="s">
        <v>554</v>
      </c>
      <c r="E97" s="16" t="s">
        <v>608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442</v>
      </c>
      <c r="B98" s="16" t="s">
        <v>556</v>
      </c>
      <c r="C98" s="16" t="s">
        <v>557</v>
      </c>
      <c r="E98" s="16" t="s">
        <v>609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442</v>
      </c>
      <c r="B99" s="16" t="s">
        <v>559</v>
      </c>
      <c r="C99" s="16" t="s">
        <v>560</v>
      </c>
      <c r="E99" s="16" t="s">
        <v>610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442</v>
      </c>
      <c r="B100" s="16" t="s">
        <v>562</v>
      </c>
      <c r="C100" s="16" t="s">
        <v>563</v>
      </c>
      <c r="E100" s="16" t="s">
        <v>611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442</v>
      </c>
      <c r="B101" s="16" t="s">
        <v>565</v>
      </c>
      <c r="C101" s="16" t="s">
        <v>566</v>
      </c>
      <c r="E101" s="16" t="s">
        <v>612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446</v>
      </c>
      <c r="B102" s="16" t="s">
        <v>534</v>
      </c>
      <c r="C102" s="16" t="s">
        <v>535</v>
      </c>
      <c r="E102" s="16" t="s">
        <v>613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446</v>
      </c>
      <c r="B103" s="16" t="s">
        <v>537</v>
      </c>
      <c r="C103" s="16" t="s">
        <v>400</v>
      </c>
      <c r="E103" s="16" t="s">
        <v>614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446</v>
      </c>
      <c r="B104" s="16" t="s">
        <v>539</v>
      </c>
      <c r="C104" s="16" t="s">
        <v>540</v>
      </c>
      <c r="E104" s="16" t="s">
        <v>615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446</v>
      </c>
      <c r="B105" s="16" t="s">
        <v>542</v>
      </c>
      <c r="C105" s="16" t="s">
        <v>543</v>
      </c>
      <c r="E105" s="16" t="s">
        <v>616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446</v>
      </c>
      <c r="B106" s="16" t="s">
        <v>545</v>
      </c>
      <c r="C106" s="16" t="s">
        <v>351</v>
      </c>
      <c r="E106" s="16" t="s">
        <v>617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446</v>
      </c>
      <c r="B107" s="16" t="s">
        <v>547</v>
      </c>
      <c r="C107" s="16" t="s">
        <v>548</v>
      </c>
      <c r="E107" s="16" t="s">
        <v>618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446</v>
      </c>
      <c r="B108" s="16" t="s">
        <v>550</v>
      </c>
      <c r="C108" s="16" t="s">
        <v>551</v>
      </c>
      <c r="E108" s="16" t="s">
        <v>619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446</v>
      </c>
      <c r="B109" s="16" t="s">
        <v>553</v>
      </c>
      <c r="C109" s="16" t="s">
        <v>554</v>
      </c>
      <c r="E109" s="16" t="s">
        <v>620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446</v>
      </c>
      <c r="B110" s="16" t="s">
        <v>556</v>
      </c>
      <c r="C110" s="16" t="s">
        <v>557</v>
      </c>
      <c r="E110" s="16" t="s">
        <v>621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446</v>
      </c>
      <c r="B111" s="16" t="s">
        <v>559</v>
      </c>
      <c r="C111" s="16" t="s">
        <v>560</v>
      </c>
      <c r="E111" s="16" t="s">
        <v>622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446</v>
      </c>
      <c r="B112" s="16" t="s">
        <v>562</v>
      </c>
      <c r="C112" s="16" t="s">
        <v>563</v>
      </c>
      <c r="E112" s="16" t="s">
        <v>623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446</v>
      </c>
      <c r="B113" s="16" t="s">
        <v>565</v>
      </c>
      <c r="C113" s="16" t="s">
        <v>566</v>
      </c>
      <c r="E113" s="16" t="s">
        <v>624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450</v>
      </c>
      <c r="B114" s="16" t="s">
        <v>534</v>
      </c>
      <c r="C114" s="16" t="s">
        <v>535</v>
      </c>
      <c r="E114" s="16" t="s">
        <v>625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450</v>
      </c>
      <c r="B115" s="16" t="s">
        <v>537</v>
      </c>
      <c r="C115" s="16" t="s">
        <v>400</v>
      </c>
      <c r="E115" s="16" t="s">
        <v>626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450</v>
      </c>
      <c r="B116" s="16" t="s">
        <v>539</v>
      </c>
      <c r="C116" s="16" t="s">
        <v>540</v>
      </c>
      <c r="E116" s="16" t="s">
        <v>627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450</v>
      </c>
      <c r="B117" s="16" t="s">
        <v>542</v>
      </c>
      <c r="C117" s="16" t="s">
        <v>543</v>
      </c>
      <c r="E117" s="16" t="s">
        <v>628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450</v>
      </c>
      <c r="B118" s="16" t="s">
        <v>545</v>
      </c>
      <c r="C118" s="16" t="s">
        <v>351</v>
      </c>
      <c r="E118" s="16" t="s">
        <v>629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450</v>
      </c>
      <c r="B119" s="16" t="s">
        <v>547</v>
      </c>
      <c r="C119" s="16" t="s">
        <v>548</v>
      </c>
      <c r="E119" s="16" t="s">
        <v>630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450</v>
      </c>
      <c r="B120" s="16" t="s">
        <v>550</v>
      </c>
      <c r="C120" s="16" t="s">
        <v>551</v>
      </c>
      <c r="E120" s="16" t="s">
        <v>631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450</v>
      </c>
      <c r="B121" s="16" t="s">
        <v>553</v>
      </c>
      <c r="C121" s="16" t="s">
        <v>554</v>
      </c>
      <c r="E121" s="16" t="s">
        <v>632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450</v>
      </c>
      <c r="B122" s="16" t="s">
        <v>556</v>
      </c>
      <c r="C122" s="16" t="s">
        <v>557</v>
      </c>
      <c r="E122" s="16" t="s">
        <v>633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450</v>
      </c>
      <c r="B123" s="16" t="s">
        <v>559</v>
      </c>
      <c r="C123" s="16" t="s">
        <v>560</v>
      </c>
      <c r="E123" s="16" t="s">
        <v>634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450</v>
      </c>
      <c r="B124" s="16" t="s">
        <v>562</v>
      </c>
      <c r="C124" s="16" t="s">
        <v>563</v>
      </c>
      <c r="E124" s="16" t="s">
        <v>635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450</v>
      </c>
      <c r="B125" s="16" t="s">
        <v>565</v>
      </c>
      <c r="C125" s="16" t="s">
        <v>566</v>
      </c>
      <c r="E125" s="16" t="s">
        <v>636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454</v>
      </c>
      <c r="B126" s="16" t="s">
        <v>534</v>
      </c>
      <c r="C126" s="16" t="s">
        <v>535</v>
      </c>
      <c r="E126" s="16" t="s">
        <v>637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454</v>
      </c>
      <c r="B127" s="16" t="s">
        <v>537</v>
      </c>
      <c r="C127" s="16" t="s">
        <v>400</v>
      </c>
      <c r="E127" s="16" t="s">
        <v>638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454</v>
      </c>
      <c r="B128" s="16" t="s">
        <v>539</v>
      </c>
      <c r="C128" s="16" t="s">
        <v>540</v>
      </c>
      <c r="E128" s="16" t="s">
        <v>639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454</v>
      </c>
      <c r="B129" s="16" t="s">
        <v>542</v>
      </c>
      <c r="C129" s="16" t="s">
        <v>543</v>
      </c>
      <c r="E129" s="16" t="s">
        <v>640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454</v>
      </c>
      <c r="B130" s="16" t="s">
        <v>545</v>
      </c>
      <c r="C130" s="16" t="s">
        <v>351</v>
      </c>
      <c r="E130" s="16" t="s">
        <v>641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454</v>
      </c>
      <c r="B131" s="16" t="s">
        <v>547</v>
      </c>
      <c r="C131" s="16" t="s">
        <v>548</v>
      </c>
      <c r="E131" s="16" t="s">
        <v>642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454</v>
      </c>
      <c r="B132" s="16" t="s">
        <v>550</v>
      </c>
      <c r="C132" s="16" t="s">
        <v>551</v>
      </c>
      <c r="E132" s="16" t="s">
        <v>643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454</v>
      </c>
      <c r="B133" s="16" t="s">
        <v>553</v>
      </c>
      <c r="C133" s="16" t="s">
        <v>554</v>
      </c>
      <c r="E133" s="16" t="s">
        <v>644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454</v>
      </c>
      <c r="B134" s="16" t="s">
        <v>556</v>
      </c>
      <c r="C134" s="16" t="s">
        <v>557</v>
      </c>
      <c r="E134" s="16" t="s">
        <v>645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454</v>
      </c>
      <c r="B135" s="16" t="s">
        <v>559</v>
      </c>
      <c r="C135" s="16" t="s">
        <v>560</v>
      </c>
      <c r="E135" s="16" t="s">
        <v>646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454</v>
      </c>
      <c r="B136" s="16" t="s">
        <v>562</v>
      </c>
      <c r="C136" s="16" t="s">
        <v>563</v>
      </c>
      <c r="E136" s="16" t="s">
        <v>647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454</v>
      </c>
      <c r="B137" s="16" t="s">
        <v>565</v>
      </c>
      <c r="C137" s="16" t="s">
        <v>566</v>
      </c>
      <c r="E137" s="16" t="s">
        <v>648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458</v>
      </c>
      <c r="B138" s="16" t="s">
        <v>534</v>
      </c>
      <c r="C138" s="16" t="s">
        <v>535</v>
      </c>
      <c r="E138" s="16" t="s">
        <v>649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458</v>
      </c>
      <c r="B139" s="16" t="s">
        <v>537</v>
      </c>
      <c r="C139" s="16" t="s">
        <v>400</v>
      </c>
      <c r="E139" s="16" t="s">
        <v>650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458</v>
      </c>
      <c r="B140" s="16" t="s">
        <v>539</v>
      </c>
      <c r="C140" s="16" t="s">
        <v>540</v>
      </c>
      <c r="E140" s="16" t="s">
        <v>651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458</v>
      </c>
      <c r="B141" s="16" t="s">
        <v>542</v>
      </c>
      <c r="C141" s="16" t="s">
        <v>543</v>
      </c>
      <c r="E141" s="16" t="s">
        <v>652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458</v>
      </c>
      <c r="B142" s="16" t="s">
        <v>545</v>
      </c>
      <c r="C142" s="16" t="s">
        <v>351</v>
      </c>
      <c r="E142" s="16" t="s">
        <v>653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458</v>
      </c>
      <c r="B143" s="16" t="s">
        <v>547</v>
      </c>
      <c r="C143" s="16" t="s">
        <v>548</v>
      </c>
      <c r="E143" s="16" t="s">
        <v>654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458</v>
      </c>
      <c r="B144" s="16" t="s">
        <v>550</v>
      </c>
      <c r="C144" s="16" t="s">
        <v>551</v>
      </c>
      <c r="E144" s="16" t="s">
        <v>655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458</v>
      </c>
      <c r="B145" s="16" t="s">
        <v>553</v>
      </c>
      <c r="C145" s="16" t="s">
        <v>554</v>
      </c>
      <c r="E145" s="16" t="s">
        <v>656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458</v>
      </c>
      <c r="B146" s="16" t="s">
        <v>556</v>
      </c>
      <c r="C146" s="16" t="s">
        <v>557</v>
      </c>
      <c r="E146" s="16" t="s">
        <v>657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458</v>
      </c>
      <c r="B147" s="16" t="s">
        <v>559</v>
      </c>
      <c r="C147" s="16" t="s">
        <v>560</v>
      </c>
      <c r="E147" s="16" t="s">
        <v>658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458</v>
      </c>
      <c r="B148" s="16" t="s">
        <v>562</v>
      </c>
      <c r="C148" s="16" t="s">
        <v>563</v>
      </c>
      <c r="E148" s="16" t="s">
        <v>659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458</v>
      </c>
      <c r="B149" s="16" t="s">
        <v>565</v>
      </c>
      <c r="C149" s="16" t="s">
        <v>566</v>
      </c>
      <c r="E149" s="16" t="s">
        <v>657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462</v>
      </c>
      <c r="B150" s="16" t="s">
        <v>534</v>
      </c>
      <c r="C150" s="16" t="s">
        <v>535</v>
      </c>
      <c r="E150" s="16" t="s">
        <v>660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462</v>
      </c>
      <c r="B151" s="16" t="s">
        <v>537</v>
      </c>
      <c r="C151" s="16" t="s">
        <v>400</v>
      </c>
      <c r="E151" s="16" t="s">
        <v>661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462</v>
      </c>
      <c r="B152" s="16" t="s">
        <v>539</v>
      </c>
      <c r="C152" s="16" t="s">
        <v>540</v>
      </c>
      <c r="E152" s="16" t="s">
        <v>662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462</v>
      </c>
      <c r="B153" s="16" t="s">
        <v>542</v>
      </c>
      <c r="C153" s="16" t="s">
        <v>543</v>
      </c>
      <c r="E153" s="16" t="s">
        <v>663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462</v>
      </c>
      <c r="B154" s="16" t="s">
        <v>545</v>
      </c>
      <c r="C154" s="16" t="s">
        <v>351</v>
      </c>
      <c r="E154" s="16" t="s">
        <v>664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462</v>
      </c>
      <c r="B155" s="16" t="s">
        <v>547</v>
      </c>
      <c r="C155" s="16" t="s">
        <v>548</v>
      </c>
      <c r="E155" s="16" t="s">
        <v>664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462</v>
      </c>
      <c r="B156" s="16" t="s">
        <v>550</v>
      </c>
      <c r="C156" s="16" t="s">
        <v>551</v>
      </c>
      <c r="E156" s="16" t="s">
        <v>665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462</v>
      </c>
      <c r="B157" s="16" t="s">
        <v>553</v>
      </c>
      <c r="C157" s="16" t="s">
        <v>554</v>
      </c>
      <c r="E157" s="16" t="s">
        <v>666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462</v>
      </c>
      <c r="B158" s="16" t="s">
        <v>556</v>
      </c>
      <c r="C158" s="16" t="s">
        <v>557</v>
      </c>
      <c r="E158" s="16" t="s">
        <v>667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462</v>
      </c>
      <c r="B159" s="16" t="s">
        <v>559</v>
      </c>
      <c r="C159" s="16" t="s">
        <v>560</v>
      </c>
      <c r="E159" s="16" t="s">
        <v>668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462</v>
      </c>
      <c r="B160" s="16" t="s">
        <v>562</v>
      </c>
      <c r="C160" s="16" t="s">
        <v>563</v>
      </c>
      <c r="E160" s="16" t="s">
        <v>669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462</v>
      </c>
      <c r="B161" s="16" t="s">
        <v>565</v>
      </c>
      <c r="C161" s="16" t="s">
        <v>566</v>
      </c>
      <c r="E161" s="16" t="s">
        <v>670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466</v>
      </c>
      <c r="B162" s="16" t="s">
        <v>534</v>
      </c>
      <c r="C162" s="16" t="s">
        <v>535</v>
      </c>
      <c r="E162" s="16" t="s">
        <v>671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466</v>
      </c>
      <c r="B163" s="16" t="s">
        <v>537</v>
      </c>
      <c r="C163" s="16" t="s">
        <v>400</v>
      </c>
      <c r="E163" s="16" t="s">
        <v>672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466</v>
      </c>
      <c r="B164" s="16" t="s">
        <v>539</v>
      </c>
      <c r="C164" s="16" t="s">
        <v>540</v>
      </c>
      <c r="E164" s="16" t="s">
        <v>673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466</v>
      </c>
      <c r="B165" s="16" t="s">
        <v>542</v>
      </c>
      <c r="C165" s="16" t="s">
        <v>543</v>
      </c>
      <c r="E165" s="16" t="s">
        <v>674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466</v>
      </c>
      <c r="B166" s="16" t="s">
        <v>545</v>
      </c>
      <c r="C166" s="16" t="s">
        <v>351</v>
      </c>
      <c r="E166" s="16" t="s">
        <v>675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466</v>
      </c>
      <c r="B167" s="16" t="s">
        <v>547</v>
      </c>
      <c r="C167" s="16" t="s">
        <v>548</v>
      </c>
      <c r="E167" s="16" t="s">
        <v>676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466</v>
      </c>
      <c r="B168" s="16" t="s">
        <v>550</v>
      </c>
      <c r="C168" s="16" t="s">
        <v>551</v>
      </c>
      <c r="E168" s="16" t="s">
        <v>677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466</v>
      </c>
      <c r="B169" s="16" t="s">
        <v>553</v>
      </c>
      <c r="C169" s="16" t="s">
        <v>554</v>
      </c>
      <c r="E169" s="16" t="s">
        <v>678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466</v>
      </c>
      <c r="B170" s="16" t="s">
        <v>556</v>
      </c>
      <c r="C170" s="16" t="s">
        <v>557</v>
      </c>
      <c r="E170" s="16" t="s">
        <v>679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466</v>
      </c>
      <c r="B171" s="16" t="s">
        <v>559</v>
      </c>
      <c r="C171" s="16" t="s">
        <v>560</v>
      </c>
      <c r="E171" s="16" t="s">
        <v>680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466</v>
      </c>
      <c r="B172" s="16" t="s">
        <v>562</v>
      </c>
      <c r="C172" s="16" t="s">
        <v>563</v>
      </c>
      <c r="E172" s="16" t="s">
        <v>680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466</v>
      </c>
      <c r="B173" s="16" t="s">
        <v>565</v>
      </c>
      <c r="C173" s="16" t="s">
        <v>566</v>
      </c>
      <c r="E173" s="16" t="s">
        <v>681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470</v>
      </c>
      <c r="B174" s="16" t="s">
        <v>534</v>
      </c>
      <c r="C174" s="16" t="s">
        <v>535</v>
      </c>
      <c r="E174" s="16" t="s">
        <v>682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470</v>
      </c>
      <c r="B175" s="16" t="s">
        <v>537</v>
      </c>
      <c r="C175" s="16" t="s">
        <v>400</v>
      </c>
      <c r="E175" s="16" t="s">
        <v>681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470</v>
      </c>
      <c r="B176" s="16" t="s">
        <v>539</v>
      </c>
      <c r="C176" s="16" t="s">
        <v>540</v>
      </c>
      <c r="E176" s="16" t="s">
        <v>683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470</v>
      </c>
      <c r="B177" s="16" t="s">
        <v>542</v>
      </c>
      <c r="C177" s="16" t="s">
        <v>543</v>
      </c>
      <c r="E177" s="16" t="s">
        <v>684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470</v>
      </c>
      <c r="B178" s="16" t="s">
        <v>545</v>
      </c>
      <c r="C178" s="16" t="s">
        <v>351</v>
      </c>
      <c r="E178" s="16" t="s">
        <v>682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470</v>
      </c>
      <c r="B179" s="16" t="s">
        <v>547</v>
      </c>
      <c r="C179" s="16" t="s">
        <v>548</v>
      </c>
      <c r="E179" s="16" t="s">
        <v>685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470</v>
      </c>
      <c r="B180" s="16" t="s">
        <v>550</v>
      </c>
      <c r="C180" s="16" t="s">
        <v>551</v>
      </c>
      <c r="E180" s="16" t="s">
        <v>686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470</v>
      </c>
      <c r="B181" s="16" t="s">
        <v>553</v>
      </c>
      <c r="C181" s="16" t="s">
        <v>554</v>
      </c>
      <c r="E181" s="16" t="s">
        <v>687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470</v>
      </c>
      <c r="B182" s="16" t="s">
        <v>556</v>
      </c>
      <c r="C182" s="16" t="s">
        <v>557</v>
      </c>
      <c r="E182" s="16" t="s">
        <v>688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470</v>
      </c>
      <c r="B183" s="16" t="s">
        <v>559</v>
      </c>
      <c r="C183" s="16" t="s">
        <v>560</v>
      </c>
      <c r="E183" s="16" t="s">
        <v>689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470</v>
      </c>
      <c r="B184" s="16" t="s">
        <v>562</v>
      </c>
      <c r="C184" s="16" t="s">
        <v>563</v>
      </c>
      <c r="E184" s="16" t="s">
        <v>690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470</v>
      </c>
      <c r="B185" s="16" t="s">
        <v>565</v>
      </c>
      <c r="C185" s="16" t="s">
        <v>566</v>
      </c>
      <c r="E185" s="16" t="s">
        <v>691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474</v>
      </c>
      <c r="B186" s="16" t="s">
        <v>534</v>
      </c>
      <c r="C186" s="16" t="s">
        <v>535</v>
      </c>
      <c r="E186" s="16" t="s">
        <v>692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474</v>
      </c>
      <c r="B187" s="16" t="s">
        <v>537</v>
      </c>
      <c r="C187" s="16" t="s">
        <v>400</v>
      </c>
      <c r="E187" s="16" t="s">
        <v>693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474</v>
      </c>
      <c r="B188" s="16" t="s">
        <v>539</v>
      </c>
      <c r="C188" s="16" t="s">
        <v>540</v>
      </c>
      <c r="E188" s="16" t="s">
        <v>694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474</v>
      </c>
      <c r="B189" s="16" t="s">
        <v>542</v>
      </c>
      <c r="C189" s="16" t="s">
        <v>543</v>
      </c>
      <c r="E189" s="16" t="s">
        <v>695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474</v>
      </c>
      <c r="B190" s="16" t="s">
        <v>545</v>
      </c>
      <c r="C190" s="16" t="s">
        <v>351</v>
      </c>
      <c r="E190" s="16" t="s">
        <v>696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474</v>
      </c>
      <c r="B191" s="16" t="s">
        <v>547</v>
      </c>
      <c r="C191" s="16" t="s">
        <v>548</v>
      </c>
      <c r="E191" s="16" t="s">
        <v>697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474</v>
      </c>
      <c r="B192" s="16" t="s">
        <v>550</v>
      </c>
      <c r="C192" s="16" t="s">
        <v>551</v>
      </c>
      <c r="E192" s="16" t="s">
        <v>698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474</v>
      </c>
      <c r="B193" s="16" t="s">
        <v>553</v>
      </c>
      <c r="C193" s="16" t="s">
        <v>554</v>
      </c>
      <c r="E193" s="16" t="s">
        <v>699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474</v>
      </c>
      <c r="B194" s="16" t="s">
        <v>556</v>
      </c>
      <c r="C194" s="16" t="s">
        <v>557</v>
      </c>
      <c r="E194" s="16" t="s">
        <v>700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474</v>
      </c>
      <c r="B195" s="16" t="s">
        <v>559</v>
      </c>
      <c r="C195" s="16" t="s">
        <v>560</v>
      </c>
      <c r="E195" s="16" t="s">
        <v>700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474</v>
      </c>
      <c r="B196" s="16" t="s">
        <v>562</v>
      </c>
      <c r="C196" s="16" t="s">
        <v>563</v>
      </c>
      <c r="E196" s="16" t="s">
        <v>701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474</v>
      </c>
      <c r="B197" s="16" t="s">
        <v>565</v>
      </c>
      <c r="C197" s="16" t="s">
        <v>566</v>
      </c>
      <c r="E197" s="16" t="s">
        <v>702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478</v>
      </c>
      <c r="B198" s="16" t="s">
        <v>534</v>
      </c>
      <c r="C198" s="16" t="s">
        <v>535</v>
      </c>
      <c r="E198" s="16" t="s">
        <v>703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478</v>
      </c>
      <c r="B199" s="16" t="s">
        <v>537</v>
      </c>
      <c r="C199" s="16" t="s">
        <v>400</v>
      </c>
      <c r="E199" s="16" t="s">
        <v>704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478</v>
      </c>
      <c r="B200" s="16" t="s">
        <v>539</v>
      </c>
      <c r="C200" s="16" t="s">
        <v>540</v>
      </c>
      <c r="E200" s="16" t="s">
        <v>705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478</v>
      </c>
      <c r="B201" s="16" t="s">
        <v>542</v>
      </c>
      <c r="C201" s="16" t="s">
        <v>543</v>
      </c>
      <c r="E201" s="16" t="s">
        <v>705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478</v>
      </c>
      <c r="B202" s="16" t="s">
        <v>545</v>
      </c>
      <c r="C202" s="16" t="s">
        <v>351</v>
      </c>
      <c r="E202" s="16" t="s">
        <v>706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478</v>
      </c>
      <c r="B203" s="16" t="s">
        <v>547</v>
      </c>
      <c r="C203" s="16" t="s">
        <v>548</v>
      </c>
      <c r="E203" s="16" t="s">
        <v>707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478</v>
      </c>
      <c r="B204" s="16" t="s">
        <v>550</v>
      </c>
      <c r="C204" s="16" t="s">
        <v>551</v>
      </c>
      <c r="E204" s="16" t="s">
        <v>708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478</v>
      </c>
      <c r="B205" s="16" t="s">
        <v>553</v>
      </c>
      <c r="C205" s="16" t="s">
        <v>554</v>
      </c>
      <c r="E205" s="16" t="s">
        <v>709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478</v>
      </c>
      <c r="B206" s="16" t="s">
        <v>556</v>
      </c>
      <c r="C206" s="16" t="s">
        <v>557</v>
      </c>
      <c r="E206" s="16" t="s">
        <v>708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478</v>
      </c>
      <c r="B207" s="16" t="s">
        <v>559</v>
      </c>
      <c r="C207" s="16" t="s">
        <v>560</v>
      </c>
      <c r="E207" s="16" t="s">
        <v>710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478</v>
      </c>
      <c r="B208" s="16" t="s">
        <v>562</v>
      </c>
      <c r="C208" s="16" t="s">
        <v>563</v>
      </c>
      <c r="E208" s="16" t="s">
        <v>708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478</v>
      </c>
      <c r="B209" s="16" t="s">
        <v>565</v>
      </c>
      <c r="C209" s="16" t="s">
        <v>566</v>
      </c>
      <c r="E209" s="16" t="s">
        <v>711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482</v>
      </c>
      <c r="B210" s="16" t="s">
        <v>534</v>
      </c>
      <c r="C210" s="16" t="s">
        <v>535</v>
      </c>
      <c r="E210" s="16" t="s">
        <v>712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482</v>
      </c>
      <c r="B211" s="16" t="s">
        <v>537</v>
      </c>
      <c r="C211" s="16" t="s">
        <v>400</v>
      </c>
      <c r="E211" s="16" t="s">
        <v>713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482</v>
      </c>
      <c r="B212" s="16" t="s">
        <v>539</v>
      </c>
      <c r="C212" s="16" t="s">
        <v>540</v>
      </c>
      <c r="E212" s="16" t="s">
        <v>714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482</v>
      </c>
      <c r="B213" s="16" t="s">
        <v>542</v>
      </c>
      <c r="C213" s="16" t="s">
        <v>543</v>
      </c>
      <c r="E213" s="16" t="s">
        <v>714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482</v>
      </c>
      <c r="B214" s="16" t="s">
        <v>545</v>
      </c>
      <c r="C214" s="16" t="s">
        <v>351</v>
      </c>
      <c r="E214" s="16" t="s">
        <v>714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482</v>
      </c>
      <c r="B215" s="16" t="s">
        <v>547</v>
      </c>
      <c r="C215" s="16" t="s">
        <v>548</v>
      </c>
      <c r="E215" s="16" t="s">
        <v>714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482</v>
      </c>
      <c r="B216" s="16" t="s">
        <v>550</v>
      </c>
      <c r="C216" s="16" t="s">
        <v>551</v>
      </c>
      <c r="E216" s="16" t="s">
        <v>713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482</v>
      </c>
      <c r="B217" s="16" t="s">
        <v>553</v>
      </c>
      <c r="C217" s="16" t="s">
        <v>554</v>
      </c>
      <c r="E217" s="16" t="s">
        <v>713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482</v>
      </c>
      <c r="B218" s="16" t="s">
        <v>556</v>
      </c>
      <c r="C218" s="16" t="s">
        <v>557</v>
      </c>
      <c r="E218" s="16" t="s">
        <v>714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482</v>
      </c>
      <c r="B219" s="16" t="s">
        <v>559</v>
      </c>
      <c r="C219" s="16" t="s">
        <v>560</v>
      </c>
      <c r="E219" s="16" t="s">
        <v>715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482</v>
      </c>
      <c r="B220" s="16" t="s">
        <v>562</v>
      </c>
      <c r="C220" s="16" t="s">
        <v>563</v>
      </c>
      <c r="E220" s="16" t="s">
        <v>716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482</v>
      </c>
      <c r="B221" s="16" t="s">
        <v>565</v>
      </c>
      <c r="C221" s="16" t="s">
        <v>566</v>
      </c>
      <c r="E221" s="16" t="s">
        <v>717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486</v>
      </c>
      <c r="B222" s="16" t="s">
        <v>534</v>
      </c>
      <c r="C222" s="16" t="s">
        <v>535</v>
      </c>
      <c r="E222" s="16" t="s">
        <v>718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486</v>
      </c>
      <c r="B223" s="16" t="s">
        <v>537</v>
      </c>
      <c r="C223" s="16" t="s">
        <v>400</v>
      </c>
      <c r="E223" s="16" t="s">
        <v>719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486</v>
      </c>
      <c r="B224" s="16" t="s">
        <v>539</v>
      </c>
      <c r="C224" s="16" t="s">
        <v>540</v>
      </c>
      <c r="E224" s="16" t="s">
        <v>720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486</v>
      </c>
      <c r="B225" s="16" t="s">
        <v>542</v>
      </c>
      <c r="C225" s="16" t="s">
        <v>543</v>
      </c>
      <c r="E225" s="16" t="s">
        <v>721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486</v>
      </c>
      <c r="B226" s="16" t="s">
        <v>545</v>
      </c>
      <c r="C226" s="16" t="s">
        <v>351</v>
      </c>
      <c r="E226" s="16" t="s">
        <v>722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486</v>
      </c>
      <c r="B227" s="16" t="s">
        <v>547</v>
      </c>
      <c r="C227" s="16" t="s">
        <v>548</v>
      </c>
      <c r="E227" s="16" t="s">
        <v>723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486</v>
      </c>
      <c r="B228" s="16" t="s">
        <v>550</v>
      </c>
      <c r="C228" s="16" t="s">
        <v>551</v>
      </c>
      <c r="E228" s="16" t="s">
        <v>724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486</v>
      </c>
      <c r="B229" s="16" t="s">
        <v>553</v>
      </c>
      <c r="C229" s="16" t="s">
        <v>554</v>
      </c>
      <c r="E229" s="16" t="s">
        <v>725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486</v>
      </c>
      <c r="B230" s="16" t="s">
        <v>556</v>
      </c>
      <c r="C230" s="16" t="s">
        <v>557</v>
      </c>
      <c r="E230" s="16" t="s">
        <v>725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486</v>
      </c>
      <c r="B231" s="16" t="s">
        <v>559</v>
      </c>
      <c r="C231" s="16" t="s">
        <v>560</v>
      </c>
      <c r="E231" s="16" t="s">
        <v>726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486</v>
      </c>
      <c r="B232" s="16" t="s">
        <v>562</v>
      </c>
      <c r="C232" s="16" t="s">
        <v>563</v>
      </c>
      <c r="E232" s="16" t="s">
        <v>727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486</v>
      </c>
      <c r="B233" s="16" t="s">
        <v>565</v>
      </c>
      <c r="C233" s="16" t="s">
        <v>566</v>
      </c>
      <c r="E233" s="16" t="s">
        <v>728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490</v>
      </c>
      <c r="B234" s="16" t="s">
        <v>534</v>
      </c>
      <c r="C234" s="16" t="s">
        <v>535</v>
      </c>
      <c r="E234" s="16" t="s">
        <v>729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490</v>
      </c>
      <c r="B235" s="16" t="s">
        <v>537</v>
      </c>
      <c r="C235" s="16" t="s">
        <v>400</v>
      </c>
      <c r="E235" s="16" t="s">
        <v>730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490</v>
      </c>
      <c r="B236" s="16" t="s">
        <v>539</v>
      </c>
      <c r="C236" s="16" t="s">
        <v>540</v>
      </c>
      <c r="E236" s="16" t="s">
        <v>731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490</v>
      </c>
      <c r="B237" s="16" t="s">
        <v>542</v>
      </c>
      <c r="C237" s="16" t="s">
        <v>543</v>
      </c>
      <c r="E237" s="16" t="s">
        <v>731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490</v>
      </c>
      <c r="B238" s="16" t="s">
        <v>545</v>
      </c>
      <c r="C238" s="16" t="s">
        <v>351</v>
      </c>
      <c r="E238" s="16" t="s">
        <v>732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490</v>
      </c>
      <c r="B239" s="16" t="s">
        <v>547</v>
      </c>
      <c r="C239" s="16" t="s">
        <v>548</v>
      </c>
      <c r="E239" s="16" t="s">
        <v>733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490</v>
      </c>
      <c r="B240" s="16" t="s">
        <v>550</v>
      </c>
      <c r="C240" s="16" t="s">
        <v>551</v>
      </c>
      <c r="E240" s="16" t="s">
        <v>734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490</v>
      </c>
      <c r="B241" s="16" t="s">
        <v>553</v>
      </c>
      <c r="C241" s="16" t="s">
        <v>554</v>
      </c>
      <c r="E241" s="16" t="s">
        <v>735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490</v>
      </c>
      <c r="B242" s="16" t="s">
        <v>556</v>
      </c>
      <c r="C242" s="16" t="s">
        <v>557</v>
      </c>
      <c r="E242" s="16" t="s">
        <v>711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490</v>
      </c>
      <c r="B243" s="16" t="s">
        <v>559</v>
      </c>
      <c r="C243" s="16" t="s">
        <v>560</v>
      </c>
      <c r="E243" s="16" t="s">
        <v>736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490</v>
      </c>
      <c r="B244" s="16" t="s">
        <v>562</v>
      </c>
      <c r="C244" s="16" t="s">
        <v>563</v>
      </c>
      <c r="E244" s="16" t="s">
        <v>705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490</v>
      </c>
      <c r="B245" s="16" t="s">
        <v>565</v>
      </c>
      <c r="C245" s="16" t="s">
        <v>566</v>
      </c>
      <c r="E245" s="16" t="s">
        <v>737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494</v>
      </c>
      <c r="B246" s="16" t="s">
        <v>534</v>
      </c>
      <c r="C246" s="16" t="s">
        <v>535</v>
      </c>
      <c r="E246" s="16" t="s">
        <v>738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494</v>
      </c>
      <c r="B247" s="16" t="s">
        <v>537</v>
      </c>
      <c r="C247" s="16" t="s">
        <v>400</v>
      </c>
      <c r="E247" s="16" t="s">
        <v>702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494</v>
      </c>
      <c r="B248" s="16" t="s">
        <v>539</v>
      </c>
      <c r="C248" s="16" t="s">
        <v>540</v>
      </c>
      <c r="E248" s="16" t="s">
        <v>701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494</v>
      </c>
      <c r="B249" s="16" t="s">
        <v>542</v>
      </c>
      <c r="C249" s="16" t="s">
        <v>543</v>
      </c>
      <c r="E249" s="16" t="s">
        <v>739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494</v>
      </c>
      <c r="B250" s="16" t="s">
        <v>545</v>
      </c>
      <c r="C250" s="16" t="s">
        <v>351</v>
      </c>
      <c r="E250" s="16" t="s">
        <v>740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494</v>
      </c>
      <c r="B251" s="16" t="s">
        <v>547</v>
      </c>
      <c r="C251" s="16" t="s">
        <v>548</v>
      </c>
      <c r="E251" s="16" t="s">
        <v>741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494</v>
      </c>
      <c r="B252" s="16" t="s">
        <v>550</v>
      </c>
      <c r="C252" s="16" t="s">
        <v>551</v>
      </c>
      <c r="E252" s="16" t="s">
        <v>701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494</v>
      </c>
      <c r="B253" s="16" t="s">
        <v>553</v>
      </c>
      <c r="C253" s="16" t="s">
        <v>554</v>
      </c>
      <c r="E253" s="16" t="s">
        <v>701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494</v>
      </c>
      <c r="B254" s="16" t="s">
        <v>556</v>
      </c>
      <c r="C254" s="16" t="s">
        <v>557</v>
      </c>
      <c r="E254" s="16" t="s">
        <v>742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494</v>
      </c>
      <c r="B255" s="16" t="s">
        <v>559</v>
      </c>
      <c r="C255" s="16" t="s">
        <v>560</v>
      </c>
      <c r="E255" s="16" t="s">
        <v>701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494</v>
      </c>
      <c r="B256" s="16" t="s">
        <v>562</v>
      </c>
      <c r="C256" s="16" t="s">
        <v>563</v>
      </c>
      <c r="E256" s="16" t="s">
        <v>701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494</v>
      </c>
      <c r="B257" s="16" t="s">
        <v>565</v>
      </c>
      <c r="C257" s="16" t="s">
        <v>566</v>
      </c>
      <c r="E257" s="16" t="s">
        <v>739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498</v>
      </c>
      <c r="B258" s="16" t="s">
        <v>534</v>
      </c>
      <c r="C258" s="16" t="s">
        <v>535</v>
      </c>
      <c r="E258" s="16" t="s">
        <v>743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498</v>
      </c>
      <c r="B259" s="16" t="s">
        <v>537</v>
      </c>
      <c r="C259" s="16" t="s">
        <v>400</v>
      </c>
      <c r="E259" s="16" t="s">
        <v>744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498</v>
      </c>
      <c r="B260" s="16" t="s">
        <v>539</v>
      </c>
      <c r="C260" s="16" t="s">
        <v>540</v>
      </c>
      <c r="E260" s="16" t="s">
        <v>745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498</v>
      </c>
      <c r="B261" s="16" t="s">
        <v>542</v>
      </c>
      <c r="C261" s="16" t="s">
        <v>543</v>
      </c>
      <c r="E261" s="16" t="s">
        <v>700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498</v>
      </c>
      <c r="B262" s="16" t="s">
        <v>545</v>
      </c>
      <c r="C262" s="16" t="s">
        <v>351</v>
      </c>
      <c r="E262" s="16" t="s">
        <v>746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498</v>
      </c>
      <c r="B263" s="16" t="s">
        <v>547</v>
      </c>
      <c r="C263" s="16" t="s">
        <v>548</v>
      </c>
      <c r="E263" s="16" t="s">
        <v>700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498</v>
      </c>
      <c r="B264" s="16" t="s">
        <v>550</v>
      </c>
      <c r="C264" s="16" t="s">
        <v>551</v>
      </c>
      <c r="E264" s="16" t="s">
        <v>740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498</v>
      </c>
      <c r="B265" s="16" t="s">
        <v>553</v>
      </c>
      <c r="C265" s="16" t="s">
        <v>554</v>
      </c>
      <c r="E265" s="16" t="s">
        <v>739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498</v>
      </c>
      <c r="B266" s="16" t="s">
        <v>556</v>
      </c>
      <c r="C266" s="16" t="s">
        <v>557</v>
      </c>
      <c r="E266" s="16" t="s">
        <v>747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498</v>
      </c>
      <c r="B267" s="16" t="s">
        <v>559</v>
      </c>
      <c r="C267" s="16" t="s">
        <v>560</v>
      </c>
      <c r="E267" s="16" t="s">
        <v>748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498</v>
      </c>
      <c r="B268" s="16" t="s">
        <v>562</v>
      </c>
      <c r="C268" s="16" t="s">
        <v>563</v>
      </c>
      <c r="E268" s="16" t="s">
        <v>703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498</v>
      </c>
      <c r="B269" s="16" t="s">
        <v>565</v>
      </c>
      <c r="C269" s="16" t="s">
        <v>566</v>
      </c>
      <c r="E269" s="16" t="s">
        <v>749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502</v>
      </c>
      <c r="B270" s="16" t="s">
        <v>534</v>
      </c>
      <c r="C270" s="16" t="s">
        <v>535</v>
      </c>
      <c r="E270" s="16" t="s">
        <v>750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502</v>
      </c>
      <c r="B271" s="16" t="s">
        <v>537</v>
      </c>
      <c r="C271" s="16" t="s">
        <v>400</v>
      </c>
      <c r="E271" s="16" t="s">
        <v>751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502</v>
      </c>
      <c r="B272" s="16" t="s">
        <v>539</v>
      </c>
      <c r="C272" s="16" t="s">
        <v>540</v>
      </c>
      <c r="E272" s="16" t="s">
        <v>704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502</v>
      </c>
      <c r="B273" s="16" t="s">
        <v>542</v>
      </c>
      <c r="C273" s="16" t="s">
        <v>543</v>
      </c>
      <c r="E273" s="16" t="s">
        <v>738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502</v>
      </c>
      <c r="B274" s="16" t="s">
        <v>545</v>
      </c>
      <c r="C274" s="16" t="s">
        <v>351</v>
      </c>
      <c r="E274" s="16" t="s">
        <v>703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502</v>
      </c>
      <c r="B275" s="16" t="s">
        <v>547</v>
      </c>
      <c r="C275" s="16" t="s">
        <v>548</v>
      </c>
      <c r="E275" s="16" t="s">
        <v>702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502</v>
      </c>
      <c r="B276" s="16" t="s">
        <v>550</v>
      </c>
      <c r="C276" s="16" t="s">
        <v>551</v>
      </c>
      <c r="E276" s="16" t="s">
        <v>747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502</v>
      </c>
      <c r="B277" s="16" t="s">
        <v>553</v>
      </c>
      <c r="C277" s="16" t="s">
        <v>554</v>
      </c>
      <c r="E277" s="16" t="s">
        <v>739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502</v>
      </c>
      <c r="B278" s="16" t="s">
        <v>556</v>
      </c>
      <c r="C278" s="16" t="s">
        <v>557</v>
      </c>
      <c r="E278" s="16" t="s">
        <v>740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502</v>
      </c>
      <c r="B279" s="16" t="s">
        <v>559</v>
      </c>
      <c r="C279" s="16" t="s">
        <v>560</v>
      </c>
      <c r="E279" s="16" t="s">
        <v>752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502</v>
      </c>
      <c r="B280" s="16" t="s">
        <v>562</v>
      </c>
      <c r="C280" s="16" t="s">
        <v>563</v>
      </c>
      <c r="E280" s="16" t="s">
        <v>753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502</v>
      </c>
      <c r="B281" s="16" t="s">
        <v>565</v>
      </c>
      <c r="C281" s="16" t="s">
        <v>566</v>
      </c>
      <c r="E281" s="16" t="s">
        <v>743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506</v>
      </c>
      <c r="B282" s="16" t="s">
        <v>534</v>
      </c>
      <c r="C282" s="16" t="s">
        <v>535</v>
      </c>
      <c r="E282" s="16" t="s">
        <v>741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506</v>
      </c>
      <c r="B283" s="16" t="s">
        <v>537</v>
      </c>
      <c r="C283" s="16" t="s">
        <v>400</v>
      </c>
      <c r="E283" s="16" t="s">
        <v>754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506</v>
      </c>
      <c r="B284" s="16" t="s">
        <v>539</v>
      </c>
      <c r="C284" s="16" t="s">
        <v>540</v>
      </c>
      <c r="E284" s="16" t="s">
        <v>748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506</v>
      </c>
      <c r="B285" s="16" t="s">
        <v>542</v>
      </c>
      <c r="C285" s="16" t="s">
        <v>543</v>
      </c>
      <c r="E285" s="16" t="s">
        <v>748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506</v>
      </c>
      <c r="B286" s="16" t="s">
        <v>545</v>
      </c>
      <c r="C286" s="16" t="s">
        <v>351</v>
      </c>
      <c r="E286" s="16" t="s">
        <v>755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506</v>
      </c>
      <c r="B287" s="16" t="s">
        <v>547</v>
      </c>
      <c r="C287" s="16" t="s">
        <v>548</v>
      </c>
      <c r="E287" s="16" t="s">
        <v>756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506</v>
      </c>
      <c r="B288" s="16" t="s">
        <v>550</v>
      </c>
      <c r="C288" s="16" t="s">
        <v>551</v>
      </c>
      <c r="E288" s="16" t="s">
        <v>756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506</v>
      </c>
      <c r="B289" s="16" t="s">
        <v>553</v>
      </c>
      <c r="C289" s="16" t="s">
        <v>554</v>
      </c>
      <c r="E289" s="16" t="s">
        <v>757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506</v>
      </c>
      <c r="B290" s="16" t="s">
        <v>556</v>
      </c>
      <c r="C290" s="16" t="s">
        <v>557</v>
      </c>
      <c r="E290" s="16" t="s">
        <v>704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506</v>
      </c>
      <c r="B291" s="16" t="s">
        <v>559</v>
      </c>
      <c r="C291" s="16" t="s">
        <v>560</v>
      </c>
      <c r="E291" s="16" t="s">
        <v>705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506</v>
      </c>
      <c r="B292" s="16" t="s">
        <v>562</v>
      </c>
      <c r="C292" s="16" t="s">
        <v>563</v>
      </c>
      <c r="E292" s="16" t="s">
        <v>737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506</v>
      </c>
      <c r="B293" s="16" t="s">
        <v>565</v>
      </c>
      <c r="C293" s="16" t="s">
        <v>566</v>
      </c>
      <c r="E293" s="16" t="s">
        <v>750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510</v>
      </c>
      <c r="B294" s="16" t="s">
        <v>534</v>
      </c>
      <c r="C294" s="16" t="s">
        <v>535</v>
      </c>
      <c r="E294" s="16" t="s">
        <v>704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510</v>
      </c>
      <c r="B295" s="16" t="s">
        <v>537</v>
      </c>
      <c r="C295" s="16" t="s">
        <v>400</v>
      </c>
      <c r="E295" s="16" t="s">
        <v>755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510</v>
      </c>
      <c r="B296" s="16" t="s">
        <v>539</v>
      </c>
      <c r="C296" s="16" t="s">
        <v>540</v>
      </c>
      <c r="E296" s="16" t="s">
        <v>703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510</v>
      </c>
      <c r="B297" s="16" t="s">
        <v>542</v>
      </c>
      <c r="C297" s="16" t="s">
        <v>543</v>
      </c>
      <c r="E297" s="16" t="s">
        <v>738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510</v>
      </c>
      <c r="B298" s="16" t="s">
        <v>545</v>
      </c>
      <c r="C298" s="16" t="s">
        <v>351</v>
      </c>
      <c r="E298" s="16" t="s">
        <v>756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510</v>
      </c>
      <c r="B299" s="16" t="s">
        <v>547</v>
      </c>
      <c r="C299" s="16" t="s">
        <v>548</v>
      </c>
      <c r="E299" s="16" t="s">
        <v>756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510</v>
      </c>
      <c r="B300" s="16" t="s">
        <v>550</v>
      </c>
      <c r="C300" s="16" t="s">
        <v>551</v>
      </c>
      <c r="E300" s="16" t="s">
        <v>757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510</v>
      </c>
      <c r="B301" s="16" t="s">
        <v>553</v>
      </c>
      <c r="C301" s="16" t="s">
        <v>554</v>
      </c>
      <c r="E301" s="16" t="s">
        <v>758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510</v>
      </c>
      <c r="B302" s="16" t="s">
        <v>556</v>
      </c>
      <c r="C302" s="16" t="s">
        <v>557</v>
      </c>
      <c r="E302" s="16" t="s">
        <v>736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510</v>
      </c>
      <c r="B303" s="16" t="s">
        <v>559</v>
      </c>
      <c r="C303" s="16" t="s">
        <v>560</v>
      </c>
      <c r="E303" s="16" t="s">
        <v>708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510</v>
      </c>
      <c r="B304" s="16" t="s">
        <v>562</v>
      </c>
      <c r="C304" s="16" t="s">
        <v>563</v>
      </c>
      <c r="E304" s="16" t="s">
        <v>707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510</v>
      </c>
      <c r="B305" s="16" t="s">
        <v>565</v>
      </c>
      <c r="C305" s="16" t="s">
        <v>566</v>
      </c>
      <c r="E305" s="16" t="s">
        <v>711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412</v>
      </c>
      <c r="B306" s="16" t="s">
        <v>534</v>
      </c>
      <c r="C306" s="16" t="s">
        <v>535</v>
      </c>
      <c r="E306" s="16" t="s">
        <v>759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412</v>
      </c>
      <c r="B307" s="16" t="s">
        <v>537</v>
      </c>
      <c r="C307" s="16" t="s">
        <v>400</v>
      </c>
      <c r="E307" s="16" t="s">
        <v>760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412</v>
      </c>
      <c r="B308" s="16" t="s">
        <v>539</v>
      </c>
      <c r="C308" s="16" t="s">
        <v>540</v>
      </c>
      <c r="E308" s="16" t="s">
        <v>760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412</v>
      </c>
      <c r="B309" s="16" t="s">
        <v>542</v>
      </c>
      <c r="C309" s="16" t="s">
        <v>543</v>
      </c>
      <c r="E309" s="16" t="s">
        <v>711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412</v>
      </c>
      <c r="B310" s="16" t="s">
        <v>545</v>
      </c>
      <c r="C310" s="16" t="s">
        <v>351</v>
      </c>
      <c r="E310" s="16" t="s">
        <v>761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412</v>
      </c>
      <c r="B311" s="16" t="s">
        <v>547</v>
      </c>
      <c r="C311" s="16" t="s">
        <v>548</v>
      </c>
      <c r="E311" s="16" t="s">
        <v>735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412</v>
      </c>
      <c r="B312" s="16" t="s">
        <v>550</v>
      </c>
      <c r="C312" s="16" t="s">
        <v>551</v>
      </c>
      <c r="E312" s="16" t="s">
        <v>762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412</v>
      </c>
      <c r="B313" s="16" t="s">
        <v>553</v>
      </c>
      <c r="C313" s="16" t="s">
        <v>554</v>
      </c>
      <c r="E313" s="16" t="s">
        <v>762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412</v>
      </c>
      <c r="B314" s="16" t="s">
        <v>556</v>
      </c>
      <c r="C314" s="16" t="s">
        <v>557</v>
      </c>
      <c r="E314" s="16" t="s">
        <v>763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412</v>
      </c>
      <c r="B315" s="16" t="s">
        <v>559</v>
      </c>
      <c r="C315" s="16" t="s">
        <v>560</v>
      </c>
      <c r="E315" s="16" t="s">
        <v>717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412</v>
      </c>
      <c r="B316" s="16" t="s">
        <v>562</v>
      </c>
      <c r="C316" s="16" t="s">
        <v>563</v>
      </c>
      <c r="E316" s="16" t="s">
        <v>720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412</v>
      </c>
      <c r="B317" s="16" t="s">
        <v>565</v>
      </c>
      <c r="C317" s="16" t="s">
        <v>566</v>
      </c>
      <c r="E317" s="16" t="s">
        <v>764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517</v>
      </c>
      <c r="B318" s="16" t="s">
        <v>534</v>
      </c>
      <c r="C318" s="16" t="s">
        <v>535</v>
      </c>
      <c r="E318" s="16" t="s">
        <v>765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517</v>
      </c>
      <c r="B319" s="16" t="s">
        <v>537</v>
      </c>
      <c r="C319" s="16" t="s">
        <v>400</v>
      </c>
      <c r="E319" s="16" t="s">
        <v>766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517</v>
      </c>
      <c r="B320" s="16" t="s">
        <v>539</v>
      </c>
      <c r="C320" s="16" t="s">
        <v>540</v>
      </c>
      <c r="E320" s="16" t="s">
        <v>767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517</v>
      </c>
      <c r="B321" s="16" t="s">
        <v>542</v>
      </c>
      <c r="C321" s="16" t="s">
        <v>543</v>
      </c>
      <c r="E321" s="16" t="s">
        <v>768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517</v>
      </c>
      <c r="B322" s="16" t="s">
        <v>545</v>
      </c>
      <c r="C322" s="16" t="s">
        <v>351</v>
      </c>
      <c r="E322" s="16" t="s">
        <v>769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517</v>
      </c>
      <c r="B323" s="16" t="s">
        <v>547</v>
      </c>
      <c r="C323" s="16" t="s">
        <v>548</v>
      </c>
      <c r="E323" s="16" t="s">
        <v>770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517</v>
      </c>
      <c r="B324" s="16" t="s">
        <v>550</v>
      </c>
      <c r="C324" s="16" t="s">
        <v>551</v>
      </c>
      <c r="E324" s="16" t="s">
        <v>771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517</v>
      </c>
      <c r="B325" s="16" t="s">
        <v>553</v>
      </c>
      <c r="C325" s="16" t="s">
        <v>554</v>
      </c>
      <c r="E325" s="16" t="s">
        <v>772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517</v>
      </c>
      <c r="B326" s="16" t="s">
        <v>556</v>
      </c>
      <c r="C326" s="16" t="s">
        <v>557</v>
      </c>
      <c r="E326" s="16" t="s">
        <v>773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517</v>
      </c>
      <c r="B327" s="16" t="s">
        <v>559</v>
      </c>
      <c r="C327" s="16" t="s">
        <v>560</v>
      </c>
      <c r="E327" s="16" t="s">
        <v>774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517</v>
      </c>
      <c r="B328" s="16" t="s">
        <v>562</v>
      </c>
      <c r="C328" s="16" t="s">
        <v>563</v>
      </c>
      <c r="E328" s="16" t="s">
        <v>775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517</v>
      </c>
      <c r="B329" s="16" t="s">
        <v>565</v>
      </c>
      <c r="C329" s="16" t="s">
        <v>566</v>
      </c>
      <c r="E329" s="16" t="s">
        <v>776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399</v>
      </c>
      <c r="B330" s="16" t="s">
        <v>534</v>
      </c>
      <c r="C330" s="16" t="s">
        <v>535</v>
      </c>
      <c r="E330" s="16" t="s">
        <v>777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399</v>
      </c>
      <c r="B331" s="16" t="s">
        <v>537</v>
      </c>
      <c r="C331" s="16" t="s">
        <v>400</v>
      </c>
      <c r="E331" s="16" t="s">
        <v>778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3147</v>
      </c>
      <c r="J331" s="176">
        <f t="shared" si="27"/>
        <v>42401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781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782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783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784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L35" sqref="L35"/>
    </sheetView>
  </sheetViews>
  <sheetFormatPr defaultColWidth="9.140625" defaultRowHeight="12.75"/>
  <cols>
    <col min="4" max="4" width="13.57421875" style="0" customWidth="1"/>
  </cols>
  <sheetData>
    <row r="1" spans="1:4" ht="51">
      <c r="A1" s="188" t="s">
        <v>43</v>
      </c>
      <c r="B1" s="189" t="s">
        <v>367</v>
      </c>
      <c r="C1" s="190" t="s">
        <v>785</v>
      </c>
      <c r="D1" s="190" t="s">
        <v>786</v>
      </c>
    </row>
    <row r="2" spans="1:4" ht="12.75">
      <c r="A2" s="188" t="s">
        <v>346</v>
      </c>
      <c r="B2" s="191">
        <v>36526</v>
      </c>
      <c r="C2" s="192">
        <v>203442</v>
      </c>
      <c r="D2" s="192">
        <v>228014</v>
      </c>
    </row>
    <row r="3" spans="1:4" ht="12.75">
      <c r="A3" s="188" t="s">
        <v>347</v>
      </c>
      <c r="B3" s="191">
        <v>36557</v>
      </c>
      <c r="C3" s="192">
        <v>199261</v>
      </c>
      <c r="D3" s="192">
        <v>228672</v>
      </c>
    </row>
    <row r="4" spans="1:4" ht="12.75">
      <c r="A4" s="188" t="s">
        <v>348</v>
      </c>
      <c r="B4" s="191">
        <v>36586</v>
      </c>
      <c r="C4" s="192">
        <v>232490</v>
      </c>
      <c r="D4" s="192">
        <v>229714</v>
      </c>
    </row>
    <row r="5" spans="1:4" ht="12.75">
      <c r="A5" s="188" t="s">
        <v>350</v>
      </c>
      <c r="B5" s="191">
        <v>36617</v>
      </c>
      <c r="C5" s="192">
        <v>227698</v>
      </c>
      <c r="D5" s="192">
        <v>229253</v>
      </c>
    </row>
    <row r="6" spans="1:4" ht="12.75">
      <c r="A6" s="188" t="s">
        <v>351</v>
      </c>
      <c r="B6" s="191">
        <v>36647</v>
      </c>
      <c r="C6" s="192">
        <v>242501</v>
      </c>
      <c r="D6" s="192">
        <v>229806</v>
      </c>
    </row>
    <row r="7" spans="1:4" ht="12.75">
      <c r="A7" s="188" t="s">
        <v>352</v>
      </c>
      <c r="B7" s="191">
        <v>36678</v>
      </c>
      <c r="C7" s="192">
        <v>242963</v>
      </c>
      <c r="D7" s="192">
        <v>229314</v>
      </c>
    </row>
    <row r="8" spans="1:4" ht="12.75">
      <c r="A8" s="188" t="s">
        <v>355</v>
      </c>
      <c r="B8" s="191">
        <v>36708</v>
      </c>
      <c r="C8" s="192">
        <v>245140</v>
      </c>
      <c r="D8" s="192">
        <v>229170</v>
      </c>
    </row>
    <row r="9" spans="1:4" ht="12.75">
      <c r="A9" s="188" t="s">
        <v>356</v>
      </c>
      <c r="B9" s="191">
        <v>36739</v>
      </c>
      <c r="C9" s="192">
        <v>247832</v>
      </c>
      <c r="D9" s="192">
        <v>228990</v>
      </c>
    </row>
    <row r="10" spans="1:4" ht="12.75">
      <c r="A10" s="188" t="s">
        <v>357</v>
      </c>
      <c r="B10" s="191">
        <v>36770</v>
      </c>
      <c r="C10" s="192">
        <v>227899</v>
      </c>
      <c r="D10" s="192">
        <v>230786</v>
      </c>
    </row>
    <row r="11" spans="1:4" ht="12.75">
      <c r="A11" s="188" t="s">
        <v>359</v>
      </c>
      <c r="B11" s="191">
        <v>36800</v>
      </c>
      <c r="C11" s="192">
        <v>236491</v>
      </c>
      <c r="D11" s="192">
        <v>230978</v>
      </c>
    </row>
    <row r="12" spans="1:4" ht="12.75">
      <c r="A12" s="188" t="s">
        <v>360</v>
      </c>
      <c r="B12" s="191">
        <v>36831</v>
      </c>
      <c r="C12" s="192">
        <v>222819</v>
      </c>
      <c r="D12" s="192">
        <v>229044</v>
      </c>
    </row>
    <row r="13" spans="1:4" ht="12.75">
      <c r="A13" s="188" t="s">
        <v>361</v>
      </c>
      <c r="B13" s="191">
        <v>36861</v>
      </c>
      <c r="C13" s="192">
        <v>218390</v>
      </c>
      <c r="D13" s="192">
        <v>225489</v>
      </c>
    </row>
    <row r="14" spans="1:4" ht="12.75">
      <c r="A14" s="188" t="s">
        <v>346</v>
      </c>
      <c r="B14" s="191">
        <v>36892</v>
      </c>
      <c r="C14" s="192">
        <v>209685</v>
      </c>
      <c r="D14" s="192">
        <v>231420</v>
      </c>
    </row>
    <row r="15" spans="1:4" ht="12.75">
      <c r="A15" s="188" t="s">
        <v>347</v>
      </c>
      <c r="B15" s="191">
        <v>36923</v>
      </c>
      <c r="C15" s="192">
        <v>200876</v>
      </c>
      <c r="D15" s="192">
        <v>230561</v>
      </c>
    </row>
    <row r="16" spans="1:4" ht="12.75">
      <c r="A16" s="188" t="s">
        <v>348</v>
      </c>
      <c r="B16" s="191">
        <v>36951</v>
      </c>
      <c r="C16" s="192">
        <v>232587</v>
      </c>
      <c r="D16" s="192">
        <v>231057</v>
      </c>
    </row>
    <row r="17" spans="1:4" ht="12.75">
      <c r="A17" s="188" t="s">
        <v>350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351</v>
      </c>
      <c r="B18" s="191">
        <v>37012</v>
      </c>
      <c r="C18" s="192">
        <v>245357</v>
      </c>
      <c r="D18" s="192">
        <v>231851</v>
      </c>
    </row>
    <row r="19" spans="1:4" ht="12.75">
      <c r="A19" s="188" t="s">
        <v>352</v>
      </c>
      <c r="B19" s="191">
        <v>37043</v>
      </c>
      <c r="C19" s="192">
        <v>243498</v>
      </c>
      <c r="D19" s="192">
        <v>231379</v>
      </c>
    </row>
    <row r="20" spans="1:4" ht="12.75">
      <c r="A20" s="188" t="s">
        <v>355</v>
      </c>
      <c r="B20" s="191">
        <v>37073</v>
      </c>
      <c r="C20" s="192">
        <v>250363</v>
      </c>
      <c r="D20" s="192">
        <v>233245</v>
      </c>
    </row>
    <row r="21" spans="1:4" ht="12.75">
      <c r="A21" s="188" t="s">
        <v>356</v>
      </c>
      <c r="B21" s="191">
        <v>37104</v>
      </c>
      <c r="C21" s="192">
        <v>253274</v>
      </c>
      <c r="D21" s="192">
        <v>232903</v>
      </c>
    </row>
    <row r="22" spans="1:4" ht="12.75">
      <c r="A22" s="188" t="s">
        <v>357</v>
      </c>
      <c r="B22" s="191">
        <v>37135</v>
      </c>
      <c r="C22" s="192">
        <v>226312</v>
      </c>
      <c r="D22" s="192">
        <v>232503</v>
      </c>
    </row>
    <row r="23" spans="1:4" ht="12.75">
      <c r="A23" s="188" t="s">
        <v>359</v>
      </c>
      <c r="B23" s="191">
        <v>37165</v>
      </c>
      <c r="C23" s="192">
        <v>241050</v>
      </c>
      <c r="D23" s="192">
        <v>233652</v>
      </c>
    </row>
    <row r="24" spans="1:4" ht="12.75">
      <c r="A24" s="188" t="s">
        <v>360</v>
      </c>
      <c r="B24" s="191">
        <v>37196</v>
      </c>
      <c r="C24" s="192">
        <v>230511</v>
      </c>
      <c r="D24" s="192">
        <v>236002</v>
      </c>
    </row>
    <row r="25" spans="1:4" ht="12.75">
      <c r="A25" s="188" t="s">
        <v>361</v>
      </c>
      <c r="B25" s="191">
        <v>37226</v>
      </c>
      <c r="C25" s="192">
        <v>229584</v>
      </c>
      <c r="D25" s="192">
        <v>238149</v>
      </c>
    </row>
    <row r="26" spans="1:4" ht="12.75">
      <c r="A26" s="188" t="s">
        <v>346</v>
      </c>
      <c r="B26" s="191">
        <v>37257</v>
      </c>
      <c r="C26" s="192">
        <v>215215</v>
      </c>
      <c r="D26" s="192">
        <v>236264</v>
      </c>
    </row>
    <row r="27" spans="1:4" ht="12.75">
      <c r="A27" s="188" t="s">
        <v>347</v>
      </c>
      <c r="B27" s="191">
        <v>37288</v>
      </c>
      <c r="C27" s="192">
        <v>208237</v>
      </c>
      <c r="D27" s="192">
        <v>237973</v>
      </c>
    </row>
    <row r="28" spans="1:4" ht="12.75">
      <c r="A28" s="188" t="s">
        <v>348</v>
      </c>
      <c r="B28" s="191">
        <v>37316</v>
      </c>
      <c r="C28" s="192">
        <v>236070</v>
      </c>
      <c r="D28" s="192">
        <v>236251</v>
      </c>
    </row>
    <row r="29" spans="1:4" ht="12.75">
      <c r="A29" s="188" t="s">
        <v>350</v>
      </c>
      <c r="B29" s="191">
        <v>37347</v>
      </c>
      <c r="C29" s="192">
        <v>237226</v>
      </c>
      <c r="D29" s="192">
        <v>236261</v>
      </c>
    </row>
    <row r="30" spans="1:4" ht="12.75">
      <c r="A30" s="188" t="s">
        <v>351</v>
      </c>
      <c r="B30" s="191">
        <v>37377</v>
      </c>
      <c r="C30" s="192">
        <v>251746</v>
      </c>
      <c r="D30" s="192">
        <v>236984</v>
      </c>
    </row>
    <row r="31" spans="1:4" ht="12.75">
      <c r="A31" s="188" t="s">
        <v>352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355</v>
      </c>
      <c r="B32" s="191">
        <v>37438</v>
      </c>
      <c r="C32" s="192">
        <v>256392</v>
      </c>
      <c r="D32" s="192">
        <v>237483</v>
      </c>
    </row>
    <row r="33" spans="1:4" ht="12.75">
      <c r="A33" s="188" t="s">
        <v>356</v>
      </c>
      <c r="B33" s="191">
        <v>37469</v>
      </c>
      <c r="C33" s="192">
        <v>258666</v>
      </c>
      <c r="D33" s="192">
        <v>239375</v>
      </c>
    </row>
    <row r="34" spans="1:4" ht="12.75">
      <c r="A34" s="188" t="s">
        <v>357</v>
      </c>
      <c r="B34" s="191">
        <v>37500</v>
      </c>
      <c r="C34" s="192">
        <v>233625</v>
      </c>
      <c r="D34" s="192">
        <v>239926</v>
      </c>
    </row>
    <row r="35" spans="1:4" ht="12.75">
      <c r="A35" s="188" t="s">
        <v>359</v>
      </c>
      <c r="B35" s="191">
        <v>37530</v>
      </c>
      <c r="C35" s="192">
        <v>245556</v>
      </c>
      <c r="D35" s="192">
        <v>237391</v>
      </c>
    </row>
    <row r="36" spans="1:4" ht="12.75">
      <c r="A36" s="188" t="s">
        <v>360</v>
      </c>
      <c r="B36" s="191">
        <v>37561</v>
      </c>
      <c r="C36" s="192">
        <v>230648</v>
      </c>
      <c r="D36" s="192">
        <v>238991</v>
      </c>
    </row>
    <row r="37" spans="1:4" ht="12.75">
      <c r="A37" s="188" t="s">
        <v>361</v>
      </c>
      <c r="B37" s="191">
        <v>37591</v>
      </c>
      <c r="C37" s="192">
        <v>234260</v>
      </c>
      <c r="D37" s="192">
        <v>240485</v>
      </c>
    </row>
    <row r="38" spans="1:4" ht="12.75">
      <c r="A38" s="188" t="s">
        <v>346</v>
      </c>
      <c r="B38" s="191">
        <v>37622</v>
      </c>
      <c r="C38" s="192">
        <v>218534</v>
      </c>
      <c r="D38" s="192">
        <v>238532</v>
      </c>
    </row>
    <row r="39" spans="1:4" ht="12.75">
      <c r="A39" s="188" t="s">
        <v>347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348</v>
      </c>
      <c r="B40" s="191">
        <v>37681</v>
      </c>
      <c r="C40" s="192">
        <v>236679</v>
      </c>
      <c r="D40" s="192">
        <v>237788</v>
      </c>
    </row>
    <row r="41" spans="1:4" ht="12.75">
      <c r="A41" s="188" t="s">
        <v>350</v>
      </c>
      <c r="B41" s="191">
        <v>37712</v>
      </c>
      <c r="C41" s="192">
        <v>239415</v>
      </c>
      <c r="D41" s="192">
        <v>237671</v>
      </c>
    </row>
    <row r="42" spans="1:4" ht="12.75">
      <c r="A42" s="188" t="s">
        <v>351</v>
      </c>
      <c r="B42" s="191">
        <v>37742</v>
      </c>
      <c r="C42" s="192">
        <v>253244</v>
      </c>
      <c r="D42" s="192">
        <v>239649</v>
      </c>
    </row>
    <row r="43" spans="1:4" ht="12.75">
      <c r="A43" s="188" t="s">
        <v>352</v>
      </c>
      <c r="B43" s="191">
        <v>37773</v>
      </c>
      <c r="C43" s="192">
        <v>252145</v>
      </c>
      <c r="D43" s="192">
        <v>241610</v>
      </c>
    </row>
    <row r="44" spans="1:4" ht="12.75">
      <c r="A44" s="188" t="s">
        <v>355</v>
      </c>
      <c r="B44" s="191">
        <v>37803</v>
      </c>
      <c r="C44" s="192">
        <v>262105</v>
      </c>
      <c r="D44" s="192">
        <v>242705</v>
      </c>
    </row>
    <row r="45" spans="1:4" ht="12.75">
      <c r="A45" s="188" t="s">
        <v>356</v>
      </c>
      <c r="B45" s="191">
        <v>37834</v>
      </c>
      <c r="C45" s="192">
        <v>260687</v>
      </c>
      <c r="D45" s="192">
        <v>243305</v>
      </c>
    </row>
    <row r="46" spans="1:4" ht="12.75">
      <c r="A46" s="188" t="s">
        <v>357</v>
      </c>
      <c r="B46" s="191">
        <v>37865</v>
      </c>
      <c r="C46" s="192">
        <v>237451</v>
      </c>
      <c r="D46" s="192">
        <v>243146</v>
      </c>
    </row>
    <row r="47" spans="1:4" ht="12.75">
      <c r="A47" s="188" t="s">
        <v>359</v>
      </c>
      <c r="B47" s="191">
        <v>37895</v>
      </c>
      <c r="C47" s="192">
        <v>254048</v>
      </c>
      <c r="D47" s="192">
        <v>244749</v>
      </c>
    </row>
    <row r="48" spans="1:4" ht="12.75">
      <c r="A48" s="188" t="s">
        <v>360</v>
      </c>
      <c r="B48" s="191">
        <v>37926</v>
      </c>
      <c r="C48" s="192">
        <v>233698</v>
      </c>
      <c r="D48" s="192">
        <v>244215</v>
      </c>
    </row>
    <row r="49" spans="1:4" ht="12.75">
      <c r="A49" s="188" t="s">
        <v>361</v>
      </c>
      <c r="B49" s="191">
        <v>37956</v>
      </c>
      <c r="C49" s="192">
        <v>238538</v>
      </c>
      <c r="D49" s="192">
        <v>243545</v>
      </c>
    </row>
    <row r="50" spans="1:4" ht="12.75">
      <c r="A50" s="188" t="s">
        <v>346</v>
      </c>
      <c r="B50" s="191">
        <v>37987</v>
      </c>
      <c r="C50" s="192">
        <v>222450</v>
      </c>
      <c r="D50" s="192">
        <v>243565</v>
      </c>
    </row>
    <row r="51" spans="1:4" ht="12.75">
      <c r="A51" s="188" t="s">
        <v>347</v>
      </c>
      <c r="B51" s="191">
        <v>38018</v>
      </c>
      <c r="C51" s="192">
        <v>213709</v>
      </c>
      <c r="D51" s="192">
        <v>244883</v>
      </c>
    </row>
    <row r="52" spans="1:4" ht="12.75">
      <c r="A52" s="188" t="s">
        <v>348</v>
      </c>
      <c r="B52" s="191">
        <v>38047</v>
      </c>
      <c r="C52" s="192">
        <v>251403</v>
      </c>
      <c r="D52" s="192">
        <v>248861</v>
      </c>
    </row>
    <row r="53" spans="1:4" ht="12.75">
      <c r="A53" s="188" t="s">
        <v>350</v>
      </c>
      <c r="B53" s="191">
        <v>38078</v>
      </c>
      <c r="C53" s="192">
        <v>250968</v>
      </c>
      <c r="D53" s="192">
        <v>247824</v>
      </c>
    </row>
    <row r="54" spans="1:4" ht="12.75">
      <c r="A54" s="188" t="s">
        <v>351</v>
      </c>
      <c r="B54" s="191">
        <v>38108</v>
      </c>
      <c r="C54" s="192">
        <v>257235</v>
      </c>
      <c r="D54" s="192">
        <v>246767</v>
      </c>
    </row>
    <row r="55" spans="1:4" ht="12.75">
      <c r="A55" s="188" t="s">
        <v>352</v>
      </c>
      <c r="B55" s="191">
        <v>38139</v>
      </c>
      <c r="C55" s="192">
        <v>257383</v>
      </c>
      <c r="D55" s="192">
        <v>244629</v>
      </c>
    </row>
    <row r="56" spans="1:4" ht="12.75">
      <c r="A56" s="188" t="s">
        <v>355</v>
      </c>
      <c r="B56" s="191">
        <v>38169</v>
      </c>
      <c r="C56" s="192">
        <v>265969</v>
      </c>
      <c r="D56" s="192">
        <v>247296</v>
      </c>
    </row>
    <row r="57" spans="1:4" ht="12.75">
      <c r="A57" s="188" t="s">
        <v>356</v>
      </c>
      <c r="B57" s="191">
        <v>38200</v>
      </c>
      <c r="C57" s="192">
        <v>262836</v>
      </c>
      <c r="D57" s="192">
        <v>247854</v>
      </c>
    </row>
    <row r="58" spans="1:4" ht="12.75">
      <c r="A58" s="188" t="s">
        <v>357</v>
      </c>
      <c r="B58" s="191">
        <v>38231</v>
      </c>
      <c r="C58" s="192">
        <v>243515</v>
      </c>
      <c r="D58" s="192">
        <v>247195</v>
      </c>
    </row>
    <row r="59" spans="1:4" ht="12.75">
      <c r="A59" s="188" t="s">
        <v>359</v>
      </c>
      <c r="B59" s="191">
        <v>38261</v>
      </c>
      <c r="C59" s="192">
        <v>254496</v>
      </c>
      <c r="D59" s="192">
        <v>248385</v>
      </c>
    </row>
    <row r="60" spans="1:4" ht="12.75">
      <c r="A60" s="188" t="s">
        <v>360</v>
      </c>
      <c r="B60" s="191">
        <v>38292</v>
      </c>
      <c r="C60" s="192">
        <v>239796</v>
      </c>
      <c r="D60" s="192">
        <v>247557</v>
      </c>
    </row>
    <row r="61" spans="1:4" ht="12.75">
      <c r="A61" s="188" t="s">
        <v>361</v>
      </c>
      <c r="B61" s="191">
        <v>38322</v>
      </c>
      <c r="C61" s="192">
        <v>245029</v>
      </c>
      <c r="D61" s="192">
        <v>248796</v>
      </c>
    </row>
    <row r="62" spans="1:4" ht="12.75">
      <c r="A62" s="188" t="s">
        <v>346</v>
      </c>
      <c r="B62" s="191">
        <v>38353</v>
      </c>
      <c r="C62" s="192">
        <v>224072</v>
      </c>
      <c r="D62" s="192">
        <v>248116</v>
      </c>
    </row>
    <row r="63" spans="1:4" ht="12.75">
      <c r="A63" s="188" t="s">
        <v>347</v>
      </c>
      <c r="B63" s="191">
        <v>38384</v>
      </c>
      <c r="C63" s="192">
        <v>219970</v>
      </c>
      <c r="D63" s="192">
        <v>249932</v>
      </c>
    </row>
    <row r="64" spans="1:4" ht="12.75">
      <c r="A64" s="188" t="s">
        <v>348</v>
      </c>
      <c r="B64" s="191">
        <v>38412</v>
      </c>
      <c r="C64" s="192">
        <v>253182</v>
      </c>
      <c r="D64" s="192">
        <v>248962</v>
      </c>
    </row>
    <row r="65" spans="1:4" ht="12.75">
      <c r="A65" s="188" t="s">
        <v>350</v>
      </c>
      <c r="B65" s="191">
        <v>38443</v>
      </c>
      <c r="C65" s="192">
        <v>250860</v>
      </c>
      <c r="D65" s="192">
        <v>248929</v>
      </c>
    </row>
    <row r="66" spans="1:4" ht="12.75">
      <c r="A66" s="188" t="s">
        <v>351</v>
      </c>
      <c r="B66" s="191">
        <v>38473</v>
      </c>
      <c r="C66" s="192">
        <v>262678</v>
      </c>
      <c r="D66" s="192">
        <v>250903</v>
      </c>
    </row>
    <row r="67" spans="1:4" ht="12.75">
      <c r="A67" s="188" t="s">
        <v>352</v>
      </c>
      <c r="B67" s="191">
        <v>38504</v>
      </c>
      <c r="C67" s="192">
        <v>263816</v>
      </c>
      <c r="D67" s="192">
        <v>250771</v>
      </c>
    </row>
    <row r="68" spans="1:4" ht="12.75">
      <c r="A68" s="188" t="s">
        <v>355</v>
      </c>
      <c r="B68" s="191">
        <v>38534</v>
      </c>
      <c r="C68" s="192">
        <v>267025</v>
      </c>
      <c r="D68" s="192">
        <v>251027</v>
      </c>
    </row>
    <row r="69" spans="1:4" ht="12.75">
      <c r="A69" s="188" t="s">
        <v>356</v>
      </c>
      <c r="B69" s="191">
        <v>38565</v>
      </c>
      <c r="C69" s="192">
        <v>265323</v>
      </c>
      <c r="D69" s="192">
        <v>249234</v>
      </c>
    </row>
    <row r="70" spans="1:4" ht="12.75">
      <c r="A70" s="188" t="s">
        <v>357</v>
      </c>
      <c r="B70" s="191">
        <v>38596</v>
      </c>
      <c r="C70" s="192">
        <v>242240</v>
      </c>
      <c r="D70" s="192">
        <v>245402</v>
      </c>
    </row>
    <row r="71" spans="1:4" ht="12.75">
      <c r="A71" s="188" t="s">
        <v>359</v>
      </c>
      <c r="B71" s="191">
        <v>38626</v>
      </c>
      <c r="C71" s="192">
        <v>251419</v>
      </c>
      <c r="D71" s="192">
        <v>246482</v>
      </c>
    </row>
    <row r="72" spans="1:4" ht="12.75">
      <c r="A72" s="188" t="s">
        <v>360</v>
      </c>
      <c r="B72" s="191">
        <v>38657</v>
      </c>
      <c r="C72" s="192">
        <v>243056</v>
      </c>
      <c r="D72" s="192">
        <v>250354</v>
      </c>
    </row>
    <row r="73" spans="1:4" ht="12.75">
      <c r="A73" s="188" t="s">
        <v>361</v>
      </c>
      <c r="B73" s="191">
        <v>38687</v>
      </c>
      <c r="C73" s="192">
        <v>245787</v>
      </c>
      <c r="D73" s="192">
        <v>250864</v>
      </c>
    </row>
    <row r="74" spans="1:4" ht="12.75">
      <c r="A74" s="188" t="s">
        <v>346</v>
      </c>
      <c r="B74" s="191">
        <v>38718</v>
      </c>
      <c r="C74" s="192">
        <v>233302</v>
      </c>
      <c r="D74" s="192">
        <v>255699</v>
      </c>
    </row>
    <row r="75" spans="1:4" ht="12.75">
      <c r="A75" s="188" t="s">
        <v>347</v>
      </c>
      <c r="B75" s="191">
        <v>38749</v>
      </c>
      <c r="C75" s="192">
        <v>220730</v>
      </c>
      <c r="D75" s="192">
        <v>250845</v>
      </c>
    </row>
    <row r="76" spans="1:4" ht="12.75">
      <c r="A76" s="188" t="s">
        <v>348</v>
      </c>
      <c r="B76" s="191">
        <v>38777</v>
      </c>
      <c r="C76" s="192">
        <v>256645</v>
      </c>
      <c r="D76" s="192">
        <v>250609</v>
      </c>
    </row>
    <row r="77" spans="1:4" ht="12.75">
      <c r="A77" s="188" t="s">
        <v>350</v>
      </c>
      <c r="B77" s="191">
        <v>38808</v>
      </c>
      <c r="C77" s="192">
        <v>250665</v>
      </c>
      <c r="D77" s="192">
        <v>251023</v>
      </c>
    </row>
    <row r="78" spans="1:4" ht="12.75">
      <c r="A78" s="188" t="s">
        <v>351</v>
      </c>
      <c r="B78" s="191">
        <v>38838</v>
      </c>
      <c r="C78" s="192">
        <v>263393</v>
      </c>
      <c r="D78" s="192">
        <v>249762</v>
      </c>
    </row>
    <row r="79" spans="1:4" ht="12.75">
      <c r="A79" s="188" t="s">
        <v>352</v>
      </c>
      <c r="B79" s="191">
        <v>38869</v>
      </c>
      <c r="C79" s="192">
        <v>263805</v>
      </c>
      <c r="D79" s="192">
        <v>250136</v>
      </c>
    </row>
    <row r="80" spans="1:4" ht="12.75">
      <c r="A80" s="188" t="s">
        <v>355</v>
      </c>
      <c r="B80" s="191">
        <v>38899</v>
      </c>
      <c r="C80" s="192">
        <v>263442</v>
      </c>
      <c r="D80" s="192">
        <v>249515</v>
      </c>
    </row>
    <row r="81" spans="1:4" ht="12.75">
      <c r="A81" s="188" t="s">
        <v>356</v>
      </c>
      <c r="B81" s="191">
        <v>38930</v>
      </c>
      <c r="C81" s="192">
        <v>265229</v>
      </c>
      <c r="D81" s="192">
        <v>248815</v>
      </c>
    </row>
    <row r="82" spans="1:4" ht="12.75">
      <c r="A82" s="188" t="s">
        <v>357</v>
      </c>
      <c r="B82" s="191">
        <v>38961</v>
      </c>
      <c r="C82" s="192">
        <v>245624</v>
      </c>
      <c r="D82" s="192">
        <v>250541</v>
      </c>
    </row>
    <row r="83" spans="1:4" ht="12.75">
      <c r="A83" s="188" t="s">
        <v>359</v>
      </c>
      <c r="B83" s="191">
        <v>38991</v>
      </c>
      <c r="C83" s="192">
        <v>257961</v>
      </c>
      <c r="D83" s="192">
        <v>251829</v>
      </c>
    </row>
    <row r="84" spans="1:4" ht="12.75">
      <c r="A84" s="188" t="s">
        <v>360</v>
      </c>
      <c r="B84" s="191">
        <v>39022</v>
      </c>
      <c r="C84" s="192">
        <v>245367</v>
      </c>
      <c r="D84" s="192">
        <v>252142</v>
      </c>
    </row>
    <row r="85" spans="1:4" ht="12.75">
      <c r="A85" s="188" t="s">
        <v>361</v>
      </c>
      <c r="B85" s="191">
        <v>39052</v>
      </c>
      <c r="C85" s="192">
        <v>248208</v>
      </c>
      <c r="D85" s="192">
        <v>255181</v>
      </c>
    </row>
    <row r="86" spans="1:4" ht="12.75">
      <c r="A86" s="188" t="s">
        <v>346</v>
      </c>
      <c r="B86" s="191">
        <v>39083</v>
      </c>
      <c r="C86" s="192">
        <v>233799</v>
      </c>
      <c r="D86" s="192">
        <v>254055</v>
      </c>
    </row>
    <row r="87" spans="1:4" ht="12.75">
      <c r="A87" s="188" t="s">
        <v>347</v>
      </c>
      <c r="B87" s="191">
        <v>39114</v>
      </c>
      <c r="C87" s="192">
        <v>219221</v>
      </c>
      <c r="D87" s="192">
        <v>249512</v>
      </c>
    </row>
    <row r="88" spans="1:4" ht="12.75">
      <c r="A88" s="188" t="s">
        <v>348</v>
      </c>
      <c r="B88" s="191">
        <v>39142</v>
      </c>
      <c r="C88" s="192">
        <v>259740</v>
      </c>
      <c r="D88" s="192">
        <v>254588</v>
      </c>
    </row>
    <row r="89" spans="1:4" ht="12.75">
      <c r="A89" s="188" t="s">
        <v>350</v>
      </c>
      <c r="B89" s="191">
        <v>39173</v>
      </c>
      <c r="C89" s="192">
        <v>252734</v>
      </c>
      <c r="D89" s="192">
        <v>251816</v>
      </c>
    </row>
    <row r="90" spans="1:4" ht="12.75">
      <c r="A90" s="188" t="s">
        <v>351</v>
      </c>
      <c r="B90" s="191">
        <v>39203</v>
      </c>
      <c r="C90" s="192">
        <v>267646</v>
      </c>
      <c r="D90" s="192">
        <v>253428</v>
      </c>
    </row>
    <row r="91" spans="1:4" ht="12.75">
      <c r="A91" s="188" t="s">
        <v>352</v>
      </c>
      <c r="B91" s="191">
        <v>39234</v>
      </c>
      <c r="C91" s="192">
        <v>265475</v>
      </c>
      <c r="D91" s="192">
        <v>253646</v>
      </c>
    </row>
    <row r="92" spans="1:4" ht="12.75">
      <c r="A92" s="188" t="s">
        <v>355</v>
      </c>
      <c r="B92" s="191">
        <v>39264</v>
      </c>
      <c r="C92" s="192">
        <v>267179</v>
      </c>
      <c r="D92" s="192">
        <v>252702</v>
      </c>
    </row>
    <row r="93" spans="1:4" ht="12.75">
      <c r="A93" s="188" t="s">
        <v>356</v>
      </c>
      <c r="B93" s="191">
        <v>39295</v>
      </c>
      <c r="C93" s="192">
        <v>271401</v>
      </c>
      <c r="D93" s="192">
        <v>253483</v>
      </c>
    </row>
    <row r="94" spans="1:4" ht="12.75">
      <c r="A94" s="188" t="s">
        <v>357</v>
      </c>
      <c r="B94" s="191">
        <v>39326</v>
      </c>
      <c r="C94" s="192">
        <v>246050</v>
      </c>
      <c r="D94" s="192">
        <v>254114</v>
      </c>
    </row>
    <row r="95" spans="1:4" ht="12.75">
      <c r="A95" s="188" t="s">
        <v>359</v>
      </c>
      <c r="B95" s="191">
        <v>39356</v>
      </c>
      <c r="C95" s="192">
        <v>261505</v>
      </c>
      <c r="D95" s="192">
        <v>253488</v>
      </c>
    </row>
    <row r="96" spans="1:4" ht="12.75">
      <c r="A96" s="188" t="s">
        <v>360</v>
      </c>
      <c r="B96" s="191">
        <v>39387</v>
      </c>
      <c r="C96" s="192">
        <v>245928</v>
      </c>
      <c r="D96" s="192">
        <v>251658</v>
      </c>
    </row>
    <row r="97" spans="1:4" ht="12.75">
      <c r="A97" s="188" t="s">
        <v>361</v>
      </c>
      <c r="B97" s="191">
        <v>39417</v>
      </c>
      <c r="C97" s="192">
        <v>240444</v>
      </c>
      <c r="D97" s="192">
        <v>248793</v>
      </c>
    </row>
    <row r="98" spans="1:4" ht="12.75">
      <c r="A98" s="188" t="s">
        <v>346</v>
      </c>
      <c r="B98" s="191">
        <v>39448</v>
      </c>
      <c r="C98" s="192">
        <v>233469</v>
      </c>
      <c r="D98" s="192">
        <v>252823</v>
      </c>
    </row>
    <row r="99" spans="1:4" ht="12.75">
      <c r="A99" s="188" t="s">
        <v>347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348</v>
      </c>
      <c r="B100" s="191">
        <v>39508</v>
      </c>
      <c r="C100" s="192">
        <v>252773</v>
      </c>
      <c r="D100" s="192">
        <v>250781</v>
      </c>
    </row>
    <row r="101" spans="1:4" ht="12.75">
      <c r="A101" s="188" t="s">
        <v>350</v>
      </c>
      <c r="B101" s="191">
        <v>39539</v>
      </c>
      <c r="C101" s="192">
        <v>252699</v>
      </c>
      <c r="D101" s="192">
        <v>249313</v>
      </c>
    </row>
    <row r="102" spans="1:4" ht="12.75">
      <c r="A102" s="188" t="s">
        <v>351</v>
      </c>
      <c r="B102" s="191">
        <v>39569</v>
      </c>
      <c r="C102" s="192">
        <v>261890</v>
      </c>
      <c r="D102" s="192">
        <v>248296</v>
      </c>
    </row>
    <row r="103" spans="1:4" ht="12.75">
      <c r="A103" s="188" t="s">
        <v>352</v>
      </c>
      <c r="B103" s="191">
        <v>39600</v>
      </c>
      <c r="C103" s="192">
        <v>256152</v>
      </c>
      <c r="D103" s="192">
        <v>246237</v>
      </c>
    </row>
    <row r="104" spans="1:4" ht="12.75">
      <c r="A104" s="188" t="s">
        <v>355</v>
      </c>
      <c r="B104" s="191">
        <v>39630</v>
      </c>
      <c r="C104" s="192">
        <v>262152</v>
      </c>
      <c r="D104" s="192">
        <v>245373</v>
      </c>
    </row>
    <row r="105" spans="1:4" ht="12.75">
      <c r="A105" s="188" t="s">
        <v>356</v>
      </c>
      <c r="B105" s="191">
        <v>39661</v>
      </c>
      <c r="C105" s="192">
        <v>261228</v>
      </c>
      <c r="D105" s="192">
        <v>245454</v>
      </c>
    </row>
    <row r="106" spans="1:4" ht="12.75">
      <c r="A106" s="188" t="s">
        <v>357</v>
      </c>
      <c r="B106" s="191">
        <v>39692</v>
      </c>
      <c r="C106" s="192">
        <v>238701</v>
      </c>
      <c r="D106" s="192">
        <v>245361</v>
      </c>
    </row>
    <row r="107" spans="1:4" ht="12.75">
      <c r="A107" s="188" t="s">
        <v>359</v>
      </c>
      <c r="B107" s="191">
        <v>39722</v>
      </c>
      <c r="C107" s="192">
        <v>256402</v>
      </c>
      <c r="D107" s="192">
        <v>246424</v>
      </c>
    </row>
    <row r="108" spans="1:4" ht="12.75">
      <c r="A108" s="188" t="s">
        <v>360</v>
      </c>
      <c r="B108" s="191">
        <v>39753</v>
      </c>
      <c r="C108" s="192">
        <v>237009</v>
      </c>
      <c r="D108" s="192">
        <v>247506</v>
      </c>
    </row>
    <row r="109" spans="1:4" ht="12.75">
      <c r="A109" s="188" t="s">
        <v>361</v>
      </c>
      <c r="B109" s="191">
        <v>39783</v>
      </c>
      <c r="C109" s="192">
        <v>242326</v>
      </c>
      <c r="D109" s="192">
        <v>247151</v>
      </c>
    </row>
    <row r="110" spans="1:4" ht="12.75">
      <c r="A110" s="188" t="s">
        <v>346</v>
      </c>
      <c r="B110" s="191">
        <v>39814</v>
      </c>
      <c r="C110" s="192">
        <v>224840</v>
      </c>
      <c r="D110" s="192">
        <v>244562</v>
      </c>
    </row>
    <row r="111" spans="1:4" ht="12.75">
      <c r="A111" s="188" t="s">
        <v>347</v>
      </c>
      <c r="B111" s="191">
        <v>39845</v>
      </c>
      <c r="C111" s="192">
        <v>218031</v>
      </c>
      <c r="D111" s="192">
        <v>248958</v>
      </c>
    </row>
    <row r="112" spans="1:4" ht="12.75">
      <c r="A112" s="188" t="s">
        <v>348</v>
      </c>
      <c r="B112" s="191">
        <v>39873</v>
      </c>
      <c r="C112" s="192">
        <v>247433</v>
      </c>
      <c r="D112" s="192">
        <v>244267</v>
      </c>
    </row>
    <row r="113" spans="1:4" ht="12.75">
      <c r="A113" s="188" t="s">
        <v>350</v>
      </c>
      <c r="B113" s="191">
        <v>39904</v>
      </c>
      <c r="C113" s="192">
        <v>251481</v>
      </c>
      <c r="D113" s="192">
        <v>247258</v>
      </c>
    </row>
    <row r="114" spans="1:4" ht="12.75">
      <c r="A114" s="188" t="s">
        <v>351</v>
      </c>
      <c r="B114" s="191">
        <v>39934</v>
      </c>
      <c r="C114" s="192">
        <v>258793</v>
      </c>
      <c r="D114" s="192">
        <v>247500</v>
      </c>
    </row>
    <row r="115" spans="1:4" ht="12.75">
      <c r="A115" s="188" t="s">
        <v>352</v>
      </c>
      <c r="B115" s="191">
        <v>39965</v>
      </c>
      <c r="C115" s="192">
        <v>258487</v>
      </c>
      <c r="D115" s="192">
        <v>247036</v>
      </c>
    </row>
    <row r="116" spans="1:4" ht="12.75">
      <c r="A116" s="188" t="s">
        <v>355</v>
      </c>
      <c r="B116" s="191">
        <v>39995</v>
      </c>
      <c r="C116" s="192">
        <v>265026</v>
      </c>
      <c r="D116" s="192">
        <v>247192</v>
      </c>
    </row>
    <row r="117" spans="1:4" ht="12.75">
      <c r="A117" s="188" t="s">
        <v>356</v>
      </c>
      <c r="B117" s="191">
        <v>40026</v>
      </c>
      <c r="C117" s="192">
        <v>260838</v>
      </c>
      <c r="D117" s="192">
        <v>247696</v>
      </c>
    </row>
    <row r="118" spans="1:4" ht="12.75">
      <c r="A118" s="188" t="s">
        <v>357</v>
      </c>
      <c r="B118" s="191">
        <v>40057</v>
      </c>
      <c r="C118" s="192">
        <v>242034</v>
      </c>
      <c r="D118" s="192">
        <v>246590</v>
      </c>
    </row>
    <row r="119" spans="1:4" ht="12.75">
      <c r="A119" s="188" t="s">
        <v>359</v>
      </c>
      <c r="B119" s="191">
        <v>40087</v>
      </c>
      <c r="C119" s="192">
        <v>252683</v>
      </c>
      <c r="D119" s="192">
        <v>243913</v>
      </c>
    </row>
    <row r="120" spans="1:4" ht="12.75">
      <c r="A120" s="188" t="s">
        <v>360</v>
      </c>
      <c r="B120" s="191">
        <v>40118</v>
      </c>
      <c r="C120" s="192">
        <v>237342</v>
      </c>
      <c r="D120" s="192">
        <v>246527</v>
      </c>
    </row>
    <row r="121" spans="1:4" ht="12.75">
      <c r="A121" s="188" t="s">
        <v>361</v>
      </c>
      <c r="B121" s="191">
        <v>40148</v>
      </c>
      <c r="C121" s="192">
        <v>239774</v>
      </c>
      <c r="D121" s="192">
        <v>244397</v>
      </c>
    </row>
    <row r="122" spans="1:4" ht="12.75">
      <c r="A122" s="188" t="s">
        <v>346</v>
      </c>
      <c r="B122" s="191">
        <v>40179</v>
      </c>
      <c r="C122" s="192">
        <v>220177</v>
      </c>
      <c r="D122" s="192">
        <v>242074</v>
      </c>
    </row>
    <row r="123" spans="1:4" ht="12.75">
      <c r="A123" s="188" t="s">
        <v>347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348</v>
      </c>
      <c r="B124" s="191">
        <v>40238</v>
      </c>
      <c r="C124" s="192">
        <v>251858</v>
      </c>
      <c r="D124" s="192">
        <v>247151</v>
      </c>
    </row>
    <row r="125" spans="1:4" ht="12.75">
      <c r="A125" s="188" t="s">
        <v>350</v>
      </c>
      <c r="B125" s="191">
        <v>40269</v>
      </c>
      <c r="C125" s="192">
        <v>254014</v>
      </c>
      <c r="D125" s="192">
        <v>248732</v>
      </c>
    </row>
    <row r="126" spans="1:4" ht="12.75">
      <c r="A126" s="188" t="s">
        <v>351</v>
      </c>
      <c r="B126" s="191">
        <v>40299</v>
      </c>
      <c r="C126" s="192">
        <v>257401</v>
      </c>
      <c r="D126" s="192">
        <v>247728</v>
      </c>
    </row>
    <row r="127" spans="1:4" ht="12.75">
      <c r="A127" s="188" t="s">
        <v>352</v>
      </c>
      <c r="B127" s="191">
        <v>40330</v>
      </c>
      <c r="C127" s="192">
        <v>260159</v>
      </c>
      <c r="D127" s="192">
        <v>247830</v>
      </c>
    </row>
    <row r="128" spans="1:4" ht="12.75">
      <c r="A128" s="188" t="s">
        <v>355</v>
      </c>
      <c r="B128" s="191">
        <v>40360</v>
      </c>
      <c r="C128" s="192">
        <v>265861</v>
      </c>
      <c r="D128" s="192">
        <v>249269</v>
      </c>
    </row>
    <row r="129" spans="1:4" ht="12.75">
      <c r="A129" s="188" t="s">
        <v>356</v>
      </c>
      <c r="B129" s="191">
        <v>40391</v>
      </c>
      <c r="C129" s="192">
        <v>264358</v>
      </c>
      <c r="D129" s="192">
        <v>249765</v>
      </c>
    </row>
    <row r="130" spans="1:4" ht="12.75">
      <c r="A130" s="188" t="s">
        <v>357</v>
      </c>
      <c r="B130" s="191">
        <v>40422</v>
      </c>
      <c r="C130" s="192">
        <v>244712</v>
      </c>
      <c r="D130" s="192">
        <v>248740</v>
      </c>
    </row>
    <row r="131" spans="1:4" ht="12.75">
      <c r="A131" s="188" t="s">
        <v>359</v>
      </c>
      <c r="B131" s="191">
        <v>40452</v>
      </c>
      <c r="C131" s="192">
        <v>256867</v>
      </c>
      <c r="D131" s="192">
        <v>250018</v>
      </c>
    </row>
    <row r="132" spans="1:4" ht="12.75">
      <c r="A132" s="188" t="s">
        <v>360</v>
      </c>
      <c r="B132" s="191">
        <v>40483</v>
      </c>
      <c r="C132" s="192">
        <v>239656</v>
      </c>
      <c r="D132" s="192">
        <v>247543</v>
      </c>
    </row>
    <row r="133" spans="1:4" ht="12.75">
      <c r="A133" s="188" t="s">
        <v>361</v>
      </c>
      <c r="B133" s="191">
        <v>40513</v>
      </c>
      <c r="C133" s="192">
        <v>240932</v>
      </c>
      <c r="D133" s="192">
        <v>244510</v>
      </c>
    </row>
    <row r="134" spans="1:4" ht="12.75">
      <c r="A134" s="188" t="s">
        <v>346</v>
      </c>
      <c r="B134" s="191">
        <v>40544</v>
      </c>
      <c r="C134" s="192">
        <v>222724</v>
      </c>
      <c r="D134" s="192">
        <v>246285</v>
      </c>
    </row>
    <row r="135" spans="1:4" ht="12.75">
      <c r="A135" s="188" t="s">
        <v>347</v>
      </c>
      <c r="B135" s="191">
        <v>40575</v>
      </c>
      <c r="C135" s="192">
        <v>213547</v>
      </c>
      <c r="D135" s="192">
        <v>245114</v>
      </c>
    </row>
    <row r="136" spans="1:4" ht="12.75">
      <c r="A136" s="188" t="s">
        <v>348</v>
      </c>
      <c r="B136" s="191">
        <v>40603</v>
      </c>
      <c r="C136" s="192">
        <v>250410</v>
      </c>
      <c r="D136" s="192">
        <v>245169</v>
      </c>
    </row>
    <row r="137" spans="1:4" ht="12.75">
      <c r="A137" s="188" t="s">
        <v>350</v>
      </c>
      <c r="B137" s="191">
        <v>40634</v>
      </c>
      <c r="C137" s="192">
        <v>249309</v>
      </c>
      <c r="D137" s="192">
        <v>245306</v>
      </c>
    </row>
    <row r="138" spans="1:4" ht="12.75">
      <c r="A138" s="188" t="s">
        <v>351</v>
      </c>
      <c r="B138" s="191">
        <v>40664</v>
      </c>
      <c r="C138" s="192">
        <v>254145</v>
      </c>
      <c r="D138" s="192">
        <v>243285</v>
      </c>
    </row>
    <row r="139" spans="1:4" ht="12.75">
      <c r="A139" s="188" t="s">
        <v>352</v>
      </c>
      <c r="B139" s="191">
        <v>40695</v>
      </c>
      <c r="C139" s="192">
        <v>258025</v>
      </c>
      <c r="D139" s="192">
        <v>244909</v>
      </c>
    </row>
    <row r="140" spans="1:4" ht="12.75">
      <c r="A140" s="188" t="s">
        <v>355</v>
      </c>
      <c r="B140" s="191">
        <v>40725</v>
      </c>
      <c r="C140" s="192">
        <v>260317</v>
      </c>
      <c r="D140" s="192">
        <v>245519</v>
      </c>
    </row>
    <row r="141" spans="1:4" ht="12.75">
      <c r="A141" s="188" t="s">
        <v>356</v>
      </c>
      <c r="B141" s="191">
        <v>40756</v>
      </c>
      <c r="C141" s="192">
        <v>260623</v>
      </c>
      <c r="D141" s="192">
        <v>244093</v>
      </c>
    </row>
    <row r="142" spans="1:4" ht="12.75">
      <c r="A142" s="188" t="s">
        <v>357</v>
      </c>
      <c r="B142" s="191">
        <v>40787</v>
      </c>
      <c r="C142" s="192">
        <v>241764</v>
      </c>
      <c r="D142" s="192">
        <v>244854</v>
      </c>
    </row>
    <row r="143" spans="1:4" ht="12.75">
      <c r="A143" s="188" t="s">
        <v>359</v>
      </c>
      <c r="B143" s="191">
        <v>40817</v>
      </c>
      <c r="C143" s="192">
        <v>252058</v>
      </c>
      <c r="D143" s="192">
        <v>246449</v>
      </c>
    </row>
    <row r="144" spans="1:4" ht="12.75">
      <c r="A144" s="188" t="s">
        <v>360</v>
      </c>
      <c r="B144" s="191">
        <v>40848</v>
      </c>
      <c r="C144" s="192">
        <v>238278</v>
      </c>
      <c r="D144" s="192">
        <v>246007</v>
      </c>
    </row>
    <row r="145" spans="1:4" ht="12.75">
      <c r="A145" s="188" t="s">
        <v>361</v>
      </c>
      <c r="B145" s="191">
        <v>40878</v>
      </c>
      <c r="C145" s="192">
        <v>244615</v>
      </c>
      <c r="D145" s="192">
        <v>249585</v>
      </c>
    </row>
    <row r="146" spans="1:4" ht="12.75">
      <c r="A146" s="188" t="s">
        <v>346</v>
      </c>
      <c r="B146" s="191">
        <v>40909</v>
      </c>
      <c r="C146" s="192">
        <v>226065</v>
      </c>
      <c r="D146" s="192">
        <v>248724</v>
      </c>
    </row>
    <row r="147" spans="1:4" ht="12.75">
      <c r="A147" s="188" t="s">
        <v>347</v>
      </c>
      <c r="B147" s="191">
        <v>40940</v>
      </c>
      <c r="C147" s="192">
        <v>217981</v>
      </c>
      <c r="D147" s="192">
        <v>249662</v>
      </c>
    </row>
    <row r="148" spans="1:4" ht="12.75">
      <c r="A148" s="188" t="s">
        <v>348</v>
      </c>
      <c r="B148" s="191">
        <v>40969</v>
      </c>
      <c r="C148" s="192">
        <v>252939</v>
      </c>
      <c r="D148" s="192">
        <v>248248</v>
      </c>
    </row>
    <row r="149" spans="1:4" ht="12.75">
      <c r="A149" s="188" t="s">
        <v>350</v>
      </c>
      <c r="B149" s="191">
        <v>41000</v>
      </c>
      <c r="C149" s="192">
        <v>248667</v>
      </c>
      <c r="D149" s="192">
        <v>246246</v>
      </c>
    </row>
    <row r="150" spans="1:4" ht="12.75">
      <c r="A150" s="188" t="s">
        <v>351</v>
      </c>
      <c r="B150" s="191">
        <v>41030</v>
      </c>
      <c r="C150" s="192">
        <v>260326</v>
      </c>
      <c r="D150" s="192">
        <v>246632</v>
      </c>
    </row>
    <row r="151" spans="1:4" ht="12.75">
      <c r="A151" s="188" t="s">
        <v>352</v>
      </c>
      <c r="B151" s="191">
        <v>41061</v>
      </c>
      <c r="C151" s="192">
        <v>259493</v>
      </c>
      <c r="D151" s="192">
        <v>246686</v>
      </c>
    </row>
    <row r="152" spans="1:4" ht="12.75">
      <c r="A152" s="188" t="s">
        <v>355</v>
      </c>
      <c r="B152" s="191">
        <v>41091</v>
      </c>
      <c r="C152" s="192">
        <v>259875</v>
      </c>
      <c r="D152" s="192">
        <v>245090</v>
      </c>
    </row>
    <row r="153" spans="1:4" ht="12.75">
      <c r="A153" s="188" t="s">
        <v>356</v>
      </c>
      <c r="B153" s="191">
        <v>41122</v>
      </c>
      <c r="C153" s="192">
        <v>264028</v>
      </c>
      <c r="D153" s="192">
        <v>245091</v>
      </c>
    </row>
    <row r="154" spans="1:4" ht="12.75">
      <c r="A154" s="188" t="s">
        <v>357</v>
      </c>
      <c r="B154" s="191">
        <v>41153</v>
      </c>
      <c r="C154" s="192">
        <v>238314</v>
      </c>
      <c r="D154" s="192">
        <v>245961</v>
      </c>
    </row>
    <row r="155" spans="1:4" ht="12.75">
      <c r="A155" s="188" t="s">
        <v>359</v>
      </c>
      <c r="B155" s="191">
        <v>41183</v>
      </c>
      <c r="C155" s="192">
        <v>253288</v>
      </c>
      <c r="D155" s="192">
        <v>244629</v>
      </c>
    </row>
    <row r="156" spans="1:4" ht="12.75">
      <c r="A156" s="188" t="s">
        <v>360</v>
      </c>
      <c r="B156" s="191">
        <v>41214</v>
      </c>
      <c r="C156" s="192">
        <v>239917</v>
      </c>
      <c r="D156" s="192">
        <v>247008</v>
      </c>
    </row>
    <row r="157" spans="1:4" ht="12.75">
      <c r="A157" s="188" t="s">
        <v>361</v>
      </c>
      <c r="B157" s="191">
        <v>41244</v>
      </c>
      <c r="C157" s="192">
        <v>237971</v>
      </c>
      <c r="D157" s="192">
        <v>246291</v>
      </c>
    </row>
    <row r="158" spans="1:4" ht="12.75">
      <c r="A158" s="188" t="s">
        <v>346</v>
      </c>
      <c r="B158" s="191">
        <v>41275</v>
      </c>
      <c r="C158" s="192">
        <v>227741</v>
      </c>
      <c r="D158" s="192">
        <v>248175</v>
      </c>
    </row>
    <row r="159" spans="1:4" ht="12.75">
      <c r="A159" s="188" t="s">
        <v>347</v>
      </c>
      <c r="B159" s="191">
        <v>41306</v>
      </c>
      <c r="C159" s="192">
        <v>215425</v>
      </c>
      <c r="D159" s="192">
        <v>248045</v>
      </c>
    </row>
    <row r="160" spans="1:4" ht="12.75">
      <c r="A160" s="188" t="s">
        <v>348</v>
      </c>
      <c r="B160" s="191">
        <v>41334</v>
      </c>
      <c r="C160" s="192">
        <v>249759</v>
      </c>
      <c r="D160" s="192">
        <v>247152</v>
      </c>
    </row>
    <row r="161" spans="1:4" ht="12.75">
      <c r="A161" s="188" t="s">
        <v>350</v>
      </c>
      <c r="B161" s="191">
        <v>41365</v>
      </c>
      <c r="C161" s="192">
        <v>251331</v>
      </c>
      <c r="D161" s="192">
        <v>247128</v>
      </c>
    </row>
    <row r="162" spans="1:4" ht="12.75">
      <c r="A162" s="188" t="s">
        <v>351</v>
      </c>
      <c r="B162" s="191">
        <v>41395</v>
      </c>
      <c r="C162" s="192">
        <v>263196</v>
      </c>
      <c r="D162" s="192">
        <v>247892</v>
      </c>
    </row>
    <row r="163" spans="1:4" ht="12.75">
      <c r="A163" s="188" t="s">
        <v>352</v>
      </c>
      <c r="B163" s="191">
        <v>41426</v>
      </c>
      <c r="C163" s="192">
        <v>259368</v>
      </c>
      <c r="D163" s="192">
        <v>248908</v>
      </c>
    </row>
    <row r="164" spans="1:4" ht="12.75">
      <c r="A164" s="188" t="s">
        <v>355</v>
      </c>
      <c r="B164" s="191">
        <v>41456</v>
      </c>
      <c r="C164" s="192">
        <v>264199</v>
      </c>
      <c r="D164" s="192">
        <v>247377</v>
      </c>
    </row>
    <row r="165" spans="1:4" ht="12.75">
      <c r="A165" s="188" t="s">
        <v>356</v>
      </c>
      <c r="B165" s="191">
        <v>41487</v>
      </c>
      <c r="C165" s="192">
        <v>268078</v>
      </c>
      <c r="D165" s="192">
        <v>250036</v>
      </c>
    </row>
    <row r="166" spans="1:4" ht="12.75">
      <c r="A166" s="188" t="s">
        <v>357</v>
      </c>
      <c r="B166" s="191">
        <v>41518</v>
      </c>
      <c r="C166" s="192">
        <v>242040</v>
      </c>
      <c r="D166" s="192">
        <v>249305</v>
      </c>
    </row>
    <row r="167" spans="1:4" ht="12.75">
      <c r="A167" s="188" t="s">
        <v>359</v>
      </c>
      <c r="B167" s="191">
        <v>41548</v>
      </c>
      <c r="C167" s="192">
        <v>258767</v>
      </c>
      <c r="D167" s="192">
        <v>249297</v>
      </c>
    </row>
    <row r="168" spans="1:4" ht="12.75">
      <c r="A168" s="188" t="s">
        <v>360</v>
      </c>
      <c r="B168" s="191">
        <v>41579</v>
      </c>
      <c r="C168" s="192">
        <v>239616</v>
      </c>
      <c r="D168" s="192">
        <v>249943</v>
      </c>
    </row>
    <row r="169" spans="1:4" ht="12.75">
      <c r="A169" s="188" t="s">
        <v>361</v>
      </c>
      <c r="B169" s="191">
        <v>41609</v>
      </c>
      <c r="C169" s="192">
        <v>240661</v>
      </c>
      <c r="D169" s="192">
        <v>246576</v>
      </c>
    </row>
    <row r="170" spans="1:4" ht="12.75">
      <c r="A170" s="188" t="s">
        <v>346</v>
      </c>
      <c r="B170" s="191">
        <v>41640</v>
      </c>
      <c r="C170" s="192">
        <v>226451</v>
      </c>
      <c r="D170" s="192">
        <v>246190</v>
      </c>
    </row>
    <row r="171" spans="1:4" ht="12.75">
      <c r="A171" s="188" t="s">
        <v>347</v>
      </c>
      <c r="B171" s="191">
        <v>41671</v>
      </c>
      <c r="C171" s="192">
        <v>215151</v>
      </c>
      <c r="D171" s="192">
        <v>248195</v>
      </c>
    </row>
    <row r="172" spans="1:4" ht="12.75">
      <c r="A172" s="188" t="s">
        <v>348</v>
      </c>
      <c r="B172" s="191">
        <v>41699</v>
      </c>
      <c r="C172" s="192">
        <v>252214</v>
      </c>
      <c r="D172" s="192">
        <v>251213</v>
      </c>
    </row>
    <row r="173" spans="1:4" ht="12.75">
      <c r="A173" s="188" t="s">
        <v>350</v>
      </c>
      <c r="B173" s="191">
        <v>41730</v>
      </c>
      <c r="C173" s="192">
        <v>257983</v>
      </c>
      <c r="D173" s="192">
        <v>252957</v>
      </c>
    </row>
    <row r="174" spans="1:4" ht="12.75">
      <c r="A174" s="188" t="s">
        <v>351</v>
      </c>
      <c r="B174" s="191">
        <v>41760</v>
      </c>
      <c r="C174" s="192">
        <v>268106</v>
      </c>
      <c r="D174" s="192">
        <v>253661</v>
      </c>
    </row>
    <row r="175" spans="1:4" ht="12.75">
      <c r="A175" s="188" t="s">
        <v>352</v>
      </c>
      <c r="B175" s="191">
        <v>41791</v>
      </c>
      <c r="C175" s="192">
        <v>264900</v>
      </c>
      <c r="D175" s="192">
        <v>253459</v>
      </c>
    </row>
    <row r="176" spans="1:4" ht="12.75">
      <c r="A176" s="188" t="s">
        <v>355</v>
      </c>
      <c r="B176" s="191">
        <v>41821</v>
      </c>
      <c r="C176" s="192">
        <v>272327</v>
      </c>
      <c r="D176" s="192">
        <v>254480</v>
      </c>
    </row>
    <row r="177" spans="1:4" ht="12.75">
      <c r="A177" s="188" t="s">
        <v>356</v>
      </c>
      <c r="B177" s="191">
        <v>41852</v>
      </c>
      <c r="C177" s="192">
        <v>271040</v>
      </c>
      <c r="D177" s="192">
        <v>254358</v>
      </c>
    </row>
    <row r="178" spans="1:4" ht="12.75">
      <c r="A178" s="188" t="s">
        <v>357</v>
      </c>
      <c r="B178" s="191">
        <v>41883</v>
      </c>
      <c r="C178" s="192">
        <v>249120</v>
      </c>
      <c r="D178" s="192">
        <v>255292</v>
      </c>
    </row>
    <row r="179" spans="1:4" ht="12.75">
      <c r="A179" s="188" t="s">
        <v>359</v>
      </c>
      <c r="B179" s="191">
        <v>41913</v>
      </c>
      <c r="C179" s="192">
        <v>267176</v>
      </c>
      <c r="D179" s="192">
        <v>256663</v>
      </c>
    </row>
    <row r="180" spans="1:4" ht="12.75">
      <c r="A180" s="188" t="s">
        <v>360</v>
      </c>
      <c r="B180" s="191">
        <v>41944</v>
      </c>
      <c r="C180" s="192">
        <v>242839</v>
      </c>
      <c r="D180" s="192">
        <v>255493</v>
      </c>
    </row>
    <row r="181" spans="1:4" ht="12.75">
      <c r="A181" s="188" t="s">
        <v>361</v>
      </c>
      <c r="B181" s="191">
        <v>41974</v>
      </c>
      <c r="C181" s="193">
        <v>253661</v>
      </c>
      <c r="D181" s="193">
        <v>258411</v>
      </c>
    </row>
    <row r="182" spans="1:4" ht="12.75">
      <c r="A182" s="188" t="s">
        <v>346</v>
      </c>
      <c r="B182" s="191">
        <v>42005</v>
      </c>
      <c r="C182" s="193">
        <v>235936</v>
      </c>
      <c r="D182" s="193">
        <v>257493</v>
      </c>
    </row>
    <row r="183" spans="1:4" ht="12.75">
      <c r="A183" s="188" t="s">
        <v>347</v>
      </c>
      <c r="B183" s="191">
        <v>42036</v>
      </c>
      <c r="C183" s="193">
        <v>219849</v>
      </c>
      <c r="D183" s="193">
        <v>253302</v>
      </c>
    </row>
    <row r="184" spans="1:4" ht="12.75">
      <c r="A184" s="188" t="s">
        <v>348</v>
      </c>
      <c r="B184" s="191">
        <v>42064</v>
      </c>
      <c r="C184" s="193">
        <v>260380</v>
      </c>
      <c r="D184" s="193">
        <v>258262</v>
      </c>
    </row>
    <row r="185" spans="1:4" ht="12.75">
      <c r="A185" s="188" t="s">
        <v>350</v>
      </c>
      <c r="B185" s="191">
        <v>42095</v>
      </c>
      <c r="C185" s="193">
        <v>265937</v>
      </c>
      <c r="D185" s="193">
        <v>260212</v>
      </c>
    </row>
    <row r="186" spans="1:4" ht="12.75">
      <c r="A186" s="188" t="s">
        <v>351</v>
      </c>
      <c r="B186" s="191">
        <v>42125</v>
      </c>
      <c r="C186" s="193">
        <v>273971</v>
      </c>
      <c r="D186" s="193">
        <v>261060</v>
      </c>
    </row>
    <row r="187" spans="1:4" ht="12.75">
      <c r="A187" s="188" t="s">
        <v>352</v>
      </c>
      <c r="B187" s="191">
        <v>42156</v>
      </c>
      <c r="C187" s="193">
        <v>273665</v>
      </c>
      <c r="D187" s="193">
        <v>260644</v>
      </c>
    </row>
    <row r="188" spans="1:4" ht="12.75">
      <c r="A188" s="188" t="s">
        <v>355</v>
      </c>
      <c r="B188" s="191">
        <v>42186</v>
      </c>
      <c r="C188" s="193">
        <v>281805</v>
      </c>
      <c r="D188" s="193">
        <v>262634</v>
      </c>
    </row>
    <row r="189" spans="1:4" ht="12.75">
      <c r="A189" s="188" t="s">
        <v>356</v>
      </c>
      <c r="B189" s="191">
        <v>42217</v>
      </c>
      <c r="C189" s="193">
        <v>275479</v>
      </c>
      <c r="D189" s="193">
        <v>261642</v>
      </c>
    </row>
    <row r="190" spans="1:4" ht="12.75">
      <c r="A190" s="188" t="s">
        <v>357</v>
      </c>
      <c r="B190" s="191">
        <v>42248</v>
      </c>
      <c r="C190" s="193">
        <v>258031</v>
      </c>
      <c r="D190" s="193">
        <v>262150</v>
      </c>
    </row>
    <row r="191" spans="1:4" ht="12.75">
      <c r="A191" s="188" t="s">
        <v>359</v>
      </c>
      <c r="B191" s="191">
        <v>42278</v>
      </c>
      <c r="C191" s="193">
        <v>271695</v>
      </c>
      <c r="D191" s="193">
        <v>262544</v>
      </c>
    </row>
    <row r="192" spans="1:4" ht="12.75">
      <c r="A192" s="188" t="s">
        <v>360</v>
      </c>
      <c r="B192" s="191">
        <v>42309</v>
      </c>
      <c r="C192" s="193">
        <v>251440</v>
      </c>
      <c r="D192" s="193">
        <v>262927</v>
      </c>
    </row>
    <row r="193" spans="1:4" ht="12.75">
      <c r="A193" s="188" t="s">
        <v>361</v>
      </c>
      <c r="B193" s="191">
        <v>42339</v>
      </c>
      <c r="C193" s="193">
        <v>262391</v>
      </c>
      <c r="D193" s="193">
        <v>266954</v>
      </c>
    </row>
    <row r="194" spans="1:4" ht="12.75">
      <c r="A194" s="188" t="s">
        <v>346</v>
      </c>
      <c r="B194" s="191">
        <v>42370</v>
      </c>
      <c r="C194" s="193">
        <v>240563</v>
      </c>
      <c r="D194" s="193">
        <v>264391</v>
      </c>
    </row>
    <row r="195" spans="1:4" ht="12.75">
      <c r="A195" s="188" t="s">
        <v>347</v>
      </c>
      <c r="B195" s="191">
        <v>42401</v>
      </c>
      <c r="C195" s="193">
        <v>232222</v>
      </c>
      <c r="D195" s="193">
        <v>266115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5.6%</v>
      </c>
      <c r="F5" s="37" t="str">
        <f>"("</f>
        <v>(</v>
      </c>
      <c r="G5" s="185" t="str">
        <f>Data!Y4</f>
        <v>12.4</v>
      </c>
      <c r="H5" s="186" t="str">
        <f>" billion vehicle miles )"&amp;" resulting in estimated travel for the month at "&amp;Data!K4&amp;"** billion vehicle-miles."</f>
        <v> billion vehicle miles ) resulting in estimated travel for the month at 232.2**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67.6 billion vehicle-miles on rural roads and 164.6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3.7%</v>
      </c>
      <c r="F9" s="25" t="s">
        <v>9</v>
      </c>
      <c r="G9" s="187" t="str">
        <f>Data!Z4</f>
        <v>17.0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153351</v>
      </c>
      <c r="G25" s="205"/>
      <c r="H25" s="30">
        <f>VALUE(Data!C9)</f>
        <v>311240</v>
      </c>
      <c r="I25" s="30">
        <f>VALUE(Data!D9)</f>
        <v>2141582</v>
      </c>
    </row>
    <row r="26" spans="5:9" ht="12.75">
      <c r="E26" s="29">
        <f>VALUE(Data!A10)</f>
        <v>1992</v>
      </c>
      <c r="F26" s="204">
        <f>VALUE(Data!B10)</f>
        <v>160204</v>
      </c>
      <c r="G26" s="205"/>
      <c r="H26" s="30">
        <f>VALUE(Data!C10)</f>
        <v>327856</v>
      </c>
      <c r="I26" s="30">
        <f>VALUE(Data!D10)</f>
        <v>2188830</v>
      </c>
    </row>
    <row r="27" spans="5:9" ht="12.75">
      <c r="E27" s="29">
        <f>VALUE(Data!A11)</f>
        <v>1993</v>
      </c>
      <c r="F27" s="204">
        <f>VALUE(Data!B11)</f>
        <v>162844</v>
      </c>
      <c r="G27" s="205"/>
      <c r="H27" s="30">
        <f>VALUE(Data!C11)</f>
        <v>334524</v>
      </c>
      <c r="I27" s="30">
        <f>VALUE(Data!D11)</f>
        <v>2253820</v>
      </c>
    </row>
    <row r="28" spans="5:9" ht="12.75">
      <c r="E28" s="29">
        <f>VALUE(Data!A12)</f>
        <v>1994</v>
      </c>
      <c r="F28" s="204">
        <f>VALUE(Data!B12)</f>
        <v>166444</v>
      </c>
      <c r="G28" s="205"/>
      <c r="H28" s="30">
        <f>VALUE(Data!C12)</f>
        <v>335758</v>
      </c>
      <c r="I28" s="30">
        <f>VALUE(Data!D12)</f>
        <v>2297939</v>
      </c>
    </row>
    <row r="29" spans="5:9" ht="12.75">
      <c r="E29" s="29">
        <f>VALUE(Data!A13)</f>
        <v>1995</v>
      </c>
      <c r="F29" s="204">
        <f>VALUE(Data!B13)</f>
        <v>171053</v>
      </c>
      <c r="G29" s="205"/>
      <c r="H29" s="30">
        <f>VALUE(Data!C13)</f>
        <v>364891</v>
      </c>
      <c r="I29" s="30">
        <f>VALUE(Data!D13)</f>
        <v>2386720</v>
      </c>
    </row>
    <row r="30" spans="5:9" ht="12.75">
      <c r="E30" s="29">
        <f>VALUE(Data!A14)</f>
        <v>1996</v>
      </c>
      <c r="F30" s="204">
        <f>VALUE(Data!B14)</f>
        <v>176562</v>
      </c>
      <c r="G30" s="205"/>
      <c r="H30" s="30">
        <f>VALUE(Data!C14)</f>
        <v>360027</v>
      </c>
      <c r="I30" s="30">
        <f>VALUE(Data!D14)</f>
        <v>2417911</v>
      </c>
    </row>
    <row r="31" spans="5:9" ht="12.75">
      <c r="E31" s="29">
        <f>VALUE(Data!A15)</f>
        <v>1997</v>
      </c>
      <c r="F31" s="204">
        <f>VALUE(Data!B15)</f>
        <v>183950</v>
      </c>
      <c r="G31" s="205"/>
      <c r="H31" s="30">
        <f>VALUE(Data!C15)</f>
        <v>374076</v>
      </c>
      <c r="I31" s="30">
        <f>VALUE(Data!D15)</f>
        <v>2496251</v>
      </c>
    </row>
    <row r="32" spans="5:9" ht="12.75">
      <c r="E32" s="29">
        <f>VALUE(Data!A16)</f>
        <v>1998</v>
      </c>
      <c r="F32" s="204">
        <f>VALUE(Data!B16)</f>
        <v>187167</v>
      </c>
      <c r="G32" s="205"/>
      <c r="H32" s="30">
        <f>VALUE(Data!C16)</f>
        <v>384037</v>
      </c>
      <c r="I32" s="30">
        <f>VALUE(Data!D16)</f>
        <v>2570334</v>
      </c>
    </row>
    <row r="33" spans="5:9" ht="12.75">
      <c r="E33" s="29">
        <f>VALUE(Data!A17)</f>
        <v>1999</v>
      </c>
      <c r="F33" s="204">
        <f>VALUE(Data!B17)</f>
        <v>191485</v>
      </c>
      <c r="G33" s="205"/>
      <c r="H33" s="30">
        <f>VALUE(Data!C17)</f>
        <v>385067</v>
      </c>
      <c r="I33" s="30">
        <f>VALUE(Data!D17)</f>
        <v>2626392</v>
      </c>
    </row>
    <row r="34" spans="5:9" ht="12.75">
      <c r="E34" s="29">
        <f>VALUE(Data!A18)</f>
        <v>2000</v>
      </c>
      <c r="F34" s="204">
        <f>VALUE(Data!B18)</f>
        <v>199261</v>
      </c>
      <c r="G34" s="205"/>
      <c r="H34" s="30">
        <f>VALUE(Data!C18)</f>
        <v>402703</v>
      </c>
      <c r="I34" s="30">
        <f>VALUE(Data!D18)</f>
        <v>2697095</v>
      </c>
    </row>
    <row r="35" spans="5:9" ht="12.75">
      <c r="E35" s="29">
        <f>VALUE(Data!A19)</f>
        <v>2001</v>
      </c>
      <c r="F35" s="204">
        <f>VALUE(Data!B19)</f>
        <v>200876</v>
      </c>
      <c r="G35" s="205"/>
      <c r="H35" s="30">
        <f>VALUE(Data!C19)</f>
        <v>410562</v>
      </c>
      <c r="I35" s="30">
        <f>VALUE(Data!D19)</f>
        <v>2754784</v>
      </c>
    </row>
    <row r="36" spans="5:9" ht="12.75">
      <c r="E36" s="29">
        <f>VALUE(Data!A20)</f>
        <v>2002</v>
      </c>
      <c r="F36" s="204">
        <f>VALUE(Data!B20)</f>
        <v>208237</v>
      </c>
      <c r="G36" s="205"/>
      <c r="H36" s="30">
        <f>VALUE(Data!C20)</f>
        <v>423452</v>
      </c>
      <c r="I36" s="30">
        <f>VALUE(Data!D20)</f>
        <v>2808501</v>
      </c>
    </row>
    <row r="37" spans="5:9" ht="12.75">
      <c r="E37" s="29">
        <f>VALUE(Data!A21)</f>
        <v>2003</v>
      </c>
      <c r="F37" s="204">
        <f>VALUE(Data!B21)</f>
        <v>203677</v>
      </c>
      <c r="G37" s="205"/>
      <c r="H37" s="30">
        <f>VALUE(Data!C21)</f>
        <v>422211</v>
      </c>
      <c r="I37" s="30">
        <f>VALUE(Data!D21)</f>
        <v>2854268</v>
      </c>
    </row>
    <row r="38" spans="5:9" ht="12.75">
      <c r="E38" s="29">
        <f>VALUE(Data!A22)</f>
        <v>2004</v>
      </c>
      <c r="F38" s="204">
        <f>VALUE(Data!B22)</f>
        <v>213709</v>
      </c>
      <c r="G38" s="205"/>
      <c r="H38" s="30">
        <f>VALUE(Data!C22)</f>
        <v>436159</v>
      </c>
      <c r="I38" s="30">
        <f>VALUE(Data!D22)</f>
        <v>2904170</v>
      </c>
    </row>
    <row r="39" spans="5:9" ht="12.75">
      <c r="E39" s="29">
        <f>VALUE(Data!A23)</f>
        <v>2005</v>
      </c>
      <c r="F39" s="204">
        <f>VALUE(Data!B23)</f>
        <v>219970</v>
      </c>
      <c r="G39" s="205"/>
      <c r="H39" s="30">
        <f>VALUE(Data!C23)</f>
        <v>444042</v>
      </c>
      <c r="I39" s="30">
        <f>VALUE(Data!D23)</f>
        <v>2972672</v>
      </c>
    </row>
    <row r="40" spans="5:9" ht="12.75">
      <c r="E40" s="29">
        <f>VALUE(Data!A24)</f>
        <v>2006</v>
      </c>
      <c r="F40" s="204">
        <f>VALUE(Data!B24)</f>
        <v>220730</v>
      </c>
      <c r="G40" s="205"/>
      <c r="H40" s="30">
        <f>VALUE(Data!C24)</f>
        <v>454032</v>
      </c>
      <c r="I40" s="30">
        <f>VALUE(Data!D24)</f>
        <v>2999419</v>
      </c>
    </row>
    <row r="41" spans="5:9" ht="12.75">
      <c r="E41" s="29">
        <f>VALUE(Data!A25)</f>
        <v>2007</v>
      </c>
      <c r="F41" s="204">
        <f>VALUE(Data!B25)</f>
        <v>219221</v>
      </c>
      <c r="G41" s="205"/>
      <c r="H41" s="30">
        <f>VALUE(Data!C25)</f>
        <v>453020</v>
      </c>
      <c r="I41" s="30">
        <f>VALUE(Data!D25)</f>
        <v>3013360</v>
      </c>
    </row>
    <row r="42" spans="5:9" ht="12.75">
      <c r="E42" s="29">
        <f>VALUE(Data!A26)</f>
        <v>2008</v>
      </c>
      <c r="F42" s="204">
        <f>VALUE(Data!B26)</f>
        <v>221728</v>
      </c>
      <c r="G42" s="205"/>
      <c r="H42" s="30">
        <f>VALUE(Data!C26)</f>
        <v>455197</v>
      </c>
      <c r="I42" s="30">
        <f>VALUE(Data!D26)</f>
        <v>3033301</v>
      </c>
    </row>
    <row r="43" spans="5:9" ht="12.75">
      <c r="E43" s="29">
        <f>VALUE(Data!A27)</f>
        <v>2009</v>
      </c>
      <c r="F43" s="204">
        <f>VALUE(Data!B27)</f>
        <v>218031</v>
      </c>
      <c r="G43" s="205"/>
      <c r="H43" s="30">
        <f>VALUE(Data!C27)</f>
        <v>442871</v>
      </c>
      <c r="I43" s="30">
        <f>VALUE(Data!D27)</f>
        <v>2964202</v>
      </c>
    </row>
    <row r="44" spans="5:9" ht="12.75">
      <c r="E44" s="29">
        <f>VALUE(Data!A28)</f>
        <v>2010</v>
      </c>
      <c r="F44" s="204">
        <f>VALUE(Data!B28)</f>
        <v>210968</v>
      </c>
      <c r="G44" s="205"/>
      <c r="H44" s="30">
        <f>VALUE(Data!C28)</f>
        <v>431145</v>
      </c>
      <c r="I44" s="30">
        <f>VALUE(Data!D28)</f>
        <v>2945037</v>
      </c>
    </row>
    <row r="45" spans="5:9" ht="12.75">
      <c r="E45" s="29">
        <f>VALUE(Data!A29)</f>
        <v>2011</v>
      </c>
      <c r="F45" s="204">
        <f>VALUE(Data!B29)</f>
        <v>213867</v>
      </c>
      <c r="G45" s="205"/>
      <c r="H45" s="30">
        <f>VALUE(Data!C29)</f>
        <v>436938</v>
      </c>
      <c r="I45" s="30">
        <f>VALUE(Data!D29)</f>
        <v>2972756</v>
      </c>
    </row>
    <row r="46" spans="5:9" ht="12.75">
      <c r="E46" s="29">
        <f>VALUE(Data!A30)</f>
        <v>2012</v>
      </c>
      <c r="F46" s="204">
        <f>VALUE(Data!B30)</f>
        <v>218667</v>
      </c>
      <c r="G46" s="205"/>
      <c r="H46" s="30">
        <f>VALUE(Data!C30)</f>
        <v>445454</v>
      </c>
      <c r="I46" s="30">
        <f>VALUE(Data!D30)</f>
        <v>2958918</v>
      </c>
    </row>
    <row r="47" spans="5:9" ht="12.75">
      <c r="E47" s="29">
        <f>VALUE(Data!A31)</f>
        <v>2013</v>
      </c>
      <c r="F47" s="204">
        <f>VALUE(Data!B31)</f>
        <v>216294</v>
      </c>
      <c r="G47" s="205"/>
      <c r="H47" s="30">
        <f>VALUE(Data!C31)</f>
        <v>444903</v>
      </c>
      <c r="I47" s="30">
        <f>VALUE(Data!D31)</f>
        <v>2968264</v>
      </c>
    </row>
    <row r="48" spans="5:9" ht="12.75">
      <c r="E48" s="29">
        <f>VALUE(Data!A32)</f>
        <v>2014</v>
      </c>
      <c r="F48" s="204">
        <f>VALUE(Data!B32)</f>
        <v>214408</v>
      </c>
      <c r="G48" s="205"/>
      <c r="H48" s="30">
        <f>VALUE(Data!C32)</f>
        <v>439980</v>
      </c>
      <c r="I48" s="30">
        <f>VALUE(Data!D32)</f>
        <v>2983357</v>
      </c>
    </row>
    <row r="49" spans="5:9" ht="12.75">
      <c r="E49" s="29">
        <f>VALUE(Data!A33)</f>
        <v>2015</v>
      </c>
      <c r="F49" s="204">
        <f>VALUE(Data!B33)</f>
        <v>219849</v>
      </c>
      <c r="G49" s="205"/>
      <c r="H49" s="30">
        <f>VALUE(Data!C33)</f>
        <v>455786</v>
      </c>
      <c r="I49" s="30">
        <f>VALUE(Data!D33)</f>
        <v>3041461</v>
      </c>
    </row>
    <row r="50" spans="5:9" ht="12.75">
      <c r="E50" s="29">
        <f>VALUE(Data!A34)</f>
        <v>2016</v>
      </c>
      <c r="F50" s="204">
        <f>VALUE(Data!B34)</f>
        <v>232222</v>
      </c>
      <c r="G50" s="205"/>
      <c r="H50" s="30">
        <f>VALUE(Data!C34)</f>
        <v>472785</v>
      </c>
      <c r="I50" s="30">
        <f>VALUE(Data!D34)</f>
        <v>3147580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82</v>
      </c>
      <c r="H8" s="117" t="s">
        <v>88</v>
      </c>
      <c r="I8" s="117" t="s">
        <v>89</v>
      </c>
      <c r="J8" s="117" t="s">
        <v>90</v>
      </c>
      <c r="K8" s="117" t="s">
        <v>91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14" t="s">
        <v>96</v>
      </c>
      <c r="B9" s="215"/>
      <c r="C9" s="216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122</v>
      </c>
      <c r="F11" s="147" t="s">
        <v>123</v>
      </c>
      <c r="G11" s="147" t="s">
        <v>105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129</v>
      </c>
      <c r="N11" s="147" t="s">
        <v>130</v>
      </c>
      <c r="O11" s="147" t="s">
        <v>131</v>
      </c>
      <c r="P11" s="42">
        <v>6</v>
      </c>
    </row>
    <row r="12" spans="1:16" ht="12.75" customHeight="1">
      <c r="A12" s="214" t="s">
        <v>132</v>
      </c>
      <c r="B12" s="215"/>
      <c r="C12" s="216"/>
      <c r="D12" s="148" t="s">
        <v>133</v>
      </c>
      <c r="E12" s="148" t="s">
        <v>134</v>
      </c>
      <c r="F12" s="148" t="s">
        <v>135</v>
      </c>
      <c r="G12" s="148" t="s">
        <v>136</v>
      </c>
      <c r="H12" s="148" t="s">
        <v>137</v>
      </c>
      <c r="I12" s="148" t="s">
        <v>138</v>
      </c>
      <c r="J12" s="148" t="s">
        <v>139</v>
      </c>
      <c r="K12" s="148" t="s">
        <v>140</v>
      </c>
      <c r="L12" s="148" t="s">
        <v>141</v>
      </c>
      <c r="M12" s="148" t="s">
        <v>142</v>
      </c>
      <c r="N12" s="148" t="s">
        <v>143</v>
      </c>
      <c r="O12" s="148" t="s">
        <v>144</v>
      </c>
      <c r="P12" s="42">
        <v>7</v>
      </c>
    </row>
    <row r="13" spans="1:15" ht="12.75" customHeight="1">
      <c r="A13" s="143"/>
      <c r="B13" s="144"/>
      <c r="C13" s="144"/>
      <c r="D13" s="84" t="s">
        <v>145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146</v>
      </c>
      <c r="E14" s="117" t="s">
        <v>147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148</v>
      </c>
      <c r="E15" s="117" t="s">
        <v>72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149</v>
      </c>
      <c r="E16" s="117" t="s">
        <v>150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96</v>
      </c>
      <c r="B17" s="215"/>
      <c r="C17" s="216"/>
      <c r="D17" s="117" t="s">
        <v>151</v>
      </c>
      <c r="E17" s="117" t="s">
        <v>152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153</v>
      </c>
      <c r="E18" s="117" t="s">
        <v>154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155</v>
      </c>
      <c r="E19" s="117" t="s">
        <v>156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132</v>
      </c>
      <c r="B20" s="215"/>
      <c r="C20" s="216"/>
      <c r="D20" s="148" t="s">
        <v>157</v>
      </c>
      <c r="E20" s="148" t="s">
        <v>158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160</v>
      </c>
      <c r="E22" s="117" t="s">
        <v>161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162</v>
      </c>
      <c r="E23" s="117" t="s">
        <v>163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164</v>
      </c>
      <c r="E24" s="117" t="s">
        <v>165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96</v>
      </c>
      <c r="B25" s="215"/>
      <c r="C25" s="216"/>
      <c r="D25" s="117" t="s">
        <v>166</v>
      </c>
      <c r="E25" s="117" t="s">
        <v>167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168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168</v>
      </c>
      <c r="E27" s="147" t="s">
        <v>170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132</v>
      </c>
      <c r="B28" s="215"/>
      <c r="C28" s="216"/>
      <c r="D28" s="148" t="s">
        <v>171</v>
      </c>
      <c r="E28" s="148" t="s">
        <v>172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173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175</v>
      </c>
      <c r="F34" s="117" t="s">
        <v>176</v>
      </c>
      <c r="G34" s="117" t="s">
        <v>177</v>
      </c>
      <c r="H34" s="117" t="s">
        <v>178</v>
      </c>
      <c r="I34" s="117" t="s">
        <v>179</v>
      </c>
      <c r="J34" s="117" t="s">
        <v>180</v>
      </c>
      <c r="K34" s="117" t="s">
        <v>181</v>
      </c>
      <c r="L34" s="117" t="s">
        <v>182</v>
      </c>
      <c r="M34" s="117" t="s">
        <v>183</v>
      </c>
      <c r="N34" s="117" t="s">
        <v>184</v>
      </c>
      <c r="O34" s="117" t="s">
        <v>185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186</v>
      </c>
      <c r="F35" s="117" t="s">
        <v>187</v>
      </c>
      <c r="G35" s="117" t="s">
        <v>188</v>
      </c>
      <c r="H35" s="117" t="s">
        <v>189</v>
      </c>
      <c r="I35" s="117" t="s">
        <v>190</v>
      </c>
      <c r="J35" s="117" t="s">
        <v>191</v>
      </c>
      <c r="K35" s="117" t="s">
        <v>192</v>
      </c>
      <c r="L35" s="117" t="s">
        <v>193</v>
      </c>
      <c r="M35" s="117" t="s">
        <v>194</v>
      </c>
      <c r="N35" s="117" t="s">
        <v>195</v>
      </c>
      <c r="O35" s="117" t="s">
        <v>196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197</v>
      </c>
      <c r="F36" s="117" t="s">
        <v>198</v>
      </c>
      <c r="G36" s="117" t="s">
        <v>199</v>
      </c>
      <c r="H36" s="117" t="s">
        <v>200</v>
      </c>
      <c r="I36" s="117" t="s">
        <v>201</v>
      </c>
      <c r="J36" s="117" t="s">
        <v>202</v>
      </c>
      <c r="K36" s="117" t="s">
        <v>203</v>
      </c>
      <c r="L36" s="117" t="s">
        <v>204</v>
      </c>
      <c r="M36" s="117" t="s">
        <v>205</v>
      </c>
      <c r="N36" s="117" t="s">
        <v>206</v>
      </c>
      <c r="O36" s="117" t="s">
        <v>207</v>
      </c>
      <c r="P36">
        <v>24</v>
      </c>
    </row>
    <row r="37" spans="1:16" ht="12.75" customHeight="1">
      <c r="A37" s="214" t="s">
        <v>96</v>
      </c>
      <c r="B37" s="215"/>
      <c r="C37" s="216"/>
      <c r="D37" s="117" t="s">
        <v>97</v>
      </c>
      <c r="E37" s="117" t="s">
        <v>208</v>
      </c>
      <c r="F37" s="117" t="s">
        <v>209</v>
      </c>
      <c r="G37" s="117" t="s">
        <v>210</v>
      </c>
      <c r="H37" s="117" t="s">
        <v>211</v>
      </c>
      <c r="I37" s="117" t="s">
        <v>212</v>
      </c>
      <c r="J37" s="117" t="s">
        <v>213</v>
      </c>
      <c r="K37" s="117" t="s">
        <v>214</v>
      </c>
      <c r="L37" s="117" t="s">
        <v>215</v>
      </c>
      <c r="M37" s="117" t="s">
        <v>216</v>
      </c>
      <c r="N37" s="117" t="s">
        <v>217</v>
      </c>
      <c r="O37" s="117" t="s">
        <v>218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201</v>
      </c>
      <c r="F38" s="117" t="s">
        <v>144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14" t="s">
        <v>132</v>
      </c>
      <c r="B40" s="215"/>
      <c r="C40" s="216"/>
      <c r="D40" s="148" t="s">
        <v>133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146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148</v>
      </c>
      <c r="E43" s="117" t="s">
        <v>176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149</v>
      </c>
      <c r="E44" s="117" t="s">
        <v>252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96</v>
      </c>
      <c r="B45" s="215"/>
      <c r="C45" s="216"/>
      <c r="D45" s="117" t="s">
        <v>151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153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155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132</v>
      </c>
      <c r="B48" s="215"/>
      <c r="C48" s="216"/>
      <c r="D48" s="148" t="s">
        <v>157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160</v>
      </c>
      <c r="E50" s="117" t="s">
        <v>258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162</v>
      </c>
      <c r="E51" s="117" t="s">
        <v>166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164</v>
      </c>
      <c r="E52" s="117" t="s">
        <v>259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96</v>
      </c>
      <c r="B53" s="215"/>
      <c r="C53" s="216"/>
      <c r="D53" s="117" t="s">
        <v>166</v>
      </c>
      <c r="E53" s="117" t="s">
        <v>260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168</v>
      </c>
      <c r="E54" s="117" t="s">
        <v>166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168</v>
      </c>
      <c r="E55" s="147" t="s">
        <v>261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132</v>
      </c>
      <c r="B56" s="215"/>
      <c r="C56" s="216"/>
      <c r="D56" s="148" t="s">
        <v>171</v>
      </c>
      <c r="E56" s="148" t="s">
        <v>262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263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2" t="s">
        <v>268</v>
      </c>
      <c r="H4" s="252" t="s">
        <v>266</v>
      </c>
      <c r="I4" s="212" t="s">
        <v>267</v>
      </c>
      <c r="J4" s="213"/>
      <c r="K4" s="252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66" t="s">
        <v>273</v>
      </c>
      <c r="H8" s="66" t="s">
        <v>274</v>
      </c>
      <c r="I8" s="66" t="s">
        <v>275</v>
      </c>
      <c r="J8" s="66" t="s">
        <v>276</v>
      </c>
      <c r="K8" s="67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10</v>
      </c>
      <c r="E9" s="80">
        <v>112</v>
      </c>
      <c r="F9" s="114">
        <v>102</v>
      </c>
      <c r="G9" s="166">
        <v>10</v>
      </c>
      <c r="H9" s="138">
        <v>10</v>
      </c>
      <c r="I9" s="80">
        <v>117</v>
      </c>
      <c r="J9" s="80">
        <v>110</v>
      </c>
      <c r="K9" s="166">
        <v>6.1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10</v>
      </c>
      <c r="E10" s="80">
        <v>417</v>
      </c>
      <c r="F10" s="114">
        <v>387</v>
      </c>
      <c r="G10" s="166">
        <v>7.9</v>
      </c>
      <c r="H10" s="138">
        <v>56</v>
      </c>
      <c r="I10" s="80">
        <v>439</v>
      </c>
      <c r="J10" s="80">
        <v>406</v>
      </c>
      <c r="K10" s="166">
        <v>8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4</v>
      </c>
      <c r="E11" s="80">
        <v>123</v>
      </c>
      <c r="F11" s="114">
        <v>108</v>
      </c>
      <c r="G11" s="166">
        <v>14</v>
      </c>
      <c r="H11" s="138">
        <v>4</v>
      </c>
      <c r="I11" s="80">
        <v>118</v>
      </c>
      <c r="J11" s="80">
        <v>109</v>
      </c>
      <c r="K11" s="166">
        <v>8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90</v>
      </c>
      <c r="E12" s="80">
        <v>229</v>
      </c>
      <c r="F12" s="114">
        <v>208</v>
      </c>
      <c r="G12" s="166">
        <v>10.2</v>
      </c>
      <c r="H12" s="138">
        <v>78</v>
      </c>
      <c r="I12" s="80">
        <v>237</v>
      </c>
      <c r="J12" s="80">
        <v>219</v>
      </c>
      <c r="K12" s="166">
        <v>8.4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3</v>
      </c>
      <c r="E13" s="80">
        <v>223</v>
      </c>
      <c r="F13" s="114">
        <v>214</v>
      </c>
      <c r="G13" s="166">
        <v>4.5</v>
      </c>
      <c r="H13" s="138">
        <v>3</v>
      </c>
      <c r="I13" s="80">
        <v>201</v>
      </c>
      <c r="J13" s="80">
        <v>198</v>
      </c>
      <c r="K13" s="166">
        <v>1.8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52</v>
      </c>
      <c r="E14" s="80">
        <v>970</v>
      </c>
      <c r="F14" s="114">
        <v>917</v>
      </c>
      <c r="G14" s="166">
        <v>5.7</v>
      </c>
      <c r="H14" s="138">
        <v>51</v>
      </c>
      <c r="I14" s="80">
        <v>948</v>
      </c>
      <c r="J14" s="80">
        <v>923</v>
      </c>
      <c r="K14" s="166">
        <v>2.7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27</v>
      </c>
      <c r="E15" s="80">
        <v>1615</v>
      </c>
      <c r="F15" s="114">
        <v>1546</v>
      </c>
      <c r="G15" s="166">
        <v>4.5</v>
      </c>
      <c r="H15" s="138">
        <v>28</v>
      </c>
      <c r="I15" s="80">
        <v>1573</v>
      </c>
      <c r="J15" s="80">
        <v>1576</v>
      </c>
      <c r="K15" s="166">
        <v>-0.2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1</v>
      </c>
      <c r="E16" s="80">
        <v>47</v>
      </c>
      <c r="F16" s="114">
        <v>41</v>
      </c>
      <c r="G16" s="166">
        <v>13.9</v>
      </c>
      <c r="H16" s="138">
        <v>6</v>
      </c>
      <c r="I16" s="80">
        <v>29</v>
      </c>
      <c r="J16" s="80">
        <v>29</v>
      </c>
      <c r="K16" s="166">
        <v>0.1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207</v>
      </c>
      <c r="F17" s="114">
        <v>194</v>
      </c>
      <c r="G17" s="166">
        <v>6.8</v>
      </c>
      <c r="H17" s="138">
        <v>0</v>
      </c>
      <c r="I17" s="80">
        <v>219</v>
      </c>
      <c r="J17" s="80">
        <v>211</v>
      </c>
      <c r="K17" s="166">
        <v>3.9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3943</v>
      </c>
      <c r="F18" s="32">
        <f>SUM(F9:F17)</f>
        <v>3717</v>
      </c>
      <c r="G18" s="166">
        <f>((E18-F18)/F18)*100</f>
        <v>6.0801721818670975</v>
      </c>
      <c r="H18" s="139"/>
      <c r="I18" s="81">
        <f>SUM(I9:I17)</f>
        <v>3881</v>
      </c>
      <c r="J18" s="81">
        <f>SUM(J9:J17)</f>
        <v>3781</v>
      </c>
      <c r="K18" s="166">
        <f>((I18-J18)/J18)*100</f>
        <v>2.644802962179318</v>
      </c>
    </row>
    <row r="19" spans="1:11" ht="12.75" customHeight="1">
      <c r="A19" s="58" t="s">
        <v>288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34</v>
      </c>
      <c r="E20" s="80">
        <v>121</v>
      </c>
      <c r="F20" s="114">
        <v>110</v>
      </c>
      <c r="G20" s="166">
        <v>10.3</v>
      </c>
      <c r="H20" s="138">
        <v>33</v>
      </c>
      <c r="I20" s="80">
        <v>101</v>
      </c>
      <c r="J20" s="80">
        <v>99</v>
      </c>
      <c r="K20" s="166">
        <v>2.2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94</v>
      </c>
      <c r="E22" s="80">
        <v>1862</v>
      </c>
      <c r="F22" s="114">
        <v>1743</v>
      </c>
      <c r="G22" s="166">
        <v>6.8</v>
      </c>
      <c r="H22" s="138">
        <v>96</v>
      </c>
      <c r="I22" s="80">
        <v>2081</v>
      </c>
      <c r="J22" s="80">
        <v>1912</v>
      </c>
      <c r="K22" s="166">
        <v>8.9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48</v>
      </c>
      <c r="E23" s="80">
        <v>1437</v>
      </c>
      <c r="F23" s="114">
        <v>1351</v>
      </c>
      <c r="G23" s="166">
        <v>6.3</v>
      </c>
      <c r="H23" s="138">
        <v>55</v>
      </c>
      <c r="I23" s="80">
        <v>1477</v>
      </c>
      <c r="J23" s="80">
        <v>1438</v>
      </c>
      <c r="K23" s="166">
        <v>2.7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21</v>
      </c>
      <c r="E24" s="80">
        <v>398</v>
      </c>
      <c r="F24" s="114">
        <v>374</v>
      </c>
      <c r="G24" s="166">
        <v>6.6</v>
      </c>
      <c r="H24" s="138">
        <v>22</v>
      </c>
      <c r="I24" s="80">
        <v>393</v>
      </c>
      <c r="J24" s="80">
        <v>403</v>
      </c>
      <c r="K24" s="166">
        <v>-2.5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20</v>
      </c>
      <c r="E25" s="80">
        <v>1426</v>
      </c>
      <c r="F25" s="114">
        <v>1285</v>
      </c>
      <c r="G25" s="166">
        <v>11</v>
      </c>
      <c r="H25" s="138">
        <v>18</v>
      </c>
      <c r="I25" s="80">
        <v>1530</v>
      </c>
      <c r="J25" s="80">
        <v>1529</v>
      </c>
      <c r="K25" s="166">
        <v>0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60</v>
      </c>
      <c r="E26" s="80">
        <v>1170</v>
      </c>
      <c r="F26" s="114">
        <v>1084</v>
      </c>
      <c r="G26" s="166">
        <v>7.9</v>
      </c>
      <c r="H26" s="138">
        <v>58</v>
      </c>
      <c r="I26" s="80">
        <v>1231</v>
      </c>
      <c r="J26" s="80">
        <v>1178</v>
      </c>
      <c r="K26" s="166">
        <v>4.5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318</v>
      </c>
      <c r="E27" s="80">
        <v>1586</v>
      </c>
      <c r="F27" s="114">
        <v>1441</v>
      </c>
      <c r="G27" s="166">
        <v>10.1</v>
      </c>
      <c r="H27" s="138">
        <v>322</v>
      </c>
      <c r="I27" s="80">
        <v>1558</v>
      </c>
      <c r="J27" s="80">
        <v>1610</v>
      </c>
      <c r="K27" s="166">
        <v>-3.2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9</v>
      </c>
      <c r="E28" s="80">
        <v>512</v>
      </c>
      <c r="F28" s="114">
        <v>478</v>
      </c>
      <c r="G28" s="166">
        <v>7</v>
      </c>
      <c r="H28" s="138">
        <v>2</v>
      </c>
      <c r="I28" s="80">
        <v>468</v>
      </c>
      <c r="J28" s="80">
        <v>468</v>
      </c>
      <c r="K28" s="166">
        <v>0.1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8512</v>
      </c>
      <c r="F29" s="32">
        <f>SUM(F20:F28)</f>
        <v>7866</v>
      </c>
      <c r="G29" s="166">
        <f>((E29-F29)/F29)*100</f>
        <v>8.212560386473431</v>
      </c>
      <c r="H29" s="139"/>
      <c r="I29" s="81">
        <f>SUM(I20:I28)</f>
        <v>8839</v>
      </c>
      <c r="J29" s="81">
        <f>SUM(J20:J28)</f>
        <v>8637</v>
      </c>
      <c r="K29" s="166">
        <f>((I29-J29)/J29)*100</f>
        <v>2.3387750376288063</v>
      </c>
    </row>
    <row r="30" spans="1:11" ht="12.75" customHeight="1">
      <c r="A30" s="58" t="s">
        <v>298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15</v>
      </c>
      <c r="E31" s="80">
        <v>1357</v>
      </c>
      <c r="F31" s="114">
        <v>1288</v>
      </c>
      <c r="G31" s="166">
        <v>5.3</v>
      </c>
      <c r="H31" s="138">
        <v>16</v>
      </c>
      <c r="I31" s="80">
        <v>1143</v>
      </c>
      <c r="J31" s="80">
        <v>1160</v>
      </c>
      <c r="K31" s="166">
        <v>-1.4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1154</v>
      </c>
      <c r="F32" s="114">
        <v>1065</v>
      </c>
      <c r="G32" s="166">
        <v>8.4</v>
      </c>
      <c r="H32" s="138">
        <v>0</v>
      </c>
      <c r="I32" s="80">
        <v>1266</v>
      </c>
      <c r="J32" s="80">
        <v>1268</v>
      </c>
      <c r="K32" s="166">
        <v>-0.2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58</v>
      </c>
      <c r="E33" s="80">
        <v>896</v>
      </c>
      <c r="F33" s="114">
        <v>861</v>
      </c>
      <c r="G33" s="166">
        <v>4</v>
      </c>
      <c r="H33" s="138">
        <v>58</v>
      </c>
      <c r="I33" s="80">
        <v>964</v>
      </c>
      <c r="J33" s="80">
        <v>936</v>
      </c>
      <c r="K33" s="166">
        <v>3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66</v>
      </c>
      <c r="E34" s="80">
        <v>738</v>
      </c>
      <c r="F34" s="114">
        <v>698</v>
      </c>
      <c r="G34" s="166">
        <v>5.7</v>
      </c>
      <c r="H34" s="138">
        <v>65</v>
      </c>
      <c r="I34" s="80">
        <v>766</v>
      </c>
      <c r="J34" s="80">
        <v>760</v>
      </c>
      <c r="K34" s="166">
        <v>0.7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63</v>
      </c>
      <c r="E35" s="80">
        <v>1263</v>
      </c>
      <c r="F35" s="114">
        <v>1176</v>
      </c>
      <c r="G35" s="166">
        <v>7.4</v>
      </c>
      <c r="H35" s="138">
        <v>63</v>
      </c>
      <c r="I35" s="80">
        <v>1344</v>
      </c>
      <c r="J35" s="80">
        <v>1299</v>
      </c>
      <c r="K35" s="166">
        <v>3.4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24</v>
      </c>
      <c r="E36" s="80">
        <v>1100</v>
      </c>
      <c r="F36" s="114">
        <v>1062</v>
      </c>
      <c r="G36" s="166">
        <v>3.5</v>
      </c>
      <c r="H36" s="138">
        <v>23</v>
      </c>
      <c r="I36" s="80">
        <v>1117</v>
      </c>
      <c r="J36" s="80">
        <v>1110</v>
      </c>
      <c r="K36" s="166">
        <v>0.7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80</v>
      </c>
      <c r="E37" s="80">
        <v>1127</v>
      </c>
      <c r="F37" s="114">
        <v>1023</v>
      </c>
      <c r="G37" s="166">
        <v>10.2</v>
      </c>
      <c r="H37" s="138">
        <v>80</v>
      </c>
      <c r="I37" s="80">
        <v>1160</v>
      </c>
      <c r="J37" s="80">
        <v>1132</v>
      </c>
      <c r="K37" s="166">
        <v>2.4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36</v>
      </c>
      <c r="E38" s="80">
        <v>583</v>
      </c>
      <c r="F38" s="114">
        <v>553</v>
      </c>
      <c r="G38" s="166">
        <v>5.5</v>
      </c>
      <c r="H38" s="138">
        <v>36</v>
      </c>
      <c r="I38" s="80">
        <v>599</v>
      </c>
      <c r="J38" s="80">
        <v>588</v>
      </c>
      <c r="K38" s="166">
        <v>2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34</v>
      </c>
      <c r="E39" s="80">
        <v>357</v>
      </c>
      <c r="F39" s="114">
        <v>357</v>
      </c>
      <c r="G39" s="166">
        <v>-0.1</v>
      </c>
      <c r="H39" s="138">
        <v>30</v>
      </c>
      <c r="I39" s="80">
        <v>377</v>
      </c>
      <c r="J39" s="80">
        <v>396</v>
      </c>
      <c r="K39" s="166">
        <v>-4.8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46</v>
      </c>
      <c r="E40" s="80">
        <v>1326</v>
      </c>
      <c r="F40" s="114">
        <v>1222</v>
      </c>
      <c r="G40" s="166">
        <v>8.5</v>
      </c>
      <c r="H40" s="138">
        <v>45</v>
      </c>
      <c r="I40" s="80">
        <v>1376</v>
      </c>
      <c r="J40" s="80">
        <v>1348</v>
      </c>
      <c r="K40" s="166">
        <v>2.1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39</v>
      </c>
      <c r="E41" s="80">
        <v>333</v>
      </c>
      <c r="F41" s="114">
        <v>330</v>
      </c>
      <c r="G41" s="166">
        <v>0.9</v>
      </c>
      <c r="H41" s="138">
        <v>37</v>
      </c>
      <c r="I41" s="80">
        <v>321</v>
      </c>
      <c r="J41" s="80">
        <v>318</v>
      </c>
      <c r="K41" s="166">
        <v>0.8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75</v>
      </c>
      <c r="E42" s="80">
        <v>1237</v>
      </c>
      <c r="F42" s="114">
        <v>1177</v>
      </c>
      <c r="G42" s="166">
        <v>5.1</v>
      </c>
      <c r="H42" s="138">
        <v>75</v>
      </c>
      <c r="I42" s="80">
        <v>1279</v>
      </c>
      <c r="J42" s="80">
        <v>1247</v>
      </c>
      <c r="K42" s="166">
        <v>2.5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11471</v>
      </c>
      <c r="F43" s="32">
        <f>SUM(F31:F42)</f>
        <v>10812</v>
      </c>
      <c r="G43" s="166">
        <f>((E43-F43)/F43)*100</f>
        <v>6.095079541250462</v>
      </c>
      <c r="H43" s="139"/>
      <c r="I43" s="81">
        <f>SUM(I31:I42)</f>
        <v>11712</v>
      </c>
      <c r="J43" s="81">
        <f>SUM(J31:J42)</f>
        <v>11562</v>
      </c>
      <c r="K43" s="166">
        <f>((I43-J43)/J43)*100</f>
        <v>1.2973533990659056</v>
      </c>
    </row>
    <row r="44" spans="1:11" ht="12.75" customHeight="1">
      <c r="A44" s="58" t="s">
        <v>311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62</v>
      </c>
      <c r="E45" s="80">
        <v>1179</v>
      </c>
      <c r="F45" s="114">
        <v>1106</v>
      </c>
      <c r="G45" s="166">
        <v>6.6</v>
      </c>
      <c r="H45" s="138">
        <v>57</v>
      </c>
      <c r="I45" s="80">
        <v>1217</v>
      </c>
      <c r="J45" s="80">
        <v>1165</v>
      </c>
      <c r="K45" s="166">
        <v>4.5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16</v>
      </c>
      <c r="E46" s="80">
        <v>747</v>
      </c>
      <c r="F46" s="114">
        <v>666</v>
      </c>
      <c r="G46" s="166">
        <v>12</v>
      </c>
      <c r="H46" s="138">
        <v>20</v>
      </c>
      <c r="I46" s="80">
        <v>793</v>
      </c>
      <c r="J46" s="80">
        <v>792</v>
      </c>
      <c r="K46" s="166">
        <v>0.2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22</v>
      </c>
      <c r="E47" s="80">
        <v>1132</v>
      </c>
      <c r="F47" s="114">
        <v>997</v>
      </c>
      <c r="G47" s="166">
        <v>13.6</v>
      </c>
      <c r="H47" s="138">
        <v>22</v>
      </c>
      <c r="I47" s="80">
        <v>1227</v>
      </c>
      <c r="J47" s="80">
        <v>1238</v>
      </c>
      <c r="K47" s="166">
        <v>-0.9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882</v>
      </c>
      <c r="F48" s="114">
        <v>820</v>
      </c>
      <c r="G48" s="166">
        <v>7.6</v>
      </c>
      <c r="H48" s="138">
        <v>4</v>
      </c>
      <c r="I48" s="80">
        <v>912</v>
      </c>
      <c r="J48" s="80">
        <v>914</v>
      </c>
      <c r="K48" s="166">
        <v>-0.3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44</v>
      </c>
      <c r="E49" s="80">
        <v>1061</v>
      </c>
      <c r="F49" s="114">
        <v>1000</v>
      </c>
      <c r="G49" s="166">
        <v>6</v>
      </c>
      <c r="H49" s="138">
        <v>30</v>
      </c>
      <c r="I49" s="80">
        <v>1073</v>
      </c>
      <c r="J49" s="80">
        <v>997</v>
      </c>
      <c r="K49" s="166">
        <v>7.6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38</v>
      </c>
      <c r="E50" s="80">
        <v>997</v>
      </c>
      <c r="F50" s="114">
        <v>896</v>
      </c>
      <c r="G50" s="166">
        <v>11.3</v>
      </c>
      <c r="H50" s="138">
        <v>43</v>
      </c>
      <c r="I50" s="80">
        <v>912</v>
      </c>
      <c r="J50" s="80">
        <v>884</v>
      </c>
      <c r="K50" s="166">
        <v>3.2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19</v>
      </c>
      <c r="E51" s="80">
        <v>1246</v>
      </c>
      <c r="F51" s="114">
        <v>1114</v>
      </c>
      <c r="G51" s="166">
        <v>11.8</v>
      </c>
      <c r="H51" s="138">
        <v>14</v>
      </c>
      <c r="I51" s="80">
        <v>1447</v>
      </c>
      <c r="J51" s="80">
        <v>1439</v>
      </c>
      <c r="K51" s="166">
        <v>0.6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3</v>
      </c>
      <c r="E52" s="80">
        <v>3722</v>
      </c>
      <c r="F52" s="114">
        <v>3780</v>
      </c>
      <c r="G52" s="166">
        <v>-1.5</v>
      </c>
      <c r="H52" s="138">
        <v>4</v>
      </c>
      <c r="I52" s="80">
        <v>4011</v>
      </c>
      <c r="J52" s="80">
        <v>3935</v>
      </c>
      <c r="K52" s="166">
        <v>1.9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10966</v>
      </c>
      <c r="F53" s="32">
        <f>SUM(F45:F52)</f>
        <v>10379</v>
      </c>
      <c r="G53" s="166">
        <f>((E53-F53)/F53)*100</f>
        <v>5.655650833413624</v>
      </c>
      <c r="H53" s="139"/>
      <c r="I53" s="81">
        <f>SUM(I45:I52)</f>
        <v>11592</v>
      </c>
      <c r="J53" s="81">
        <f>SUM(J45:J52)</f>
        <v>11364</v>
      </c>
      <c r="K53" s="166">
        <f>((I53-J53)/J53)*100</f>
        <v>2.0063357972544877</v>
      </c>
    </row>
    <row r="54" spans="1:11" ht="12.75" customHeight="1">
      <c r="A54" s="58" t="s">
        <v>320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33</v>
      </c>
      <c r="E55" s="80">
        <v>81</v>
      </c>
      <c r="F55" s="114">
        <v>76</v>
      </c>
      <c r="G55" s="166">
        <v>6</v>
      </c>
      <c r="H55" s="138">
        <v>35</v>
      </c>
      <c r="I55" s="80">
        <v>79</v>
      </c>
      <c r="J55" s="80">
        <v>77</v>
      </c>
      <c r="K55" s="166">
        <v>1.9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41</v>
      </c>
      <c r="E56" s="80">
        <v>900</v>
      </c>
      <c r="F56" s="114">
        <v>882</v>
      </c>
      <c r="G56" s="166">
        <v>2</v>
      </c>
      <c r="H56" s="138">
        <v>35</v>
      </c>
      <c r="I56" s="80">
        <v>925</v>
      </c>
      <c r="J56" s="80">
        <v>899</v>
      </c>
      <c r="K56" s="166">
        <v>3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63</v>
      </c>
      <c r="E57" s="80">
        <v>2709</v>
      </c>
      <c r="F57" s="114">
        <v>2548</v>
      </c>
      <c r="G57" s="166">
        <v>6.3</v>
      </c>
      <c r="H57" s="138">
        <v>72</v>
      </c>
      <c r="I57" s="80">
        <v>2625</v>
      </c>
      <c r="J57" s="80">
        <v>2547</v>
      </c>
      <c r="K57" s="166">
        <v>3.1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52</v>
      </c>
      <c r="E58" s="80">
        <v>796</v>
      </c>
      <c r="F58" s="114">
        <v>757</v>
      </c>
      <c r="G58" s="166">
        <v>5.2</v>
      </c>
      <c r="H58" s="138">
        <v>58</v>
      </c>
      <c r="I58" s="80">
        <v>850</v>
      </c>
      <c r="J58" s="80">
        <v>828</v>
      </c>
      <c r="K58" s="166">
        <v>2.6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10</v>
      </c>
      <c r="E59" s="80">
        <v>66</v>
      </c>
      <c r="F59" s="114">
        <v>64</v>
      </c>
      <c r="G59" s="166">
        <v>2.7</v>
      </c>
      <c r="H59" s="138">
        <v>9</v>
      </c>
      <c r="I59" s="80">
        <v>56</v>
      </c>
      <c r="J59" s="80">
        <v>54</v>
      </c>
      <c r="K59" s="166">
        <v>3.1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107</v>
      </c>
      <c r="E60" s="80">
        <v>400</v>
      </c>
      <c r="F60" s="114">
        <v>388</v>
      </c>
      <c r="G60" s="166">
        <v>3.2</v>
      </c>
      <c r="H60" s="138">
        <v>112</v>
      </c>
      <c r="I60" s="80">
        <v>398</v>
      </c>
      <c r="J60" s="80">
        <v>390</v>
      </c>
      <c r="K60" s="166">
        <v>2</v>
      </c>
      <c r="L60">
        <v>44</v>
      </c>
      <c r="P60" s="136"/>
      <c r="Q60" s="136">
        <v>43162</v>
      </c>
      <c r="R60" s="136">
        <v>40720</v>
      </c>
      <c r="S60" s="137">
        <v>6</v>
      </c>
      <c r="T60" s="136">
        <v>44356</v>
      </c>
      <c r="U60" s="136">
        <v>43471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65</v>
      </c>
      <c r="E61" s="80">
        <v>372</v>
      </c>
      <c r="F61" s="114">
        <v>363</v>
      </c>
      <c r="G61" s="166">
        <v>2.4</v>
      </c>
      <c r="H61" s="138">
        <v>63</v>
      </c>
      <c r="I61" s="80">
        <v>363</v>
      </c>
      <c r="J61" s="80">
        <v>354</v>
      </c>
      <c r="K61" s="166">
        <v>2.5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38</v>
      </c>
      <c r="E62" s="80">
        <v>265</v>
      </c>
      <c r="F62" s="114">
        <v>258</v>
      </c>
      <c r="G62" s="166">
        <v>2.9</v>
      </c>
      <c r="H62" s="138">
        <v>35</v>
      </c>
      <c r="I62" s="80">
        <v>273</v>
      </c>
      <c r="J62" s="80">
        <v>271</v>
      </c>
      <c r="K62" s="166">
        <v>0.8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36</v>
      </c>
      <c r="E63" s="80">
        <v>669</v>
      </c>
      <c r="F63" s="114">
        <v>644</v>
      </c>
      <c r="G63" s="166">
        <v>3.8</v>
      </c>
      <c r="H63" s="138">
        <v>30</v>
      </c>
      <c r="I63" s="80">
        <v>727</v>
      </c>
      <c r="J63" s="80">
        <v>697</v>
      </c>
      <c r="K63" s="166">
        <v>4.4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106</v>
      </c>
      <c r="E64" s="80">
        <v>646</v>
      </c>
      <c r="F64" s="114">
        <v>625</v>
      </c>
      <c r="G64" s="166">
        <v>3.4</v>
      </c>
      <c r="H64" s="138">
        <v>105</v>
      </c>
      <c r="I64" s="80">
        <v>629</v>
      </c>
      <c r="J64" s="80">
        <v>627</v>
      </c>
      <c r="K64" s="166">
        <v>0.4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44</v>
      </c>
      <c r="E65" s="80">
        <v>372</v>
      </c>
      <c r="F65" s="114">
        <v>360</v>
      </c>
      <c r="G65" s="166">
        <v>3.3</v>
      </c>
      <c r="H65" s="138">
        <v>43</v>
      </c>
      <c r="I65" s="80">
        <v>410</v>
      </c>
      <c r="J65" s="80">
        <v>398</v>
      </c>
      <c r="K65" s="166">
        <v>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68</v>
      </c>
      <c r="E66" s="80">
        <v>718</v>
      </c>
      <c r="F66" s="114">
        <v>699</v>
      </c>
      <c r="G66" s="166">
        <v>2.6</v>
      </c>
      <c r="H66" s="138">
        <v>68</v>
      </c>
      <c r="I66" s="80">
        <v>695</v>
      </c>
      <c r="J66" s="80">
        <v>671</v>
      </c>
      <c r="K66" s="166">
        <v>3.5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94</v>
      </c>
      <c r="E67" s="80">
        <v>280</v>
      </c>
      <c r="F67" s="114">
        <v>284</v>
      </c>
      <c r="G67" s="166">
        <v>-1.4</v>
      </c>
      <c r="H67" s="138">
        <v>93</v>
      </c>
      <c r="I67" s="80">
        <v>301</v>
      </c>
      <c r="J67" s="80">
        <v>314</v>
      </c>
      <c r="K67" s="166">
        <v>-4</v>
      </c>
      <c r="L67">
        <v>51</v>
      </c>
    </row>
    <row r="68" spans="1:11" ht="12.75" customHeight="1">
      <c r="A68" s="236" t="s">
        <v>287</v>
      </c>
      <c r="B68" s="237"/>
      <c r="C68" s="238"/>
      <c r="D68" s="71"/>
      <c r="E68" s="81">
        <f>SUM(E55:E67)</f>
        <v>8274</v>
      </c>
      <c r="F68" s="32">
        <f>SUM(F55:F67)</f>
        <v>7948</v>
      </c>
      <c r="G68" s="166">
        <f>((E68-F68)/F68)*100</f>
        <v>4.101660795168596</v>
      </c>
      <c r="H68" s="82"/>
      <c r="I68" s="81">
        <f>SUM(I55:I67)</f>
        <v>8331</v>
      </c>
      <c r="J68" s="81">
        <f>SUM(J55:J67)</f>
        <v>8127</v>
      </c>
      <c r="K68" s="166">
        <f>((I68-J68)/J68)*100</f>
        <v>2.5101513473606496</v>
      </c>
    </row>
    <row r="69" spans="1:11" ht="12.75" customHeight="1">
      <c r="A69" s="233" t="s">
        <v>334</v>
      </c>
      <c r="B69" s="234"/>
      <c r="C69" s="235"/>
      <c r="D69" s="81">
        <f>SUM(D6:D68)</f>
        <v>2301</v>
      </c>
      <c r="E69" s="81">
        <f>Q60</f>
        <v>43162</v>
      </c>
      <c r="F69" s="32">
        <f>R60</f>
        <v>40720</v>
      </c>
      <c r="G69" s="166">
        <f>S60</f>
        <v>6</v>
      </c>
      <c r="H69" s="81">
        <f>SUM(H6:H68)</f>
        <v>2322</v>
      </c>
      <c r="I69" s="81">
        <f>T60</f>
        <v>44356</v>
      </c>
      <c r="J69" s="81">
        <f>U60</f>
        <v>43471</v>
      </c>
      <c r="K69" s="166">
        <f>V60</f>
        <v>2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6" t="s">
        <v>268</v>
      </c>
      <c r="H4" s="252" t="s">
        <v>266</v>
      </c>
      <c r="I4" s="212" t="s">
        <v>267</v>
      </c>
      <c r="J4" s="213"/>
      <c r="K4" s="256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130" t="s">
        <v>273</v>
      </c>
      <c r="H8" s="66" t="s">
        <v>274</v>
      </c>
      <c r="I8" s="66" t="s">
        <v>275</v>
      </c>
      <c r="J8" s="66" t="s">
        <v>276</v>
      </c>
      <c r="K8" s="131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20</v>
      </c>
      <c r="E9" s="80">
        <v>1654</v>
      </c>
      <c r="F9" s="80">
        <v>1527</v>
      </c>
      <c r="G9" s="166">
        <v>8.3</v>
      </c>
      <c r="H9" s="138">
        <v>21</v>
      </c>
      <c r="I9" s="80">
        <v>1771</v>
      </c>
      <c r="J9" s="80">
        <v>1673</v>
      </c>
      <c r="K9" s="166">
        <v>5.9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0</v>
      </c>
      <c r="E10" s="80">
        <v>200</v>
      </c>
      <c r="F10" s="80">
        <v>188</v>
      </c>
      <c r="G10" s="166">
        <v>6.5</v>
      </c>
      <c r="H10" s="138">
        <v>12</v>
      </c>
      <c r="I10" s="80">
        <v>212</v>
      </c>
      <c r="J10" s="80">
        <v>200</v>
      </c>
      <c r="K10" s="166">
        <v>6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29</v>
      </c>
      <c r="E11" s="80">
        <v>3392</v>
      </c>
      <c r="F11" s="80">
        <v>3089</v>
      </c>
      <c r="G11" s="166">
        <v>9.8</v>
      </c>
      <c r="H11" s="138">
        <v>29</v>
      </c>
      <c r="I11" s="80">
        <v>3633</v>
      </c>
      <c r="J11" s="80">
        <v>3359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71</v>
      </c>
      <c r="E12" s="80">
        <v>487</v>
      </c>
      <c r="F12" s="80">
        <v>444</v>
      </c>
      <c r="G12" s="166">
        <v>9.6</v>
      </c>
      <c r="H12" s="138">
        <v>73</v>
      </c>
      <c r="I12" s="80">
        <v>520</v>
      </c>
      <c r="J12" s="80">
        <v>482</v>
      </c>
      <c r="K12" s="166">
        <v>7.9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40</v>
      </c>
      <c r="E13" s="80">
        <v>4068</v>
      </c>
      <c r="F13" s="80">
        <v>3866</v>
      </c>
      <c r="G13" s="166">
        <v>5.2</v>
      </c>
      <c r="H13" s="138">
        <v>38</v>
      </c>
      <c r="I13" s="80">
        <v>3795</v>
      </c>
      <c r="J13" s="80">
        <v>3707</v>
      </c>
      <c r="K13" s="166">
        <v>2.4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77</v>
      </c>
      <c r="E14" s="80">
        <v>5632</v>
      </c>
      <c r="F14" s="80">
        <v>5403</v>
      </c>
      <c r="G14" s="166">
        <v>4.2</v>
      </c>
      <c r="H14" s="138">
        <v>82</v>
      </c>
      <c r="I14" s="80">
        <v>6030</v>
      </c>
      <c r="J14" s="80">
        <v>5780</v>
      </c>
      <c r="K14" s="166">
        <v>4.3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25</v>
      </c>
      <c r="E15" s="80">
        <v>3413</v>
      </c>
      <c r="F15" s="80">
        <v>3273</v>
      </c>
      <c r="G15" s="166">
        <v>4.3</v>
      </c>
      <c r="H15" s="138">
        <v>27</v>
      </c>
      <c r="I15" s="80">
        <v>3589</v>
      </c>
      <c r="J15" s="80">
        <v>3567</v>
      </c>
      <c r="K15" s="166">
        <v>0.6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52</v>
      </c>
      <c r="E16" s="80">
        <v>372</v>
      </c>
      <c r="F16" s="80">
        <v>332</v>
      </c>
      <c r="G16" s="166">
        <v>12</v>
      </c>
      <c r="H16" s="138">
        <v>72</v>
      </c>
      <c r="I16" s="80">
        <v>329</v>
      </c>
      <c r="J16" s="80">
        <v>310</v>
      </c>
      <c r="K16" s="166">
        <v>6.1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105</v>
      </c>
      <c r="F17" s="80">
        <v>99</v>
      </c>
      <c r="G17" s="166">
        <v>6.6</v>
      </c>
      <c r="H17" s="138">
        <v>0</v>
      </c>
      <c r="I17" s="80">
        <v>120</v>
      </c>
      <c r="J17" s="80">
        <v>113</v>
      </c>
      <c r="K17" s="166">
        <v>6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19323</v>
      </c>
      <c r="F18" s="81">
        <f>SUM(F9:F17)</f>
        <v>18221</v>
      </c>
      <c r="G18" s="166">
        <f>((E18-F18)/F18)*100</f>
        <v>6.047966631908238</v>
      </c>
      <c r="H18" s="139"/>
      <c r="I18" s="81">
        <f>SUM(I9:I17)</f>
        <v>19999</v>
      </c>
      <c r="J18" s="81">
        <f>SUM(J9:J17)</f>
        <v>19191</v>
      </c>
      <c r="K18" s="166">
        <f>((I18-J18)/J18)*100</f>
        <v>4.210306914699599</v>
      </c>
    </row>
    <row r="19" spans="1:11" ht="12.75" customHeight="1">
      <c r="A19" s="58" t="s">
        <v>288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11</v>
      </c>
      <c r="E20" s="80">
        <v>365</v>
      </c>
      <c r="F20" s="80">
        <v>343</v>
      </c>
      <c r="G20" s="166">
        <v>6.6</v>
      </c>
      <c r="H20" s="138">
        <v>12</v>
      </c>
      <c r="I20" s="80">
        <v>368</v>
      </c>
      <c r="J20" s="80">
        <v>361</v>
      </c>
      <c r="K20" s="166">
        <v>1.9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80">
        <v>162</v>
      </c>
      <c r="F21" s="80">
        <v>170</v>
      </c>
      <c r="G21" s="166">
        <v>-4.6</v>
      </c>
      <c r="H21" s="138">
        <v>2</v>
      </c>
      <c r="I21" s="80">
        <v>203</v>
      </c>
      <c r="J21" s="80">
        <v>221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134</v>
      </c>
      <c r="E22" s="80">
        <v>9030</v>
      </c>
      <c r="F22" s="80">
        <v>8658</v>
      </c>
      <c r="G22" s="166">
        <v>4.3</v>
      </c>
      <c r="H22" s="138">
        <v>133</v>
      </c>
      <c r="I22" s="80">
        <v>9800</v>
      </c>
      <c r="J22" s="80">
        <v>9576</v>
      </c>
      <c r="K22" s="166">
        <v>2.3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94</v>
      </c>
      <c r="E23" s="80">
        <v>4778</v>
      </c>
      <c r="F23" s="80">
        <v>4494</v>
      </c>
      <c r="G23" s="166">
        <v>6.3</v>
      </c>
      <c r="H23" s="138">
        <v>83</v>
      </c>
      <c r="I23" s="80">
        <v>4715</v>
      </c>
      <c r="J23" s="80">
        <v>4657</v>
      </c>
      <c r="K23" s="166">
        <v>1.2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26</v>
      </c>
      <c r="E24" s="80">
        <v>2764</v>
      </c>
      <c r="F24" s="80">
        <v>2632</v>
      </c>
      <c r="G24" s="166">
        <v>5</v>
      </c>
      <c r="H24" s="138">
        <v>26</v>
      </c>
      <c r="I24" s="80">
        <v>2816</v>
      </c>
      <c r="J24" s="80">
        <v>2926</v>
      </c>
      <c r="K24" s="166">
        <v>-3.7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19</v>
      </c>
      <c r="E25" s="80">
        <v>4014</v>
      </c>
      <c r="F25" s="80">
        <v>3649</v>
      </c>
      <c r="G25" s="166">
        <v>10</v>
      </c>
      <c r="H25" s="138">
        <v>20</v>
      </c>
      <c r="I25" s="80">
        <v>4005</v>
      </c>
      <c r="J25" s="80">
        <v>4031</v>
      </c>
      <c r="K25" s="166">
        <v>-0.6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43</v>
      </c>
      <c r="E26" s="80">
        <v>1832</v>
      </c>
      <c r="F26" s="80">
        <v>1723</v>
      </c>
      <c r="G26" s="166">
        <v>6.3</v>
      </c>
      <c r="H26" s="138">
        <v>40</v>
      </c>
      <c r="I26" s="80">
        <v>1793</v>
      </c>
      <c r="J26" s="80">
        <v>1757</v>
      </c>
      <c r="K26" s="166">
        <v>2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341</v>
      </c>
      <c r="E27" s="80">
        <v>3097</v>
      </c>
      <c r="F27" s="80">
        <v>2834</v>
      </c>
      <c r="G27" s="166">
        <v>9.3</v>
      </c>
      <c r="H27" s="138">
        <v>356</v>
      </c>
      <c r="I27" s="80">
        <v>3067</v>
      </c>
      <c r="J27" s="80">
        <v>3201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10</v>
      </c>
      <c r="E28" s="80">
        <v>459</v>
      </c>
      <c r="F28" s="80">
        <v>438</v>
      </c>
      <c r="G28" s="166">
        <v>4.9</v>
      </c>
      <c r="H28" s="138">
        <v>3</v>
      </c>
      <c r="I28" s="80">
        <v>546</v>
      </c>
      <c r="J28" s="80">
        <v>542</v>
      </c>
      <c r="K28" s="166">
        <v>0.7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26501</v>
      </c>
      <c r="F29" s="81">
        <f>SUM(F20:F28)</f>
        <v>24941</v>
      </c>
      <c r="G29" s="166">
        <f>((E29-F29)/F29)*100</f>
        <v>6.254761236518183</v>
      </c>
      <c r="H29" s="139"/>
      <c r="I29" s="81">
        <f>SUM(I20:I28)</f>
        <v>27313</v>
      </c>
      <c r="J29" s="81">
        <f>SUM(J20:J28)</f>
        <v>27272</v>
      </c>
      <c r="K29" s="166">
        <f>((I29-J29)/J29)*100</f>
        <v>0.15033734232912876</v>
      </c>
    </row>
    <row r="30" spans="1:11" ht="12.75" customHeight="1">
      <c r="A30" s="58" t="s">
        <v>298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30</v>
      </c>
      <c r="E31" s="80">
        <v>4871</v>
      </c>
      <c r="F31" s="80">
        <v>4563</v>
      </c>
      <c r="G31" s="166">
        <v>6.7</v>
      </c>
      <c r="H31" s="138">
        <v>23</v>
      </c>
      <c r="I31" s="80">
        <v>4722</v>
      </c>
      <c r="J31" s="80">
        <v>4758</v>
      </c>
      <c r="K31" s="166">
        <v>-0.7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2176</v>
      </c>
      <c r="F32" s="80">
        <v>2050</v>
      </c>
      <c r="G32" s="166">
        <v>6.2</v>
      </c>
      <c r="H32" s="138">
        <v>0</v>
      </c>
      <c r="I32" s="80">
        <v>2504</v>
      </c>
      <c r="J32" s="80">
        <v>2533</v>
      </c>
      <c r="K32" s="166">
        <v>-1.2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18</v>
      </c>
      <c r="E33" s="80">
        <v>751</v>
      </c>
      <c r="F33" s="80">
        <v>727</v>
      </c>
      <c r="G33" s="166">
        <v>3.2</v>
      </c>
      <c r="H33" s="138">
        <v>18</v>
      </c>
      <c r="I33" s="80">
        <v>793</v>
      </c>
      <c r="J33" s="80">
        <v>761</v>
      </c>
      <c r="K33" s="166">
        <v>4.1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16</v>
      </c>
      <c r="E34" s="80">
        <v>944</v>
      </c>
      <c r="F34" s="80">
        <v>907</v>
      </c>
      <c r="G34" s="166">
        <v>4</v>
      </c>
      <c r="H34" s="138">
        <v>17</v>
      </c>
      <c r="I34" s="80">
        <v>929</v>
      </c>
      <c r="J34" s="80">
        <v>936</v>
      </c>
      <c r="K34" s="166">
        <v>-0.8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55</v>
      </c>
      <c r="E35" s="80">
        <v>4529</v>
      </c>
      <c r="F35" s="80">
        <v>4267</v>
      </c>
      <c r="G35" s="166">
        <v>6.1</v>
      </c>
      <c r="H35" s="138">
        <v>55</v>
      </c>
      <c r="I35" s="80">
        <v>5425</v>
      </c>
      <c r="J35" s="80">
        <v>5053</v>
      </c>
      <c r="K35" s="166">
        <v>7.4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29</v>
      </c>
      <c r="E36" s="80">
        <v>2011</v>
      </c>
      <c r="F36" s="80">
        <v>1976</v>
      </c>
      <c r="G36" s="166">
        <v>1.8</v>
      </c>
      <c r="H36" s="138">
        <v>28</v>
      </c>
      <c r="I36" s="80">
        <v>2083</v>
      </c>
      <c r="J36" s="80">
        <v>2065</v>
      </c>
      <c r="K36" s="166">
        <v>0.9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62</v>
      </c>
      <c r="E37" s="80">
        <v>2397</v>
      </c>
      <c r="F37" s="80">
        <v>2221</v>
      </c>
      <c r="G37" s="166">
        <v>7.9</v>
      </c>
      <c r="H37" s="138">
        <v>62</v>
      </c>
      <c r="I37" s="80">
        <v>2603</v>
      </c>
      <c r="J37" s="80">
        <v>2588</v>
      </c>
      <c r="K37" s="166">
        <v>0.6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14</v>
      </c>
      <c r="E38" s="80">
        <v>512</v>
      </c>
      <c r="F38" s="80">
        <v>493</v>
      </c>
      <c r="G38" s="166">
        <v>3.9</v>
      </c>
      <c r="H38" s="138">
        <v>14</v>
      </c>
      <c r="I38" s="80">
        <v>519</v>
      </c>
      <c r="J38" s="80">
        <v>522</v>
      </c>
      <c r="K38" s="166">
        <v>-0.6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9</v>
      </c>
      <c r="E39" s="80">
        <v>136</v>
      </c>
      <c r="F39" s="80">
        <v>133</v>
      </c>
      <c r="G39" s="166">
        <v>2.2</v>
      </c>
      <c r="H39" s="138">
        <v>9</v>
      </c>
      <c r="I39" s="80">
        <v>152</v>
      </c>
      <c r="J39" s="80">
        <v>159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84</v>
      </c>
      <c r="E40" s="80">
        <v>4442</v>
      </c>
      <c r="F40" s="80">
        <v>4145</v>
      </c>
      <c r="G40" s="166">
        <v>7.2</v>
      </c>
      <c r="H40" s="138">
        <v>83</v>
      </c>
      <c r="I40" s="80">
        <v>4510</v>
      </c>
      <c r="J40" s="80">
        <v>4454</v>
      </c>
      <c r="K40" s="166">
        <v>1.3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</v>
      </c>
      <c r="E41" s="80">
        <v>165</v>
      </c>
      <c r="F41" s="80">
        <v>163</v>
      </c>
      <c r="G41" s="166">
        <v>1.1</v>
      </c>
      <c r="H41" s="138">
        <v>5</v>
      </c>
      <c r="I41" s="80">
        <v>160</v>
      </c>
      <c r="J41" s="80">
        <v>161</v>
      </c>
      <c r="K41" s="166">
        <v>-1.1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71</v>
      </c>
      <c r="E42" s="80">
        <v>1928</v>
      </c>
      <c r="F42" s="80">
        <v>1871</v>
      </c>
      <c r="G42" s="166">
        <v>3</v>
      </c>
      <c r="H42" s="138">
        <v>67</v>
      </c>
      <c r="I42" s="80">
        <v>2056</v>
      </c>
      <c r="J42" s="80">
        <v>2017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24862</v>
      </c>
      <c r="F43" s="81">
        <f>SUM(F31:F42)</f>
        <v>23516</v>
      </c>
      <c r="G43" s="166">
        <f>((E43-F43)/F43)*100</f>
        <v>5.723762544650451</v>
      </c>
      <c r="H43" s="139"/>
      <c r="I43" s="81">
        <f>SUM(I31:I42)</f>
        <v>26456</v>
      </c>
      <c r="J43" s="81">
        <f>SUM(J31:J42)</f>
        <v>26007</v>
      </c>
      <c r="K43" s="166">
        <f>((I43-J43)/J43)*100</f>
        <v>1.7264582612373593</v>
      </c>
    </row>
    <row r="44" spans="1:11" ht="12.75" customHeight="1">
      <c r="A44" s="58" t="s">
        <v>311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37</v>
      </c>
      <c r="E45" s="80">
        <v>1978</v>
      </c>
      <c r="F45" s="80">
        <v>1888</v>
      </c>
      <c r="G45" s="166">
        <v>4.8</v>
      </c>
      <c r="H45" s="138">
        <v>39</v>
      </c>
      <c r="I45" s="80">
        <v>1952</v>
      </c>
      <c r="J45" s="80">
        <v>1964</v>
      </c>
      <c r="K45" s="166">
        <v>-0.6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</v>
      </c>
      <c r="E46" s="80">
        <v>1211</v>
      </c>
      <c r="F46" s="80">
        <v>1042</v>
      </c>
      <c r="G46" s="166">
        <v>16.2</v>
      </c>
      <c r="H46" s="138">
        <v>3</v>
      </c>
      <c r="I46" s="80">
        <v>1423</v>
      </c>
      <c r="J46" s="80">
        <v>1357</v>
      </c>
      <c r="K46" s="166">
        <v>4.8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12</v>
      </c>
      <c r="E47" s="80">
        <v>1138</v>
      </c>
      <c r="F47" s="80">
        <v>1094</v>
      </c>
      <c r="G47" s="166">
        <v>4</v>
      </c>
      <c r="H47" s="138">
        <v>17</v>
      </c>
      <c r="I47" s="80">
        <v>1411</v>
      </c>
      <c r="J47" s="80">
        <v>1475</v>
      </c>
      <c r="K47" s="166">
        <v>-4.3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1684</v>
      </c>
      <c r="F48" s="80">
        <v>1624</v>
      </c>
      <c r="G48" s="166">
        <v>3.7</v>
      </c>
      <c r="H48" s="138">
        <v>7</v>
      </c>
      <c r="I48" s="80">
        <v>2016</v>
      </c>
      <c r="J48" s="80">
        <v>1956</v>
      </c>
      <c r="K48" s="166">
        <v>3.1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29</v>
      </c>
      <c r="E49" s="80">
        <v>931</v>
      </c>
      <c r="F49" s="80">
        <v>901</v>
      </c>
      <c r="G49" s="166">
        <v>3.3</v>
      </c>
      <c r="H49" s="138">
        <v>21</v>
      </c>
      <c r="I49" s="80">
        <v>1080</v>
      </c>
      <c r="J49" s="80">
        <v>985</v>
      </c>
      <c r="K49" s="166">
        <v>9.7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26</v>
      </c>
      <c r="E50" s="80">
        <v>1490</v>
      </c>
      <c r="F50" s="80">
        <v>1384</v>
      </c>
      <c r="G50" s="166">
        <v>7.6</v>
      </c>
      <c r="H50" s="138">
        <v>26</v>
      </c>
      <c r="I50" s="80">
        <v>1537</v>
      </c>
      <c r="J50" s="80">
        <v>1547</v>
      </c>
      <c r="K50" s="166">
        <v>-0.6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14</v>
      </c>
      <c r="E51" s="80">
        <v>2907</v>
      </c>
      <c r="F51" s="80">
        <v>2641</v>
      </c>
      <c r="G51" s="166">
        <v>10.1</v>
      </c>
      <c r="H51" s="138">
        <v>5</v>
      </c>
      <c r="I51" s="80">
        <v>3048</v>
      </c>
      <c r="J51" s="80">
        <v>2941</v>
      </c>
      <c r="K51" s="166">
        <v>3.6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5</v>
      </c>
      <c r="E52" s="80">
        <v>11629</v>
      </c>
      <c r="F52" s="80">
        <v>11323</v>
      </c>
      <c r="G52" s="166">
        <v>2.7</v>
      </c>
      <c r="H52" s="138">
        <v>5</v>
      </c>
      <c r="I52" s="80">
        <v>12239</v>
      </c>
      <c r="J52" s="80">
        <v>11485</v>
      </c>
      <c r="K52" s="166">
        <v>6.6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22968</v>
      </c>
      <c r="F53" s="81">
        <f>SUM(F45:F52)</f>
        <v>21897</v>
      </c>
      <c r="G53" s="166">
        <f>((E53-F53)/F53)*100</f>
        <v>4.8910809699958895</v>
      </c>
      <c r="H53" s="139"/>
      <c r="I53" s="81">
        <f>SUM(I45:I52)</f>
        <v>24706</v>
      </c>
      <c r="J53" s="81">
        <f>SUM(J45:J52)</f>
        <v>23710</v>
      </c>
      <c r="K53" s="166">
        <f>((I53-J53)/J53)*100</f>
        <v>4.20075917334458</v>
      </c>
    </row>
    <row r="54" spans="1:11" ht="12.75" customHeight="1">
      <c r="A54" s="58" t="s">
        <v>320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45</v>
      </c>
      <c r="E55" s="80">
        <v>154</v>
      </c>
      <c r="F55" s="80">
        <v>148</v>
      </c>
      <c r="G55" s="166">
        <v>3.7</v>
      </c>
      <c r="H55" s="138">
        <v>42</v>
      </c>
      <c r="I55" s="80">
        <v>147</v>
      </c>
      <c r="J55" s="80">
        <v>147</v>
      </c>
      <c r="K55" s="166">
        <v>0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72</v>
      </c>
      <c r="E56" s="80">
        <v>3165</v>
      </c>
      <c r="F56" s="80">
        <v>3071</v>
      </c>
      <c r="G56" s="166">
        <v>3.1</v>
      </c>
      <c r="H56" s="138">
        <v>103</v>
      </c>
      <c r="I56" s="80">
        <v>3125</v>
      </c>
      <c r="J56" s="80">
        <v>3066</v>
      </c>
      <c r="K56" s="166">
        <v>1.9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102</v>
      </c>
      <c r="E57" s="80">
        <v>18151</v>
      </c>
      <c r="F57" s="80">
        <v>17262</v>
      </c>
      <c r="G57" s="166">
        <v>5.2</v>
      </c>
      <c r="H57" s="138">
        <v>119</v>
      </c>
      <c r="I57" s="80">
        <v>17796</v>
      </c>
      <c r="J57" s="80">
        <v>17611</v>
      </c>
      <c r="K57" s="166">
        <v>1.1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34</v>
      </c>
      <c r="E58" s="80">
        <v>2308</v>
      </c>
      <c r="F58" s="80">
        <v>2168</v>
      </c>
      <c r="G58" s="166">
        <v>6.4</v>
      </c>
      <c r="H58" s="138">
        <v>38</v>
      </c>
      <c r="I58" s="80">
        <v>2695</v>
      </c>
      <c r="J58" s="80">
        <v>2648</v>
      </c>
      <c r="K58" s="166">
        <v>1.8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50</v>
      </c>
      <c r="E59" s="80">
        <v>440</v>
      </c>
      <c r="F59" s="80">
        <v>399</v>
      </c>
      <c r="G59" s="166">
        <v>10.4</v>
      </c>
      <c r="H59" s="138">
        <v>50</v>
      </c>
      <c r="I59" s="80">
        <v>550</v>
      </c>
      <c r="J59" s="80">
        <v>504</v>
      </c>
      <c r="K59" s="166">
        <v>9.2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72</v>
      </c>
      <c r="E60" s="80">
        <v>422</v>
      </c>
      <c r="F60" s="80">
        <v>408</v>
      </c>
      <c r="G60" s="166">
        <v>3.4</v>
      </c>
      <c r="H60" s="138">
        <v>76</v>
      </c>
      <c r="I60" s="80">
        <v>433</v>
      </c>
      <c r="J60" s="80">
        <v>419</v>
      </c>
      <c r="K60" s="166">
        <v>3.4</v>
      </c>
      <c r="L60">
        <v>44</v>
      </c>
      <c r="P60" s="136"/>
      <c r="Q60" s="136">
        <v>125388</v>
      </c>
      <c r="R60" s="136">
        <v>118966</v>
      </c>
      <c r="S60" s="137">
        <v>5.4</v>
      </c>
      <c r="T60" s="136">
        <v>130316</v>
      </c>
      <c r="U60" s="136">
        <v>127623</v>
      </c>
      <c r="V60" s="137">
        <v>2.1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9</v>
      </c>
      <c r="E61" s="80">
        <v>164</v>
      </c>
      <c r="F61" s="80">
        <v>156</v>
      </c>
      <c r="G61" s="166">
        <v>5.2</v>
      </c>
      <c r="H61" s="138">
        <v>9</v>
      </c>
      <c r="I61" s="80">
        <v>158</v>
      </c>
      <c r="J61" s="80">
        <v>157</v>
      </c>
      <c r="K61" s="166">
        <v>1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34</v>
      </c>
      <c r="E62" s="80">
        <v>1009</v>
      </c>
      <c r="F62" s="80">
        <v>998</v>
      </c>
      <c r="G62" s="166">
        <v>1.2</v>
      </c>
      <c r="H62" s="138">
        <v>35</v>
      </c>
      <c r="I62" s="80">
        <v>1053</v>
      </c>
      <c r="J62" s="80">
        <v>1049</v>
      </c>
      <c r="K62" s="166">
        <v>0.4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34</v>
      </c>
      <c r="E63" s="80">
        <v>672</v>
      </c>
      <c r="F63" s="80">
        <v>655</v>
      </c>
      <c r="G63" s="166">
        <v>2.6</v>
      </c>
      <c r="H63" s="138">
        <v>34</v>
      </c>
      <c r="I63" s="80">
        <v>727</v>
      </c>
      <c r="J63" s="80">
        <v>707</v>
      </c>
      <c r="K63" s="166">
        <v>2.9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48</v>
      </c>
      <c r="E64" s="80">
        <v>1283</v>
      </c>
      <c r="F64" s="80">
        <v>1244</v>
      </c>
      <c r="G64" s="166">
        <v>3.1</v>
      </c>
      <c r="H64" s="138">
        <v>46</v>
      </c>
      <c r="I64" s="80">
        <v>1321</v>
      </c>
      <c r="J64" s="80">
        <v>1322</v>
      </c>
      <c r="K64" s="166">
        <v>-0.1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54</v>
      </c>
      <c r="E65" s="80">
        <v>1175</v>
      </c>
      <c r="F65" s="80">
        <v>1131</v>
      </c>
      <c r="G65" s="166">
        <v>3.9</v>
      </c>
      <c r="H65" s="138">
        <v>54</v>
      </c>
      <c r="I65" s="80">
        <v>1210</v>
      </c>
      <c r="J65" s="80">
        <v>1198</v>
      </c>
      <c r="K65" s="166">
        <v>1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55</v>
      </c>
      <c r="E66" s="80">
        <v>2665</v>
      </c>
      <c r="F66" s="80">
        <v>2624</v>
      </c>
      <c r="G66" s="166">
        <v>1.6</v>
      </c>
      <c r="H66" s="138">
        <v>63</v>
      </c>
      <c r="I66" s="80">
        <v>2490</v>
      </c>
      <c r="J66" s="80">
        <v>2476</v>
      </c>
      <c r="K66" s="166">
        <v>0.6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36</v>
      </c>
      <c r="E67" s="80">
        <v>125</v>
      </c>
      <c r="F67" s="80">
        <v>127</v>
      </c>
      <c r="G67" s="166">
        <v>-1.9</v>
      </c>
      <c r="H67" s="138">
        <v>36</v>
      </c>
      <c r="I67" s="80">
        <v>135</v>
      </c>
      <c r="J67" s="80">
        <v>141</v>
      </c>
      <c r="K67" s="166">
        <v>-4.2</v>
      </c>
      <c r="L67">
        <v>51</v>
      </c>
    </row>
    <row r="68" spans="1:11" ht="12.75" customHeight="1">
      <c r="A68" s="236" t="s">
        <v>287</v>
      </c>
      <c r="B68" s="237"/>
      <c r="C68" s="238"/>
      <c r="D68" s="29"/>
      <c r="E68" s="81">
        <f>SUM(E55:E67)</f>
        <v>31733</v>
      </c>
      <c r="F68" s="81">
        <f>SUM(F55:F67)</f>
        <v>30391</v>
      </c>
      <c r="G68" s="166">
        <f>((E68-F68)/F68)*100</f>
        <v>4.415780987792439</v>
      </c>
      <c r="H68" s="82"/>
      <c r="I68" s="81">
        <f>SUM(I55:I67)</f>
        <v>31840</v>
      </c>
      <c r="J68" s="81">
        <f>SUM(J55:J67)</f>
        <v>31445</v>
      </c>
      <c r="K68" s="166">
        <f>((I68-J68)/J68)*100</f>
        <v>1.2561615519160438</v>
      </c>
    </row>
    <row r="69" spans="1:11" ht="12.75" customHeight="1">
      <c r="A69" s="233" t="s">
        <v>334</v>
      </c>
      <c r="B69" s="234"/>
      <c r="C69" s="235"/>
      <c r="D69" s="32">
        <f>SUM(D6:D68)</f>
        <v>2158</v>
      </c>
      <c r="E69" s="81">
        <f>Q60</f>
        <v>125388</v>
      </c>
      <c r="F69" s="81">
        <f>R60</f>
        <v>118966</v>
      </c>
      <c r="G69" s="166">
        <f>S60</f>
        <v>5.4</v>
      </c>
      <c r="H69" s="32">
        <f>SUM(H6:H68)</f>
        <v>2238</v>
      </c>
      <c r="I69" s="81">
        <f>T60</f>
        <v>130316</v>
      </c>
      <c r="J69" s="81">
        <f>U60</f>
        <v>127623</v>
      </c>
      <c r="K69" s="166">
        <f>V60</f>
        <v>2.1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266</v>
      </c>
      <c r="E4" s="262" t="s">
        <v>267</v>
      </c>
      <c r="F4" s="263"/>
      <c r="G4" s="258" t="s">
        <v>268</v>
      </c>
      <c r="H4" s="260" t="s">
        <v>266</v>
      </c>
      <c r="I4" s="262" t="s">
        <v>267</v>
      </c>
      <c r="J4" s="263"/>
      <c r="K4" s="258" t="s">
        <v>268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270</v>
      </c>
      <c r="E8" s="113" t="s">
        <v>271</v>
      </c>
      <c r="F8" s="113" t="s">
        <v>272</v>
      </c>
      <c r="G8" s="104" t="s">
        <v>273</v>
      </c>
      <c r="H8" s="113" t="s">
        <v>274</v>
      </c>
      <c r="I8" s="113" t="s">
        <v>275</v>
      </c>
      <c r="J8" s="113" t="s">
        <v>276</v>
      </c>
      <c r="K8" s="106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31</v>
      </c>
      <c r="E9" s="114">
        <v>2265</v>
      </c>
      <c r="F9" s="114">
        <v>2088</v>
      </c>
      <c r="G9" s="166">
        <v>8.5</v>
      </c>
      <c r="H9" s="138">
        <v>32</v>
      </c>
      <c r="I9" s="114">
        <v>2417</v>
      </c>
      <c r="J9" s="114">
        <v>2281</v>
      </c>
      <c r="K9" s="166">
        <v>6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11</v>
      </c>
      <c r="E10" s="114">
        <v>1068</v>
      </c>
      <c r="F10" s="114">
        <v>1003</v>
      </c>
      <c r="G10" s="166">
        <v>6.5</v>
      </c>
      <c r="H10" s="138">
        <v>94</v>
      </c>
      <c r="I10" s="114">
        <v>1121</v>
      </c>
      <c r="J10" s="114">
        <v>1046</v>
      </c>
      <c r="K10" s="166">
        <v>7.2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33</v>
      </c>
      <c r="E11" s="114">
        <v>4465</v>
      </c>
      <c r="F11" s="114">
        <v>4062</v>
      </c>
      <c r="G11" s="166">
        <v>9.9</v>
      </c>
      <c r="H11" s="138">
        <v>33</v>
      </c>
      <c r="I11" s="114">
        <v>4766</v>
      </c>
      <c r="J11" s="114">
        <v>4406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173</v>
      </c>
      <c r="E12" s="114">
        <v>973</v>
      </c>
      <c r="F12" s="114">
        <v>889</v>
      </c>
      <c r="G12" s="166">
        <v>9.4</v>
      </c>
      <c r="H12" s="138">
        <v>163</v>
      </c>
      <c r="I12" s="114">
        <v>1022</v>
      </c>
      <c r="J12" s="114">
        <v>950</v>
      </c>
      <c r="K12" s="166">
        <v>7.6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47</v>
      </c>
      <c r="E13" s="114">
        <v>5510</v>
      </c>
      <c r="F13" s="114">
        <v>5247</v>
      </c>
      <c r="G13" s="166">
        <v>5</v>
      </c>
      <c r="H13" s="138">
        <v>43</v>
      </c>
      <c r="I13" s="114">
        <v>5197</v>
      </c>
      <c r="J13" s="114">
        <v>5087</v>
      </c>
      <c r="K13" s="166">
        <v>2.2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143</v>
      </c>
      <c r="E14" s="114">
        <v>9619</v>
      </c>
      <c r="F14" s="114">
        <v>9202</v>
      </c>
      <c r="G14" s="166">
        <v>4.5</v>
      </c>
      <c r="H14" s="138">
        <v>147</v>
      </c>
      <c r="I14" s="114">
        <v>9948</v>
      </c>
      <c r="J14" s="114">
        <v>9643</v>
      </c>
      <c r="K14" s="166">
        <v>3.2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61</v>
      </c>
      <c r="E15" s="114">
        <v>6864</v>
      </c>
      <c r="F15" s="114">
        <v>6531</v>
      </c>
      <c r="G15" s="166">
        <v>5.1</v>
      </c>
      <c r="H15" s="138">
        <v>64</v>
      </c>
      <c r="I15" s="114">
        <v>6921</v>
      </c>
      <c r="J15" s="114">
        <v>6864</v>
      </c>
      <c r="K15" s="166">
        <v>0.8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53</v>
      </c>
      <c r="E16" s="114">
        <v>503</v>
      </c>
      <c r="F16" s="114">
        <v>448</v>
      </c>
      <c r="G16" s="166">
        <v>12.2</v>
      </c>
      <c r="H16" s="138">
        <v>78</v>
      </c>
      <c r="I16" s="114">
        <v>419</v>
      </c>
      <c r="J16" s="114">
        <v>397</v>
      </c>
      <c r="K16" s="166">
        <v>5.6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114">
        <v>552</v>
      </c>
      <c r="F17" s="114">
        <v>519</v>
      </c>
      <c r="G17" s="166">
        <v>6.2</v>
      </c>
      <c r="H17" s="138">
        <v>0</v>
      </c>
      <c r="I17" s="114">
        <v>657</v>
      </c>
      <c r="J17" s="114">
        <v>630</v>
      </c>
      <c r="K17" s="166">
        <v>4.2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32">
        <f>SUM(E9:E17)</f>
        <v>31819</v>
      </c>
      <c r="F18" s="32">
        <f>SUM(F9:F17)</f>
        <v>29989</v>
      </c>
      <c r="G18" s="166">
        <f>((E18-F18)/F18)*100</f>
        <v>6.102237487078596</v>
      </c>
      <c r="H18" s="139"/>
      <c r="I18" s="32">
        <f>SUM(I9:I17)</f>
        <v>32468</v>
      </c>
      <c r="J18" s="32">
        <f>SUM(J9:J17)</f>
        <v>31304</v>
      </c>
      <c r="K18" s="166">
        <f>((I18-J18)/J18)*100</f>
        <v>3.718374648607207</v>
      </c>
    </row>
    <row r="19" spans="1:11" ht="12.75" customHeight="1">
      <c r="A19" s="58" t="s">
        <v>288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289</v>
      </c>
      <c r="B20" s="237"/>
      <c r="C20" s="238"/>
      <c r="D20" s="138">
        <v>65</v>
      </c>
      <c r="E20" s="114">
        <v>699</v>
      </c>
      <c r="F20" s="114">
        <v>651</v>
      </c>
      <c r="G20" s="166">
        <v>7.4</v>
      </c>
      <c r="H20" s="138">
        <v>70</v>
      </c>
      <c r="I20" s="114">
        <v>694</v>
      </c>
      <c r="J20" s="114">
        <v>680</v>
      </c>
      <c r="K20" s="166">
        <v>2.1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114">
        <v>224</v>
      </c>
      <c r="F21" s="114">
        <v>235</v>
      </c>
      <c r="G21" s="166">
        <v>-4.6</v>
      </c>
      <c r="H21" s="138">
        <v>2</v>
      </c>
      <c r="I21" s="114">
        <v>285</v>
      </c>
      <c r="J21" s="114">
        <v>309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234</v>
      </c>
      <c r="E22" s="114">
        <v>16906</v>
      </c>
      <c r="F22" s="114">
        <v>16200</v>
      </c>
      <c r="G22" s="166">
        <v>4.4</v>
      </c>
      <c r="H22" s="138">
        <v>236</v>
      </c>
      <c r="I22" s="114">
        <v>18304</v>
      </c>
      <c r="J22" s="114">
        <v>17751</v>
      </c>
      <c r="K22" s="166">
        <v>3.1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170</v>
      </c>
      <c r="E23" s="114">
        <v>9331</v>
      </c>
      <c r="F23" s="114">
        <v>8733</v>
      </c>
      <c r="G23" s="166">
        <v>6.8</v>
      </c>
      <c r="H23" s="138">
        <v>168</v>
      </c>
      <c r="I23" s="114">
        <v>9168</v>
      </c>
      <c r="J23" s="114">
        <v>9022</v>
      </c>
      <c r="K23" s="166">
        <v>1.6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55</v>
      </c>
      <c r="E24" s="114">
        <v>3928</v>
      </c>
      <c r="F24" s="114">
        <v>3732</v>
      </c>
      <c r="G24" s="166">
        <v>5.3</v>
      </c>
      <c r="H24" s="138">
        <v>56</v>
      </c>
      <c r="I24" s="114">
        <v>3962</v>
      </c>
      <c r="J24" s="114">
        <v>4109</v>
      </c>
      <c r="K24" s="166">
        <v>-3.6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52</v>
      </c>
      <c r="E25" s="114">
        <v>8301</v>
      </c>
      <c r="F25" s="114">
        <v>7496</v>
      </c>
      <c r="G25" s="166">
        <v>10.7</v>
      </c>
      <c r="H25" s="138">
        <v>54</v>
      </c>
      <c r="I25" s="114">
        <v>8629</v>
      </c>
      <c r="J25" s="114">
        <v>8661</v>
      </c>
      <c r="K25" s="166">
        <v>-0.4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109</v>
      </c>
      <c r="E26" s="114">
        <v>4100</v>
      </c>
      <c r="F26" s="114">
        <v>3824</v>
      </c>
      <c r="G26" s="166">
        <v>7.2</v>
      </c>
      <c r="H26" s="138">
        <v>105</v>
      </c>
      <c r="I26" s="114">
        <v>4117</v>
      </c>
      <c r="J26" s="114">
        <v>3976</v>
      </c>
      <c r="K26" s="166">
        <v>3.6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671</v>
      </c>
      <c r="E27" s="114">
        <v>5928</v>
      </c>
      <c r="F27" s="114">
        <v>5420</v>
      </c>
      <c r="G27" s="166">
        <v>9.4</v>
      </c>
      <c r="H27" s="138">
        <v>691</v>
      </c>
      <c r="I27" s="114">
        <v>5970</v>
      </c>
      <c r="J27" s="114">
        <v>6233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24</v>
      </c>
      <c r="E28" s="114">
        <v>1346</v>
      </c>
      <c r="F28" s="114">
        <v>1269</v>
      </c>
      <c r="G28" s="166">
        <v>6.1</v>
      </c>
      <c r="H28" s="138">
        <v>6</v>
      </c>
      <c r="I28" s="114">
        <v>1364</v>
      </c>
      <c r="J28" s="114">
        <v>1354</v>
      </c>
      <c r="K28" s="166">
        <v>0.8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32">
        <f>SUM(E20:E28)</f>
        <v>50763</v>
      </c>
      <c r="F29" s="32">
        <f>SUM(F20:F28)</f>
        <v>47560</v>
      </c>
      <c r="G29" s="166">
        <f>((E29-F29)/F29)*100</f>
        <v>6.734650967199326</v>
      </c>
      <c r="H29" s="139"/>
      <c r="I29" s="32">
        <f>SUM(I20:I28)</f>
        <v>52493</v>
      </c>
      <c r="J29" s="32">
        <f>SUM(J20:J28)</f>
        <v>52095</v>
      </c>
      <c r="K29" s="166">
        <f>((I29-J29)/J29)*100</f>
        <v>0.7639888664939054</v>
      </c>
    </row>
    <row r="30" spans="1:11" ht="12.75" customHeight="1">
      <c r="A30" s="58" t="s">
        <v>298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299</v>
      </c>
      <c r="B31" s="237"/>
      <c r="C31" s="238"/>
      <c r="D31" s="138">
        <v>47</v>
      </c>
      <c r="E31" s="114">
        <v>8347</v>
      </c>
      <c r="F31" s="114">
        <v>8015</v>
      </c>
      <c r="G31" s="166">
        <v>4.1</v>
      </c>
      <c r="H31" s="138">
        <v>40</v>
      </c>
      <c r="I31" s="114">
        <v>7907</v>
      </c>
      <c r="J31" s="114">
        <v>8067</v>
      </c>
      <c r="K31" s="166">
        <v>-2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114">
        <v>5481</v>
      </c>
      <c r="F32" s="114">
        <v>5142</v>
      </c>
      <c r="G32" s="166">
        <v>6.6</v>
      </c>
      <c r="H32" s="138">
        <v>0</v>
      </c>
      <c r="I32" s="114">
        <v>6178</v>
      </c>
      <c r="J32" s="114">
        <v>6237</v>
      </c>
      <c r="K32" s="166">
        <v>-0.9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81</v>
      </c>
      <c r="E33" s="114">
        <v>2130</v>
      </c>
      <c r="F33" s="114">
        <v>2090</v>
      </c>
      <c r="G33" s="166">
        <v>1.9</v>
      </c>
      <c r="H33" s="138">
        <v>82</v>
      </c>
      <c r="I33" s="114">
        <v>2299</v>
      </c>
      <c r="J33" s="114">
        <v>2255</v>
      </c>
      <c r="K33" s="166">
        <v>2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91</v>
      </c>
      <c r="E34" s="114">
        <v>2417</v>
      </c>
      <c r="F34" s="114">
        <v>2296</v>
      </c>
      <c r="G34" s="166">
        <v>5.3</v>
      </c>
      <c r="H34" s="138">
        <v>93</v>
      </c>
      <c r="I34" s="114">
        <v>2334</v>
      </c>
      <c r="J34" s="114">
        <v>2332</v>
      </c>
      <c r="K34" s="166">
        <v>0.1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119</v>
      </c>
      <c r="E35" s="114">
        <v>7580</v>
      </c>
      <c r="F35" s="114">
        <v>7129</v>
      </c>
      <c r="G35" s="166">
        <v>6.3</v>
      </c>
      <c r="H35" s="138">
        <v>119</v>
      </c>
      <c r="I35" s="114">
        <v>8733</v>
      </c>
      <c r="J35" s="114">
        <v>8224</v>
      </c>
      <c r="K35" s="166">
        <v>6.2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62</v>
      </c>
      <c r="E36" s="114">
        <v>4189</v>
      </c>
      <c r="F36" s="114">
        <v>4084</v>
      </c>
      <c r="G36" s="166">
        <v>2.6</v>
      </c>
      <c r="H36" s="138">
        <v>60</v>
      </c>
      <c r="I36" s="114">
        <v>4374</v>
      </c>
      <c r="J36" s="114">
        <v>4346</v>
      </c>
      <c r="K36" s="166">
        <v>0.6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152</v>
      </c>
      <c r="E37" s="114">
        <v>5262</v>
      </c>
      <c r="F37" s="114">
        <v>4778</v>
      </c>
      <c r="G37" s="166">
        <v>10.1</v>
      </c>
      <c r="H37" s="138">
        <v>154</v>
      </c>
      <c r="I37" s="114">
        <v>5642</v>
      </c>
      <c r="J37" s="114">
        <v>5517</v>
      </c>
      <c r="K37" s="166">
        <v>2.3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60</v>
      </c>
      <c r="E38" s="114">
        <v>1416</v>
      </c>
      <c r="F38" s="114">
        <v>1352</v>
      </c>
      <c r="G38" s="166">
        <v>4.7</v>
      </c>
      <c r="H38" s="138">
        <v>60</v>
      </c>
      <c r="I38" s="114">
        <v>1435</v>
      </c>
      <c r="J38" s="114">
        <v>1423</v>
      </c>
      <c r="K38" s="166">
        <v>0.8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50</v>
      </c>
      <c r="E39" s="114">
        <v>710</v>
      </c>
      <c r="F39" s="114">
        <v>703</v>
      </c>
      <c r="G39" s="166">
        <v>1</v>
      </c>
      <c r="H39" s="138">
        <v>46</v>
      </c>
      <c r="I39" s="114">
        <v>764</v>
      </c>
      <c r="J39" s="114">
        <v>799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145</v>
      </c>
      <c r="E40" s="114">
        <v>8693</v>
      </c>
      <c r="F40" s="114">
        <v>8033</v>
      </c>
      <c r="G40" s="166">
        <v>8.2</v>
      </c>
      <c r="H40" s="138">
        <v>143</v>
      </c>
      <c r="I40" s="114">
        <v>9250</v>
      </c>
      <c r="J40" s="114">
        <v>9089</v>
      </c>
      <c r="K40" s="166">
        <v>1.8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48</v>
      </c>
      <c r="E41" s="114">
        <v>636</v>
      </c>
      <c r="F41" s="114">
        <v>630</v>
      </c>
      <c r="G41" s="166">
        <v>0.9</v>
      </c>
      <c r="H41" s="138">
        <v>47</v>
      </c>
      <c r="I41" s="114">
        <v>610</v>
      </c>
      <c r="J41" s="114">
        <v>607</v>
      </c>
      <c r="K41" s="166">
        <v>0.4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151</v>
      </c>
      <c r="E42" s="114">
        <v>4463</v>
      </c>
      <c r="F42" s="114">
        <v>4294</v>
      </c>
      <c r="G42" s="166">
        <v>3.9</v>
      </c>
      <c r="H42" s="138">
        <v>147</v>
      </c>
      <c r="I42" s="114">
        <v>4643</v>
      </c>
      <c r="J42" s="114">
        <v>4550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32">
        <f>SUM(E31:E42)</f>
        <v>51324</v>
      </c>
      <c r="F43" s="32">
        <f>SUM(F31:F42)</f>
        <v>48546</v>
      </c>
      <c r="G43" s="166">
        <f>((E43-F43)/F43)*100</f>
        <v>5.7224076133976025</v>
      </c>
      <c r="H43" s="139"/>
      <c r="I43" s="32">
        <f>SUM(I31:I42)</f>
        <v>54169</v>
      </c>
      <c r="J43" s="32">
        <f>SUM(J31:J42)</f>
        <v>53446</v>
      </c>
      <c r="K43" s="166">
        <f>((I43-J43)/J43)*100</f>
        <v>1.3527672791228529</v>
      </c>
    </row>
    <row r="44" spans="1:11" ht="12.75" customHeight="1">
      <c r="A44" s="58" t="s">
        <v>311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312</v>
      </c>
      <c r="B45" s="237"/>
      <c r="C45" s="238"/>
      <c r="D45" s="138">
        <v>103</v>
      </c>
      <c r="E45" s="114">
        <v>5153</v>
      </c>
      <c r="F45" s="114">
        <v>4835</v>
      </c>
      <c r="G45" s="166">
        <v>6.6</v>
      </c>
      <c r="H45" s="138">
        <v>99</v>
      </c>
      <c r="I45" s="114">
        <v>5150</v>
      </c>
      <c r="J45" s="114">
        <v>5091</v>
      </c>
      <c r="K45" s="166">
        <v>1.2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23</v>
      </c>
      <c r="E46" s="114">
        <v>2745</v>
      </c>
      <c r="F46" s="114">
        <v>2413</v>
      </c>
      <c r="G46" s="166">
        <v>13.8</v>
      </c>
      <c r="H46" s="138">
        <v>29</v>
      </c>
      <c r="I46" s="114">
        <v>3065</v>
      </c>
      <c r="J46" s="114">
        <v>2996</v>
      </c>
      <c r="K46" s="166">
        <v>2.3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45</v>
      </c>
      <c r="E47" s="114">
        <v>3341</v>
      </c>
      <c r="F47" s="114">
        <v>3050</v>
      </c>
      <c r="G47" s="166">
        <v>9.5</v>
      </c>
      <c r="H47" s="138">
        <v>53</v>
      </c>
      <c r="I47" s="114">
        <v>3728</v>
      </c>
      <c r="J47" s="114">
        <v>3859</v>
      </c>
      <c r="K47" s="166">
        <v>-3.4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6</v>
      </c>
      <c r="E48" s="114">
        <v>3499</v>
      </c>
      <c r="F48" s="114">
        <v>3332</v>
      </c>
      <c r="G48" s="166">
        <v>5</v>
      </c>
      <c r="H48" s="138">
        <v>15</v>
      </c>
      <c r="I48" s="114">
        <v>3942</v>
      </c>
      <c r="J48" s="114">
        <v>3874</v>
      </c>
      <c r="K48" s="166">
        <v>1.8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85</v>
      </c>
      <c r="E49" s="114">
        <v>3095</v>
      </c>
      <c r="F49" s="114">
        <v>2945</v>
      </c>
      <c r="G49" s="166">
        <v>5.1</v>
      </c>
      <c r="H49" s="138">
        <v>60</v>
      </c>
      <c r="I49" s="114">
        <v>3417</v>
      </c>
      <c r="J49" s="114">
        <v>3128</v>
      </c>
      <c r="K49" s="166">
        <v>9.2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75</v>
      </c>
      <c r="E50" s="114">
        <v>3715</v>
      </c>
      <c r="F50" s="114">
        <v>3411</v>
      </c>
      <c r="G50" s="166">
        <v>8.9</v>
      </c>
      <c r="H50" s="138">
        <v>78</v>
      </c>
      <c r="I50" s="114">
        <v>3661</v>
      </c>
      <c r="J50" s="114">
        <v>3651</v>
      </c>
      <c r="K50" s="166">
        <v>0.3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39</v>
      </c>
      <c r="E51" s="114">
        <v>5636</v>
      </c>
      <c r="F51" s="114">
        <v>5098</v>
      </c>
      <c r="G51" s="166">
        <v>10.6</v>
      </c>
      <c r="H51" s="138">
        <v>23</v>
      </c>
      <c r="I51" s="114">
        <v>6126</v>
      </c>
      <c r="J51" s="114">
        <v>5993</v>
      </c>
      <c r="K51" s="166">
        <v>2.2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9</v>
      </c>
      <c r="E52" s="114">
        <v>19631</v>
      </c>
      <c r="F52" s="114">
        <v>19288</v>
      </c>
      <c r="G52" s="166">
        <v>1.8</v>
      </c>
      <c r="H52" s="138">
        <v>10</v>
      </c>
      <c r="I52" s="114">
        <v>20597</v>
      </c>
      <c r="J52" s="114">
        <v>19546</v>
      </c>
      <c r="K52" s="166">
        <v>5.4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32">
        <f>SUM(E45:E52)</f>
        <v>46815</v>
      </c>
      <c r="F53" s="32">
        <f>SUM(F45:F52)</f>
        <v>44372</v>
      </c>
      <c r="G53" s="166">
        <f>((E53-F53)/F53)*100</f>
        <v>5.505724330658974</v>
      </c>
      <c r="H53" s="139"/>
      <c r="I53" s="32">
        <f>SUM(I45:I52)</f>
        <v>49686</v>
      </c>
      <c r="J53" s="32">
        <f>SUM(J45:J52)</f>
        <v>48138</v>
      </c>
      <c r="K53" s="166">
        <f>((I53-J53)/J53)*100</f>
        <v>3.2157547052224853</v>
      </c>
    </row>
    <row r="54" spans="1:11" ht="12.75" customHeight="1">
      <c r="A54" s="58" t="s">
        <v>320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321</v>
      </c>
      <c r="B55" s="237"/>
      <c r="C55" s="238"/>
      <c r="D55" s="138">
        <v>85</v>
      </c>
      <c r="E55" s="114">
        <v>337</v>
      </c>
      <c r="F55" s="114">
        <v>323</v>
      </c>
      <c r="G55" s="166">
        <v>4.4</v>
      </c>
      <c r="H55" s="138">
        <v>84</v>
      </c>
      <c r="I55" s="114">
        <v>362</v>
      </c>
      <c r="J55" s="114">
        <v>360</v>
      </c>
      <c r="K55" s="166">
        <v>0.8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132</v>
      </c>
      <c r="E56" s="114">
        <v>5494</v>
      </c>
      <c r="F56" s="114">
        <v>5348</v>
      </c>
      <c r="G56" s="166">
        <v>2.7</v>
      </c>
      <c r="H56" s="138">
        <v>153</v>
      </c>
      <c r="I56" s="114">
        <v>5470</v>
      </c>
      <c r="J56" s="114">
        <v>5358</v>
      </c>
      <c r="K56" s="166">
        <v>2.1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165</v>
      </c>
      <c r="E57" s="114">
        <v>25229</v>
      </c>
      <c r="F57" s="114">
        <v>23956</v>
      </c>
      <c r="G57" s="166">
        <v>5.3</v>
      </c>
      <c r="H57" s="138">
        <v>191</v>
      </c>
      <c r="I57" s="114">
        <v>24667</v>
      </c>
      <c r="J57" s="114">
        <v>24347</v>
      </c>
      <c r="K57" s="166">
        <v>1.3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88</v>
      </c>
      <c r="E58" s="114">
        <v>3861</v>
      </c>
      <c r="F58" s="114">
        <v>3634</v>
      </c>
      <c r="G58" s="166">
        <v>6.2</v>
      </c>
      <c r="H58" s="138">
        <v>98</v>
      </c>
      <c r="I58" s="114">
        <v>4401</v>
      </c>
      <c r="J58" s="114">
        <v>4314</v>
      </c>
      <c r="K58" s="166">
        <v>2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66</v>
      </c>
      <c r="E59" s="114">
        <v>820</v>
      </c>
      <c r="F59" s="114">
        <v>754</v>
      </c>
      <c r="G59" s="166">
        <v>8.8</v>
      </c>
      <c r="H59" s="138">
        <v>65</v>
      </c>
      <c r="I59" s="114">
        <v>971</v>
      </c>
      <c r="J59" s="114">
        <v>898</v>
      </c>
      <c r="K59" s="166">
        <v>8.2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188</v>
      </c>
      <c r="E60" s="114">
        <v>1232</v>
      </c>
      <c r="F60" s="114">
        <v>1199</v>
      </c>
      <c r="G60" s="166">
        <v>2.8</v>
      </c>
      <c r="H60" s="138">
        <v>197</v>
      </c>
      <c r="I60" s="114">
        <v>1238</v>
      </c>
      <c r="J60" s="114">
        <v>1207</v>
      </c>
      <c r="K60" s="166">
        <v>2.5</v>
      </c>
      <c r="L60">
        <v>44</v>
      </c>
      <c r="P60" s="136"/>
      <c r="Q60" s="136">
        <v>232222</v>
      </c>
      <c r="R60" s="136">
        <v>219849</v>
      </c>
      <c r="S60" s="137">
        <v>5.6</v>
      </c>
      <c r="T60" s="136">
        <v>240563</v>
      </c>
      <c r="U60" s="136">
        <v>235936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84</v>
      </c>
      <c r="E61" s="114">
        <v>790</v>
      </c>
      <c r="F61" s="114">
        <v>761</v>
      </c>
      <c r="G61" s="166">
        <v>3.8</v>
      </c>
      <c r="H61" s="138">
        <v>81</v>
      </c>
      <c r="I61" s="114">
        <v>764</v>
      </c>
      <c r="J61" s="114">
        <v>748</v>
      </c>
      <c r="K61" s="166">
        <v>2.2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84</v>
      </c>
      <c r="E62" s="114">
        <v>1907</v>
      </c>
      <c r="F62" s="114">
        <v>1876</v>
      </c>
      <c r="G62" s="166">
        <v>1.6</v>
      </c>
      <c r="H62" s="138">
        <v>80</v>
      </c>
      <c r="I62" s="114">
        <v>1987</v>
      </c>
      <c r="J62" s="114">
        <v>1977</v>
      </c>
      <c r="K62" s="166">
        <v>0.5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79</v>
      </c>
      <c r="E63" s="114">
        <v>2003</v>
      </c>
      <c r="F63" s="114">
        <v>1937</v>
      </c>
      <c r="G63" s="166">
        <v>3.4</v>
      </c>
      <c r="H63" s="138">
        <v>74</v>
      </c>
      <c r="I63" s="114">
        <v>2170</v>
      </c>
      <c r="J63" s="114">
        <v>2097</v>
      </c>
      <c r="K63" s="166">
        <v>3.5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161</v>
      </c>
      <c r="E64" s="114">
        <v>2623</v>
      </c>
      <c r="F64" s="114">
        <v>2534</v>
      </c>
      <c r="G64" s="166">
        <v>3.5</v>
      </c>
      <c r="H64" s="138">
        <v>158</v>
      </c>
      <c r="I64" s="114">
        <v>2644</v>
      </c>
      <c r="J64" s="114">
        <v>2641</v>
      </c>
      <c r="K64" s="166">
        <v>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103</v>
      </c>
      <c r="E65" s="114">
        <v>2117</v>
      </c>
      <c r="F65" s="114">
        <v>2039</v>
      </c>
      <c r="G65" s="166">
        <v>3.9</v>
      </c>
      <c r="H65" s="138">
        <v>101</v>
      </c>
      <c r="I65" s="114">
        <v>2237</v>
      </c>
      <c r="J65" s="114">
        <v>2209</v>
      </c>
      <c r="K65" s="166">
        <v>1.3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127</v>
      </c>
      <c r="E66" s="114">
        <v>4466</v>
      </c>
      <c r="F66" s="114">
        <v>4392</v>
      </c>
      <c r="G66" s="166">
        <v>1.7</v>
      </c>
      <c r="H66" s="138">
        <v>134</v>
      </c>
      <c r="I66" s="114">
        <v>4181</v>
      </c>
      <c r="J66" s="114">
        <v>4129</v>
      </c>
      <c r="K66" s="166">
        <v>1.3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156</v>
      </c>
      <c r="E67" s="114">
        <v>621</v>
      </c>
      <c r="F67" s="114">
        <v>627</v>
      </c>
      <c r="G67" s="166">
        <v>-1.1</v>
      </c>
      <c r="H67" s="138">
        <v>153</v>
      </c>
      <c r="I67" s="114">
        <v>655</v>
      </c>
      <c r="J67" s="114">
        <v>669</v>
      </c>
      <c r="K67" s="166">
        <v>-2.1</v>
      </c>
      <c r="L67">
        <v>51</v>
      </c>
    </row>
    <row r="68" spans="1:11" ht="12.75" customHeight="1">
      <c r="A68" s="236" t="s">
        <v>287</v>
      </c>
      <c r="B68" s="237"/>
      <c r="C68" s="238"/>
      <c r="D68" s="30"/>
      <c r="E68" s="32">
        <f>SUM(E55:E67)</f>
        <v>51500</v>
      </c>
      <c r="F68" s="32">
        <f>SUM(F55:F67)</f>
        <v>49380</v>
      </c>
      <c r="G68" s="166">
        <f>((E68-F68)/F68)*100</f>
        <v>4.293236127987039</v>
      </c>
      <c r="H68" s="30"/>
      <c r="I68" s="32">
        <f>SUM(I55:I67)</f>
        <v>51747</v>
      </c>
      <c r="J68" s="32">
        <f>SUM(J55:J67)</f>
        <v>50954</v>
      </c>
      <c r="K68" s="166">
        <f>((I68-J68)/J68)*100</f>
        <v>1.5563056874828276</v>
      </c>
    </row>
    <row r="69" spans="1:12" ht="12.75" customHeight="1" hidden="1">
      <c r="A69" s="53"/>
      <c r="B69" s="134"/>
      <c r="C69" s="135"/>
      <c r="D69" s="113" t="s">
        <v>270</v>
      </c>
      <c r="E69" s="113" t="s">
        <v>271</v>
      </c>
      <c r="F69" s="113" t="s">
        <v>272</v>
      </c>
      <c r="G69" s="167" t="s">
        <v>273</v>
      </c>
      <c r="H69" s="113" t="s">
        <v>274</v>
      </c>
      <c r="I69" s="113" t="s">
        <v>275</v>
      </c>
      <c r="J69" s="113" t="s">
        <v>276</v>
      </c>
      <c r="K69" s="168" t="s">
        <v>277</v>
      </c>
      <c r="L69" s="70" t="s">
        <v>57</v>
      </c>
    </row>
    <row r="70" spans="1:12" ht="12.75" customHeight="1">
      <c r="A70" s="233" t="s">
        <v>334</v>
      </c>
      <c r="B70" s="234"/>
      <c r="C70" s="235"/>
      <c r="D70" s="32">
        <f>SUM(D9:D68)</f>
        <v>4842</v>
      </c>
      <c r="E70" s="32">
        <f>Q60</f>
        <v>232222</v>
      </c>
      <c r="F70" s="32">
        <f>R60</f>
        <v>219849</v>
      </c>
      <c r="G70" s="166">
        <f>S60</f>
        <v>5.6</v>
      </c>
      <c r="H70" s="32">
        <f>SUM(H9:H68)</f>
        <v>4969</v>
      </c>
      <c r="I70" s="32">
        <f>T60</f>
        <v>240563</v>
      </c>
      <c r="J70" s="32">
        <f>U60</f>
        <v>235936</v>
      </c>
      <c r="K70" s="166">
        <f>V60</f>
        <v>2</v>
      </c>
      <c r="L70">
        <v>1</v>
      </c>
    </row>
    <row r="71" spans="1:11" ht="12.75" customHeight="1">
      <c r="A71" s="264" t="s">
        <v>338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340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341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342</v>
      </c>
      <c r="D3" s="53"/>
      <c r="E3" s="268" t="s">
        <v>71</v>
      </c>
      <c r="F3" s="269"/>
      <c r="G3" s="121" t="s">
        <v>342</v>
      </c>
      <c r="H3" s="53"/>
      <c r="I3" s="268" t="s">
        <v>84</v>
      </c>
      <c r="J3" s="269"/>
      <c r="K3" s="121" t="s">
        <v>342</v>
      </c>
      <c r="L3" s="53"/>
      <c r="M3" s="268" t="s">
        <v>343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2" t="s">
        <v>57</v>
      </c>
    </row>
    <row r="6" spans="1:20" ht="12.75">
      <c r="A6" s="29" t="s">
        <v>346</v>
      </c>
      <c r="B6" s="30">
        <v>17307</v>
      </c>
      <c r="C6" s="122">
        <v>6.9</v>
      </c>
      <c r="D6" s="29">
        <v>1</v>
      </c>
      <c r="E6" s="29" t="s">
        <v>346</v>
      </c>
      <c r="F6" s="30">
        <v>26164</v>
      </c>
      <c r="G6" s="122">
        <v>5.2</v>
      </c>
      <c r="H6" s="29">
        <v>1</v>
      </c>
      <c r="I6" s="29" t="s">
        <v>346</v>
      </c>
      <c r="J6" s="30">
        <v>25086</v>
      </c>
      <c r="K6" s="122">
        <v>4.8</v>
      </c>
      <c r="L6" s="29">
        <v>1</v>
      </c>
      <c r="M6" s="29" t="s">
        <v>346</v>
      </c>
      <c r="N6" s="30">
        <v>68556</v>
      </c>
      <c r="O6" s="122">
        <v>5.5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15865</v>
      </c>
      <c r="C7" s="122">
        <v>4.5</v>
      </c>
      <c r="D7" s="29">
        <v>2</v>
      </c>
      <c r="E7" s="29" t="s">
        <v>347</v>
      </c>
      <c r="F7" s="30">
        <v>24856</v>
      </c>
      <c r="G7" s="122">
        <v>2.4</v>
      </c>
      <c r="H7" s="29">
        <v>2</v>
      </c>
      <c r="I7" s="29" t="s">
        <v>347</v>
      </c>
      <c r="J7" s="30">
        <v>23081</v>
      </c>
      <c r="K7" s="122">
        <v>1.8</v>
      </c>
      <c r="L7" s="29">
        <v>2</v>
      </c>
      <c r="M7" s="29" t="s">
        <v>347</v>
      </c>
      <c r="N7" s="30">
        <v>63801</v>
      </c>
      <c r="O7" s="122">
        <v>2.7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348</v>
      </c>
      <c r="B8" s="151">
        <v>19541</v>
      </c>
      <c r="C8" s="152">
        <v>5.2</v>
      </c>
      <c r="D8" s="150">
        <v>3</v>
      </c>
      <c r="E8" s="150" t="s">
        <v>348</v>
      </c>
      <c r="F8" s="151">
        <v>29931</v>
      </c>
      <c r="G8" s="152">
        <v>4</v>
      </c>
      <c r="H8" s="150">
        <v>3</v>
      </c>
      <c r="I8" s="150" t="s">
        <v>348</v>
      </c>
      <c r="J8" s="151">
        <v>28082</v>
      </c>
      <c r="K8" s="152">
        <v>3.4</v>
      </c>
      <c r="L8" s="150">
        <v>3</v>
      </c>
      <c r="M8" s="150" t="s">
        <v>348</v>
      </c>
      <c r="N8" s="151">
        <v>77555</v>
      </c>
      <c r="O8" s="152">
        <v>4.1</v>
      </c>
      <c r="P8" s="150">
        <v>3</v>
      </c>
      <c r="Q8" s="150" t="s">
        <v>348</v>
      </c>
      <c r="R8" s="151">
        <v>260380</v>
      </c>
      <c r="S8" s="152">
        <v>3.7</v>
      </c>
      <c r="T8" s="29">
        <v>3</v>
      </c>
    </row>
    <row r="9" spans="1:20" ht="12.75">
      <c r="A9" s="153" t="s">
        <v>349</v>
      </c>
      <c r="B9" s="154">
        <v>52713</v>
      </c>
      <c r="C9" s="155">
        <v>5.5</v>
      </c>
      <c r="D9" s="153">
        <v>4</v>
      </c>
      <c r="E9" s="153" t="s">
        <v>349</v>
      </c>
      <c r="F9" s="154">
        <v>80951</v>
      </c>
      <c r="G9" s="155">
        <v>3.9</v>
      </c>
      <c r="H9" s="153">
        <v>4</v>
      </c>
      <c r="I9" s="153" t="s">
        <v>349</v>
      </c>
      <c r="J9" s="154">
        <v>76248</v>
      </c>
      <c r="K9" s="155">
        <v>3.4</v>
      </c>
      <c r="L9" s="153">
        <v>4</v>
      </c>
      <c r="M9" s="153" t="s">
        <v>349</v>
      </c>
      <c r="N9" s="154">
        <v>209912</v>
      </c>
      <c r="O9" s="155">
        <v>4.1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350</v>
      </c>
      <c r="B12" s="30">
        <v>20263</v>
      </c>
      <c r="C12" s="122">
        <v>5.2</v>
      </c>
      <c r="D12" s="29">
        <v>5</v>
      </c>
      <c r="E12" s="29" t="s">
        <v>350</v>
      </c>
      <c r="F12" s="30">
        <v>30381</v>
      </c>
      <c r="G12" s="122">
        <v>4</v>
      </c>
      <c r="H12" s="29">
        <v>5</v>
      </c>
      <c r="I12" s="29" t="s">
        <v>350</v>
      </c>
      <c r="J12" s="30">
        <v>29383</v>
      </c>
      <c r="K12" s="122">
        <v>3.7</v>
      </c>
      <c r="L12" s="29">
        <v>5</v>
      </c>
      <c r="M12" s="29" t="s">
        <v>350</v>
      </c>
      <c r="N12" s="30">
        <v>80027</v>
      </c>
      <c r="O12" s="122">
        <v>4.2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21457</v>
      </c>
      <c r="C13" s="122">
        <v>4.9</v>
      </c>
      <c r="D13" s="29">
        <v>6</v>
      </c>
      <c r="E13" s="29" t="s">
        <v>351</v>
      </c>
      <c r="F13" s="30">
        <v>32295</v>
      </c>
      <c r="G13" s="122">
        <v>2.6</v>
      </c>
      <c r="H13" s="29">
        <v>6</v>
      </c>
      <c r="I13" s="29" t="s">
        <v>351</v>
      </c>
      <c r="J13" s="30">
        <v>30941</v>
      </c>
      <c r="K13" s="122">
        <v>2.3</v>
      </c>
      <c r="L13" s="29">
        <v>6</v>
      </c>
      <c r="M13" s="29" t="s">
        <v>351</v>
      </c>
      <c r="N13" s="30">
        <v>84693</v>
      </c>
      <c r="O13" s="122">
        <v>3.1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150" t="s">
        <v>352</v>
      </c>
      <c r="B14" s="151">
        <v>21560</v>
      </c>
      <c r="C14" s="152">
        <v>4.1</v>
      </c>
      <c r="D14" s="150">
        <v>7</v>
      </c>
      <c r="E14" s="150" t="s">
        <v>352</v>
      </c>
      <c r="F14" s="151">
        <v>32877</v>
      </c>
      <c r="G14" s="152">
        <v>4.1</v>
      </c>
      <c r="H14" s="150">
        <v>7</v>
      </c>
      <c r="I14" s="150" t="s">
        <v>352</v>
      </c>
      <c r="J14" s="151">
        <v>31101</v>
      </c>
      <c r="K14" s="152">
        <v>3.3</v>
      </c>
      <c r="L14" s="150">
        <v>7</v>
      </c>
      <c r="M14" s="150" t="s">
        <v>352</v>
      </c>
      <c r="N14" s="151">
        <v>85538</v>
      </c>
      <c r="O14" s="152">
        <v>3.8</v>
      </c>
      <c r="P14" s="150">
        <v>7</v>
      </c>
      <c r="Q14" s="150" t="s">
        <v>352</v>
      </c>
      <c r="R14" s="151">
        <v>273665</v>
      </c>
      <c r="S14" s="152">
        <v>3.9</v>
      </c>
      <c r="T14" s="29">
        <v>7</v>
      </c>
    </row>
    <row r="15" spans="1:20" ht="12.75">
      <c r="A15" s="153" t="s">
        <v>353</v>
      </c>
      <c r="B15" s="154">
        <v>63281</v>
      </c>
      <c r="C15" s="155">
        <v>4.7</v>
      </c>
      <c r="D15" s="153">
        <v>8</v>
      </c>
      <c r="E15" s="153" t="s">
        <v>353</v>
      </c>
      <c r="F15" s="154">
        <v>95553</v>
      </c>
      <c r="G15" s="155">
        <v>3.5</v>
      </c>
      <c r="H15" s="153">
        <v>8</v>
      </c>
      <c r="I15" s="153" t="s">
        <v>353</v>
      </c>
      <c r="J15" s="154">
        <v>91424</v>
      </c>
      <c r="K15" s="155">
        <v>3.1</v>
      </c>
      <c r="L15" s="153">
        <v>8</v>
      </c>
      <c r="M15" s="153" t="s">
        <v>353</v>
      </c>
      <c r="N15" s="154">
        <v>250258</v>
      </c>
      <c r="O15" s="155">
        <v>3.7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115994</v>
      </c>
      <c r="C16" s="122">
        <v>5.1</v>
      </c>
      <c r="D16" s="29">
        <v>9</v>
      </c>
      <c r="E16" s="29" t="s">
        <v>354</v>
      </c>
      <c r="F16" s="30">
        <v>176504</v>
      </c>
      <c r="G16" s="122">
        <v>3.7</v>
      </c>
      <c r="H16" s="29">
        <v>9</v>
      </c>
      <c r="I16" s="29" t="s">
        <v>354</v>
      </c>
      <c r="J16" s="30">
        <v>167673</v>
      </c>
      <c r="K16" s="122">
        <v>3.2</v>
      </c>
      <c r="L16" s="29">
        <v>9</v>
      </c>
      <c r="M16" s="29" t="s">
        <v>354</v>
      </c>
      <c r="N16" s="30">
        <v>460171</v>
      </c>
      <c r="O16" s="122">
        <v>3.9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355</v>
      </c>
      <c r="B19" s="30">
        <v>23746</v>
      </c>
      <c r="C19" s="122">
        <v>6.5</v>
      </c>
      <c r="D19" s="29">
        <v>10</v>
      </c>
      <c r="E19" s="29" t="s">
        <v>355</v>
      </c>
      <c r="F19" s="30">
        <v>35069</v>
      </c>
      <c r="G19" s="122">
        <v>4.2</v>
      </c>
      <c r="H19" s="29">
        <v>10</v>
      </c>
      <c r="I19" s="29" t="s">
        <v>355</v>
      </c>
      <c r="J19" s="30">
        <v>32955</v>
      </c>
      <c r="K19" s="122">
        <v>3.7</v>
      </c>
      <c r="L19" s="29">
        <v>10</v>
      </c>
      <c r="M19" s="29" t="s">
        <v>355</v>
      </c>
      <c r="N19" s="30">
        <v>91770</v>
      </c>
      <c r="O19" s="122">
        <v>4.6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22510</v>
      </c>
      <c r="C20" s="122">
        <v>2.1</v>
      </c>
      <c r="D20" s="29">
        <v>11</v>
      </c>
      <c r="E20" s="29" t="s">
        <v>356</v>
      </c>
      <c r="F20" s="30">
        <v>33733</v>
      </c>
      <c r="G20" s="122">
        <v>2.3</v>
      </c>
      <c r="H20" s="29">
        <v>11</v>
      </c>
      <c r="I20" s="29" t="s">
        <v>356</v>
      </c>
      <c r="J20" s="30">
        <v>31371</v>
      </c>
      <c r="K20" s="122">
        <v>1.8</v>
      </c>
      <c r="L20" s="29">
        <v>11</v>
      </c>
      <c r="M20" s="29" t="s">
        <v>356</v>
      </c>
      <c r="N20" s="30">
        <v>87614</v>
      </c>
      <c r="O20" s="122">
        <v>2.1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150" t="s">
        <v>357</v>
      </c>
      <c r="B21" s="151">
        <v>20022</v>
      </c>
      <c r="C21" s="152">
        <v>7</v>
      </c>
      <c r="D21" s="150">
        <v>12</v>
      </c>
      <c r="E21" s="150" t="s">
        <v>357</v>
      </c>
      <c r="F21" s="151">
        <v>31345</v>
      </c>
      <c r="G21" s="152">
        <v>4.6</v>
      </c>
      <c r="H21" s="150">
        <v>12</v>
      </c>
      <c r="I21" s="150" t="s">
        <v>357</v>
      </c>
      <c r="J21" s="151">
        <v>28835</v>
      </c>
      <c r="K21" s="152">
        <v>3.7</v>
      </c>
      <c r="L21" s="150">
        <v>12</v>
      </c>
      <c r="M21" s="150" t="s">
        <v>357</v>
      </c>
      <c r="N21" s="151">
        <v>80201</v>
      </c>
      <c r="O21" s="152">
        <v>4.9</v>
      </c>
      <c r="P21" s="150">
        <v>12</v>
      </c>
      <c r="Q21" s="150" t="s">
        <v>357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358</v>
      </c>
      <c r="B22" s="154">
        <v>66277</v>
      </c>
      <c r="C22" s="155">
        <v>5.1</v>
      </c>
      <c r="D22" s="153">
        <v>13</v>
      </c>
      <c r="E22" s="153" t="s">
        <v>358</v>
      </c>
      <c r="F22" s="154">
        <v>100147</v>
      </c>
      <c r="G22" s="155">
        <v>3.7</v>
      </c>
      <c r="H22" s="153">
        <v>13</v>
      </c>
      <c r="I22" s="153" t="s">
        <v>358</v>
      </c>
      <c r="J22" s="154">
        <v>93160</v>
      </c>
      <c r="K22" s="155">
        <v>3.1</v>
      </c>
      <c r="L22" s="153">
        <v>13</v>
      </c>
      <c r="M22" s="153" t="s">
        <v>358</v>
      </c>
      <c r="N22" s="154">
        <v>259585</v>
      </c>
      <c r="O22" s="155">
        <v>3.8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359</v>
      </c>
      <c r="B25" s="30">
        <v>20888</v>
      </c>
      <c r="C25" s="122">
        <v>3.7</v>
      </c>
      <c r="D25" s="29">
        <v>14</v>
      </c>
      <c r="E25" s="29" t="s">
        <v>359</v>
      </c>
      <c r="F25" s="30">
        <v>32515</v>
      </c>
      <c r="G25" s="122">
        <v>2.6</v>
      </c>
      <c r="H25" s="29">
        <v>14</v>
      </c>
      <c r="I25" s="29" t="s">
        <v>359</v>
      </c>
      <c r="J25" s="30">
        <v>30181</v>
      </c>
      <c r="K25" s="122">
        <v>1.9</v>
      </c>
      <c r="L25" s="29">
        <v>14</v>
      </c>
      <c r="M25" s="29" t="s">
        <v>359</v>
      </c>
      <c r="N25" s="30">
        <v>83584</v>
      </c>
      <c r="O25" s="122">
        <v>2.6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19566</v>
      </c>
      <c r="C26" s="122">
        <v>5.1</v>
      </c>
      <c r="D26" s="29">
        <v>15</v>
      </c>
      <c r="E26" s="29" t="s">
        <v>360</v>
      </c>
      <c r="F26" s="30">
        <v>29385</v>
      </c>
      <c r="G26" s="122">
        <v>4.4</v>
      </c>
      <c r="H26" s="29">
        <v>15</v>
      </c>
      <c r="I26" s="29" t="s">
        <v>360</v>
      </c>
      <c r="J26" s="30">
        <v>26794</v>
      </c>
      <c r="K26" s="122">
        <v>4.1</v>
      </c>
      <c r="L26" s="29">
        <v>15</v>
      </c>
      <c r="M26" s="29" t="s">
        <v>360</v>
      </c>
      <c r="N26" s="30">
        <v>75745</v>
      </c>
      <c r="O26" s="122">
        <v>4.5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361</v>
      </c>
      <c r="B27" s="151">
        <v>19803</v>
      </c>
      <c r="C27" s="152">
        <v>3.5</v>
      </c>
      <c r="D27" s="150">
        <v>16</v>
      </c>
      <c r="E27" s="150" t="s">
        <v>361</v>
      </c>
      <c r="F27" s="151">
        <v>29667</v>
      </c>
      <c r="G27" s="152">
        <v>4</v>
      </c>
      <c r="H27" s="150">
        <v>16</v>
      </c>
      <c r="I27" s="150" t="s">
        <v>361</v>
      </c>
      <c r="J27" s="151">
        <v>27225</v>
      </c>
      <c r="K27" s="152">
        <v>3.6</v>
      </c>
      <c r="L27" s="150">
        <v>16</v>
      </c>
      <c r="M27" s="150" t="s">
        <v>361</v>
      </c>
      <c r="N27" s="151">
        <v>76695</v>
      </c>
      <c r="O27" s="152">
        <v>3.7</v>
      </c>
      <c r="P27" s="150">
        <v>16</v>
      </c>
      <c r="Q27" s="150" t="s">
        <v>361</v>
      </c>
      <c r="R27" s="151">
        <v>262391</v>
      </c>
      <c r="S27" s="152">
        <v>3.9</v>
      </c>
      <c r="T27" s="29">
        <v>16</v>
      </c>
    </row>
    <row r="28" spans="1:20" ht="12.75">
      <c r="A28" s="153" t="s">
        <v>362</v>
      </c>
      <c r="B28" s="154">
        <v>60256</v>
      </c>
      <c r="C28" s="155">
        <v>4</v>
      </c>
      <c r="D28" s="153">
        <v>17</v>
      </c>
      <c r="E28" s="153" t="s">
        <v>362</v>
      </c>
      <c r="F28" s="154">
        <v>91567</v>
      </c>
      <c r="G28" s="155">
        <v>3.6</v>
      </c>
      <c r="H28" s="153">
        <v>17</v>
      </c>
      <c r="I28" s="153" t="s">
        <v>362</v>
      </c>
      <c r="J28" s="154">
        <v>84200</v>
      </c>
      <c r="K28" s="155">
        <v>3.2</v>
      </c>
      <c r="L28" s="153">
        <v>17</v>
      </c>
      <c r="M28" s="153" t="s">
        <v>362</v>
      </c>
      <c r="N28" s="154">
        <v>236024</v>
      </c>
      <c r="O28" s="155">
        <v>3.6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2.75">
      <c r="A29" s="29" t="s">
        <v>363</v>
      </c>
      <c r="B29" s="30">
        <v>126534</v>
      </c>
      <c r="C29" s="122">
        <v>4.6</v>
      </c>
      <c r="D29" s="29">
        <v>18</v>
      </c>
      <c r="E29" s="29" t="s">
        <v>363</v>
      </c>
      <c r="F29" s="30">
        <v>191714</v>
      </c>
      <c r="G29" s="122">
        <v>3.7</v>
      </c>
      <c r="H29" s="29">
        <v>18</v>
      </c>
      <c r="I29" s="29" t="s">
        <v>363</v>
      </c>
      <c r="J29" s="30">
        <v>177360</v>
      </c>
      <c r="K29" s="122">
        <v>3.1</v>
      </c>
      <c r="L29" s="29">
        <v>18</v>
      </c>
      <c r="M29" s="29" t="s">
        <v>363</v>
      </c>
      <c r="N29" s="30">
        <v>495608</v>
      </c>
      <c r="O29" s="122">
        <v>3.7</v>
      </c>
      <c r="P29" s="29">
        <v>18</v>
      </c>
      <c r="Q29" s="29" t="s">
        <v>363</v>
      </c>
      <c r="R29" s="30">
        <v>1600841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242528</v>
      </c>
      <c r="C32" s="158">
        <v>4.8</v>
      </c>
      <c r="D32" s="156">
        <v>19</v>
      </c>
      <c r="E32" s="156" t="s">
        <v>31</v>
      </c>
      <c r="F32" s="157">
        <v>368218</v>
      </c>
      <c r="G32" s="158">
        <v>3.7</v>
      </c>
      <c r="H32" s="156">
        <v>19</v>
      </c>
      <c r="I32" s="156" t="s">
        <v>31</v>
      </c>
      <c r="J32" s="157">
        <v>345033</v>
      </c>
      <c r="K32" s="158">
        <v>3.2</v>
      </c>
      <c r="L32" s="156">
        <v>19</v>
      </c>
      <c r="M32" s="156" t="s">
        <v>31</v>
      </c>
      <c r="N32" s="157">
        <v>955779</v>
      </c>
      <c r="O32" s="158">
        <v>3.8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342</v>
      </c>
      <c r="D35" s="53"/>
      <c r="E35" s="64" t="s">
        <v>71</v>
      </c>
      <c r="F35" s="99"/>
      <c r="G35" s="121" t="s">
        <v>342</v>
      </c>
      <c r="H35" s="53"/>
      <c r="I35" s="63" t="s">
        <v>84</v>
      </c>
      <c r="J35" s="100"/>
      <c r="K35" s="121" t="s">
        <v>342</v>
      </c>
      <c r="L35" s="53"/>
      <c r="M35" s="63" t="s">
        <v>343</v>
      </c>
      <c r="N35" s="100"/>
      <c r="O35" s="121" t="s">
        <v>342</v>
      </c>
      <c r="P35" s="53"/>
      <c r="Q35" s="63" t="s">
        <v>132</v>
      </c>
      <c r="R35" s="100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17904</v>
      </c>
      <c r="C37" s="122">
        <v>3.5</v>
      </c>
      <c r="D37" s="29">
        <v>20</v>
      </c>
      <c r="E37" s="29" t="s">
        <v>346</v>
      </c>
      <c r="F37" s="30">
        <v>26451</v>
      </c>
      <c r="G37" s="122">
        <v>1.1</v>
      </c>
      <c r="H37" s="29">
        <v>20</v>
      </c>
      <c r="I37" s="29" t="s">
        <v>346</v>
      </c>
      <c r="J37" s="30">
        <v>25511</v>
      </c>
      <c r="K37" s="122">
        <v>1.7</v>
      </c>
      <c r="L37" s="29">
        <v>20</v>
      </c>
      <c r="M37" s="29" t="s">
        <v>346</v>
      </c>
      <c r="N37" s="30">
        <v>69866</v>
      </c>
      <c r="O37" s="122">
        <v>1.9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16962</v>
      </c>
      <c r="C38" s="122">
        <v>6.9</v>
      </c>
      <c r="D38" s="29">
        <v>21</v>
      </c>
      <c r="E38" s="29" t="s">
        <v>347</v>
      </c>
      <c r="F38" s="30">
        <v>26201</v>
      </c>
      <c r="G38" s="122">
        <v>5.4</v>
      </c>
      <c r="H38" s="29">
        <v>21</v>
      </c>
      <c r="I38" s="29" t="s">
        <v>347</v>
      </c>
      <c r="J38" s="30">
        <v>24467</v>
      </c>
      <c r="K38" s="122">
        <v>6</v>
      </c>
      <c r="L38" s="29">
        <v>21</v>
      </c>
      <c r="M38" s="29" t="s">
        <v>347</v>
      </c>
      <c r="N38" s="30">
        <v>67630</v>
      </c>
      <c r="O38" s="122">
        <v>6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150" t="s">
        <v>348</v>
      </c>
      <c r="B39" s="151"/>
      <c r="C39" s="152"/>
      <c r="D39" s="150">
        <v>22</v>
      </c>
      <c r="E39" s="150" t="s">
        <v>348</v>
      </c>
      <c r="F39" s="151"/>
      <c r="G39" s="152"/>
      <c r="H39" s="150">
        <v>22</v>
      </c>
      <c r="I39" s="150" t="s">
        <v>348</v>
      </c>
      <c r="J39" s="151"/>
      <c r="K39" s="152"/>
      <c r="L39" s="150">
        <v>22</v>
      </c>
      <c r="M39" s="150" t="s">
        <v>348</v>
      </c>
      <c r="N39" s="151"/>
      <c r="O39" s="152"/>
      <c r="P39" s="150">
        <v>22</v>
      </c>
      <c r="Q39" s="150" t="s">
        <v>348</v>
      </c>
      <c r="R39" s="151"/>
      <c r="S39" s="152"/>
      <c r="T39" s="29">
        <v>22</v>
      </c>
    </row>
    <row r="40" spans="1:20" ht="12.75">
      <c r="A40" s="153" t="s">
        <v>349</v>
      </c>
      <c r="B40" s="154">
        <v>34866</v>
      </c>
      <c r="C40" s="155">
        <v>5.1</v>
      </c>
      <c r="D40" s="153">
        <v>23</v>
      </c>
      <c r="E40" s="153" t="s">
        <v>349</v>
      </c>
      <c r="F40" s="154">
        <v>52652</v>
      </c>
      <c r="G40" s="155">
        <v>3.2</v>
      </c>
      <c r="H40" s="153">
        <v>23</v>
      </c>
      <c r="I40" s="153" t="s">
        <v>349</v>
      </c>
      <c r="J40" s="154">
        <v>49978</v>
      </c>
      <c r="K40" s="155">
        <v>3.8</v>
      </c>
      <c r="L40" s="153">
        <v>23</v>
      </c>
      <c r="M40" s="153" t="s">
        <v>349</v>
      </c>
      <c r="N40" s="154">
        <v>137496</v>
      </c>
      <c r="O40" s="155">
        <v>3.9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150" t="s">
        <v>352</v>
      </c>
      <c r="B45" s="151"/>
      <c r="C45" s="152"/>
      <c r="D45" s="150">
        <v>26</v>
      </c>
      <c r="E45" s="150" t="s">
        <v>352</v>
      </c>
      <c r="F45" s="151"/>
      <c r="G45" s="152"/>
      <c r="H45" s="150">
        <v>26</v>
      </c>
      <c r="I45" s="150" t="s">
        <v>352</v>
      </c>
      <c r="J45" s="151"/>
      <c r="K45" s="152"/>
      <c r="L45" s="150">
        <v>26</v>
      </c>
      <c r="M45" s="150" t="s">
        <v>352</v>
      </c>
      <c r="N45" s="151"/>
      <c r="O45" s="152"/>
      <c r="P45" s="150">
        <v>26</v>
      </c>
      <c r="Q45" s="150" t="s">
        <v>352</v>
      </c>
      <c r="R45" s="151"/>
      <c r="S45" s="15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34866</v>
      </c>
      <c r="C47" s="122">
        <v>5.1</v>
      </c>
      <c r="D47" s="29">
        <v>28</v>
      </c>
      <c r="E47" s="29" t="s">
        <v>354</v>
      </c>
      <c r="F47" s="30">
        <v>52652</v>
      </c>
      <c r="G47" s="122">
        <v>3.2</v>
      </c>
      <c r="H47" s="29">
        <v>28</v>
      </c>
      <c r="I47" s="29" t="s">
        <v>354</v>
      </c>
      <c r="J47" s="30">
        <v>49978</v>
      </c>
      <c r="K47" s="122">
        <v>3.8</v>
      </c>
      <c r="L47" s="29">
        <v>28</v>
      </c>
      <c r="M47" s="29" t="s">
        <v>354</v>
      </c>
      <c r="N47" s="30">
        <v>137496</v>
      </c>
      <c r="O47" s="122">
        <v>3.9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150" t="s">
        <v>357</v>
      </c>
      <c r="B52" s="151"/>
      <c r="C52" s="152"/>
      <c r="D52" s="150">
        <v>31</v>
      </c>
      <c r="E52" s="150" t="s">
        <v>357</v>
      </c>
      <c r="F52" s="151"/>
      <c r="G52" s="152"/>
      <c r="H52" s="150">
        <v>31</v>
      </c>
      <c r="I52" s="150" t="s">
        <v>357</v>
      </c>
      <c r="J52" s="151"/>
      <c r="K52" s="152"/>
      <c r="L52" s="150">
        <v>31</v>
      </c>
      <c r="M52" s="150" t="s">
        <v>357</v>
      </c>
      <c r="N52" s="151"/>
      <c r="O52" s="152"/>
      <c r="P52" s="150">
        <v>31</v>
      </c>
      <c r="Q52" s="150" t="s">
        <v>357</v>
      </c>
      <c r="R52" s="151"/>
      <c r="S52" s="15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150" t="s">
        <v>361</v>
      </c>
      <c r="B58" s="151"/>
      <c r="C58" s="152"/>
      <c r="D58" s="150">
        <v>35</v>
      </c>
      <c r="E58" s="150" t="s">
        <v>361</v>
      </c>
      <c r="F58" s="151"/>
      <c r="G58" s="152"/>
      <c r="H58" s="150">
        <v>35</v>
      </c>
      <c r="I58" s="150" t="s">
        <v>361</v>
      </c>
      <c r="J58" s="151"/>
      <c r="K58" s="152"/>
      <c r="L58" s="150">
        <v>35</v>
      </c>
      <c r="M58" s="150" t="s">
        <v>361</v>
      </c>
      <c r="N58" s="151"/>
      <c r="O58" s="152"/>
      <c r="P58" s="150">
        <v>35</v>
      </c>
      <c r="Q58" s="150" t="s">
        <v>361</v>
      </c>
      <c r="R58" s="151"/>
      <c r="S58" s="15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34866</v>
      </c>
      <c r="C63" s="158">
        <v>5.1</v>
      </c>
      <c r="D63" s="156">
        <v>38</v>
      </c>
      <c r="E63" s="156" t="s">
        <v>31</v>
      </c>
      <c r="F63" s="157">
        <v>52652</v>
      </c>
      <c r="G63" s="158">
        <v>3.2</v>
      </c>
      <c r="H63" s="156">
        <v>38</v>
      </c>
      <c r="I63" s="156" t="s">
        <v>31</v>
      </c>
      <c r="J63" s="157">
        <v>49978</v>
      </c>
      <c r="K63" s="158">
        <v>3.8</v>
      </c>
      <c r="L63" s="156">
        <v>38</v>
      </c>
      <c r="M63" s="156" t="s">
        <v>31</v>
      </c>
      <c r="N63" s="157">
        <v>137496</v>
      </c>
      <c r="O63" s="158">
        <v>3.9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365</v>
      </c>
    </row>
    <row r="2" spans="1:19" ht="12.75" customHeight="1">
      <c r="A2" s="233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96</v>
      </c>
      <c r="B3" s="269"/>
      <c r="C3" s="121" t="s">
        <v>342</v>
      </c>
      <c r="D3" s="53"/>
      <c r="E3" s="268" t="s">
        <v>107</v>
      </c>
      <c r="F3" s="269"/>
      <c r="G3" s="121" t="s">
        <v>342</v>
      </c>
      <c r="H3" s="53"/>
      <c r="I3" s="268" t="s">
        <v>120</v>
      </c>
      <c r="J3" s="269"/>
      <c r="K3" s="121" t="s">
        <v>342</v>
      </c>
      <c r="L3" s="53"/>
      <c r="M3" s="268" t="s">
        <v>366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9" t="s">
        <v>57</v>
      </c>
    </row>
    <row r="6" spans="1:20" ht="12.75">
      <c r="A6" s="29" t="s">
        <v>346</v>
      </c>
      <c r="B6" s="30">
        <v>41033</v>
      </c>
      <c r="C6" s="122">
        <v>4.7</v>
      </c>
      <c r="D6" s="29">
        <v>1</v>
      </c>
      <c r="E6" s="29" t="s">
        <v>346</v>
      </c>
      <c r="F6" s="30">
        <v>86590</v>
      </c>
      <c r="G6" s="122">
        <v>3.9</v>
      </c>
      <c r="H6" s="29">
        <v>1</v>
      </c>
      <c r="I6" s="29" t="s">
        <v>346</v>
      </c>
      <c r="J6" s="30">
        <v>39756</v>
      </c>
      <c r="K6" s="122">
        <v>4.6</v>
      </c>
      <c r="L6" s="29">
        <v>1</v>
      </c>
      <c r="M6" s="29" t="s">
        <v>346</v>
      </c>
      <c r="N6" s="30">
        <v>167380</v>
      </c>
      <c r="O6" s="122">
        <v>4.2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37823</v>
      </c>
      <c r="C7" s="122">
        <v>2.7</v>
      </c>
      <c r="D7" s="29">
        <v>2</v>
      </c>
      <c r="E7" s="29" t="s">
        <v>347</v>
      </c>
      <c r="F7" s="30">
        <v>81142</v>
      </c>
      <c r="G7" s="122">
        <v>2.4</v>
      </c>
      <c r="H7" s="29">
        <v>2</v>
      </c>
      <c r="I7" s="29" t="s">
        <v>347</v>
      </c>
      <c r="J7" s="30">
        <v>37083</v>
      </c>
      <c r="K7" s="122">
        <v>2.4</v>
      </c>
      <c r="L7" s="29">
        <v>2</v>
      </c>
      <c r="M7" s="29" t="s">
        <v>347</v>
      </c>
      <c r="N7" s="30">
        <v>156048</v>
      </c>
      <c r="O7" s="122">
        <v>2.5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348</v>
      </c>
      <c r="B8" s="30">
        <v>45079</v>
      </c>
      <c r="C8" s="122">
        <v>3.8</v>
      </c>
      <c r="D8" s="29">
        <v>3</v>
      </c>
      <c r="E8" s="29" t="s">
        <v>348</v>
      </c>
      <c r="F8" s="30">
        <v>94641</v>
      </c>
      <c r="G8" s="122">
        <v>3.6</v>
      </c>
      <c r="H8" s="29">
        <v>3</v>
      </c>
      <c r="I8" s="29" t="s">
        <v>348</v>
      </c>
      <c r="J8" s="30">
        <v>43106</v>
      </c>
      <c r="K8" s="122">
        <v>3.2</v>
      </c>
      <c r="L8" s="29">
        <v>3</v>
      </c>
      <c r="M8" s="29" t="s">
        <v>348</v>
      </c>
      <c r="N8" s="30">
        <v>182826</v>
      </c>
      <c r="O8" s="122">
        <v>3.6</v>
      </c>
      <c r="P8" s="29">
        <v>3</v>
      </c>
      <c r="Q8" s="29" t="s">
        <v>348</v>
      </c>
      <c r="R8" s="30">
        <v>260380</v>
      </c>
      <c r="S8" s="122">
        <v>3.7</v>
      </c>
      <c r="T8" s="29">
        <v>3</v>
      </c>
    </row>
    <row r="9" spans="1:20" ht="12.75">
      <c r="A9" s="153" t="s">
        <v>349</v>
      </c>
      <c r="B9" s="154">
        <v>123935</v>
      </c>
      <c r="C9" s="155">
        <v>3.7</v>
      </c>
      <c r="D9" s="153">
        <v>4</v>
      </c>
      <c r="E9" s="153" t="s">
        <v>349</v>
      </c>
      <c r="F9" s="154">
        <v>262374</v>
      </c>
      <c r="G9" s="155">
        <v>3.3</v>
      </c>
      <c r="H9" s="153">
        <v>4</v>
      </c>
      <c r="I9" s="153" t="s">
        <v>349</v>
      </c>
      <c r="J9" s="154">
        <v>119945</v>
      </c>
      <c r="K9" s="155">
        <v>3.4</v>
      </c>
      <c r="L9" s="153">
        <v>4</v>
      </c>
      <c r="M9" s="153" t="s">
        <v>349</v>
      </c>
      <c r="N9" s="154">
        <v>506254</v>
      </c>
      <c r="O9" s="155">
        <v>3.4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350</v>
      </c>
      <c r="B12" s="30">
        <v>45433</v>
      </c>
      <c r="C12" s="122">
        <v>3.6</v>
      </c>
      <c r="D12" s="29">
        <v>5</v>
      </c>
      <c r="E12" s="29" t="s">
        <v>350</v>
      </c>
      <c r="F12" s="30">
        <v>96078</v>
      </c>
      <c r="G12" s="122">
        <v>3.1</v>
      </c>
      <c r="H12" s="29">
        <v>5</v>
      </c>
      <c r="I12" s="29" t="s">
        <v>350</v>
      </c>
      <c r="J12" s="30">
        <v>44398</v>
      </c>
      <c r="K12" s="122">
        <v>3.3</v>
      </c>
      <c r="L12" s="29">
        <v>5</v>
      </c>
      <c r="M12" s="29" t="s">
        <v>350</v>
      </c>
      <c r="N12" s="30">
        <v>185910</v>
      </c>
      <c r="O12" s="122">
        <v>3.3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47163</v>
      </c>
      <c r="C13" s="122">
        <v>2.5</v>
      </c>
      <c r="D13" s="29">
        <v>6</v>
      </c>
      <c r="E13" s="29" t="s">
        <v>351</v>
      </c>
      <c r="F13" s="30">
        <v>97117</v>
      </c>
      <c r="G13" s="122">
        <v>2.6</v>
      </c>
      <c r="H13" s="29">
        <v>6</v>
      </c>
      <c r="I13" s="29" t="s">
        <v>351</v>
      </c>
      <c r="J13" s="30">
        <v>44998</v>
      </c>
      <c r="K13" s="122">
        <v>2.3</v>
      </c>
      <c r="L13" s="29">
        <v>6</v>
      </c>
      <c r="M13" s="29" t="s">
        <v>351</v>
      </c>
      <c r="N13" s="30">
        <v>189278</v>
      </c>
      <c r="O13" s="122">
        <v>2.5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29" t="s">
        <v>352</v>
      </c>
      <c r="B14" s="30">
        <v>47958</v>
      </c>
      <c r="C14" s="122">
        <v>4</v>
      </c>
      <c r="D14" s="29">
        <v>7</v>
      </c>
      <c r="E14" s="29" t="s">
        <v>352</v>
      </c>
      <c r="F14" s="30">
        <v>95568</v>
      </c>
      <c r="G14" s="122">
        <v>4</v>
      </c>
      <c r="H14" s="29">
        <v>7</v>
      </c>
      <c r="I14" s="29" t="s">
        <v>352</v>
      </c>
      <c r="J14" s="30">
        <v>44601</v>
      </c>
      <c r="K14" s="122">
        <v>3.4</v>
      </c>
      <c r="L14" s="29">
        <v>7</v>
      </c>
      <c r="M14" s="29" t="s">
        <v>352</v>
      </c>
      <c r="N14" s="30">
        <v>188127</v>
      </c>
      <c r="O14" s="122">
        <v>3.9</v>
      </c>
      <c r="P14" s="29">
        <v>7</v>
      </c>
      <c r="Q14" s="29" t="s">
        <v>352</v>
      </c>
      <c r="R14" s="30">
        <v>273665</v>
      </c>
      <c r="S14" s="122">
        <v>3.9</v>
      </c>
      <c r="T14" s="29">
        <v>7</v>
      </c>
    </row>
    <row r="15" spans="1:20" ht="12.75">
      <c r="A15" s="153" t="s">
        <v>353</v>
      </c>
      <c r="B15" s="154">
        <v>140554</v>
      </c>
      <c r="C15" s="155">
        <v>3.3</v>
      </c>
      <c r="D15" s="153">
        <v>8</v>
      </c>
      <c r="E15" s="153" t="s">
        <v>353</v>
      </c>
      <c r="F15" s="154">
        <v>288764</v>
      </c>
      <c r="G15" s="155">
        <v>3.3</v>
      </c>
      <c r="H15" s="153">
        <v>8</v>
      </c>
      <c r="I15" s="153" t="s">
        <v>353</v>
      </c>
      <c r="J15" s="154">
        <v>133997</v>
      </c>
      <c r="K15" s="155">
        <v>3</v>
      </c>
      <c r="L15" s="153">
        <v>8</v>
      </c>
      <c r="M15" s="153" t="s">
        <v>353</v>
      </c>
      <c r="N15" s="154">
        <v>563315</v>
      </c>
      <c r="O15" s="155">
        <v>3.2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264489</v>
      </c>
      <c r="C16" s="122">
        <v>3.5</v>
      </c>
      <c r="D16" s="29">
        <v>9</v>
      </c>
      <c r="E16" s="29" t="s">
        <v>354</v>
      </c>
      <c r="F16" s="30">
        <v>551138</v>
      </c>
      <c r="G16" s="122">
        <v>3.3</v>
      </c>
      <c r="H16" s="29">
        <v>9</v>
      </c>
      <c r="I16" s="29" t="s">
        <v>354</v>
      </c>
      <c r="J16" s="30">
        <v>253942</v>
      </c>
      <c r="K16" s="122">
        <v>3.2</v>
      </c>
      <c r="L16" s="29">
        <v>9</v>
      </c>
      <c r="M16" s="29" t="s">
        <v>354</v>
      </c>
      <c r="N16" s="30">
        <v>1069569</v>
      </c>
      <c r="O16" s="122">
        <v>3.3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355</v>
      </c>
      <c r="B19" s="30">
        <v>46479</v>
      </c>
      <c r="C19" s="122">
        <v>3.8</v>
      </c>
      <c r="D19" s="29">
        <v>10</v>
      </c>
      <c r="E19" s="29" t="s">
        <v>355</v>
      </c>
      <c r="F19" s="30">
        <v>97820</v>
      </c>
      <c r="G19" s="122">
        <v>3.9</v>
      </c>
      <c r="H19" s="29">
        <v>10</v>
      </c>
      <c r="I19" s="29" t="s">
        <v>355</v>
      </c>
      <c r="J19" s="30">
        <v>45737</v>
      </c>
      <c r="K19" s="122">
        <v>3.9</v>
      </c>
      <c r="L19" s="29">
        <v>10</v>
      </c>
      <c r="M19" s="29" t="s">
        <v>355</v>
      </c>
      <c r="N19" s="30">
        <v>190036</v>
      </c>
      <c r="O19" s="122">
        <v>3.9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46783</v>
      </c>
      <c r="C20" s="122">
        <v>2.6</v>
      </c>
      <c r="D20" s="29">
        <v>11</v>
      </c>
      <c r="E20" s="29" t="s">
        <v>356</v>
      </c>
      <c r="F20" s="30">
        <v>97014</v>
      </c>
      <c r="G20" s="122">
        <v>2.3</v>
      </c>
      <c r="H20" s="29">
        <v>11</v>
      </c>
      <c r="I20" s="29" t="s">
        <v>356</v>
      </c>
      <c r="J20" s="30">
        <v>44067</v>
      </c>
      <c r="K20" s="122">
        <v>2.3</v>
      </c>
      <c r="L20" s="29">
        <v>11</v>
      </c>
      <c r="M20" s="29" t="s">
        <v>356</v>
      </c>
      <c r="N20" s="30">
        <v>187865</v>
      </c>
      <c r="O20" s="122">
        <v>2.3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29" t="s">
        <v>357</v>
      </c>
      <c r="B21" s="30">
        <v>44418</v>
      </c>
      <c r="C21" s="122">
        <v>4</v>
      </c>
      <c r="D21" s="29">
        <v>12</v>
      </c>
      <c r="E21" s="29" t="s">
        <v>357</v>
      </c>
      <c r="F21" s="30">
        <v>91724</v>
      </c>
      <c r="G21" s="122">
        <v>4.1</v>
      </c>
      <c r="H21" s="29">
        <v>12</v>
      </c>
      <c r="I21" s="29" t="s">
        <v>357</v>
      </c>
      <c r="J21" s="30">
        <v>41689</v>
      </c>
      <c r="K21" s="122">
        <v>3.3</v>
      </c>
      <c r="L21" s="29">
        <v>12</v>
      </c>
      <c r="M21" s="29" t="s">
        <v>357</v>
      </c>
      <c r="N21" s="30">
        <v>177830</v>
      </c>
      <c r="O21" s="122">
        <v>3.9</v>
      </c>
      <c r="P21" s="29">
        <v>12</v>
      </c>
      <c r="Q21" s="29" t="s">
        <v>357</v>
      </c>
      <c r="R21" s="30">
        <v>258031</v>
      </c>
      <c r="S21" s="122">
        <v>4.2</v>
      </c>
      <c r="T21" s="29">
        <v>12</v>
      </c>
    </row>
    <row r="22" spans="1:20" ht="12.75">
      <c r="A22" s="153" t="s">
        <v>358</v>
      </c>
      <c r="B22" s="154">
        <v>137680</v>
      </c>
      <c r="C22" s="155">
        <v>3.4</v>
      </c>
      <c r="D22" s="153">
        <v>13</v>
      </c>
      <c r="E22" s="153" t="s">
        <v>358</v>
      </c>
      <c r="F22" s="154">
        <v>286558</v>
      </c>
      <c r="G22" s="155">
        <v>3.4</v>
      </c>
      <c r="H22" s="153">
        <v>13</v>
      </c>
      <c r="I22" s="153" t="s">
        <v>358</v>
      </c>
      <c r="J22" s="154">
        <v>131493</v>
      </c>
      <c r="K22" s="155">
        <v>3.2</v>
      </c>
      <c r="L22" s="153">
        <v>13</v>
      </c>
      <c r="M22" s="153" t="s">
        <v>358</v>
      </c>
      <c r="N22" s="154">
        <v>555730</v>
      </c>
      <c r="O22" s="155">
        <v>3.3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359</v>
      </c>
      <c r="B25" s="30">
        <v>46153</v>
      </c>
      <c r="C25" s="122">
        <v>2.6</v>
      </c>
      <c r="D25" s="29">
        <v>14</v>
      </c>
      <c r="E25" s="29" t="s">
        <v>359</v>
      </c>
      <c r="F25" s="30">
        <v>98493</v>
      </c>
      <c r="G25" s="122">
        <v>2.4</v>
      </c>
      <c r="H25" s="29">
        <v>14</v>
      </c>
      <c r="I25" s="29" t="s">
        <v>359</v>
      </c>
      <c r="J25" s="30">
        <v>43466</v>
      </c>
      <c r="K25" s="122">
        <v>0.8</v>
      </c>
      <c r="L25" s="29">
        <v>14</v>
      </c>
      <c r="M25" s="29" t="s">
        <v>359</v>
      </c>
      <c r="N25" s="30">
        <v>188111</v>
      </c>
      <c r="O25" s="122">
        <v>2.1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44365</v>
      </c>
      <c r="C26" s="122">
        <v>5.1</v>
      </c>
      <c r="D26" s="29">
        <v>15</v>
      </c>
      <c r="E26" s="29" t="s">
        <v>360</v>
      </c>
      <c r="F26" s="30">
        <v>89856</v>
      </c>
      <c r="G26" s="122">
        <v>3.6</v>
      </c>
      <c r="H26" s="29">
        <v>15</v>
      </c>
      <c r="I26" s="29" t="s">
        <v>360</v>
      </c>
      <c r="J26" s="30">
        <v>41474</v>
      </c>
      <c r="K26" s="122">
        <v>3.4</v>
      </c>
      <c r="L26" s="29">
        <v>15</v>
      </c>
      <c r="M26" s="29" t="s">
        <v>360</v>
      </c>
      <c r="N26" s="30">
        <v>175696</v>
      </c>
      <c r="O26" s="122">
        <v>3.9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361</v>
      </c>
      <c r="B27" s="30">
        <v>46238</v>
      </c>
      <c r="C27" s="122">
        <v>4.9</v>
      </c>
      <c r="D27" s="29">
        <v>16</v>
      </c>
      <c r="E27" s="29" t="s">
        <v>361</v>
      </c>
      <c r="F27" s="30">
        <v>94968</v>
      </c>
      <c r="G27" s="122">
        <v>3.9</v>
      </c>
      <c r="H27" s="29">
        <v>16</v>
      </c>
      <c r="I27" s="29" t="s">
        <v>361</v>
      </c>
      <c r="J27" s="30">
        <v>44490</v>
      </c>
      <c r="K27" s="122">
        <v>3.3</v>
      </c>
      <c r="L27" s="29">
        <v>16</v>
      </c>
      <c r="M27" s="29" t="s">
        <v>361</v>
      </c>
      <c r="N27" s="30">
        <v>185696</v>
      </c>
      <c r="O27" s="122">
        <v>4</v>
      </c>
      <c r="P27" s="29">
        <v>16</v>
      </c>
      <c r="Q27" s="29" t="s">
        <v>361</v>
      </c>
      <c r="R27" s="30">
        <v>262391</v>
      </c>
      <c r="S27" s="122">
        <v>3.9</v>
      </c>
      <c r="T27" s="29">
        <v>16</v>
      </c>
    </row>
    <row r="28" spans="1:20" ht="12.75">
      <c r="A28" s="153" t="s">
        <v>362</v>
      </c>
      <c r="B28" s="154">
        <v>136756</v>
      </c>
      <c r="C28" s="155">
        <v>4.2</v>
      </c>
      <c r="D28" s="153">
        <v>17</v>
      </c>
      <c r="E28" s="153" t="s">
        <v>362</v>
      </c>
      <c r="F28" s="154">
        <v>283317</v>
      </c>
      <c r="G28" s="155">
        <v>3.3</v>
      </c>
      <c r="H28" s="153">
        <v>17</v>
      </c>
      <c r="I28" s="153" t="s">
        <v>362</v>
      </c>
      <c r="J28" s="154">
        <v>129430</v>
      </c>
      <c r="K28" s="155">
        <v>2.5</v>
      </c>
      <c r="L28" s="153">
        <v>17</v>
      </c>
      <c r="M28" s="153" t="s">
        <v>362</v>
      </c>
      <c r="N28" s="154">
        <v>549503</v>
      </c>
      <c r="O28" s="155">
        <v>3.3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3.5" thickBot="1">
      <c r="A29" s="163" t="s">
        <v>363</v>
      </c>
      <c r="B29" s="164">
        <v>274436</v>
      </c>
      <c r="C29" s="165">
        <v>3.8</v>
      </c>
      <c r="D29" s="163">
        <v>18</v>
      </c>
      <c r="E29" s="163" t="s">
        <v>363</v>
      </c>
      <c r="F29" s="164">
        <v>569875</v>
      </c>
      <c r="G29" s="165">
        <v>3.3</v>
      </c>
      <c r="H29" s="163">
        <v>18</v>
      </c>
      <c r="I29" s="163" t="s">
        <v>363</v>
      </c>
      <c r="J29" s="164">
        <v>260922</v>
      </c>
      <c r="K29" s="165">
        <v>2.8</v>
      </c>
      <c r="L29" s="163">
        <v>18</v>
      </c>
      <c r="M29" s="163" t="s">
        <v>363</v>
      </c>
      <c r="N29" s="164">
        <v>1105233</v>
      </c>
      <c r="O29" s="165">
        <v>3.3</v>
      </c>
      <c r="P29" s="163">
        <v>18</v>
      </c>
      <c r="Q29" s="163" t="s">
        <v>363</v>
      </c>
      <c r="R29" s="164">
        <v>1600841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538924</v>
      </c>
      <c r="C32" s="158">
        <v>3.7</v>
      </c>
      <c r="D32" s="156">
        <v>19</v>
      </c>
      <c r="E32" s="156" t="s">
        <v>31</v>
      </c>
      <c r="F32" s="157">
        <v>1121012</v>
      </c>
      <c r="G32" s="158">
        <v>3.3</v>
      </c>
      <c r="H32" s="156">
        <v>19</v>
      </c>
      <c r="I32" s="156" t="s">
        <v>31</v>
      </c>
      <c r="J32" s="157">
        <v>514865</v>
      </c>
      <c r="K32" s="158">
        <v>3</v>
      </c>
      <c r="L32" s="156">
        <v>19</v>
      </c>
      <c r="M32" s="156" t="s">
        <v>31</v>
      </c>
      <c r="N32" s="157">
        <v>2174801</v>
      </c>
      <c r="O32" s="158">
        <v>3.3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342</v>
      </c>
      <c r="D35" s="53"/>
      <c r="E35" s="68" t="s">
        <v>107</v>
      </c>
      <c r="F35" s="101"/>
      <c r="G35" s="121" t="s">
        <v>342</v>
      </c>
      <c r="H35" s="53"/>
      <c r="I35" s="68" t="s">
        <v>120</v>
      </c>
      <c r="J35" s="101"/>
      <c r="K35" s="121" t="s">
        <v>342</v>
      </c>
      <c r="L35" s="53"/>
      <c r="M35" s="68" t="s">
        <v>366</v>
      </c>
      <c r="N35" s="101"/>
      <c r="O35" s="121" t="s">
        <v>342</v>
      </c>
      <c r="P35" s="53"/>
      <c r="Q35" s="68" t="s">
        <v>132</v>
      </c>
      <c r="R35" s="101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42330</v>
      </c>
      <c r="C37" s="122">
        <v>3.2</v>
      </c>
      <c r="D37" s="29">
        <v>20</v>
      </c>
      <c r="E37" s="29" t="s">
        <v>346</v>
      </c>
      <c r="F37" s="30">
        <v>87986</v>
      </c>
      <c r="G37" s="122">
        <v>1.6</v>
      </c>
      <c r="H37" s="29">
        <v>20</v>
      </c>
      <c r="I37" s="29" t="s">
        <v>346</v>
      </c>
      <c r="J37" s="30">
        <v>40381</v>
      </c>
      <c r="K37" s="122">
        <v>1.6</v>
      </c>
      <c r="L37" s="29">
        <v>20</v>
      </c>
      <c r="M37" s="29" t="s">
        <v>346</v>
      </c>
      <c r="N37" s="30">
        <v>170697</v>
      </c>
      <c r="O37" s="122">
        <v>2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40260</v>
      </c>
      <c r="C38" s="122">
        <v>6.4</v>
      </c>
      <c r="D38" s="29">
        <v>21</v>
      </c>
      <c r="E38" s="29" t="s">
        <v>347</v>
      </c>
      <c r="F38" s="30">
        <v>85128</v>
      </c>
      <c r="G38" s="122">
        <v>4.9</v>
      </c>
      <c r="H38" s="29">
        <v>21</v>
      </c>
      <c r="I38" s="29" t="s">
        <v>347</v>
      </c>
      <c r="J38" s="30">
        <v>39204</v>
      </c>
      <c r="K38" s="122">
        <v>5.7</v>
      </c>
      <c r="L38" s="29">
        <v>21</v>
      </c>
      <c r="M38" s="29" t="s">
        <v>347</v>
      </c>
      <c r="N38" s="30">
        <v>164592</v>
      </c>
      <c r="O38" s="122">
        <v>5.5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29" t="s">
        <v>348</v>
      </c>
      <c r="B39" s="30"/>
      <c r="C39" s="122"/>
      <c r="D39" s="29">
        <v>22</v>
      </c>
      <c r="E39" s="29" t="s">
        <v>348</v>
      </c>
      <c r="F39" s="30"/>
      <c r="G39" s="122"/>
      <c r="H39" s="29">
        <v>22</v>
      </c>
      <c r="I39" s="29" t="s">
        <v>348</v>
      </c>
      <c r="J39" s="30"/>
      <c r="K39" s="122"/>
      <c r="L39" s="29">
        <v>22</v>
      </c>
      <c r="M39" s="29" t="s">
        <v>348</v>
      </c>
      <c r="N39" s="30"/>
      <c r="O39" s="122"/>
      <c r="P39" s="29">
        <v>22</v>
      </c>
      <c r="Q39" s="29" t="s">
        <v>348</v>
      </c>
      <c r="R39" s="30"/>
      <c r="S39" s="122"/>
      <c r="T39" s="29">
        <v>22</v>
      </c>
    </row>
    <row r="40" spans="1:20" ht="12.75">
      <c r="A40" s="153" t="s">
        <v>349</v>
      </c>
      <c r="B40" s="154">
        <v>82590</v>
      </c>
      <c r="C40" s="155">
        <v>4.7</v>
      </c>
      <c r="D40" s="153">
        <v>23</v>
      </c>
      <c r="E40" s="153" t="s">
        <v>349</v>
      </c>
      <c r="F40" s="154">
        <v>173115</v>
      </c>
      <c r="G40" s="155">
        <v>3.2</v>
      </c>
      <c r="H40" s="153">
        <v>23</v>
      </c>
      <c r="I40" s="153" t="s">
        <v>349</v>
      </c>
      <c r="J40" s="154">
        <v>79584</v>
      </c>
      <c r="K40" s="155">
        <v>3.6</v>
      </c>
      <c r="L40" s="153">
        <v>23</v>
      </c>
      <c r="M40" s="153" t="s">
        <v>349</v>
      </c>
      <c r="N40" s="154">
        <v>335289</v>
      </c>
      <c r="O40" s="155">
        <v>3.7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29" t="s">
        <v>352</v>
      </c>
      <c r="B45" s="30"/>
      <c r="C45" s="122"/>
      <c r="D45" s="29">
        <v>26</v>
      </c>
      <c r="E45" s="29" t="s">
        <v>352</v>
      </c>
      <c r="F45" s="30"/>
      <c r="G45" s="122"/>
      <c r="H45" s="29">
        <v>26</v>
      </c>
      <c r="I45" s="29" t="s">
        <v>352</v>
      </c>
      <c r="J45" s="30"/>
      <c r="K45" s="122"/>
      <c r="L45" s="29">
        <v>26</v>
      </c>
      <c r="M45" s="29" t="s">
        <v>352</v>
      </c>
      <c r="N45" s="30"/>
      <c r="O45" s="122"/>
      <c r="P45" s="29">
        <v>26</v>
      </c>
      <c r="Q45" s="29" t="s">
        <v>352</v>
      </c>
      <c r="R45" s="30"/>
      <c r="S45" s="12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82590</v>
      </c>
      <c r="C47" s="122">
        <v>4.7</v>
      </c>
      <c r="D47" s="29">
        <v>28</v>
      </c>
      <c r="E47" s="29" t="s">
        <v>354</v>
      </c>
      <c r="F47" s="30">
        <v>173115</v>
      </c>
      <c r="G47" s="122">
        <v>3.2</v>
      </c>
      <c r="H47" s="29">
        <v>28</v>
      </c>
      <c r="I47" s="29" t="s">
        <v>354</v>
      </c>
      <c r="J47" s="30">
        <v>79584</v>
      </c>
      <c r="K47" s="122">
        <v>3.6</v>
      </c>
      <c r="L47" s="29">
        <v>28</v>
      </c>
      <c r="M47" s="29" t="s">
        <v>354</v>
      </c>
      <c r="N47" s="30">
        <v>335289</v>
      </c>
      <c r="O47" s="122">
        <v>3.7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29" t="s">
        <v>357</v>
      </c>
      <c r="B52" s="30"/>
      <c r="C52" s="122"/>
      <c r="D52" s="29">
        <v>31</v>
      </c>
      <c r="E52" s="29" t="s">
        <v>357</v>
      </c>
      <c r="F52" s="30"/>
      <c r="G52" s="122"/>
      <c r="H52" s="29">
        <v>31</v>
      </c>
      <c r="I52" s="29" t="s">
        <v>357</v>
      </c>
      <c r="J52" s="30"/>
      <c r="K52" s="122"/>
      <c r="L52" s="29">
        <v>31</v>
      </c>
      <c r="M52" s="29" t="s">
        <v>357</v>
      </c>
      <c r="N52" s="30"/>
      <c r="O52" s="122"/>
      <c r="P52" s="29">
        <v>31</v>
      </c>
      <c r="Q52" s="29" t="s">
        <v>357</v>
      </c>
      <c r="R52" s="30"/>
      <c r="S52" s="12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29" t="s">
        <v>361</v>
      </c>
      <c r="B58" s="30"/>
      <c r="C58" s="122"/>
      <c r="D58" s="29">
        <v>35</v>
      </c>
      <c r="E58" s="29" t="s">
        <v>361</v>
      </c>
      <c r="F58" s="30"/>
      <c r="G58" s="122"/>
      <c r="H58" s="29">
        <v>35</v>
      </c>
      <c r="I58" s="29" t="s">
        <v>361</v>
      </c>
      <c r="J58" s="30"/>
      <c r="K58" s="122"/>
      <c r="L58" s="29">
        <v>35</v>
      </c>
      <c r="M58" s="29" t="s">
        <v>361</v>
      </c>
      <c r="N58" s="30"/>
      <c r="O58" s="122"/>
      <c r="P58" s="29">
        <v>35</v>
      </c>
      <c r="Q58" s="29" t="s">
        <v>361</v>
      </c>
      <c r="R58" s="30"/>
      <c r="S58" s="12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82590</v>
      </c>
      <c r="C63" s="158">
        <v>4.7</v>
      </c>
      <c r="D63" s="156">
        <v>38</v>
      </c>
      <c r="E63" s="156" t="s">
        <v>31</v>
      </c>
      <c r="F63" s="157">
        <v>173115</v>
      </c>
      <c r="G63" s="158">
        <v>3.2</v>
      </c>
      <c r="H63" s="156">
        <v>38</v>
      </c>
      <c r="I63" s="156" t="s">
        <v>31</v>
      </c>
      <c r="J63" s="157">
        <v>79584</v>
      </c>
      <c r="K63" s="158">
        <v>3.6</v>
      </c>
      <c r="L63" s="156">
        <v>38</v>
      </c>
      <c r="M63" s="156" t="s">
        <v>31</v>
      </c>
      <c r="N63" s="157">
        <v>335289</v>
      </c>
      <c r="O63" s="158">
        <v>3.7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367</v>
      </c>
      <c r="N1" s="15" t="s">
        <v>368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3147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2016-04-11T18:45:15Z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