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<sst xmlns="http://schemas.openxmlformats.org/spreadsheetml/2006/main" count="2842" uniqueCount="848">
  <si>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</si>
  <si>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</si>
  <si>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</si>
  <si>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</si>
  <si>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</si>
  <si>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</si>
  <si>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</si>
  <si>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</si>
  <si>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</si>
  <si>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</si>
  <si>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</si>
  <si>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</si>
  <si>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</si>
  <si>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</si>
  <si>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</si>
  <si>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</si>
  <si>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</si>
  <si>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</si>
  <si>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</si>
  <si>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</si>
  <si>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</si>
  <si>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</si>
  <si>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</si>
  <si>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</si>
  <si>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</si>
  <si>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</si>
  <si>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</si>
  <si>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</si>
  <si>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</si>
  <si>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</si>
  <si>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</si>
  <si>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</si>
  <si>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</si>
  <si>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</si>
  <si>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</si>
  <si>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</si>
  <si>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</si>
  <si>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</si>
  <si>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</si>
  <si>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</si>
  <si>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</si>
  <si>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</si>
  <si>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</si>
  <si>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</si>
  <si>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</si>
  <si>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</si>
  <si>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</si>
  <si>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</si>
  <si>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</si>
  <si>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</si>
  <si>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</si>
  <si>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</si>
  <si>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</si>
  <si>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</si>
  <si>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</si>
  <si>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</si>
  <si>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</si>
  <si>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</si>
  <si>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</si>
  <si>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</si>
  <si>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</si>
  <si>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</si>
  <si>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</si>
  <si>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</si>
  <si>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</si>
  <si>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23.5</t>
  </si>
  <si>
    <t>22.1</t>
  </si>
  <si>
    <t>20.7</t>
  </si>
  <si>
    <t>19.7</t>
  </si>
  <si>
    <t>19.4</t>
  </si>
  <si>
    <t>Rural Other Arterial</t>
  </si>
  <si>
    <t>25.5</t>
  </si>
  <si>
    <t>25.6</t>
  </si>
  <si>
    <t>30.5</t>
  </si>
  <si>
    <t>30.1</t>
  </si>
  <si>
    <t>31.9</t>
  </si>
  <si>
    <t>32.9</t>
  </si>
  <si>
    <t>34.2</t>
  </si>
  <si>
    <t>33.2</t>
  </si>
  <si>
    <t>31.0</t>
  </si>
  <si>
    <t>31.8</t>
  </si>
  <si>
    <t>29.6</t>
  </si>
  <si>
    <t>28.9</t>
  </si>
  <si>
    <t>Other Rural</t>
  </si>
  <si>
    <t>24.7</t>
  </si>
  <si>
    <t>23.8</t>
  </si>
  <si>
    <t>28.7</t>
  </si>
  <si>
    <t>29.3</t>
  </si>
  <si>
    <t>31.1</t>
  </si>
  <si>
    <t>32.1</t>
  </si>
  <si>
    <t>28.5</t>
  </si>
  <si>
    <t>26.9</t>
  </si>
  <si>
    <t>26.2</t>
  </si>
  <si>
    <t>Urban Interstate</t>
  </si>
  <si>
    <t>42.0</t>
  </si>
  <si>
    <t>40.3</t>
  </si>
  <si>
    <t>47.4</t>
  </si>
  <si>
    <t>46.6</t>
  </si>
  <si>
    <t>48.4</t>
  </si>
  <si>
    <t>49.5</t>
  </si>
  <si>
    <t>47.0</t>
  </si>
  <si>
    <t>48.3</t>
  </si>
  <si>
    <t>45.7</t>
  </si>
  <si>
    <t>46.9</t>
  </si>
  <si>
    <t>46.2</t>
  </si>
  <si>
    <t>46.8</t>
  </si>
  <si>
    <t>Urban Other Arterial</t>
  </si>
  <si>
    <t>86.8</t>
  </si>
  <si>
    <t>84.1</t>
  </si>
  <si>
    <t>97.7</t>
  </si>
  <si>
    <t>97.0</t>
  </si>
  <si>
    <t>97.4</t>
  </si>
  <si>
    <t>96.6</t>
  </si>
  <si>
    <t>97.3</t>
  </si>
  <si>
    <t>98.6</t>
  </si>
  <si>
    <t>92.9</t>
  </si>
  <si>
    <t>97.9</t>
  </si>
  <si>
    <t>92.3</t>
  </si>
  <si>
    <t>93.5</t>
  </si>
  <si>
    <t>Other Urban</t>
  </si>
  <si>
    <t>40.2</t>
  </si>
  <si>
    <t>38.9</t>
  </si>
  <si>
    <t>45.4</t>
  </si>
  <si>
    <t>45.8</t>
  </si>
  <si>
    <t>45.6</t>
  </si>
  <si>
    <t>46.3</t>
  </si>
  <si>
    <t>45.3</t>
  </si>
  <si>
    <t>42.8</t>
  </si>
  <si>
    <t>44.0</t>
  </si>
  <si>
    <t>43.1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</si>
  <si>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</si>
  <si>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</si>
  <si>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</si>
  <si>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</si>
  <si>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</si>
  <si>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</si>
  <si>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</si>
  <si>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</si>
  <si>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280.4</t>
  </si>
  <si>
    <t>278.5</t>
  </si>
  <si>
    <t>260.9</t>
  </si>
  <si>
    <t>270.9</t>
  </si>
  <si>
    <t>257.9</t>
  </si>
  <si>
    <t>259.3</t>
  </si>
  <si>
    <t>2017 Individual monthly vehicle-miles in Billions*</t>
  </si>
  <si>
    <t>17.7</t>
  </si>
  <si>
    <t>16.9</t>
  </si>
  <si>
    <t>20.2</t>
  </si>
  <si>
    <t>20.9</t>
  </si>
  <si>
    <t>22.4</t>
  </si>
  <si>
    <t>26.1</t>
  </si>
  <si>
    <t>30.9</t>
  </si>
  <si>
    <t>30.6</t>
  </si>
  <si>
    <t>32.7</t>
  </si>
  <si>
    <t>33.6</t>
  </si>
  <si>
    <t>25.3</t>
  </si>
  <si>
    <t>24.3</t>
  </si>
  <si>
    <t>28.8</t>
  </si>
  <si>
    <t>31.4</t>
  </si>
  <si>
    <t>41.1</t>
  </si>
  <si>
    <t>47.7</t>
  </si>
  <si>
    <t>47.2</t>
  </si>
  <si>
    <t>50.2</t>
  </si>
  <si>
    <t>88.9</t>
  </si>
  <si>
    <t>85.2</t>
  </si>
  <si>
    <t>98.7</t>
  </si>
  <si>
    <t>97.8</t>
  </si>
  <si>
    <t>99.3</t>
  </si>
  <si>
    <t>39.5</t>
  </si>
  <si>
    <t>242.2</t>
  </si>
  <si>
    <t>233.1</t>
  </si>
  <si>
    <t>271.9</t>
  </si>
  <si>
    <t>271.7</t>
  </si>
  <si>
    <t>281.2</t>
  </si>
  <si>
    <t>280.9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</si>
  <si>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</si>
  <si>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</si>
  <si>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</si>
  <si>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</si>
  <si>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</si>
  <si>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</si>
  <si>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</si>
  <si>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2.2</t>
  </si>
  <si>
    <t>2.1</t>
  </si>
  <si>
    <t>1.2</t>
  </si>
  <si>
    <t>1.6</t>
  </si>
  <si>
    <t>2.0</t>
  </si>
  <si>
    <t>0.2</t>
  </si>
  <si>
    <t>1.0</t>
  </si>
  <si>
    <t>2.6</t>
  </si>
  <si>
    <t>1.3</t>
  </si>
  <si>
    <t>2.4</t>
  </si>
  <si>
    <t>1.4</t>
  </si>
  <si>
    <t>1.9</t>
  </si>
  <si>
    <t>0.5</t>
  </si>
  <si>
    <t>0.6</t>
  </si>
  <si>
    <t>1.5</t>
  </si>
  <si>
    <t>1.8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</si>
  <si>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</si>
  <si>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</si>
  <si>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</si>
  <si>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</si>
  <si>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</si>
  <si>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</si>
  <si>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140.3</t>
  </si>
  <si>
    <t>162.4</t>
  </si>
  <si>
    <t>182.5</t>
  </si>
  <si>
    <t>203.2</t>
  </si>
  <si>
    <t>222.9</t>
  </si>
  <si>
    <t>242.3</t>
  </si>
  <si>
    <t>51.1</t>
  </si>
  <si>
    <t>81.6</t>
  </si>
  <si>
    <t>111.7</t>
  </si>
  <si>
    <t>143.7</t>
  </si>
  <si>
    <t>176.6</t>
  </si>
  <si>
    <t>210.7</t>
  </si>
  <si>
    <t>243.9</t>
  </si>
  <si>
    <t>274.8</t>
  </si>
  <si>
    <t>306.7</t>
  </si>
  <si>
    <t>336.3</t>
  </si>
  <si>
    <t>365.1</t>
  </si>
  <si>
    <t>48.5</t>
  </si>
  <si>
    <t>77.3</t>
  </si>
  <si>
    <t>106.5</t>
  </si>
  <si>
    <t>137.0</t>
  </si>
  <si>
    <t>168.1</t>
  </si>
  <si>
    <t>200.2</t>
  </si>
  <si>
    <t>231.2</t>
  </si>
  <si>
    <t>259.7</t>
  </si>
  <si>
    <t>289.3</t>
  </si>
  <si>
    <t>316.2</t>
  </si>
  <si>
    <t>342.4</t>
  </si>
  <si>
    <t>82.3</t>
  </si>
  <si>
    <t>129.6</t>
  </si>
  <si>
    <t>176.2</t>
  </si>
  <si>
    <t>224.6</t>
  </si>
  <si>
    <t>274.1</t>
  </si>
  <si>
    <t>321.1</t>
  </si>
  <si>
    <t>369.4</t>
  </si>
  <si>
    <t>415.1</t>
  </si>
  <si>
    <t>462.0</t>
  </si>
  <si>
    <t>508.2</t>
  </si>
  <si>
    <t>555.1</t>
  </si>
  <si>
    <t>170.9</t>
  </si>
  <si>
    <t>268.6</t>
  </si>
  <si>
    <t>365.6</t>
  </si>
  <si>
    <t>463.0</t>
  </si>
  <si>
    <t>559.6</t>
  </si>
  <si>
    <t>656.9</t>
  </si>
  <si>
    <t>755.6</t>
  </si>
  <si>
    <t>848.4</t>
  </si>
  <si>
    <t>946.3</t>
  </si>
  <si>
    <t>1038.7</t>
  </si>
  <si>
    <t>1132.1</t>
  </si>
  <si>
    <t>79.1</t>
  </si>
  <si>
    <t>124.5</t>
  </si>
  <si>
    <t>169.9</t>
  </si>
  <si>
    <t>215.7</t>
  </si>
  <si>
    <t>261.3</t>
  </si>
  <si>
    <t>307.6</t>
  </si>
  <si>
    <t>352.9</t>
  </si>
  <si>
    <t>395.7</t>
  </si>
  <si>
    <t>439.8</t>
  </si>
  <si>
    <t>482.9</t>
  </si>
  <si>
    <t>527.3</t>
  </si>
  <si>
    <t>465.5</t>
  </si>
  <si>
    <t>735.2</t>
  </si>
  <si>
    <t>1003.6</t>
  </si>
  <si>
    <t>1278.9</t>
  </si>
  <si>
    <t>1556.4</t>
  </si>
  <si>
    <t>1836.8</t>
  </si>
  <si>
    <t>2115.3</t>
  </si>
  <si>
    <t>2376.3</t>
  </si>
  <si>
    <t>2647.2</t>
  </si>
  <si>
    <t>2905.1</t>
  </si>
  <si>
    <t>3164.4</t>
  </si>
  <si>
    <t>2017 Cumulative monthly vehicle-miles in Billions*</t>
  </si>
  <si>
    <t>34.5</t>
  </si>
  <si>
    <t>54.7</t>
  </si>
  <si>
    <t>75.6</t>
  </si>
  <si>
    <t>119.8</t>
  </si>
  <si>
    <t>52.2</t>
  </si>
  <si>
    <t>83.1</t>
  </si>
  <si>
    <t>113.7</t>
  </si>
  <si>
    <t>146.3</t>
  </si>
  <si>
    <t>179.9</t>
  </si>
  <si>
    <t>49.6</t>
  </si>
  <si>
    <t>78.4</t>
  </si>
  <si>
    <t>108.0</t>
  </si>
  <si>
    <t>139.1</t>
  </si>
  <si>
    <t>170.5</t>
  </si>
  <si>
    <t>84.2</t>
  </si>
  <si>
    <t>131.9</t>
  </si>
  <si>
    <t>179.1</t>
  </si>
  <si>
    <t>228.6</t>
  </si>
  <si>
    <t>278.8</t>
  </si>
  <si>
    <t>174.1</t>
  </si>
  <si>
    <t>272.8</t>
  </si>
  <si>
    <t>370.6</t>
  </si>
  <si>
    <t>469.9</t>
  </si>
  <si>
    <t>566.9</t>
  </si>
  <si>
    <t>80.6</t>
  </si>
  <si>
    <t>126.2</t>
  </si>
  <si>
    <t>171.8</t>
  </si>
  <si>
    <t>218.7</t>
  </si>
  <si>
    <t>265.0</t>
  </si>
  <si>
    <t>475.3</t>
  </si>
  <si>
    <t>747.1</t>
  </si>
  <si>
    <t>1018.8</t>
  </si>
  <si>
    <t>1300.0</t>
  </si>
  <si>
    <t>1581.0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</si>
  <si>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</si>
  <si>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</si>
  <si>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</si>
  <si>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</si>
  <si>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</si>
  <si>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</si>
  <si>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</si>
  <si>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</si>
  <si>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</si>
  <si>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</si>
  <si>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</si>
  <si>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</si>
  <si>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</si>
  <si>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</si>
  <si>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</si>
  <si>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</si>
  <si>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</si>
  <si>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</si>
  <si>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</si>
  <si>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</si>
  <si>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</si>
  <si>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</si>
  <si>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</si>
  <si>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</si>
  <si>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</si>
  <si>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</si>
  <si>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</si>
  <si>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</si>
  <si>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</si>
  <si>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</si>
  <si>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</si>
  <si>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</si>
  <si>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</si>
  <si>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</si>
  <si>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</si>
  <si>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</si>
  <si>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</si>
  <si>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</si>
  <si>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</si>
  <si>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</si>
  <si>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</si>
  <si>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</si>
  <si>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</si>
  <si>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</si>
  <si>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</si>
  <si>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</si>
  <si>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</si>
  <si>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</si>
  <si>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</si>
  <si>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</si>
  <si>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</si>
  <si>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</si>
  <si>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</si>
  <si>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</si>
  <si>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</si>
  <si>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</si>
  <si>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</si>
  <si>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</si>
  <si>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</si>
  <si>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</si>
  <si>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</si>
  <si>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</si>
  <si>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</si>
  <si>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</si>
  <si>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</si>
  <si>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</si>
  <si>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</si>
  <si>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</si>
  <si>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</si>
  <si>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</si>
  <si>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</si>
  <si>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</si>
  <si>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</si>
  <si>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</si>
  <si>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</si>
  <si>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</si>
  <si>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</si>
  <si>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</si>
  <si>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</si>
  <si>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</si>
  <si>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</si>
  <si>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</si>
  <si>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</si>
  <si>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</si>
  <si>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</si>
  <si>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</si>
  <si>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</si>
  <si>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</si>
  <si>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</si>
  <si>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</si>
  <si>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</si>
  <si>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</si>
  <si>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</si>
  <si>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</si>
  <si>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</si>
  <si>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</si>
  <si>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</si>
  <si>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</si>
  <si>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</si>
  <si>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</si>
  <si>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</si>
  <si>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</si>
  <si>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</si>
  <si>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</si>
  <si>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</si>
  <si>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</si>
  <si>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</si>
  <si>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</si>
  <si>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</si>
  <si>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</si>
  <si>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</si>
  <si>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</si>
  <si>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</si>
  <si>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</si>
  <si>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</si>
  <si>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</si>
  <si>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</si>
  <si>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</si>
  <si>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</si>
  <si>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</si>
  <si>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</si>
  <si>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</si>
  <si>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</si>
  <si>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</si>
  <si>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</si>
  <si>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</si>
  <si>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</si>
  <si>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</si>
  <si>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</si>
  <si>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</si>
  <si>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</si>
  <si>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</si>
  <si>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</si>
  <si>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</si>
  <si>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</si>
  <si>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</si>
  <si>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</si>
  <si>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</si>
  <si>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</si>
  <si>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</si>
  <si>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</si>
  <si>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June</t>
  </si>
  <si>
    <t>63.2</t>
  </si>
  <si>
    <t>63.9</t>
  </si>
  <si>
    <t>56.0</t>
  </si>
  <si>
    <t>39.1</t>
  </si>
  <si>
    <t>58.8</t>
  </si>
  <si>
    <t>87.4</t>
  </si>
  <si>
    <t>193.6</t>
  </si>
  <si>
    <t>-1.2</t>
  </si>
  <si>
    <t>2015</t>
  </si>
  <si>
    <t>August10,2017</t>
  </si>
  <si>
    <t>May 2016</t>
  </si>
  <si>
    <t>August 10, 2017</t>
  </si>
  <si>
    <t>3.4</t>
  </si>
  <si>
    <t>24.6</t>
  </si>
  <si>
    <t xml:space="preserve">Page 2 - table </t>
  </si>
  <si>
    <t>year_record</t>
  </si>
  <si>
    <t>tmonth</t>
  </si>
  <si>
    <t>yearToDate</t>
  </si>
  <si>
    <t>moving</t>
  </si>
  <si>
    <t>1992</t>
  </si>
  <si>
    <t>197232.000000</t>
  </si>
  <si>
    <t>1091660.000000</t>
  </si>
  <si>
    <t>2208624.000000</t>
  </si>
  <si>
    <t>1993</t>
  </si>
  <si>
    <t>199414.000000</t>
  </si>
  <si>
    <t>1116525.000000</t>
  </si>
  <si>
    <t>2272018.000000</t>
  </si>
  <si>
    <t>1994</t>
  </si>
  <si>
    <t>207280.000000</t>
  </si>
  <si>
    <t>1141229.000000</t>
  </si>
  <si>
    <t>2321409.000000</t>
  </si>
  <si>
    <t>1995</t>
  </si>
  <si>
    <t>211370.000000</t>
  </si>
  <si>
    <t>1188287.000000</t>
  </si>
  <si>
    <t>2404645.000000</t>
  </si>
  <si>
    <t>1996</t>
  </si>
  <si>
    <t>215551.000000</t>
  </si>
  <si>
    <t>1203679.000000</t>
  </si>
  <si>
    <t>2438167.000000</t>
  </si>
  <si>
    <t>1997</t>
  </si>
  <si>
    <t>222254.000000</t>
  </si>
  <si>
    <t>1245655.000000</t>
  </si>
  <si>
    <t>2524178.000000</t>
  </si>
  <si>
    <t>1998</t>
  </si>
  <si>
    <t>228733.000000</t>
  </si>
  <si>
    <t>1272811.000000</t>
  </si>
  <si>
    <t>2587529.000000</t>
  </si>
  <si>
    <t>1999</t>
  </si>
  <si>
    <t>235970.000000</t>
  </si>
  <si>
    <t>1293581.000000</t>
  </si>
  <si>
    <t>2646133.000000</t>
  </si>
  <si>
    <t>2000</t>
  </si>
  <si>
    <t>242963.000000</t>
  </si>
  <si>
    <t>1348355.000000</t>
  </si>
  <si>
    <t>2734232.000000</t>
  </si>
  <si>
    <t>2001</t>
  </si>
  <si>
    <t>243498.000000</t>
  </si>
  <si>
    <t>1364517.000000</t>
  </si>
  <si>
    <t>2763088.000000</t>
  </si>
  <si>
    <t>2002</t>
  </si>
  <si>
    <t>247868.000000</t>
  </si>
  <si>
    <t>1396362.000000</t>
  </si>
  <si>
    <t>2827457.000000</t>
  </si>
  <si>
    <t>2003</t>
  </si>
  <si>
    <t>252145.000000</t>
  </si>
  <si>
    <t>1403694.000000</t>
  </si>
  <si>
    <t>2862841.000000</t>
  </si>
  <si>
    <t>2004</t>
  </si>
  <si>
    <t>257383.000000</t>
  </si>
  <si>
    <t>1453148.000000</t>
  </si>
  <si>
    <t>2939676.000000</t>
  </si>
  <si>
    <t>2005</t>
  </si>
  <si>
    <t>263816.000000</t>
  </si>
  <si>
    <t>1474580.000000</t>
  </si>
  <si>
    <t>2986220.000000</t>
  </si>
  <si>
    <t>2006</t>
  </si>
  <si>
    <t>263782.000000</t>
  </si>
  <si>
    <t>1488412.000000</t>
  </si>
  <si>
    <t>3003262.000000</t>
  </si>
  <si>
    <t>2007</t>
  </si>
  <si>
    <t>265374.000000</t>
  </si>
  <si>
    <t>1498035.000000</t>
  </si>
  <si>
    <t>3023739.000000</t>
  </si>
  <si>
    <t>2008</t>
  </si>
  <si>
    <t>257484.000000</t>
  </si>
  <si>
    <t>1477638.000000</t>
  </si>
  <si>
    <t>3009425.000000</t>
  </si>
  <si>
    <t>2009</t>
  </si>
  <si>
    <t>258395.000000</t>
  </si>
  <si>
    <t>1460959.000000</t>
  </si>
  <si>
    <t>2956830.000000</t>
  </si>
  <si>
    <t>2010</t>
  </si>
  <si>
    <t>260083.000000</t>
  </si>
  <si>
    <t>1456657.000000</t>
  </si>
  <si>
    <t>2952462.000000</t>
  </si>
  <si>
    <t>2011</t>
  </si>
  <si>
    <t>258350.000000</t>
  </si>
  <si>
    <t>1452389.000000</t>
  </si>
  <si>
    <t>2962998.000000</t>
  </si>
  <si>
    <t>2012</t>
  </si>
  <si>
    <t>260376.000000</t>
  </si>
  <si>
    <t>1472434.000000</t>
  </si>
  <si>
    <t>2970447.000000</t>
  </si>
  <si>
    <t>2013</t>
  </si>
  <si>
    <t>259980.000000</t>
  </si>
  <si>
    <t>1473698.000000</t>
  </si>
  <si>
    <t>2970079.000000</t>
  </si>
  <si>
    <t>2014</t>
  </si>
  <si>
    <t>263459.000000</t>
  </si>
  <si>
    <t>1480218.000000</t>
  </si>
  <si>
    <t>2994800.000000</t>
  </si>
  <si>
    <t>270574.000000</t>
  </si>
  <si>
    <t>1512965.000000</t>
  </si>
  <si>
    <t>3058404.000000</t>
  </si>
  <si>
    <t>2016</t>
  </si>
  <si>
    <t>277496.000000</t>
  </si>
  <si>
    <t>1556396.000000</t>
  </si>
  <si>
    <t>3138803.000000</t>
  </si>
  <si>
    <t>280943.000000</t>
  </si>
  <si>
    <t>1580979.000000</t>
  </si>
  <si>
    <t>3188951.000000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</si>
  <si>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</si>
  <si>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</si>
  <si>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</si>
  <si>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</si>
  <si>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</si>
  <si>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</si>
  <si>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</si>
  <si>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</si>
  <si>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</si>
  <si>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</si>
  <si>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</si>
  <si>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</si>
  <si>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</si>
  <si>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</si>
  <si>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</si>
  <si>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</si>
  <si>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</si>
  <si>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</si>
  <si>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</si>
  <si>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</si>
  <si>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</si>
  <si>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</si>
  <si>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</si>
  <si>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</si>
  <si>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</si>
  <si>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</si>
  <si>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</si>
  <si>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</si>
  <si>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</si>
  <si>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</si>
  <si>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</si>
  <si>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</si>
  <si>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</si>
  <si>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</si>
  <si>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</si>
  <si>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</si>
  <si>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</si>
  <si>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</si>
  <si>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</si>
  <si>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</si>
  <si>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</si>
  <si>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</si>
  <si>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</si>
  <si>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</si>
  <si>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</si>
  <si>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</si>
  <si>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</si>
  <si>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</si>
  <si>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</si>
  <si>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</si>
  <si>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</si>
  <si>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</si>
  <si>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</si>
  <si>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</si>
  <si>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</si>
  <si>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</si>
  <si>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</si>
  <si>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</si>
  <si>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</si>
  <si>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</si>
  <si>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</si>
  <si>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</si>
  <si>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</si>
  <si>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</si>
  <si>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</si>
  <si>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</si>
  <si>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</si>
  <si>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</si>
  <si>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</si>
  <si>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</si>
  <si>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</si>
  <si>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</si>
  <si>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</si>
  <si>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</si>
  <si>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</si>
  <si>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</si>
  <si>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</si>
  <si>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</si>
  <si>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</si>
  <si>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</si>
  <si>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</si>
  <si>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</si>
  <si>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</si>
  <si>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</si>
  <si>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</si>
  <si>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</si>
  <si>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</si>
  <si>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</si>
  <si>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</si>
  <si>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</si>
  <si>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</si>
  <si>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</si>
  <si>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</si>
  <si>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</si>
  <si>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</si>
  <si>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</si>
  <si>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</si>
  <si>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</si>
  <si>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</si>
  <si>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</si>
  <si>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</si>
  <si>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</si>
  <si>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</si>
  <si>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</si>
  <si>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</si>
  <si>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</si>
  <si>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</si>
  <si>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</si>
  <si>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</si>
  <si>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</si>
  <si>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</si>
  <si>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</si>
  <si>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</si>
  <si>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</si>
  <si>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</si>
  <si>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</si>
  <si>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</si>
  <si>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</si>
  <si>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</si>
  <si>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</si>
  <si>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</si>
  <si>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</si>
  <si>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</si>
  <si>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</si>
  <si>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</si>
  <si>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</si>
  <si>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</si>
  <si>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</si>
  <si>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</si>
  <si>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</si>
  <si>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</si>
  <si>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</si>
  <si>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</si>
  <si>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</si>
  <si>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</si>
  <si>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</si>
  <si>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</si>
  <si>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</si>
  <si>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</si>
  <si>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</si>
  <si>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</si>
  <si>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</si>
  <si>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</si>
  <si>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</si>
  <si>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</si>
  <si>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</si>
  <si>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</si>
  <si>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</si>
  <si>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</si>
  <si>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</si>
  <si>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</si>
  <si>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</si>
  <si>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</si>
  <si>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</si>
  <si>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</si>
  <si>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</si>
  <si>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</si>
  <si>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</si>
  <si>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</si>
  <si>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</si>
  <si>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</si>
  <si>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</si>
  <si>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</si>
  <si>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</si>
  <si>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</si>
  <si>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</si>
  <si>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</si>
  <si>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</si>
  <si>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</si>
  <si>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</si>
  <si>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</si>
  <si>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</si>
  <si>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</si>
  <si>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</si>
  <si>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</si>
  <si>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</si>
  <si>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</si>
  <si>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</si>
  <si>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</si>
  <si>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</si>
  <si>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</si>
  <si>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</si>
  <si>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</si>
  <si>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</si>
  <si>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</si>
  <si>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</si>
  <si>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</si>
  <si>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</si>
  <si>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</si>
  <si>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</si>
  <si>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</si>
  <si>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</si>
  <si>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</si>
  <si>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</si>
  <si>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</si>
  <si>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</si>
  <si>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</si>
  <si>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</si>
  <si>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</si>
  <si>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</si>
  <si>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</si>
  <si>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</si>
  <si>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</si>
  <si>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</si>
  <si>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</si>
  <si>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</si>
  <si>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</si>
  <si>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</si>
  <si>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</si>
  <si>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</si>
  <si>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</si>
  <si>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</si>
  <si>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</si>
  <si>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</si>
  <si>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</si>
  <si>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</si>
  <si>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</si>
  <si>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</si>
  <si>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</si>
  <si>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</si>
  <si>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</si>
  <si>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</si>
  <si>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</si>
  <si>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</si>
  <si>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</si>
  <si>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</si>
  <si>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</si>
  <si>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</si>
  <si>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</si>
  <si>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</si>
  <si>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</si>
  <si>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</si>
  <si>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</si>
  <si>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</si>
  <si>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</si>
  <si>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</si>
  <si>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</si>
  <si>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</si>
  <si>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</si>
  <si>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</si>
  <si>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</si>
  <si>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</si>
  <si>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</si>
  <si>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</si>
  <si>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</si>
  <si>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</si>
  <si>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</si>
  <si>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3138</t>
  </si>
  <si>
    <t>3145</t>
  </si>
  <si>
    <t>3151</t>
  </si>
  <si>
    <t>3154</t>
  </si>
  <si>
    <t>3163</t>
  </si>
  <si>
    <t>3169</t>
  </si>
  <si>
    <t>3173</t>
  </si>
  <si>
    <t>3175</t>
  </si>
  <si>
    <t>3179</t>
  </si>
  <si>
    <t>3185</t>
  </si>
  <si>
    <t>3189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</si>
  <si>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</si>
  <si>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</si>
  <si>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</si>
  <si>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</si>
  <si>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</si>
  <si>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</si>
  <si>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</si>
  <si>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</si>
  <si>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</si>
  <si>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</si>
  <si>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</si>
  <si>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Seasonally adjusted vehicle miles traveled removes seasonal changes allowing month-to-month, year-to-year trend comparisons</t>
  </si>
  <si>
    <t xml:space="preserve">The seasonally adjusted vehicle miles traveled for June 2017 is </t>
  </si>
  <si>
    <t xml:space="preserve">266.6 billion miles, a 1.0% (2.7 billion vehicle miles) increase over </t>
  </si>
  <si>
    <t xml:space="preserve">June 2016. It also represents a -0.2% decline (-0.4 billion </t>
  </si>
  <si>
    <t>vehicle miles) compared with May 2017.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</si>
</sst>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5"/>
          <c:w val="0.92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2023900"/>
        <c:axId val="65561917"/>
      </c:line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auto val="0"/>
        <c:lblOffset val="100"/>
        <c:tickLblSkip val="12"/>
        <c:noMultiLvlLbl val="0"/>
      </c:catAx>
      <c:valAx>
        <c:axId val="6556191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390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3186342"/>
        <c:axId val="8915031"/>
      </c:lineChart>
      <c:catAx>
        <c:axId val="53186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5031"/>
        <c:crosses val="autoZero"/>
        <c:auto val="1"/>
        <c:lblOffset val="100"/>
        <c:tickLblSkip val="1"/>
        <c:noMultiLvlLbl val="0"/>
      </c:catAx>
      <c:valAx>
        <c:axId val="8915031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6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3126416"/>
        <c:axId val="51028881"/>
      </c:lineChart>
      <c:catAx>
        <c:axId val="13126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 val="autoZero"/>
        <c:auto val="1"/>
        <c:lblOffset val="100"/>
        <c:tickLblSkip val="1"/>
        <c:noMultiLvlLbl val="0"/>
      </c:catAx>
      <c:valAx>
        <c:axId val="51028881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2641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152400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June 2017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1.2%</v>
      </c>
      <c r="F15" s="2" t="s">
        <v>9</v>
      </c>
      <c r="G15" s="184" t="str">
        <f>Data!Y4</f>
        <v>3.4</v>
      </c>
      <c r="H15" s="2" t="s">
        <v>10</v>
      </c>
      <c r="I15" s="1"/>
      <c r="L15" s="2" t="str">
        <f>CONCATENATE("for ",E10," as compared  with")</f>
        <v>for June 2017 as compared  with</v>
      </c>
    </row>
    <row r="16" spans="5:10" ht="18">
      <c r="E16" s="118">
        <f>Data!A6</f>
        <v>42522</v>
      </c>
      <c r="F16" s="198">
        <f>E16</f>
        <v>42522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280.9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844</v>
      </c>
    </row>
    <row r="21" ht="18">
      <c r="E21" s="4" t="s">
        <v>845</v>
      </c>
    </row>
    <row r="22" ht="18">
      <c r="E22" s="4" t="s">
        <v>846</v>
      </c>
    </row>
    <row r="23" ht="18">
      <c r="E23" s="4" t="s">
        <v>847</v>
      </c>
    </row>
    <row r="25" spans="5:11" ht="18">
      <c r="E25" s="191" t="str">
        <f>"Cumulative Travel for "&amp;Data!A4&amp;" changed by "</f>
        <v>Cumulative Travel for 2017 changed by </v>
      </c>
      <c r="F25" s="192"/>
      <c r="G25" s="192"/>
      <c r="H25" s="192"/>
      <c r="I25" s="192"/>
      <c r="J25" s="192"/>
      <c r="K25" s="109" t="str">
        <f>Data!S4&amp;"%"</f>
        <v>1.6%</v>
      </c>
    </row>
    <row r="26" spans="6:8" ht="18">
      <c r="F26" s="4" t="s">
        <v>9</v>
      </c>
      <c r="G26" s="184" t="str">
        <f>Data!Z4</f>
        <v>24.6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1581.0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June 2017 -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63.2</v>
      </c>
      <c r="G61" s="12" t="str">
        <f>Data!D4</f>
        <v>63.9</v>
      </c>
      <c r="J61" s="12" t="str">
        <f>Data!G4</f>
        <v>39.1</v>
      </c>
    </row>
    <row r="62" spans="4:10" ht="15">
      <c r="D62" s="11" t="str">
        <f>Data!L4&amp;"%"</f>
        <v>2.2%</v>
      </c>
      <c r="G62" s="11" t="str">
        <f>Data!M4&amp;"%"</f>
        <v>0.5%</v>
      </c>
      <c r="J62" s="11" t="str">
        <f>Data!O4&amp;"%"</f>
        <v>0.8%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56.0</v>
      </c>
      <c r="J65" s="10" t="str">
        <f>Data!H4</f>
        <v>58.8</v>
      </c>
    </row>
    <row r="66" spans="7:10" ht="15">
      <c r="G66" s="11" t="str">
        <f>Data!N4&amp;"%"</f>
        <v>1.3%</v>
      </c>
      <c r="J66" s="11" t="str">
        <f>Data!P4&amp;"%"</f>
        <v>1.3%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August 10, 2017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843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9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421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397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398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399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401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402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403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406</v>
      </c>
      <c r="N11" s="77">
        <f>Data!X49</f>
        <v>6.1</v>
      </c>
      <c r="O11" s="77">
        <f>Data!Y49</f>
        <v>6.15</v>
      </c>
      <c r="P11" s="77" t="e">
        <f>Data!Z49</f>
        <v>#N/A</v>
      </c>
    </row>
    <row r="12" spans="13:16" ht="12.75">
      <c r="M12" s="20" t="s">
        <v>407</v>
      </c>
      <c r="N12" s="77">
        <f>Data!X50</f>
        <v>6.03</v>
      </c>
      <c r="O12" s="77">
        <f>Data!Y50</f>
        <v>6.2</v>
      </c>
      <c r="P12" s="77" t="e">
        <f>Data!Z50</f>
        <v>#N/A</v>
      </c>
    </row>
    <row r="13" spans="13:16" ht="12.75" customHeight="1">
      <c r="M13" s="20" t="s">
        <v>408</v>
      </c>
      <c r="N13" s="77">
        <f>Data!X51</f>
        <v>5.9</v>
      </c>
      <c r="O13" s="77">
        <f>Data!Y51</f>
        <v>6.05</v>
      </c>
      <c r="P13" s="77" t="e">
        <f>Data!Z51</f>
        <v>#N/A</v>
      </c>
    </row>
    <row r="14" spans="13:16" ht="12.75">
      <c r="M14" s="20" t="s">
        <v>410</v>
      </c>
      <c r="N14" s="77">
        <f>Data!X52</f>
        <v>6.04</v>
      </c>
      <c r="O14" s="77">
        <f>Data!Y52</f>
        <v>6.09</v>
      </c>
      <c r="P14" s="77" t="e">
        <f>Data!Z52</f>
        <v>#N/A</v>
      </c>
    </row>
    <row r="15" spans="13:16" ht="12.75">
      <c r="M15" s="20" t="s">
        <v>411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412</v>
      </c>
      <c r="N16" s="77">
        <f>Data!X54</f>
        <v>5.96</v>
      </c>
      <c r="O16" s="77">
        <f>Data!Y54</f>
        <v>5.96</v>
      </c>
      <c r="P16" s="77" t="e">
        <f>Data!Z54</f>
        <v>#N/A</v>
      </c>
    </row>
    <row r="19" spans="13:16" ht="12.75" customHeight="1">
      <c r="M19" s="265" t="s">
        <v>422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397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398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399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401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402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403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406</v>
      </c>
      <c r="N28" s="78">
        <f>Data!S49</f>
        <v>2.88</v>
      </c>
      <c r="O28" s="78">
        <f>Data!T49</f>
        <v>2.9</v>
      </c>
      <c r="P28" s="78" t="e">
        <f>Data!U49</f>
        <v>#N/A</v>
      </c>
    </row>
    <row r="29" spans="13:16" ht="12.75">
      <c r="M29" s="20" t="s">
        <v>407</v>
      </c>
      <c r="N29" s="78">
        <f>Data!S50</f>
        <v>2.75</v>
      </c>
      <c r="O29" s="78">
        <f>Data!T50</f>
        <v>2.78</v>
      </c>
      <c r="P29" s="78" t="e">
        <f>Data!U50</f>
        <v>#N/A</v>
      </c>
    </row>
    <row r="30" spans="13:16" ht="12.75" customHeight="1">
      <c r="M30" s="20" t="s">
        <v>408</v>
      </c>
      <c r="N30" s="78">
        <f>Data!S51</f>
        <v>2.6</v>
      </c>
      <c r="O30" s="78">
        <f>Data!T51</f>
        <v>2.65</v>
      </c>
      <c r="P30" s="78" t="e">
        <f>Data!U51</f>
        <v>#N/A</v>
      </c>
    </row>
    <row r="31" spans="13:16" ht="12.75">
      <c r="M31" s="20" t="s">
        <v>410</v>
      </c>
      <c r="N31" s="78">
        <f>Data!S52</f>
        <v>2.62</v>
      </c>
      <c r="O31" s="78">
        <f>Data!T52</f>
        <v>2.65</v>
      </c>
      <c r="P31" s="78" t="e">
        <f>Data!U52</f>
        <v>#N/A</v>
      </c>
    </row>
    <row r="32" spans="13:16" ht="12.75">
      <c r="M32" s="20" t="s">
        <v>411</v>
      </c>
      <c r="N32" s="78">
        <f>Data!S53</f>
        <v>2.46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412</v>
      </c>
      <c r="N33" s="78">
        <f>Data!S54</f>
        <v>2.41</v>
      </c>
      <c r="O33" s="78">
        <f>Data!T54</f>
        <v>2.4</v>
      </c>
      <c r="P33" s="78" t="e">
        <f>Data!U54</f>
        <v>#N/A</v>
      </c>
    </row>
    <row r="35" ht="12.75">
      <c r="N35" t="s">
        <v>423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5">
      <selection activeCell="A44" sqref="A44:A45"/>
    </sheetView>
  </sheetViews>
  <sheetFormatPr defaultColWidth="9.140625" defaultRowHeight="12.75"/>
  <sheetData>
    <row r="1" ht="12.75">
      <c r="C1" s="269" t="s">
        <v>838</v>
      </c>
    </row>
    <row r="44" ht="12.75">
      <c r="A44" t="s">
        <v>839</v>
      </c>
    </row>
    <row r="45" ht="12.75">
      <c r="A45" t="s">
        <v>840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424</v>
      </c>
    </row>
    <row r="2" spans="1:27" ht="12.75">
      <c r="A2" t="s">
        <v>425</v>
      </c>
      <c r="B2" t="s">
        <v>426</v>
      </c>
      <c r="C2" t="s">
        <v>427</v>
      </c>
      <c r="D2" t="s">
        <v>428</v>
      </c>
      <c r="E2" t="s">
        <v>429</v>
      </c>
      <c r="G2" t="s">
        <v>430</v>
      </c>
      <c r="H2" t="s">
        <v>431</v>
      </c>
      <c r="I2" t="s">
        <v>432</v>
      </c>
      <c r="J2" t="s">
        <v>433</v>
      </c>
      <c r="K2" t="s">
        <v>434</v>
      </c>
      <c r="L2" t="s">
        <v>435</v>
      </c>
      <c r="M2" t="s">
        <v>436</v>
      </c>
      <c r="N2" t="s">
        <v>437</v>
      </c>
      <c r="O2" t="s">
        <v>438</v>
      </c>
      <c r="P2" t="s">
        <v>439</v>
      </c>
      <c r="Q2" t="s">
        <v>440</v>
      </c>
      <c r="R2" t="s">
        <v>441</v>
      </c>
      <c r="S2" t="s">
        <v>442</v>
      </c>
      <c r="T2" t="s">
        <v>443</v>
      </c>
      <c r="U2" t="s">
        <v>444</v>
      </c>
      <c r="V2" t="s">
        <v>445</v>
      </c>
      <c r="W2" t="s">
        <v>446</v>
      </c>
      <c r="X2" t="s">
        <v>447</v>
      </c>
      <c r="Y2" t="s">
        <v>448</v>
      </c>
      <c r="Z2" t="s">
        <v>449</v>
      </c>
      <c r="AA2" t="s">
        <v>450</v>
      </c>
    </row>
    <row r="3" spans="2:26" ht="12.75">
      <c r="B3" s="42"/>
      <c r="Y3" s="42"/>
      <c r="Z3" s="42"/>
    </row>
    <row r="4" spans="1:27" ht="12.75">
      <c r="A4" s="16" t="s">
        <v>451</v>
      </c>
      <c r="B4" s="16" t="s">
        <v>452</v>
      </c>
      <c r="C4" s="16" t="s">
        <v>453</v>
      </c>
      <c r="D4" s="16" t="s">
        <v>454</v>
      </c>
      <c r="E4" s="16" t="s">
        <v>455</v>
      </c>
      <c r="G4" s="16" t="s">
        <v>456</v>
      </c>
      <c r="H4" s="16" t="s">
        <v>457</v>
      </c>
      <c r="I4" s="16" t="s">
        <v>458</v>
      </c>
      <c r="J4" s="16" t="s">
        <v>459</v>
      </c>
      <c r="K4" s="16" t="s">
        <v>174</v>
      </c>
      <c r="L4" s="16" t="s">
        <v>182</v>
      </c>
      <c r="M4" s="16" t="s">
        <v>194</v>
      </c>
      <c r="N4" s="16" t="s">
        <v>190</v>
      </c>
      <c r="O4" s="16" t="s">
        <v>178</v>
      </c>
      <c r="P4" s="16" t="s">
        <v>190</v>
      </c>
      <c r="Q4" s="16" t="s">
        <v>184</v>
      </c>
      <c r="R4" s="16" t="s">
        <v>460</v>
      </c>
      <c r="S4" s="16" t="s">
        <v>185</v>
      </c>
      <c r="T4" s="16" t="s">
        <v>461</v>
      </c>
      <c r="U4" s="16" t="s">
        <v>462</v>
      </c>
      <c r="V4" s="16" t="s">
        <v>310</v>
      </c>
      <c r="W4" s="16" t="s">
        <v>463</v>
      </c>
      <c r="X4" s="16" t="s">
        <v>464</v>
      </c>
      <c r="Y4" s="16" t="s">
        <v>465</v>
      </c>
      <c r="Z4" s="16" t="s">
        <v>466</v>
      </c>
      <c r="AA4" s="16" t="s">
        <v>461</v>
      </c>
    </row>
    <row r="6" spans="1:2" ht="12.75">
      <c r="A6" s="107">
        <f>W4+31</f>
        <v>42522</v>
      </c>
      <c r="B6" s="108">
        <f>A6-31</f>
        <v>42491</v>
      </c>
    </row>
    <row r="7" spans="1:23" ht="12.75">
      <c r="A7" s="72"/>
      <c r="B7" s="72"/>
      <c r="C7" s="72"/>
      <c r="D7" s="72"/>
      <c r="E7" s="72"/>
      <c r="F7" s="72"/>
      <c r="G7" s="188" t="s">
        <v>467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468</v>
      </c>
      <c r="B8" s="73" t="s">
        <v>469</v>
      </c>
      <c r="C8" s="73" t="s">
        <v>470</v>
      </c>
      <c r="D8" s="73" t="s">
        <v>471</v>
      </c>
    </row>
    <row r="9" spans="1:4" ht="12.75">
      <c r="A9" s="73" t="s">
        <v>472</v>
      </c>
      <c r="B9" s="73" t="s">
        <v>473</v>
      </c>
      <c r="C9" s="73" t="s">
        <v>474</v>
      </c>
      <c r="D9" s="73" t="s">
        <v>475</v>
      </c>
    </row>
    <row r="10" spans="1:4" ht="12.75">
      <c r="A10" s="73" t="s">
        <v>476</v>
      </c>
      <c r="B10" s="73" t="s">
        <v>477</v>
      </c>
      <c r="C10" s="73" t="s">
        <v>478</v>
      </c>
      <c r="D10" s="73" t="s">
        <v>479</v>
      </c>
    </row>
    <row r="11" spans="1:4" ht="12.75">
      <c r="A11" s="73" t="s">
        <v>480</v>
      </c>
      <c r="B11" s="73" t="s">
        <v>481</v>
      </c>
      <c r="C11" s="73" t="s">
        <v>482</v>
      </c>
      <c r="D11" s="73" t="s">
        <v>483</v>
      </c>
    </row>
    <row r="12" spans="1:4" ht="12.75">
      <c r="A12" s="73" t="s">
        <v>484</v>
      </c>
      <c r="B12" s="73" t="s">
        <v>485</v>
      </c>
      <c r="C12" s="73" t="s">
        <v>486</v>
      </c>
      <c r="D12" s="73" t="s">
        <v>487</v>
      </c>
    </row>
    <row r="13" spans="1:4" ht="12.75">
      <c r="A13" s="73" t="s">
        <v>488</v>
      </c>
      <c r="B13" s="73" t="s">
        <v>489</v>
      </c>
      <c r="C13" s="73" t="s">
        <v>490</v>
      </c>
      <c r="D13" s="73" t="s">
        <v>491</v>
      </c>
    </row>
    <row r="14" spans="1:4" ht="12.75">
      <c r="A14" s="73" t="s">
        <v>492</v>
      </c>
      <c r="B14" s="73" t="s">
        <v>493</v>
      </c>
      <c r="C14" s="73" t="s">
        <v>494</v>
      </c>
      <c r="D14" s="73" t="s">
        <v>495</v>
      </c>
    </row>
    <row r="15" spans="1:4" ht="12.75">
      <c r="A15" s="73" t="s">
        <v>496</v>
      </c>
      <c r="B15" s="73" t="s">
        <v>497</v>
      </c>
      <c r="C15" s="73" t="s">
        <v>498</v>
      </c>
      <c r="D15" s="73" t="s">
        <v>499</v>
      </c>
    </row>
    <row r="16" spans="1:4" ht="12.75">
      <c r="A16" s="73" t="s">
        <v>500</v>
      </c>
      <c r="B16" s="73" t="s">
        <v>501</v>
      </c>
      <c r="C16" s="73" t="s">
        <v>502</v>
      </c>
      <c r="D16" s="73" t="s">
        <v>503</v>
      </c>
    </row>
    <row r="17" spans="1:4" ht="12.75">
      <c r="A17" s="73" t="s">
        <v>504</v>
      </c>
      <c r="B17" s="73" t="s">
        <v>505</v>
      </c>
      <c r="C17" s="73" t="s">
        <v>506</v>
      </c>
      <c r="D17" s="73" t="s">
        <v>507</v>
      </c>
    </row>
    <row r="18" spans="1:4" ht="12.75">
      <c r="A18" s="73" t="s">
        <v>508</v>
      </c>
      <c r="B18" s="73" t="s">
        <v>509</v>
      </c>
      <c r="C18" s="73" t="s">
        <v>510</v>
      </c>
      <c r="D18" s="73" t="s">
        <v>511</v>
      </c>
    </row>
    <row r="19" spans="1:4" ht="12.75">
      <c r="A19" s="73" t="s">
        <v>512</v>
      </c>
      <c r="B19" s="73" t="s">
        <v>513</v>
      </c>
      <c r="C19" s="73" t="s">
        <v>514</v>
      </c>
      <c r="D19" s="73" t="s">
        <v>515</v>
      </c>
    </row>
    <row r="20" spans="1:4" ht="12.75">
      <c r="A20" s="73" t="s">
        <v>516</v>
      </c>
      <c r="B20" s="73" t="s">
        <v>517</v>
      </c>
      <c r="C20" s="73" t="s">
        <v>518</v>
      </c>
      <c r="D20" s="73" t="s">
        <v>519</v>
      </c>
    </row>
    <row r="21" spans="1:4" ht="12.75">
      <c r="A21" s="73" t="s">
        <v>520</v>
      </c>
      <c r="B21" s="73" t="s">
        <v>521</v>
      </c>
      <c r="C21" s="73" t="s">
        <v>522</v>
      </c>
      <c r="D21" s="73" t="s">
        <v>523</v>
      </c>
    </row>
    <row r="22" spans="1:4" ht="12.75">
      <c r="A22" s="73" t="s">
        <v>524</v>
      </c>
      <c r="B22" s="73" t="s">
        <v>525</v>
      </c>
      <c r="C22" s="73" t="s">
        <v>526</v>
      </c>
      <c r="D22" s="73" t="s">
        <v>527</v>
      </c>
    </row>
    <row r="23" spans="1:4" ht="12.75">
      <c r="A23" s="73" t="s">
        <v>528</v>
      </c>
      <c r="B23" s="73" t="s">
        <v>529</v>
      </c>
      <c r="C23" s="73" t="s">
        <v>530</v>
      </c>
      <c r="D23" s="73" t="s">
        <v>531</v>
      </c>
    </row>
    <row r="24" spans="1:4" ht="12.75">
      <c r="A24" s="73" t="s">
        <v>532</v>
      </c>
      <c r="B24" s="73" t="s">
        <v>533</v>
      </c>
      <c r="C24" s="73" t="s">
        <v>534</v>
      </c>
      <c r="D24" s="73" t="s">
        <v>535</v>
      </c>
    </row>
    <row r="25" spans="1:4" ht="12.75">
      <c r="A25" s="73" t="s">
        <v>536</v>
      </c>
      <c r="B25" s="73" t="s">
        <v>537</v>
      </c>
      <c r="C25" s="73" t="s">
        <v>538</v>
      </c>
      <c r="D25" s="73" t="s">
        <v>539</v>
      </c>
    </row>
    <row r="26" spans="1:4" ht="12.75">
      <c r="A26" s="73" t="s">
        <v>540</v>
      </c>
      <c r="B26" s="73" t="s">
        <v>541</v>
      </c>
      <c r="C26" s="73" t="s">
        <v>542</v>
      </c>
      <c r="D26" s="73" t="s">
        <v>543</v>
      </c>
    </row>
    <row r="27" spans="1:4" ht="12.75">
      <c r="A27" s="73" t="s">
        <v>544</v>
      </c>
      <c r="B27" s="73" t="s">
        <v>545</v>
      </c>
      <c r="C27" s="73" t="s">
        <v>546</v>
      </c>
      <c r="D27" s="73" t="s">
        <v>547</v>
      </c>
    </row>
    <row r="28" spans="1:4" ht="12.75">
      <c r="A28" s="73" t="s">
        <v>548</v>
      </c>
      <c r="B28" s="73" t="s">
        <v>549</v>
      </c>
      <c r="C28" s="73" t="s">
        <v>550</v>
      </c>
      <c r="D28" s="73" t="s">
        <v>551</v>
      </c>
    </row>
    <row r="29" spans="1:4" ht="12.75">
      <c r="A29" s="73" t="s">
        <v>552</v>
      </c>
      <c r="B29" s="73" t="s">
        <v>553</v>
      </c>
      <c r="C29" s="73" t="s">
        <v>554</v>
      </c>
      <c r="D29" s="73" t="s">
        <v>555</v>
      </c>
    </row>
    <row r="30" spans="1:4" ht="12.75">
      <c r="A30" s="73" t="s">
        <v>556</v>
      </c>
      <c r="B30" s="73" t="s">
        <v>557</v>
      </c>
      <c r="C30" s="73" t="s">
        <v>558</v>
      </c>
      <c r="D30" s="73" t="s">
        <v>559</v>
      </c>
    </row>
    <row r="31" spans="1:4" ht="12.75">
      <c r="A31" s="73" t="s">
        <v>560</v>
      </c>
      <c r="B31" s="73" t="s">
        <v>561</v>
      </c>
      <c r="C31" s="73" t="s">
        <v>562</v>
      </c>
      <c r="D31" s="73" t="s">
        <v>563</v>
      </c>
    </row>
    <row r="32" spans="1:4" ht="12.75">
      <c r="A32" s="73" t="s">
        <v>461</v>
      </c>
      <c r="B32" s="73" t="s">
        <v>564</v>
      </c>
      <c r="C32" s="73" t="s">
        <v>565</v>
      </c>
      <c r="D32" s="73" t="s">
        <v>566</v>
      </c>
    </row>
    <row r="33" spans="1:4" ht="12.75">
      <c r="A33" s="73" t="s">
        <v>567</v>
      </c>
      <c r="B33" s="73" t="s">
        <v>568</v>
      </c>
      <c r="C33" s="73" t="s">
        <v>569</v>
      </c>
      <c r="D33" s="73" t="s">
        <v>570</v>
      </c>
    </row>
    <row r="34" spans="1:4" ht="12.75">
      <c r="A34" s="73" t="s">
        <v>451</v>
      </c>
      <c r="B34" s="73" t="s">
        <v>571</v>
      </c>
      <c r="C34" s="73" t="s">
        <v>572</v>
      </c>
      <c r="D34" s="73" t="s">
        <v>573</v>
      </c>
    </row>
    <row r="38" spans="10:12" ht="12.75">
      <c r="J38" s="174"/>
      <c r="L38" s="175"/>
    </row>
    <row r="40" spans="8:19" ht="12.75">
      <c r="H40" s="72" t="s">
        <v>574</v>
      </c>
      <c r="S40" s="72" t="s">
        <v>575</v>
      </c>
    </row>
    <row r="41" spans="1:25" ht="12.75">
      <c r="A41" t="s">
        <v>425</v>
      </c>
      <c r="B41" t="s">
        <v>576</v>
      </c>
      <c r="C41" t="s">
        <v>577</v>
      </c>
      <c r="D41" t="s">
        <v>578</v>
      </c>
      <c r="E41" t="s">
        <v>579</v>
      </c>
      <c r="F41" s="73" t="s">
        <v>57</v>
      </c>
      <c r="L41" t="s">
        <v>425</v>
      </c>
      <c r="M41" t="s">
        <v>580</v>
      </c>
      <c r="N41" t="s">
        <v>576</v>
      </c>
      <c r="O41" t="s">
        <v>579</v>
      </c>
      <c r="P41" t="s">
        <v>581</v>
      </c>
      <c r="Q41" t="s">
        <v>57</v>
      </c>
      <c r="T41" t="s">
        <v>582</v>
      </c>
      <c r="Y41" t="s">
        <v>583</v>
      </c>
    </row>
    <row r="42" spans="1:26" ht="12.75">
      <c r="A42" s="16" t="s">
        <v>476</v>
      </c>
      <c r="B42" s="16" t="s">
        <v>584</v>
      </c>
      <c r="C42" s="16" t="s">
        <v>585</v>
      </c>
      <c r="E42" s="16" t="s">
        <v>586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585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476</v>
      </c>
      <c r="B43" s="16" t="s">
        <v>587</v>
      </c>
      <c r="C43" s="16" t="s">
        <v>588</v>
      </c>
      <c r="E43" s="16" t="s">
        <v>589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588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476</v>
      </c>
      <c r="B44" s="16" t="s">
        <v>590</v>
      </c>
      <c r="C44" s="16" t="s">
        <v>591</v>
      </c>
      <c r="E44" s="16" t="s">
        <v>592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591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476</v>
      </c>
      <c r="B45" s="16" t="s">
        <v>593</v>
      </c>
      <c r="C45" s="16" t="s">
        <v>594</v>
      </c>
      <c r="E45" s="16" t="s">
        <v>595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594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476</v>
      </c>
      <c r="B46" s="16" t="s">
        <v>596</v>
      </c>
      <c r="C46" s="16" t="s">
        <v>402</v>
      </c>
      <c r="E46" s="16" t="s">
        <v>597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402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476</v>
      </c>
      <c r="B47" s="16" t="s">
        <v>598</v>
      </c>
      <c r="C47" s="16" t="s">
        <v>452</v>
      </c>
      <c r="E47" s="16" t="s">
        <v>599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452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476</v>
      </c>
      <c r="B48" s="16" t="s">
        <v>600</v>
      </c>
      <c r="C48" s="16" t="s">
        <v>601</v>
      </c>
      <c r="E48" s="16" t="s">
        <v>602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601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476</v>
      </c>
      <c r="B49" s="16" t="s">
        <v>603</v>
      </c>
      <c r="C49" s="16" t="s">
        <v>604</v>
      </c>
      <c r="E49" s="16" t="s">
        <v>605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604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6.15</v>
      </c>
      <c r="Z49" t="e">
        <f t="shared" si="11"/>
        <v>#N/A</v>
      </c>
    </row>
    <row r="50" spans="1:26" ht="12.75">
      <c r="A50" s="16" t="s">
        <v>476</v>
      </c>
      <c r="B50" s="16" t="s">
        <v>606</v>
      </c>
      <c r="C50" s="16" t="s">
        <v>607</v>
      </c>
      <c r="E50" s="16" t="s">
        <v>608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607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2.78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</v>
      </c>
      <c r="Z50" t="e">
        <f t="shared" si="11"/>
        <v>#N/A</v>
      </c>
    </row>
    <row r="51" spans="1:26" ht="12.75">
      <c r="A51" s="16" t="s">
        <v>476</v>
      </c>
      <c r="B51" s="16" t="s">
        <v>609</v>
      </c>
      <c r="C51" s="16" t="s">
        <v>610</v>
      </c>
      <c r="E51" s="16" t="s">
        <v>611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610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2.65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6.05</v>
      </c>
      <c r="Z51" t="e">
        <f t="shared" si="11"/>
        <v>#N/A</v>
      </c>
    </row>
    <row r="52" spans="1:26" ht="12.75">
      <c r="A52" s="16" t="s">
        <v>476</v>
      </c>
      <c r="B52" s="16" t="s">
        <v>612</v>
      </c>
      <c r="C52" s="16" t="s">
        <v>613</v>
      </c>
      <c r="E52" s="16" t="s">
        <v>614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613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2.65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6.09</v>
      </c>
      <c r="Z52" t="e">
        <f t="shared" si="11"/>
        <v>#N/A</v>
      </c>
    </row>
    <row r="53" spans="1:26" ht="12.75">
      <c r="A53" s="16" t="s">
        <v>476</v>
      </c>
      <c r="B53" s="16" t="s">
        <v>615</v>
      </c>
      <c r="C53" s="16" t="s">
        <v>616</v>
      </c>
      <c r="E53" s="16" t="s">
        <v>617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616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480</v>
      </c>
      <c r="B54" s="16" t="s">
        <v>584</v>
      </c>
      <c r="C54" s="16" t="s">
        <v>585</v>
      </c>
      <c r="E54" s="16" t="s">
        <v>618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585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5.96</v>
      </c>
      <c r="Z54" t="e">
        <f t="shared" si="11"/>
        <v>#N/A</v>
      </c>
    </row>
    <row r="55" spans="1:17" ht="12.75">
      <c r="A55" s="16" t="s">
        <v>480</v>
      </c>
      <c r="B55" s="16" t="s">
        <v>587</v>
      </c>
      <c r="C55" s="16" t="s">
        <v>588</v>
      </c>
      <c r="E55" s="16" t="s">
        <v>617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588</v>
      </c>
      <c r="O55" s="75">
        <v>2.27</v>
      </c>
      <c r="P55" s="75">
        <v>5.63</v>
      </c>
      <c r="Q55" s="74">
        <v>14</v>
      </c>
    </row>
    <row r="56" spans="1:17" ht="12.75">
      <c r="A56" s="16" t="s">
        <v>480</v>
      </c>
      <c r="B56" s="16" t="s">
        <v>590</v>
      </c>
      <c r="C56" s="16" t="s">
        <v>591</v>
      </c>
      <c r="E56" s="16" t="s">
        <v>619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591</v>
      </c>
      <c r="O56" s="75">
        <v>2.56</v>
      </c>
      <c r="P56" s="75">
        <v>6.14</v>
      </c>
      <c r="Q56" s="74">
        <v>15</v>
      </c>
    </row>
    <row r="57" spans="1:17" ht="12.75">
      <c r="A57" s="16" t="s">
        <v>480</v>
      </c>
      <c r="B57" s="16" t="s">
        <v>593</v>
      </c>
      <c r="C57" s="16" t="s">
        <v>594</v>
      </c>
      <c r="E57" s="16" t="s">
        <v>620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594</v>
      </c>
      <c r="O57" s="75">
        <v>2.65</v>
      </c>
      <c r="P57" s="75">
        <v>6.3</v>
      </c>
      <c r="Q57" s="74">
        <v>16</v>
      </c>
    </row>
    <row r="58" spans="1:17" ht="12.75">
      <c r="A58" s="16" t="s">
        <v>480</v>
      </c>
      <c r="B58" s="16" t="s">
        <v>596</v>
      </c>
      <c r="C58" s="16" t="s">
        <v>402</v>
      </c>
      <c r="E58" s="16" t="s">
        <v>621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402</v>
      </c>
      <c r="O58" s="75">
        <v>2.7</v>
      </c>
      <c r="P58" s="75">
        <v>6.18</v>
      </c>
      <c r="Q58" s="74">
        <v>17</v>
      </c>
    </row>
    <row r="59" spans="1:17" ht="12.75">
      <c r="A59" s="16" t="s">
        <v>480</v>
      </c>
      <c r="B59" s="16" t="s">
        <v>598</v>
      </c>
      <c r="C59" s="16" t="s">
        <v>452</v>
      </c>
      <c r="E59" s="16" t="s">
        <v>622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452</v>
      </c>
      <c r="O59" s="75">
        <v>2.86</v>
      </c>
      <c r="P59" s="75">
        <v>6.39</v>
      </c>
      <c r="Q59" s="74">
        <v>18</v>
      </c>
    </row>
    <row r="60" spans="1:17" ht="12.75">
      <c r="A60" s="16" t="s">
        <v>480</v>
      </c>
      <c r="B60" s="16" t="s">
        <v>600</v>
      </c>
      <c r="C60" s="16" t="s">
        <v>601</v>
      </c>
      <c r="E60" s="16" t="s">
        <v>623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601</v>
      </c>
      <c r="O60" s="75">
        <v>2.9</v>
      </c>
      <c r="P60" s="75">
        <v>6.15</v>
      </c>
      <c r="Q60" s="74">
        <v>19</v>
      </c>
    </row>
    <row r="61" spans="1:17" ht="12.75">
      <c r="A61" s="16" t="s">
        <v>480</v>
      </c>
      <c r="B61" s="16" t="s">
        <v>603</v>
      </c>
      <c r="C61" s="16" t="s">
        <v>604</v>
      </c>
      <c r="E61" s="16" t="s">
        <v>624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604</v>
      </c>
      <c r="O61" s="75">
        <v>2.78</v>
      </c>
      <c r="P61" s="75">
        <v>6.2</v>
      </c>
      <c r="Q61" s="74">
        <v>20</v>
      </c>
    </row>
    <row r="62" spans="1:17" ht="12.75">
      <c r="A62" s="16" t="s">
        <v>480</v>
      </c>
      <c r="B62" s="16" t="s">
        <v>606</v>
      </c>
      <c r="C62" s="16" t="s">
        <v>607</v>
      </c>
      <c r="E62" s="16" t="s">
        <v>625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607</v>
      </c>
      <c r="O62" s="75">
        <v>2.65</v>
      </c>
      <c r="P62" s="75">
        <v>6.05</v>
      </c>
      <c r="Q62" s="74">
        <v>21</v>
      </c>
    </row>
    <row r="63" spans="1:17" ht="12.75">
      <c r="A63" s="16" t="s">
        <v>480</v>
      </c>
      <c r="B63" s="16" t="s">
        <v>609</v>
      </c>
      <c r="C63" s="16" t="s">
        <v>610</v>
      </c>
      <c r="E63" s="16" t="s">
        <v>626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610</v>
      </c>
      <c r="O63" s="75">
        <v>2.65</v>
      </c>
      <c r="P63" s="75">
        <v>6.09</v>
      </c>
      <c r="Q63" s="74">
        <v>22</v>
      </c>
    </row>
    <row r="64" spans="1:17" ht="12.75">
      <c r="A64" s="16" t="s">
        <v>480</v>
      </c>
      <c r="B64" s="16" t="s">
        <v>612</v>
      </c>
      <c r="C64" s="16" t="s">
        <v>613</v>
      </c>
      <c r="E64" s="16" t="s">
        <v>627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613</v>
      </c>
      <c r="O64" s="75">
        <v>2.54</v>
      </c>
      <c r="P64" s="75">
        <v>6.06</v>
      </c>
      <c r="Q64" s="74">
        <v>23</v>
      </c>
    </row>
    <row r="65" spans="1:17" ht="12.75">
      <c r="A65" s="16" t="s">
        <v>480</v>
      </c>
      <c r="B65" s="16" t="s">
        <v>615</v>
      </c>
      <c r="C65" s="16" t="s">
        <v>616</v>
      </c>
      <c r="E65" s="16" t="s">
        <v>628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616</v>
      </c>
      <c r="O65" s="75">
        <v>2.4</v>
      </c>
      <c r="P65" s="75">
        <v>5.96</v>
      </c>
      <c r="Q65" s="74">
        <v>24</v>
      </c>
    </row>
    <row r="66" spans="1:17" ht="12.75">
      <c r="A66" s="16" t="s">
        <v>484</v>
      </c>
      <c r="B66" s="16" t="s">
        <v>584</v>
      </c>
      <c r="C66" s="16" t="s">
        <v>585</v>
      </c>
      <c r="E66" s="16" t="s">
        <v>629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585</v>
      </c>
      <c r="O66" s="75">
        <v>2.23</v>
      </c>
      <c r="P66" s="75">
        <v>5.58</v>
      </c>
      <c r="Q66" s="74">
        <v>25</v>
      </c>
    </row>
    <row r="67" spans="1:17" ht="12.75">
      <c r="A67" s="16" t="s">
        <v>484</v>
      </c>
      <c r="B67" s="16" t="s">
        <v>587</v>
      </c>
      <c r="C67" s="16" t="s">
        <v>588</v>
      </c>
      <c r="E67" s="16" t="s">
        <v>630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588</v>
      </c>
      <c r="O67" s="75">
        <v>2.4</v>
      </c>
      <c r="P67" s="75">
        <v>5.92</v>
      </c>
      <c r="Q67" s="74">
        <v>26</v>
      </c>
    </row>
    <row r="68" spans="1:17" ht="12.75">
      <c r="A68" s="16" t="s">
        <v>484</v>
      </c>
      <c r="B68" s="16" t="s">
        <v>590</v>
      </c>
      <c r="C68" s="16" t="s">
        <v>591</v>
      </c>
      <c r="E68" s="16" t="s">
        <v>631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591</v>
      </c>
      <c r="O68" s="75">
        <v>2.58</v>
      </c>
      <c r="P68" s="75">
        <v>6.19</v>
      </c>
      <c r="Q68" s="74">
        <v>27</v>
      </c>
    </row>
    <row r="69" spans="1:17" ht="12.75">
      <c r="A69" s="16" t="s">
        <v>484</v>
      </c>
      <c r="B69" s="16" t="s">
        <v>593</v>
      </c>
      <c r="C69" s="16" t="s">
        <v>594</v>
      </c>
      <c r="E69" s="16" t="s">
        <v>632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594</v>
      </c>
      <c r="O69" s="75">
        <v>2.7</v>
      </c>
      <c r="P69" s="75">
        <v>6.35</v>
      </c>
      <c r="Q69" s="74">
        <v>28</v>
      </c>
    </row>
    <row r="70" spans="1:17" ht="12.75">
      <c r="A70" s="16" t="s">
        <v>484</v>
      </c>
      <c r="B70" s="16" t="s">
        <v>596</v>
      </c>
      <c r="C70" s="16" t="s">
        <v>402</v>
      </c>
      <c r="E70" s="16" t="s">
        <v>633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402</v>
      </c>
      <c r="O70" s="75">
        <v>2.76</v>
      </c>
      <c r="P70" s="75">
        <v>6.31</v>
      </c>
      <c r="Q70" s="74">
        <v>29</v>
      </c>
    </row>
    <row r="71" spans="1:17" ht="12.75">
      <c r="A71" s="16" t="s">
        <v>484</v>
      </c>
      <c r="B71" s="16" t="s">
        <v>598</v>
      </c>
      <c r="C71" s="16" t="s">
        <v>452</v>
      </c>
      <c r="E71" s="16" t="s">
        <v>634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452</v>
      </c>
      <c r="O71" s="75">
        <v>2.91</v>
      </c>
      <c r="P71" s="75">
        <v>6.45</v>
      </c>
      <c r="Q71" s="74">
        <v>30</v>
      </c>
    </row>
    <row r="72" spans="1:17" ht="12.75">
      <c r="A72" s="16" t="s">
        <v>484</v>
      </c>
      <c r="B72" s="16" t="s">
        <v>600</v>
      </c>
      <c r="C72" s="16" t="s">
        <v>601</v>
      </c>
      <c r="E72" s="16" t="s">
        <v>635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484</v>
      </c>
      <c r="B73" s="16" t="s">
        <v>603</v>
      </c>
      <c r="C73" s="16" t="s">
        <v>604</v>
      </c>
      <c r="E73" s="16" t="s">
        <v>636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484</v>
      </c>
      <c r="B74" s="16" t="s">
        <v>606</v>
      </c>
      <c r="C74" s="16" t="s">
        <v>607</v>
      </c>
      <c r="E74" s="16" t="s">
        <v>637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484</v>
      </c>
      <c r="B75" s="16" t="s">
        <v>609</v>
      </c>
      <c r="C75" s="16" t="s">
        <v>610</v>
      </c>
      <c r="E75" s="16" t="s">
        <v>638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484</v>
      </c>
      <c r="B76" s="16" t="s">
        <v>612</v>
      </c>
      <c r="C76" s="16" t="s">
        <v>613</v>
      </c>
      <c r="E76" s="16" t="s">
        <v>639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484</v>
      </c>
      <c r="B77" s="16" t="s">
        <v>615</v>
      </c>
      <c r="C77" s="16" t="s">
        <v>616</v>
      </c>
      <c r="E77" s="16" t="s">
        <v>639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488</v>
      </c>
      <c r="B78" s="16" t="s">
        <v>584</v>
      </c>
      <c r="C78" s="16" t="s">
        <v>585</v>
      </c>
      <c r="E78" s="16" t="s">
        <v>636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488</v>
      </c>
      <c r="B79" s="16" t="s">
        <v>587</v>
      </c>
      <c r="C79" s="16" t="s">
        <v>588</v>
      </c>
      <c r="E79" s="16" t="s">
        <v>640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488</v>
      </c>
      <c r="B80" s="16" t="s">
        <v>590</v>
      </c>
      <c r="C80" s="16" t="s">
        <v>591</v>
      </c>
      <c r="E80" s="16" t="s">
        <v>641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488</v>
      </c>
      <c r="B81" s="16" t="s">
        <v>593</v>
      </c>
      <c r="C81" s="16" t="s">
        <v>594</v>
      </c>
      <c r="E81" s="16" t="s">
        <v>642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488</v>
      </c>
      <c r="B82" s="16" t="s">
        <v>596</v>
      </c>
      <c r="C82" s="16" t="s">
        <v>402</v>
      </c>
      <c r="E82" s="16" t="s">
        <v>643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488</v>
      </c>
      <c r="B83" s="16" t="s">
        <v>598</v>
      </c>
      <c r="C83" s="16" t="s">
        <v>452</v>
      </c>
      <c r="E83" s="16" t="s">
        <v>644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488</v>
      </c>
      <c r="B84" s="16" t="s">
        <v>600</v>
      </c>
      <c r="C84" s="16" t="s">
        <v>601</v>
      </c>
      <c r="E84" s="16" t="s">
        <v>645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488</v>
      </c>
      <c r="B85" s="16" t="s">
        <v>603</v>
      </c>
      <c r="C85" s="16" t="s">
        <v>604</v>
      </c>
      <c r="E85" s="16" t="s">
        <v>646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488</v>
      </c>
      <c r="B86" s="16" t="s">
        <v>606</v>
      </c>
      <c r="C86" s="16" t="s">
        <v>607</v>
      </c>
      <c r="E86" s="16" t="s">
        <v>647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488</v>
      </c>
      <c r="B87" s="16" t="s">
        <v>609</v>
      </c>
      <c r="C87" s="16" t="s">
        <v>610</v>
      </c>
      <c r="E87" s="16" t="s">
        <v>648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488</v>
      </c>
      <c r="B88" s="16" t="s">
        <v>612</v>
      </c>
      <c r="C88" s="16" t="s">
        <v>613</v>
      </c>
      <c r="E88" s="16" t="s">
        <v>649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488</v>
      </c>
      <c r="B89" s="16" t="s">
        <v>615</v>
      </c>
      <c r="C89" s="16" t="s">
        <v>616</v>
      </c>
      <c r="E89" s="16" t="s">
        <v>650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492</v>
      </c>
      <c r="B90" s="16" t="s">
        <v>584</v>
      </c>
      <c r="C90" s="16" t="s">
        <v>585</v>
      </c>
      <c r="E90" s="16" t="s">
        <v>651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492</v>
      </c>
      <c r="B91" s="16" t="s">
        <v>587</v>
      </c>
      <c r="C91" s="16" t="s">
        <v>588</v>
      </c>
      <c r="E91" s="16" t="s">
        <v>652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492</v>
      </c>
      <c r="B92" s="16" t="s">
        <v>590</v>
      </c>
      <c r="C92" s="16" t="s">
        <v>591</v>
      </c>
      <c r="E92" s="16" t="s">
        <v>653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492</v>
      </c>
      <c r="B93" s="16" t="s">
        <v>593</v>
      </c>
      <c r="C93" s="16" t="s">
        <v>594</v>
      </c>
      <c r="E93" s="16" t="s">
        <v>654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492</v>
      </c>
      <c r="B94" s="16" t="s">
        <v>596</v>
      </c>
      <c r="C94" s="16" t="s">
        <v>402</v>
      </c>
      <c r="E94" s="16" t="s">
        <v>655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492</v>
      </c>
      <c r="B95" s="16" t="s">
        <v>598</v>
      </c>
      <c r="C95" s="16" t="s">
        <v>452</v>
      </c>
      <c r="E95" s="16" t="s">
        <v>656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492</v>
      </c>
      <c r="B96" s="16" t="s">
        <v>600</v>
      </c>
      <c r="C96" s="16" t="s">
        <v>601</v>
      </c>
      <c r="E96" s="16" t="s">
        <v>657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492</v>
      </c>
      <c r="B97" s="16" t="s">
        <v>603</v>
      </c>
      <c r="C97" s="16" t="s">
        <v>604</v>
      </c>
      <c r="E97" s="16" t="s">
        <v>658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492</v>
      </c>
      <c r="B98" s="16" t="s">
        <v>606</v>
      </c>
      <c r="C98" s="16" t="s">
        <v>607</v>
      </c>
      <c r="E98" s="16" t="s">
        <v>659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492</v>
      </c>
      <c r="B99" s="16" t="s">
        <v>609</v>
      </c>
      <c r="C99" s="16" t="s">
        <v>610</v>
      </c>
      <c r="E99" s="16" t="s">
        <v>660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492</v>
      </c>
      <c r="B100" s="16" t="s">
        <v>612</v>
      </c>
      <c r="C100" s="16" t="s">
        <v>613</v>
      </c>
      <c r="E100" s="16" t="s">
        <v>661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492</v>
      </c>
      <c r="B101" s="16" t="s">
        <v>615</v>
      </c>
      <c r="C101" s="16" t="s">
        <v>616</v>
      </c>
      <c r="E101" s="16" t="s">
        <v>662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496</v>
      </c>
      <c r="B102" s="16" t="s">
        <v>584</v>
      </c>
      <c r="C102" s="16" t="s">
        <v>585</v>
      </c>
      <c r="E102" s="16" t="s">
        <v>663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496</v>
      </c>
      <c r="B103" s="16" t="s">
        <v>587</v>
      </c>
      <c r="C103" s="16" t="s">
        <v>588</v>
      </c>
      <c r="E103" s="16" t="s">
        <v>664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496</v>
      </c>
      <c r="B104" s="16" t="s">
        <v>590</v>
      </c>
      <c r="C104" s="16" t="s">
        <v>591</v>
      </c>
      <c r="E104" s="16" t="s">
        <v>665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496</v>
      </c>
      <c r="B105" s="16" t="s">
        <v>593</v>
      </c>
      <c r="C105" s="16" t="s">
        <v>594</v>
      </c>
      <c r="E105" s="16" t="s">
        <v>666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496</v>
      </c>
      <c r="B106" s="16" t="s">
        <v>596</v>
      </c>
      <c r="C106" s="16" t="s">
        <v>402</v>
      </c>
      <c r="E106" s="16" t="s">
        <v>667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496</v>
      </c>
      <c r="B107" s="16" t="s">
        <v>598</v>
      </c>
      <c r="C107" s="16" t="s">
        <v>452</v>
      </c>
      <c r="E107" s="16" t="s">
        <v>668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496</v>
      </c>
      <c r="B108" s="16" t="s">
        <v>600</v>
      </c>
      <c r="C108" s="16" t="s">
        <v>601</v>
      </c>
      <c r="E108" s="16" t="s">
        <v>669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496</v>
      </c>
      <c r="B109" s="16" t="s">
        <v>603</v>
      </c>
      <c r="C109" s="16" t="s">
        <v>604</v>
      </c>
      <c r="E109" s="16" t="s">
        <v>670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496</v>
      </c>
      <c r="B110" s="16" t="s">
        <v>606</v>
      </c>
      <c r="C110" s="16" t="s">
        <v>607</v>
      </c>
      <c r="E110" s="16" t="s">
        <v>671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496</v>
      </c>
      <c r="B111" s="16" t="s">
        <v>609</v>
      </c>
      <c r="C111" s="16" t="s">
        <v>610</v>
      </c>
      <c r="E111" s="16" t="s">
        <v>672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496</v>
      </c>
      <c r="B112" s="16" t="s">
        <v>612</v>
      </c>
      <c r="C112" s="16" t="s">
        <v>613</v>
      </c>
      <c r="E112" s="16" t="s">
        <v>673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496</v>
      </c>
      <c r="B113" s="16" t="s">
        <v>615</v>
      </c>
      <c r="C113" s="16" t="s">
        <v>616</v>
      </c>
      <c r="E113" s="16" t="s">
        <v>674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500</v>
      </c>
      <c r="B114" s="16" t="s">
        <v>584</v>
      </c>
      <c r="C114" s="16" t="s">
        <v>585</v>
      </c>
      <c r="E114" s="16" t="s">
        <v>675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500</v>
      </c>
      <c r="B115" s="16" t="s">
        <v>587</v>
      </c>
      <c r="C115" s="16" t="s">
        <v>588</v>
      </c>
      <c r="E115" s="16" t="s">
        <v>676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500</v>
      </c>
      <c r="B116" s="16" t="s">
        <v>590</v>
      </c>
      <c r="C116" s="16" t="s">
        <v>591</v>
      </c>
      <c r="E116" s="16" t="s">
        <v>677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500</v>
      </c>
      <c r="B117" s="16" t="s">
        <v>593</v>
      </c>
      <c r="C117" s="16" t="s">
        <v>594</v>
      </c>
      <c r="E117" s="16" t="s">
        <v>678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500</v>
      </c>
      <c r="B118" s="16" t="s">
        <v>596</v>
      </c>
      <c r="C118" s="16" t="s">
        <v>402</v>
      </c>
      <c r="E118" s="16" t="s">
        <v>679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500</v>
      </c>
      <c r="B119" s="16" t="s">
        <v>598</v>
      </c>
      <c r="C119" s="16" t="s">
        <v>452</v>
      </c>
      <c r="E119" s="16" t="s">
        <v>680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500</v>
      </c>
      <c r="B120" s="16" t="s">
        <v>600</v>
      </c>
      <c r="C120" s="16" t="s">
        <v>601</v>
      </c>
      <c r="E120" s="16" t="s">
        <v>681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500</v>
      </c>
      <c r="B121" s="16" t="s">
        <v>603</v>
      </c>
      <c r="C121" s="16" t="s">
        <v>604</v>
      </c>
      <c r="E121" s="16" t="s">
        <v>682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500</v>
      </c>
      <c r="B122" s="16" t="s">
        <v>606</v>
      </c>
      <c r="C122" s="16" t="s">
        <v>607</v>
      </c>
      <c r="E122" s="16" t="s">
        <v>683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500</v>
      </c>
      <c r="B123" s="16" t="s">
        <v>609</v>
      </c>
      <c r="C123" s="16" t="s">
        <v>610</v>
      </c>
      <c r="E123" s="16" t="s">
        <v>684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500</v>
      </c>
      <c r="B124" s="16" t="s">
        <v>612</v>
      </c>
      <c r="C124" s="16" t="s">
        <v>613</v>
      </c>
      <c r="E124" s="16" t="s">
        <v>685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500</v>
      </c>
      <c r="B125" s="16" t="s">
        <v>615</v>
      </c>
      <c r="C125" s="16" t="s">
        <v>616</v>
      </c>
      <c r="E125" s="16" t="s">
        <v>686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504</v>
      </c>
      <c r="B126" s="16" t="s">
        <v>584</v>
      </c>
      <c r="C126" s="16" t="s">
        <v>585</v>
      </c>
      <c r="E126" s="16" t="s">
        <v>687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504</v>
      </c>
      <c r="B127" s="16" t="s">
        <v>587</v>
      </c>
      <c r="C127" s="16" t="s">
        <v>588</v>
      </c>
      <c r="E127" s="16" t="s">
        <v>688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504</v>
      </c>
      <c r="B128" s="16" t="s">
        <v>590</v>
      </c>
      <c r="C128" s="16" t="s">
        <v>591</v>
      </c>
      <c r="E128" s="16" t="s">
        <v>689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504</v>
      </c>
      <c r="B129" s="16" t="s">
        <v>593</v>
      </c>
      <c r="C129" s="16" t="s">
        <v>594</v>
      </c>
      <c r="E129" s="16" t="s">
        <v>690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504</v>
      </c>
      <c r="B130" s="16" t="s">
        <v>596</v>
      </c>
      <c r="C130" s="16" t="s">
        <v>402</v>
      </c>
      <c r="E130" s="16" t="s">
        <v>691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504</v>
      </c>
      <c r="B131" s="16" t="s">
        <v>598</v>
      </c>
      <c r="C131" s="16" t="s">
        <v>452</v>
      </c>
      <c r="E131" s="16" t="s">
        <v>692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504</v>
      </c>
      <c r="B132" s="16" t="s">
        <v>600</v>
      </c>
      <c r="C132" s="16" t="s">
        <v>601</v>
      </c>
      <c r="E132" s="16" t="s">
        <v>693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504</v>
      </c>
      <c r="B133" s="16" t="s">
        <v>603</v>
      </c>
      <c r="C133" s="16" t="s">
        <v>604</v>
      </c>
      <c r="E133" s="16" t="s">
        <v>694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504</v>
      </c>
      <c r="B134" s="16" t="s">
        <v>606</v>
      </c>
      <c r="C134" s="16" t="s">
        <v>607</v>
      </c>
      <c r="E134" s="16" t="s">
        <v>695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504</v>
      </c>
      <c r="B135" s="16" t="s">
        <v>609</v>
      </c>
      <c r="C135" s="16" t="s">
        <v>610</v>
      </c>
      <c r="E135" s="16" t="s">
        <v>696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504</v>
      </c>
      <c r="B136" s="16" t="s">
        <v>612</v>
      </c>
      <c r="C136" s="16" t="s">
        <v>613</v>
      </c>
      <c r="E136" s="16" t="s">
        <v>697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504</v>
      </c>
      <c r="B137" s="16" t="s">
        <v>615</v>
      </c>
      <c r="C137" s="16" t="s">
        <v>616</v>
      </c>
      <c r="E137" s="16" t="s">
        <v>695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508</v>
      </c>
      <c r="B138" s="16" t="s">
        <v>584</v>
      </c>
      <c r="C138" s="16" t="s">
        <v>585</v>
      </c>
      <c r="E138" s="16" t="s">
        <v>698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508</v>
      </c>
      <c r="B139" s="16" t="s">
        <v>587</v>
      </c>
      <c r="C139" s="16" t="s">
        <v>588</v>
      </c>
      <c r="E139" s="16" t="s">
        <v>699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508</v>
      </c>
      <c r="B140" s="16" t="s">
        <v>590</v>
      </c>
      <c r="C140" s="16" t="s">
        <v>591</v>
      </c>
      <c r="E140" s="16" t="s">
        <v>700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508</v>
      </c>
      <c r="B141" s="16" t="s">
        <v>593</v>
      </c>
      <c r="C141" s="16" t="s">
        <v>594</v>
      </c>
      <c r="E141" s="16" t="s">
        <v>701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508</v>
      </c>
      <c r="B142" s="16" t="s">
        <v>596</v>
      </c>
      <c r="C142" s="16" t="s">
        <v>402</v>
      </c>
      <c r="E142" s="16" t="s">
        <v>702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508</v>
      </c>
      <c r="B143" s="16" t="s">
        <v>598</v>
      </c>
      <c r="C143" s="16" t="s">
        <v>452</v>
      </c>
      <c r="E143" s="16" t="s">
        <v>702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508</v>
      </c>
      <c r="B144" s="16" t="s">
        <v>600</v>
      </c>
      <c r="C144" s="16" t="s">
        <v>601</v>
      </c>
      <c r="E144" s="16" t="s">
        <v>703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508</v>
      </c>
      <c r="B145" s="16" t="s">
        <v>603</v>
      </c>
      <c r="C145" s="16" t="s">
        <v>604</v>
      </c>
      <c r="E145" s="16" t="s">
        <v>704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508</v>
      </c>
      <c r="B146" s="16" t="s">
        <v>606</v>
      </c>
      <c r="C146" s="16" t="s">
        <v>607</v>
      </c>
      <c r="E146" s="16" t="s">
        <v>705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508</v>
      </c>
      <c r="B147" s="16" t="s">
        <v>609</v>
      </c>
      <c r="C147" s="16" t="s">
        <v>610</v>
      </c>
      <c r="E147" s="16" t="s">
        <v>706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508</v>
      </c>
      <c r="B148" s="16" t="s">
        <v>612</v>
      </c>
      <c r="C148" s="16" t="s">
        <v>613</v>
      </c>
      <c r="E148" s="16" t="s">
        <v>707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508</v>
      </c>
      <c r="B149" s="16" t="s">
        <v>615</v>
      </c>
      <c r="C149" s="16" t="s">
        <v>616</v>
      </c>
      <c r="E149" s="16" t="s">
        <v>708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512</v>
      </c>
      <c r="B150" s="16" t="s">
        <v>584</v>
      </c>
      <c r="C150" s="16" t="s">
        <v>585</v>
      </c>
      <c r="E150" s="16" t="s">
        <v>709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512</v>
      </c>
      <c r="B151" s="16" t="s">
        <v>587</v>
      </c>
      <c r="C151" s="16" t="s">
        <v>588</v>
      </c>
      <c r="E151" s="16" t="s">
        <v>710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512</v>
      </c>
      <c r="B152" s="16" t="s">
        <v>590</v>
      </c>
      <c r="C152" s="16" t="s">
        <v>591</v>
      </c>
      <c r="E152" s="16" t="s">
        <v>711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512</v>
      </c>
      <c r="B153" s="16" t="s">
        <v>593</v>
      </c>
      <c r="C153" s="16" t="s">
        <v>594</v>
      </c>
      <c r="E153" s="16" t="s">
        <v>712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512</v>
      </c>
      <c r="B154" s="16" t="s">
        <v>596</v>
      </c>
      <c r="C154" s="16" t="s">
        <v>402</v>
      </c>
      <c r="E154" s="16" t="s">
        <v>713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512</v>
      </c>
      <c r="B155" s="16" t="s">
        <v>598</v>
      </c>
      <c r="C155" s="16" t="s">
        <v>452</v>
      </c>
      <c r="E155" s="16" t="s">
        <v>714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512</v>
      </c>
      <c r="B156" s="16" t="s">
        <v>600</v>
      </c>
      <c r="C156" s="16" t="s">
        <v>601</v>
      </c>
      <c r="E156" s="16" t="s">
        <v>715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512</v>
      </c>
      <c r="B157" s="16" t="s">
        <v>603</v>
      </c>
      <c r="C157" s="16" t="s">
        <v>604</v>
      </c>
      <c r="E157" s="16" t="s">
        <v>716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512</v>
      </c>
      <c r="B158" s="16" t="s">
        <v>606</v>
      </c>
      <c r="C158" s="16" t="s">
        <v>607</v>
      </c>
      <c r="E158" s="16" t="s">
        <v>717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512</v>
      </c>
      <c r="B159" s="16" t="s">
        <v>609</v>
      </c>
      <c r="C159" s="16" t="s">
        <v>610</v>
      </c>
      <c r="E159" s="16" t="s">
        <v>718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512</v>
      </c>
      <c r="B160" s="16" t="s">
        <v>612</v>
      </c>
      <c r="C160" s="16" t="s">
        <v>613</v>
      </c>
      <c r="E160" s="16" t="s">
        <v>718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512</v>
      </c>
      <c r="B161" s="16" t="s">
        <v>615</v>
      </c>
      <c r="C161" s="16" t="s">
        <v>616</v>
      </c>
      <c r="E161" s="16" t="s">
        <v>719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516</v>
      </c>
      <c r="B162" s="16" t="s">
        <v>584</v>
      </c>
      <c r="C162" s="16" t="s">
        <v>585</v>
      </c>
      <c r="E162" s="16" t="s">
        <v>720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516</v>
      </c>
      <c r="B163" s="16" t="s">
        <v>587</v>
      </c>
      <c r="C163" s="16" t="s">
        <v>588</v>
      </c>
      <c r="E163" s="16" t="s">
        <v>719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516</v>
      </c>
      <c r="B164" s="16" t="s">
        <v>590</v>
      </c>
      <c r="C164" s="16" t="s">
        <v>591</v>
      </c>
      <c r="E164" s="16" t="s">
        <v>721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516</v>
      </c>
      <c r="B165" s="16" t="s">
        <v>593</v>
      </c>
      <c r="C165" s="16" t="s">
        <v>594</v>
      </c>
      <c r="E165" s="16" t="s">
        <v>722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516</v>
      </c>
      <c r="B166" s="16" t="s">
        <v>596</v>
      </c>
      <c r="C166" s="16" t="s">
        <v>402</v>
      </c>
      <c r="E166" s="16" t="s">
        <v>720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516</v>
      </c>
      <c r="B167" s="16" t="s">
        <v>598</v>
      </c>
      <c r="C167" s="16" t="s">
        <v>452</v>
      </c>
      <c r="E167" s="16" t="s">
        <v>723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516</v>
      </c>
      <c r="B168" s="16" t="s">
        <v>600</v>
      </c>
      <c r="C168" s="16" t="s">
        <v>601</v>
      </c>
      <c r="E168" s="16" t="s">
        <v>724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516</v>
      </c>
      <c r="B169" s="16" t="s">
        <v>603</v>
      </c>
      <c r="C169" s="16" t="s">
        <v>604</v>
      </c>
      <c r="E169" s="16" t="s">
        <v>725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516</v>
      </c>
      <c r="B170" s="16" t="s">
        <v>606</v>
      </c>
      <c r="C170" s="16" t="s">
        <v>607</v>
      </c>
      <c r="E170" s="16" t="s">
        <v>726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516</v>
      </c>
      <c r="B171" s="16" t="s">
        <v>609</v>
      </c>
      <c r="C171" s="16" t="s">
        <v>610</v>
      </c>
      <c r="E171" s="16" t="s">
        <v>727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516</v>
      </c>
      <c r="B172" s="16" t="s">
        <v>612</v>
      </c>
      <c r="C172" s="16" t="s">
        <v>613</v>
      </c>
      <c r="E172" s="16" t="s">
        <v>728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516</v>
      </c>
      <c r="B173" s="16" t="s">
        <v>615</v>
      </c>
      <c r="C173" s="16" t="s">
        <v>616</v>
      </c>
      <c r="E173" s="16" t="s">
        <v>729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520</v>
      </c>
      <c r="B174" s="16" t="s">
        <v>584</v>
      </c>
      <c r="C174" s="16" t="s">
        <v>585</v>
      </c>
      <c r="E174" s="16" t="s">
        <v>730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520</v>
      </c>
      <c r="B175" s="16" t="s">
        <v>587</v>
      </c>
      <c r="C175" s="16" t="s">
        <v>588</v>
      </c>
      <c r="E175" s="16" t="s">
        <v>731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520</v>
      </c>
      <c r="B176" s="16" t="s">
        <v>590</v>
      </c>
      <c r="C176" s="16" t="s">
        <v>591</v>
      </c>
      <c r="E176" s="16" t="s">
        <v>732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520</v>
      </c>
      <c r="B177" s="16" t="s">
        <v>593</v>
      </c>
      <c r="C177" s="16" t="s">
        <v>594</v>
      </c>
      <c r="E177" s="16" t="s">
        <v>733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520</v>
      </c>
      <c r="B178" s="16" t="s">
        <v>596</v>
      </c>
      <c r="C178" s="16" t="s">
        <v>402</v>
      </c>
      <c r="E178" s="16" t="s">
        <v>734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520</v>
      </c>
      <c r="B179" s="16" t="s">
        <v>598</v>
      </c>
      <c r="C179" s="16" t="s">
        <v>452</v>
      </c>
      <c r="E179" s="16" t="s">
        <v>735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520</v>
      </c>
      <c r="B180" s="16" t="s">
        <v>600</v>
      </c>
      <c r="C180" s="16" t="s">
        <v>601</v>
      </c>
      <c r="E180" s="16" t="s">
        <v>736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520</v>
      </c>
      <c r="B181" s="16" t="s">
        <v>603</v>
      </c>
      <c r="C181" s="16" t="s">
        <v>604</v>
      </c>
      <c r="E181" s="16" t="s">
        <v>737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520</v>
      </c>
      <c r="B182" s="16" t="s">
        <v>606</v>
      </c>
      <c r="C182" s="16" t="s">
        <v>607</v>
      </c>
      <c r="E182" s="16" t="s">
        <v>738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520</v>
      </c>
      <c r="B183" s="16" t="s">
        <v>609</v>
      </c>
      <c r="C183" s="16" t="s">
        <v>610</v>
      </c>
      <c r="E183" s="16" t="s">
        <v>738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520</v>
      </c>
      <c r="B184" s="16" t="s">
        <v>612</v>
      </c>
      <c r="C184" s="16" t="s">
        <v>613</v>
      </c>
      <c r="E184" s="16" t="s">
        <v>739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520</v>
      </c>
      <c r="B185" s="16" t="s">
        <v>615</v>
      </c>
      <c r="C185" s="16" t="s">
        <v>616</v>
      </c>
      <c r="E185" s="16" t="s">
        <v>740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524</v>
      </c>
      <c r="B186" s="16" t="s">
        <v>584</v>
      </c>
      <c r="C186" s="16" t="s">
        <v>585</v>
      </c>
      <c r="E186" s="16" t="s">
        <v>741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524</v>
      </c>
      <c r="B187" s="16" t="s">
        <v>587</v>
      </c>
      <c r="C187" s="16" t="s">
        <v>588</v>
      </c>
      <c r="E187" s="16" t="s">
        <v>742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524</v>
      </c>
      <c r="B188" s="16" t="s">
        <v>590</v>
      </c>
      <c r="C188" s="16" t="s">
        <v>591</v>
      </c>
      <c r="E188" s="16" t="s">
        <v>743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524</v>
      </c>
      <c r="B189" s="16" t="s">
        <v>593</v>
      </c>
      <c r="C189" s="16" t="s">
        <v>594</v>
      </c>
      <c r="E189" s="16" t="s">
        <v>743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524</v>
      </c>
      <c r="B190" s="16" t="s">
        <v>596</v>
      </c>
      <c r="C190" s="16" t="s">
        <v>402</v>
      </c>
      <c r="E190" s="16" t="s">
        <v>744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524</v>
      </c>
      <c r="B191" s="16" t="s">
        <v>598</v>
      </c>
      <c r="C191" s="16" t="s">
        <v>452</v>
      </c>
      <c r="E191" s="16" t="s">
        <v>745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524</v>
      </c>
      <c r="B192" s="16" t="s">
        <v>600</v>
      </c>
      <c r="C192" s="16" t="s">
        <v>601</v>
      </c>
      <c r="E192" s="16" t="s">
        <v>746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524</v>
      </c>
      <c r="B193" s="16" t="s">
        <v>603</v>
      </c>
      <c r="C193" s="16" t="s">
        <v>604</v>
      </c>
      <c r="E193" s="16" t="s">
        <v>747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524</v>
      </c>
      <c r="B194" s="16" t="s">
        <v>606</v>
      </c>
      <c r="C194" s="16" t="s">
        <v>607</v>
      </c>
      <c r="E194" s="16" t="s">
        <v>746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524</v>
      </c>
      <c r="B195" s="16" t="s">
        <v>609</v>
      </c>
      <c r="C195" s="16" t="s">
        <v>610</v>
      </c>
      <c r="E195" s="16" t="s">
        <v>748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524</v>
      </c>
      <c r="B196" s="16" t="s">
        <v>612</v>
      </c>
      <c r="C196" s="16" t="s">
        <v>613</v>
      </c>
      <c r="E196" s="16" t="s">
        <v>746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524</v>
      </c>
      <c r="B197" s="16" t="s">
        <v>615</v>
      </c>
      <c r="C197" s="16" t="s">
        <v>616</v>
      </c>
      <c r="E197" s="16" t="s">
        <v>749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528</v>
      </c>
      <c r="B198" s="16" t="s">
        <v>584</v>
      </c>
      <c r="C198" s="16" t="s">
        <v>585</v>
      </c>
      <c r="E198" s="16" t="s">
        <v>750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528</v>
      </c>
      <c r="B199" s="16" t="s">
        <v>587</v>
      </c>
      <c r="C199" s="16" t="s">
        <v>588</v>
      </c>
      <c r="E199" s="16" t="s">
        <v>751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528</v>
      </c>
      <c r="B200" s="16" t="s">
        <v>590</v>
      </c>
      <c r="C200" s="16" t="s">
        <v>591</v>
      </c>
      <c r="E200" s="16" t="s">
        <v>752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528</v>
      </c>
      <c r="B201" s="16" t="s">
        <v>593</v>
      </c>
      <c r="C201" s="16" t="s">
        <v>594</v>
      </c>
      <c r="E201" s="16" t="s">
        <v>752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528</v>
      </c>
      <c r="B202" s="16" t="s">
        <v>596</v>
      </c>
      <c r="C202" s="16" t="s">
        <v>402</v>
      </c>
      <c r="E202" s="16" t="s">
        <v>752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528</v>
      </c>
      <c r="B203" s="16" t="s">
        <v>598</v>
      </c>
      <c r="C203" s="16" t="s">
        <v>452</v>
      </c>
      <c r="E203" s="16" t="s">
        <v>752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528</v>
      </c>
      <c r="B204" s="16" t="s">
        <v>600</v>
      </c>
      <c r="C204" s="16" t="s">
        <v>601</v>
      </c>
      <c r="E204" s="16" t="s">
        <v>751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528</v>
      </c>
      <c r="B205" s="16" t="s">
        <v>603</v>
      </c>
      <c r="C205" s="16" t="s">
        <v>604</v>
      </c>
      <c r="E205" s="16" t="s">
        <v>751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528</v>
      </c>
      <c r="B206" s="16" t="s">
        <v>606</v>
      </c>
      <c r="C206" s="16" t="s">
        <v>607</v>
      </c>
      <c r="E206" s="16" t="s">
        <v>752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528</v>
      </c>
      <c r="B207" s="16" t="s">
        <v>609</v>
      </c>
      <c r="C207" s="16" t="s">
        <v>610</v>
      </c>
      <c r="E207" s="16" t="s">
        <v>753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528</v>
      </c>
      <c r="B208" s="16" t="s">
        <v>612</v>
      </c>
      <c r="C208" s="16" t="s">
        <v>613</v>
      </c>
      <c r="E208" s="16" t="s">
        <v>754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528</v>
      </c>
      <c r="B209" s="16" t="s">
        <v>615</v>
      </c>
      <c r="C209" s="16" t="s">
        <v>616</v>
      </c>
      <c r="E209" s="16" t="s">
        <v>755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532</v>
      </c>
      <c r="B210" s="16" t="s">
        <v>584</v>
      </c>
      <c r="C210" s="16" t="s">
        <v>585</v>
      </c>
      <c r="E210" s="16" t="s">
        <v>756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532</v>
      </c>
      <c r="B211" s="16" t="s">
        <v>587</v>
      </c>
      <c r="C211" s="16" t="s">
        <v>588</v>
      </c>
      <c r="E211" s="16" t="s">
        <v>757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532</v>
      </c>
      <c r="B212" s="16" t="s">
        <v>590</v>
      </c>
      <c r="C212" s="16" t="s">
        <v>591</v>
      </c>
      <c r="E212" s="16" t="s">
        <v>758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532</v>
      </c>
      <c r="B213" s="16" t="s">
        <v>593</v>
      </c>
      <c r="C213" s="16" t="s">
        <v>594</v>
      </c>
      <c r="E213" s="16" t="s">
        <v>759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532</v>
      </c>
      <c r="B214" s="16" t="s">
        <v>596</v>
      </c>
      <c r="C214" s="16" t="s">
        <v>402</v>
      </c>
      <c r="E214" s="16" t="s">
        <v>760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532</v>
      </c>
      <c r="B215" s="16" t="s">
        <v>598</v>
      </c>
      <c r="C215" s="16" t="s">
        <v>452</v>
      </c>
      <c r="E215" s="16" t="s">
        <v>761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532</v>
      </c>
      <c r="B216" s="16" t="s">
        <v>600</v>
      </c>
      <c r="C216" s="16" t="s">
        <v>601</v>
      </c>
      <c r="E216" s="16" t="s">
        <v>762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532</v>
      </c>
      <c r="B217" s="16" t="s">
        <v>603</v>
      </c>
      <c r="C217" s="16" t="s">
        <v>604</v>
      </c>
      <c r="E217" s="16" t="s">
        <v>763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532</v>
      </c>
      <c r="B218" s="16" t="s">
        <v>606</v>
      </c>
      <c r="C218" s="16" t="s">
        <v>607</v>
      </c>
      <c r="E218" s="16" t="s">
        <v>763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532</v>
      </c>
      <c r="B219" s="16" t="s">
        <v>609</v>
      </c>
      <c r="C219" s="16" t="s">
        <v>610</v>
      </c>
      <c r="E219" s="16" t="s">
        <v>764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532</v>
      </c>
      <c r="B220" s="16" t="s">
        <v>612</v>
      </c>
      <c r="C220" s="16" t="s">
        <v>613</v>
      </c>
      <c r="E220" s="16" t="s">
        <v>765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532</v>
      </c>
      <c r="B221" s="16" t="s">
        <v>615</v>
      </c>
      <c r="C221" s="16" t="s">
        <v>616</v>
      </c>
      <c r="E221" s="16" t="s">
        <v>766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536</v>
      </c>
      <c r="B222" s="16" t="s">
        <v>584</v>
      </c>
      <c r="C222" s="16" t="s">
        <v>585</v>
      </c>
      <c r="E222" s="16" t="s">
        <v>767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536</v>
      </c>
      <c r="B223" s="16" t="s">
        <v>587</v>
      </c>
      <c r="C223" s="16" t="s">
        <v>588</v>
      </c>
      <c r="E223" s="16" t="s">
        <v>768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536</v>
      </c>
      <c r="B224" s="16" t="s">
        <v>590</v>
      </c>
      <c r="C224" s="16" t="s">
        <v>591</v>
      </c>
      <c r="E224" s="16" t="s">
        <v>760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536</v>
      </c>
      <c r="B225" s="16" t="s">
        <v>593</v>
      </c>
      <c r="C225" s="16" t="s">
        <v>594</v>
      </c>
      <c r="E225" s="16" t="s">
        <v>769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536</v>
      </c>
      <c r="B226" s="16" t="s">
        <v>596</v>
      </c>
      <c r="C226" s="16" t="s">
        <v>402</v>
      </c>
      <c r="E226" s="16" t="s">
        <v>756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536</v>
      </c>
      <c r="B227" s="16" t="s">
        <v>598</v>
      </c>
      <c r="C227" s="16" t="s">
        <v>452</v>
      </c>
      <c r="E227" s="16" t="s">
        <v>770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536</v>
      </c>
      <c r="B228" s="16" t="s">
        <v>600</v>
      </c>
      <c r="C228" s="16" t="s">
        <v>601</v>
      </c>
      <c r="E228" s="16" t="s">
        <v>771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536</v>
      </c>
      <c r="B229" s="16" t="s">
        <v>603</v>
      </c>
      <c r="C229" s="16" t="s">
        <v>604</v>
      </c>
      <c r="E229" s="16" t="s">
        <v>772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536</v>
      </c>
      <c r="B230" s="16" t="s">
        <v>606</v>
      </c>
      <c r="C230" s="16" t="s">
        <v>607</v>
      </c>
      <c r="E230" s="16" t="s">
        <v>773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536</v>
      </c>
      <c r="B231" s="16" t="s">
        <v>609</v>
      </c>
      <c r="C231" s="16" t="s">
        <v>610</v>
      </c>
      <c r="E231" s="16" t="s">
        <v>774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536</v>
      </c>
      <c r="B232" s="16" t="s">
        <v>612</v>
      </c>
      <c r="C232" s="16" t="s">
        <v>613</v>
      </c>
      <c r="E232" s="16" t="s">
        <v>775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536</v>
      </c>
      <c r="B233" s="16" t="s">
        <v>615</v>
      </c>
      <c r="C233" s="16" t="s">
        <v>616</v>
      </c>
      <c r="E233" s="16" t="s">
        <v>776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540</v>
      </c>
      <c r="B234" s="16" t="s">
        <v>584</v>
      </c>
      <c r="C234" s="16" t="s">
        <v>585</v>
      </c>
      <c r="E234" s="16" t="s">
        <v>741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540</v>
      </c>
      <c r="B235" s="16" t="s">
        <v>587</v>
      </c>
      <c r="C235" s="16" t="s">
        <v>588</v>
      </c>
      <c r="E235" s="16" t="s">
        <v>777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540</v>
      </c>
      <c r="B236" s="16" t="s">
        <v>590</v>
      </c>
      <c r="C236" s="16" t="s">
        <v>591</v>
      </c>
      <c r="E236" s="16" t="s">
        <v>778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540</v>
      </c>
      <c r="B237" s="16" t="s">
        <v>593</v>
      </c>
      <c r="C237" s="16" t="s">
        <v>594</v>
      </c>
      <c r="E237" s="16" t="s">
        <v>779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540</v>
      </c>
      <c r="B238" s="16" t="s">
        <v>596</v>
      </c>
      <c r="C238" s="16" t="s">
        <v>402</v>
      </c>
      <c r="E238" s="16" t="s">
        <v>780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540</v>
      </c>
      <c r="B239" s="16" t="s">
        <v>598</v>
      </c>
      <c r="C239" s="16" t="s">
        <v>452</v>
      </c>
      <c r="E239" s="16" t="s">
        <v>739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540</v>
      </c>
      <c r="B240" s="16" t="s">
        <v>600</v>
      </c>
      <c r="C240" s="16" t="s">
        <v>601</v>
      </c>
      <c r="E240" s="16" t="s">
        <v>779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540</v>
      </c>
      <c r="B241" s="16" t="s">
        <v>603</v>
      </c>
      <c r="C241" s="16" t="s">
        <v>604</v>
      </c>
      <c r="E241" s="16" t="s">
        <v>781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540</v>
      </c>
      <c r="B242" s="16" t="s">
        <v>606</v>
      </c>
      <c r="C242" s="16" t="s">
        <v>607</v>
      </c>
      <c r="E242" s="16" t="s">
        <v>778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540</v>
      </c>
      <c r="B243" s="16" t="s">
        <v>609</v>
      </c>
      <c r="C243" s="16" t="s">
        <v>610</v>
      </c>
      <c r="E243" s="16" t="s">
        <v>780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540</v>
      </c>
      <c r="B244" s="16" t="s">
        <v>612</v>
      </c>
      <c r="C244" s="16" t="s">
        <v>613</v>
      </c>
      <c r="E244" s="16" t="s">
        <v>739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540</v>
      </c>
      <c r="B245" s="16" t="s">
        <v>615</v>
      </c>
      <c r="C245" s="16" t="s">
        <v>616</v>
      </c>
      <c r="E245" s="16" t="s">
        <v>782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544</v>
      </c>
      <c r="B246" s="16" t="s">
        <v>584</v>
      </c>
      <c r="C246" s="16" t="s">
        <v>585</v>
      </c>
      <c r="E246" s="16" t="s">
        <v>783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544</v>
      </c>
      <c r="B247" s="16" t="s">
        <v>587</v>
      </c>
      <c r="C247" s="16" t="s">
        <v>588</v>
      </c>
      <c r="E247" s="16" t="s">
        <v>784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544</v>
      </c>
      <c r="B248" s="16" t="s">
        <v>590</v>
      </c>
      <c r="C248" s="16" t="s">
        <v>591</v>
      </c>
      <c r="E248" s="16" t="s">
        <v>785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544</v>
      </c>
      <c r="B249" s="16" t="s">
        <v>593</v>
      </c>
      <c r="C249" s="16" t="s">
        <v>594</v>
      </c>
      <c r="E249" s="16" t="s">
        <v>783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544</v>
      </c>
      <c r="B250" s="16" t="s">
        <v>596</v>
      </c>
      <c r="C250" s="16" t="s">
        <v>402</v>
      </c>
      <c r="E250" s="16" t="s">
        <v>786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544</v>
      </c>
      <c r="B251" s="16" t="s">
        <v>598</v>
      </c>
      <c r="C251" s="16" t="s">
        <v>452</v>
      </c>
      <c r="E251" s="16" t="s">
        <v>738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544</v>
      </c>
      <c r="B252" s="16" t="s">
        <v>600</v>
      </c>
      <c r="C252" s="16" t="s">
        <v>601</v>
      </c>
      <c r="E252" s="16" t="s">
        <v>787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544</v>
      </c>
      <c r="B253" s="16" t="s">
        <v>603</v>
      </c>
      <c r="C253" s="16" t="s">
        <v>604</v>
      </c>
      <c r="E253" s="16" t="s">
        <v>780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544</v>
      </c>
      <c r="B254" s="16" t="s">
        <v>606</v>
      </c>
      <c r="C254" s="16" t="s">
        <v>607</v>
      </c>
      <c r="E254" s="16" t="s">
        <v>779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544</v>
      </c>
      <c r="B255" s="16" t="s">
        <v>609</v>
      </c>
      <c r="C255" s="16" t="s">
        <v>610</v>
      </c>
      <c r="E255" s="16" t="s">
        <v>740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544</v>
      </c>
      <c r="B256" s="16" t="s">
        <v>612</v>
      </c>
      <c r="C256" s="16" t="s">
        <v>613</v>
      </c>
      <c r="E256" s="16" t="s">
        <v>788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544</v>
      </c>
      <c r="B257" s="16" t="s">
        <v>615</v>
      </c>
      <c r="C257" s="16" t="s">
        <v>616</v>
      </c>
      <c r="E257" s="16" t="s">
        <v>789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548</v>
      </c>
      <c r="B258" s="16" t="s">
        <v>584</v>
      </c>
      <c r="C258" s="16" t="s">
        <v>585</v>
      </c>
      <c r="E258" s="16" t="s">
        <v>775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548</v>
      </c>
      <c r="B259" s="16" t="s">
        <v>587</v>
      </c>
      <c r="C259" s="16" t="s">
        <v>588</v>
      </c>
      <c r="E259" s="16" t="s">
        <v>776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548</v>
      </c>
      <c r="B260" s="16" t="s">
        <v>590</v>
      </c>
      <c r="C260" s="16" t="s">
        <v>591</v>
      </c>
      <c r="E260" s="16" t="s">
        <v>742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548</v>
      </c>
      <c r="B261" s="16" t="s">
        <v>593</v>
      </c>
      <c r="C261" s="16" t="s">
        <v>594</v>
      </c>
      <c r="E261" s="16" t="s">
        <v>789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548</v>
      </c>
      <c r="B262" s="16" t="s">
        <v>596</v>
      </c>
      <c r="C262" s="16" t="s">
        <v>402</v>
      </c>
      <c r="E262" s="16" t="s">
        <v>790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548</v>
      </c>
      <c r="B263" s="16" t="s">
        <v>598</v>
      </c>
      <c r="C263" s="16" t="s">
        <v>452</v>
      </c>
      <c r="E263" s="16" t="s">
        <v>777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548</v>
      </c>
      <c r="B264" s="16" t="s">
        <v>600</v>
      </c>
      <c r="C264" s="16" t="s">
        <v>601</v>
      </c>
      <c r="E264" s="16" t="s">
        <v>739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548</v>
      </c>
      <c r="B265" s="16" t="s">
        <v>603</v>
      </c>
      <c r="C265" s="16" t="s">
        <v>604</v>
      </c>
      <c r="E265" s="16" t="s">
        <v>791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548</v>
      </c>
      <c r="B266" s="16" t="s">
        <v>606</v>
      </c>
      <c r="C266" s="16" t="s">
        <v>607</v>
      </c>
      <c r="E266" s="16" t="s">
        <v>738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548</v>
      </c>
      <c r="B267" s="16" t="s">
        <v>609</v>
      </c>
      <c r="C267" s="16" t="s">
        <v>610</v>
      </c>
      <c r="E267" s="16" t="s">
        <v>785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548</v>
      </c>
      <c r="B268" s="16" t="s">
        <v>612</v>
      </c>
      <c r="C268" s="16" t="s">
        <v>613</v>
      </c>
      <c r="E268" s="16" t="s">
        <v>792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548</v>
      </c>
      <c r="B269" s="16" t="s">
        <v>615</v>
      </c>
      <c r="C269" s="16" t="s">
        <v>616</v>
      </c>
      <c r="E269" s="16" t="s">
        <v>783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552</v>
      </c>
      <c r="B270" s="16" t="s">
        <v>584</v>
      </c>
      <c r="C270" s="16" t="s">
        <v>585</v>
      </c>
      <c r="E270" s="16" t="s">
        <v>791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552</v>
      </c>
      <c r="B271" s="16" t="s">
        <v>587</v>
      </c>
      <c r="C271" s="16" t="s">
        <v>588</v>
      </c>
      <c r="E271" s="16" t="s">
        <v>779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552</v>
      </c>
      <c r="B272" s="16" t="s">
        <v>590</v>
      </c>
      <c r="C272" s="16" t="s">
        <v>591</v>
      </c>
      <c r="E272" s="16" t="s">
        <v>777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552</v>
      </c>
      <c r="B273" s="16" t="s">
        <v>593</v>
      </c>
      <c r="C273" s="16" t="s">
        <v>594</v>
      </c>
      <c r="E273" s="16" t="s">
        <v>793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552</v>
      </c>
      <c r="B274" s="16" t="s">
        <v>596</v>
      </c>
      <c r="C274" s="16" t="s">
        <v>402</v>
      </c>
      <c r="E274" s="16" t="s">
        <v>794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552</v>
      </c>
      <c r="B275" s="16" t="s">
        <v>598</v>
      </c>
      <c r="C275" s="16" t="s">
        <v>452</v>
      </c>
      <c r="E275" s="16" t="s">
        <v>775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552</v>
      </c>
      <c r="B276" s="16" t="s">
        <v>600</v>
      </c>
      <c r="C276" s="16" t="s">
        <v>601</v>
      </c>
      <c r="E276" s="16" t="s">
        <v>775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552</v>
      </c>
      <c r="B277" s="16" t="s">
        <v>603</v>
      </c>
      <c r="C277" s="16" t="s">
        <v>604</v>
      </c>
      <c r="E277" s="16" t="s">
        <v>743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552</v>
      </c>
      <c r="B278" s="16" t="s">
        <v>606</v>
      </c>
      <c r="C278" s="16" t="s">
        <v>607</v>
      </c>
      <c r="E278" s="16" t="s">
        <v>775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552</v>
      </c>
      <c r="B279" s="16" t="s">
        <v>609</v>
      </c>
      <c r="C279" s="16" t="s">
        <v>610</v>
      </c>
      <c r="E279" s="16" t="s">
        <v>776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552</v>
      </c>
      <c r="B280" s="16" t="s">
        <v>612</v>
      </c>
      <c r="C280" s="16" t="s">
        <v>613</v>
      </c>
      <c r="E280" s="16" t="s">
        <v>795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552</v>
      </c>
      <c r="B281" s="16" t="s">
        <v>615</v>
      </c>
      <c r="C281" s="16" t="s">
        <v>616</v>
      </c>
      <c r="E281" s="16" t="s">
        <v>794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556</v>
      </c>
      <c r="B282" s="16" t="s">
        <v>584</v>
      </c>
      <c r="C282" s="16" t="s">
        <v>585</v>
      </c>
      <c r="E282" s="16" t="s">
        <v>796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556</v>
      </c>
      <c r="B283" s="16" t="s">
        <v>587</v>
      </c>
      <c r="C283" s="16" t="s">
        <v>588</v>
      </c>
      <c r="E283" s="16" t="s">
        <v>789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556</v>
      </c>
      <c r="B284" s="16" t="s">
        <v>590</v>
      </c>
      <c r="C284" s="16" t="s">
        <v>591</v>
      </c>
      <c r="E284" s="16" t="s">
        <v>790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556</v>
      </c>
      <c r="B285" s="16" t="s">
        <v>593</v>
      </c>
      <c r="C285" s="16" t="s">
        <v>594</v>
      </c>
      <c r="E285" s="16" t="s">
        <v>789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556</v>
      </c>
      <c r="B286" s="16" t="s">
        <v>596</v>
      </c>
      <c r="C286" s="16" t="s">
        <v>402</v>
      </c>
      <c r="E286" s="16" t="s">
        <v>796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556</v>
      </c>
      <c r="B287" s="16" t="s">
        <v>598</v>
      </c>
      <c r="C287" s="16" t="s">
        <v>452</v>
      </c>
      <c r="E287" s="16" t="s">
        <v>796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556</v>
      </c>
      <c r="B288" s="16" t="s">
        <v>600</v>
      </c>
      <c r="C288" s="16" t="s">
        <v>601</v>
      </c>
      <c r="E288" s="16" t="s">
        <v>743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556</v>
      </c>
      <c r="B289" s="16" t="s">
        <v>603</v>
      </c>
      <c r="C289" s="16" t="s">
        <v>604</v>
      </c>
      <c r="E289" s="16" t="s">
        <v>797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556</v>
      </c>
      <c r="B290" s="16" t="s">
        <v>606</v>
      </c>
      <c r="C290" s="16" t="s">
        <v>607</v>
      </c>
      <c r="E290" s="16" t="s">
        <v>798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556</v>
      </c>
      <c r="B291" s="16" t="s">
        <v>609</v>
      </c>
      <c r="C291" s="16" t="s">
        <v>610</v>
      </c>
      <c r="E291" s="16" t="s">
        <v>745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556</v>
      </c>
      <c r="B292" s="16" t="s">
        <v>612</v>
      </c>
      <c r="C292" s="16" t="s">
        <v>613</v>
      </c>
      <c r="E292" s="16" t="s">
        <v>773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556</v>
      </c>
      <c r="B293" s="16" t="s">
        <v>615</v>
      </c>
      <c r="C293" s="16" t="s">
        <v>616</v>
      </c>
      <c r="E293" s="16" t="s">
        <v>746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560</v>
      </c>
      <c r="B294" s="16" t="s">
        <v>584</v>
      </c>
      <c r="C294" s="16" t="s">
        <v>585</v>
      </c>
      <c r="E294" s="16" t="s">
        <v>748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560</v>
      </c>
      <c r="B295" s="16" t="s">
        <v>587</v>
      </c>
      <c r="C295" s="16" t="s">
        <v>588</v>
      </c>
      <c r="E295" s="16" t="s">
        <v>799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560</v>
      </c>
      <c r="B296" s="16" t="s">
        <v>590</v>
      </c>
      <c r="C296" s="16" t="s">
        <v>591</v>
      </c>
      <c r="E296" s="16" t="s">
        <v>799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560</v>
      </c>
      <c r="B297" s="16" t="s">
        <v>593</v>
      </c>
      <c r="C297" s="16" t="s">
        <v>594</v>
      </c>
      <c r="E297" s="16" t="s">
        <v>746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560</v>
      </c>
      <c r="B298" s="16" t="s">
        <v>596</v>
      </c>
      <c r="C298" s="16" t="s">
        <v>402</v>
      </c>
      <c r="E298" s="16" t="s">
        <v>800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560</v>
      </c>
      <c r="B299" s="16" t="s">
        <v>598</v>
      </c>
      <c r="C299" s="16" t="s">
        <v>452</v>
      </c>
      <c r="E299" s="16" t="s">
        <v>801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560</v>
      </c>
      <c r="B300" s="16" t="s">
        <v>600</v>
      </c>
      <c r="C300" s="16" t="s">
        <v>601</v>
      </c>
      <c r="E300" s="16" t="s">
        <v>802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560</v>
      </c>
      <c r="B301" s="16" t="s">
        <v>603</v>
      </c>
      <c r="C301" s="16" t="s">
        <v>604</v>
      </c>
      <c r="E301" s="16" t="s">
        <v>803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560</v>
      </c>
      <c r="B302" s="16" t="s">
        <v>606</v>
      </c>
      <c r="C302" s="16" t="s">
        <v>607</v>
      </c>
      <c r="E302" s="16" t="s">
        <v>804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560</v>
      </c>
      <c r="B303" s="16" t="s">
        <v>609</v>
      </c>
      <c r="C303" s="16" t="s">
        <v>610</v>
      </c>
      <c r="E303" s="16" t="s">
        <v>754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560</v>
      </c>
      <c r="B304" s="16" t="s">
        <v>612</v>
      </c>
      <c r="C304" s="16" t="s">
        <v>613</v>
      </c>
      <c r="E304" s="16" t="s">
        <v>757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560</v>
      </c>
      <c r="B305" s="16" t="s">
        <v>615</v>
      </c>
      <c r="C305" s="16" t="s">
        <v>616</v>
      </c>
      <c r="E305" s="16" t="s">
        <v>761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461</v>
      </c>
      <c r="B306" s="16" t="s">
        <v>584</v>
      </c>
      <c r="C306" s="16" t="s">
        <v>585</v>
      </c>
      <c r="E306" s="16" t="s">
        <v>768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461</v>
      </c>
      <c r="B307" s="16" t="s">
        <v>587</v>
      </c>
      <c r="C307" s="16" t="s">
        <v>588</v>
      </c>
      <c r="E307" s="16" t="s">
        <v>763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461</v>
      </c>
      <c r="B308" s="16" t="s">
        <v>590</v>
      </c>
      <c r="C308" s="16" t="s">
        <v>591</v>
      </c>
      <c r="E308" s="16" t="s">
        <v>805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461</v>
      </c>
      <c r="B309" s="16" t="s">
        <v>593</v>
      </c>
      <c r="C309" s="16" t="s">
        <v>594</v>
      </c>
      <c r="E309" s="16" t="s">
        <v>806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461</v>
      </c>
      <c r="B310" s="16" t="s">
        <v>596</v>
      </c>
      <c r="C310" s="16" t="s">
        <v>402</v>
      </c>
      <c r="E310" s="16" t="s">
        <v>807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461</v>
      </c>
      <c r="B311" s="16" t="s">
        <v>598</v>
      </c>
      <c r="C311" s="16" t="s">
        <v>452</v>
      </c>
      <c r="E311" s="16" t="s">
        <v>808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461</v>
      </c>
      <c r="B312" s="16" t="s">
        <v>600</v>
      </c>
      <c r="C312" s="16" t="s">
        <v>601</v>
      </c>
      <c r="E312" s="16" t="s">
        <v>809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461</v>
      </c>
      <c r="B313" s="16" t="s">
        <v>603</v>
      </c>
      <c r="C313" s="16" t="s">
        <v>604</v>
      </c>
      <c r="E313" s="16" t="s">
        <v>810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461</v>
      </c>
      <c r="B314" s="16" t="s">
        <v>606</v>
      </c>
      <c r="C314" s="16" t="s">
        <v>607</v>
      </c>
      <c r="E314" s="16" t="s">
        <v>811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461</v>
      </c>
      <c r="B315" s="16" t="s">
        <v>609</v>
      </c>
      <c r="C315" s="16" t="s">
        <v>610</v>
      </c>
      <c r="E315" s="16" t="s">
        <v>812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461</v>
      </c>
      <c r="B316" s="16" t="s">
        <v>612</v>
      </c>
      <c r="C316" s="16" t="s">
        <v>613</v>
      </c>
      <c r="E316" s="16" t="s">
        <v>813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461</v>
      </c>
      <c r="B317" s="16" t="s">
        <v>615</v>
      </c>
      <c r="C317" s="16" t="s">
        <v>616</v>
      </c>
      <c r="E317" s="16" t="s">
        <v>814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567</v>
      </c>
      <c r="B318" s="16" t="s">
        <v>584</v>
      </c>
      <c r="C318" s="16" t="s">
        <v>585</v>
      </c>
      <c r="E318" s="16" t="s">
        <v>815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567</v>
      </c>
      <c r="B319" s="16" t="s">
        <v>587</v>
      </c>
      <c r="C319" s="16" t="s">
        <v>588</v>
      </c>
      <c r="E319" s="16" t="s">
        <v>816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567</v>
      </c>
      <c r="B320" s="16" t="s">
        <v>590</v>
      </c>
      <c r="C320" s="16" t="s">
        <v>591</v>
      </c>
      <c r="E320" s="16" t="s">
        <v>817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567</v>
      </c>
      <c r="B321" s="16" t="s">
        <v>593</v>
      </c>
      <c r="C321" s="16" t="s">
        <v>594</v>
      </c>
      <c r="E321" s="16" t="s">
        <v>818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567</v>
      </c>
      <c r="B322" s="16" t="s">
        <v>596</v>
      </c>
      <c r="C322" s="16" t="s">
        <v>402</v>
      </c>
      <c r="E322" s="16" t="s">
        <v>819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567</v>
      </c>
      <c r="B323" s="16" t="s">
        <v>598</v>
      </c>
      <c r="C323" s="16" t="s">
        <v>452</v>
      </c>
      <c r="E323" s="16" t="s">
        <v>820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567</v>
      </c>
      <c r="B324" s="16" t="s">
        <v>600</v>
      </c>
      <c r="C324" s="16" t="s">
        <v>601</v>
      </c>
      <c r="E324" s="16" t="s">
        <v>821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3138</v>
      </c>
      <c r="J324" s="176">
        <f t="shared" si="27"/>
        <v>42552</v>
      </c>
    </row>
    <row r="325" spans="1:10" ht="12.75">
      <c r="A325" s="16" t="s">
        <v>567</v>
      </c>
      <c r="B325" s="16" t="s">
        <v>603</v>
      </c>
      <c r="C325" s="16" t="s">
        <v>604</v>
      </c>
      <c r="E325" s="16" t="s">
        <v>822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3145</v>
      </c>
      <c r="J325" s="176">
        <f t="shared" si="27"/>
        <v>42583</v>
      </c>
    </row>
    <row r="326" spans="1:10" ht="12.75">
      <c r="A326" s="16" t="s">
        <v>567</v>
      </c>
      <c r="B326" s="16" t="s">
        <v>606</v>
      </c>
      <c r="C326" s="16" t="s">
        <v>607</v>
      </c>
      <c r="E326" s="16" t="s">
        <v>823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3151</v>
      </c>
      <c r="J326" s="176">
        <f t="shared" si="27"/>
        <v>42614</v>
      </c>
    </row>
    <row r="327" spans="1:10" ht="12.75">
      <c r="A327" s="16" t="s">
        <v>567</v>
      </c>
      <c r="B327" s="16" t="s">
        <v>609</v>
      </c>
      <c r="C327" s="16" t="s">
        <v>610</v>
      </c>
      <c r="E327" s="16" t="s">
        <v>824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3154</v>
      </c>
      <c r="J327" s="176">
        <f t="shared" si="27"/>
        <v>42644</v>
      </c>
    </row>
    <row r="328" spans="1:10" ht="12.75">
      <c r="A328" s="16" t="s">
        <v>567</v>
      </c>
      <c r="B328" s="16" t="s">
        <v>612</v>
      </c>
      <c r="C328" s="16" t="s">
        <v>613</v>
      </c>
      <c r="E328" s="16" t="s">
        <v>825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3163</v>
      </c>
      <c r="J328" s="176">
        <f t="shared" si="27"/>
        <v>42675</v>
      </c>
    </row>
    <row r="329" spans="1:10" ht="12.75">
      <c r="A329" s="16" t="s">
        <v>567</v>
      </c>
      <c r="B329" s="16" t="s">
        <v>615</v>
      </c>
      <c r="C329" s="16" t="s">
        <v>616</v>
      </c>
      <c r="E329" s="16" t="s">
        <v>825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3163</v>
      </c>
      <c r="J329" s="176">
        <f t="shared" si="27"/>
        <v>42705</v>
      </c>
    </row>
    <row r="330" spans="1:10" ht="12.75">
      <c r="A330" s="16" t="s">
        <v>451</v>
      </c>
      <c r="B330" s="16" t="s">
        <v>584</v>
      </c>
      <c r="C330" s="16" t="s">
        <v>585</v>
      </c>
      <c r="E330" s="16" t="s">
        <v>826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3169</v>
      </c>
      <c r="J330" s="176">
        <f t="shared" si="27"/>
        <v>42736</v>
      </c>
    </row>
    <row r="331" spans="1:10" ht="12.75">
      <c r="A331" s="16" t="s">
        <v>451</v>
      </c>
      <c r="B331" s="16" t="s">
        <v>587</v>
      </c>
      <c r="C331" s="16" t="s">
        <v>588</v>
      </c>
      <c r="E331" s="16" t="s">
        <v>827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3173</v>
      </c>
      <c r="J331" s="176">
        <f t="shared" si="27"/>
        <v>42767</v>
      </c>
    </row>
    <row r="332" spans="1:10" ht="12.75">
      <c r="A332" s="16" t="s">
        <v>451</v>
      </c>
      <c r="B332" s="16" t="s">
        <v>590</v>
      </c>
      <c r="C332" s="16" t="s">
        <v>591</v>
      </c>
      <c r="E332" s="16" t="s">
        <v>828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3175</v>
      </c>
      <c r="J332" s="176">
        <f t="shared" si="27"/>
        <v>42795</v>
      </c>
    </row>
    <row r="333" spans="1:10" ht="12.75">
      <c r="A333" s="16" t="s">
        <v>451</v>
      </c>
      <c r="B333" s="16" t="s">
        <v>593</v>
      </c>
      <c r="C333" s="16" t="s">
        <v>594</v>
      </c>
      <c r="E333" s="16" t="s">
        <v>829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3179</v>
      </c>
      <c r="J333" s="176">
        <f t="shared" si="27"/>
        <v>42826</v>
      </c>
    </row>
    <row r="334" spans="1:10" ht="12.75">
      <c r="A334" s="16" t="s">
        <v>451</v>
      </c>
      <c r="B334" s="16" t="s">
        <v>596</v>
      </c>
      <c r="C334" s="16" t="s">
        <v>402</v>
      </c>
      <c r="E334" s="16" t="s">
        <v>830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3185</v>
      </c>
      <c r="J334" s="176">
        <f t="shared" si="27"/>
        <v>42856</v>
      </c>
    </row>
    <row r="335" spans="1:10" ht="12.75">
      <c r="A335" s="16" t="s">
        <v>451</v>
      </c>
      <c r="B335" s="16" t="s">
        <v>598</v>
      </c>
      <c r="C335" s="16" t="s">
        <v>452</v>
      </c>
      <c r="E335" s="16" t="s">
        <v>831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3189</v>
      </c>
      <c r="J335" s="176">
        <f t="shared" si="27"/>
        <v>42887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832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833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834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835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836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837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2"/>
  <sheetViews>
    <sheetView zoomScalePageLayoutView="0" workbookViewId="0" topLeftCell="A1">
      <selection activeCell="E1" sqref="E1"/>
    </sheetView>
  </sheetViews>
  <sheetFormatPr defaultColWidth="9.140625" defaultRowHeight="12.75"/>
  <cols>
    <col min="4" max="4" width="12.00390625" style="0" customWidth="1"/>
  </cols>
  <sheetData>
    <row r="1" spans="1:4" ht="76.5">
      <c r="A1" s="270" t="s">
        <v>43</v>
      </c>
      <c r="B1" s="271" t="s">
        <v>418</v>
      </c>
      <c r="C1" s="272" t="s">
        <v>841</v>
      </c>
      <c r="D1" s="272" t="s">
        <v>842</v>
      </c>
    </row>
    <row r="2" spans="1:4" ht="12.75">
      <c r="A2" s="270" t="s">
        <v>397</v>
      </c>
      <c r="B2" s="273">
        <v>36526</v>
      </c>
      <c r="C2" s="94">
        <v>203442</v>
      </c>
      <c r="D2" s="94">
        <v>227957</v>
      </c>
    </row>
    <row r="3" spans="1:4" ht="12.75">
      <c r="A3" s="270" t="s">
        <v>398</v>
      </c>
      <c r="B3" s="273">
        <v>36557</v>
      </c>
      <c r="C3" s="94">
        <v>199261</v>
      </c>
      <c r="D3" s="94">
        <v>228639</v>
      </c>
    </row>
    <row r="4" spans="1:4" ht="12.75">
      <c r="A4" s="270" t="s">
        <v>399</v>
      </c>
      <c r="B4" s="273">
        <v>36586</v>
      </c>
      <c r="C4" s="94">
        <v>232490</v>
      </c>
      <c r="D4" s="94">
        <v>229867</v>
      </c>
    </row>
    <row r="5" spans="1:4" ht="12.75">
      <c r="A5" s="270" t="s">
        <v>401</v>
      </c>
      <c r="B5" s="273">
        <v>36617</v>
      </c>
      <c r="C5" s="94">
        <v>227698</v>
      </c>
      <c r="D5" s="94">
        <v>229205</v>
      </c>
    </row>
    <row r="6" spans="1:4" ht="12.75">
      <c r="A6" s="270" t="s">
        <v>402</v>
      </c>
      <c r="B6" s="273">
        <v>36647</v>
      </c>
      <c r="C6" s="94">
        <v>242501</v>
      </c>
      <c r="D6" s="94">
        <v>229820</v>
      </c>
    </row>
    <row r="7" spans="1:4" ht="12.75">
      <c r="A7" s="270" t="s">
        <v>403</v>
      </c>
      <c r="B7" s="273">
        <v>36678</v>
      </c>
      <c r="C7" s="94">
        <v>242963</v>
      </c>
      <c r="D7" s="94">
        <v>229478</v>
      </c>
    </row>
    <row r="8" spans="1:4" ht="12.75">
      <c r="A8" s="270" t="s">
        <v>406</v>
      </c>
      <c r="B8" s="273">
        <v>36708</v>
      </c>
      <c r="C8" s="94">
        <v>245140</v>
      </c>
      <c r="D8" s="94">
        <v>229191</v>
      </c>
    </row>
    <row r="9" spans="1:4" ht="12.75">
      <c r="A9" s="270" t="s">
        <v>407</v>
      </c>
      <c r="B9" s="273">
        <v>36739</v>
      </c>
      <c r="C9" s="94">
        <v>247832</v>
      </c>
      <c r="D9" s="94">
        <v>228908</v>
      </c>
    </row>
    <row r="10" spans="1:4" ht="12.75">
      <c r="A10" s="270" t="s">
        <v>408</v>
      </c>
      <c r="B10" s="273">
        <v>36770</v>
      </c>
      <c r="C10" s="94">
        <v>227899</v>
      </c>
      <c r="D10" s="94">
        <v>230994</v>
      </c>
    </row>
    <row r="11" spans="1:4" ht="12.75">
      <c r="A11" s="270" t="s">
        <v>410</v>
      </c>
      <c r="B11" s="273">
        <v>36800</v>
      </c>
      <c r="C11" s="94">
        <v>236491</v>
      </c>
      <c r="D11" s="94">
        <v>230860</v>
      </c>
    </row>
    <row r="12" spans="1:4" ht="12.75">
      <c r="A12" s="270" t="s">
        <v>411</v>
      </c>
      <c r="B12" s="273">
        <v>36831</v>
      </c>
      <c r="C12" s="94">
        <v>222819</v>
      </c>
      <c r="D12" s="94">
        <v>229046</v>
      </c>
    </row>
    <row r="13" spans="1:4" ht="12.75">
      <c r="A13" s="270" t="s">
        <v>412</v>
      </c>
      <c r="B13" s="273">
        <v>36861</v>
      </c>
      <c r="C13" s="94">
        <v>218390</v>
      </c>
      <c r="D13" s="94">
        <v>225105</v>
      </c>
    </row>
    <row r="14" spans="1:4" ht="12.75">
      <c r="A14" s="270" t="s">
        <v>397</v>
      </c>
      <c r="B14" s="273">
        <v>36892</v>
      </c>
      <c r="C14" s="94">
        <v>209685</v>
      </c>
      <c r="D14" s="94">
        <v>231476</v>
      </c>
    </row>
    <row r="15" spans="1:4" ht="12.75">
      <c r="A15" s="270" t="s">
        <v>398</v>
      </c>
      <c r="B15" s="273">
        <v>36923</v>
      </c>
      <c r="C15" s="94">
        <v>200876</v>
      </c>
      <c r="D15" s="94">
        <v>230622</v>
      </c>
    </row>
    <row r="16" spans="1:4" ht="12.75">
      <c r="A16" s="270" t="s">
        <v>399</v>
      </c>
      <c r="B16" s="273">
        <v>36951</v>
      </c>
      <c r="C16" s="94">
        <v>232587</v>
      </c>
      <c r="D16" s="94">
        <v>231148</v>
      </c>
    </row>
    <row r="17" spans="1:4" ht="12.75">
      <c r="A17" s="270" t="s">
        <v>401</v>
      </c>
      <c r="B17" s="273">
        <v>36982</v>
      </c>
      <c r="C17" s="94">
        <v>232513</v>
      </c>
      <c r="D17" s="94">
        <v>233235</v>
      </c>
    </row>
    <row r="18" spans="1:4" ht="12.75">
      <c r="A18" s="270" t="s">
        <v>402</v>
      </c>
      <c r="B18" s="273">
        <v>37012</v>
      </c>
      <c r="C18" s="94">
        <v>245357</v>
      </c>
      <c r="D18" s="94">
        <v>231829</v>
      </c>
    </row>
    <row r="19" spans="1:4" ht="12.75">
      <c r="A19" s="270" t="s">
        <v>403</v>
      </c>
      <c r="B19" s="273">
        <v>37043</v>
      </c>
      <c r="C19" s="94">
        <v>243498</v>
      </c>
      <c r="D19" s="94">
        <v>231462</v>
      </c>
    </row>
    <row r="20" spans="1:4" ht="12.75">
      <c r="A20" s="270" t="s">
        <v>406</v>
      </c>
      <c r="B20" s="273">
        <v>37073</v>
      </c>
      <c r="C20" s="94">
        <v>250363</v>
      </c>
      <c r="D20" s="94">
        <v>233199</v>
      </c>
    </row>
    <row r="21" spans="1:4" ht="12.75">
      <c r="A21" s="270" t="s">
        <v>407</v>
      </c>
      <c r="B21" s="273">
        <v>37104</v>
      </c>
      <c r="C21" s="94">
        <v>253274</v>
      </c>
      <c r="D21" s="94">
        <v>233053</v>
      </c>
    </row>
    <row r="22" spans="1:4" ht="12.75">
      <c r="A22" s="270" t="s">
        <v>408</v>
      </c>
      <c r="B22" s="273">
        <v>37135</v>
      </c>
      <c r="C22" s="94">
        <v>226312</v>
      </c>
      <c r="D22" s="94">
        <v>232437</v>
      </c>
    </row>
    <row r="23" spans="1:4" ht="12.75">
      <c r="A23" s="270" t="s">
        <v>410</v>
      </c>
      <c r="B23" s="273">
        <v>37165</v>
      </c>
      <c r="C23" s="94">
        <v>241050</v>
      </c>
      <c r="D23" s="94">
        <v>233690</v>
      </c>
    </row>
    <row r="24" spans="1:4" ht="12.75">
      <c r="A24" s="270" t="s">
        <v>411</v>
      </c>
      <c r="B24" s="273">
        <v>37196</v>
      </c>
      <c r="C24" s="94">
        <v>230511</v>
      </c>
      <c r="D24" s="94">
        <v>236063</v>
      </c>
    </row>
    <row r="25" spans="1:4" ht="12.75">
      <c r="A25" s="270" t="s">
        <v>412</v>
      </c>
      <c r="B25" s="273">
        <v>37226</v>
      </c>
      <c r="C25" s="94">
        <v>229584</v>
      </c>
      <c r="D25" s="94">
        <v>237780</v>
      </c>
    </row>
    <row r="26" spans="1:4" ht="12.75">
      <c r="A26" s="270" t="s">
        <v>397</v>
      </c>
      <c r="B26" s="273">
        <v>37257</v>
      </c>
      <c r="C26" s="94">
        <v>215215</v>
      </c>
      <c r="D26" s="94">
        <v>236275</v>
      </c>
    </row>
    <row r="27" spans="1:4" ht="12.75">
      <c r="A27" s="270" t="s">
        <v>398</v>
      </c>
      <c r="B27" s="273">
        <v>37288</v>
      </c>
      <c r="C27" s="94">
        <v>208237</v>
      </c>
      <c r="D27" s="94">
        <v>238038</v>
      </c>
    </row>
    <row r="28" spans="1:4" ht="12.75">
      <c r="A28" s="270" t="s">
        <v>399</v>
      </c>
      <c r="B28" s="273">
        <v>37316</v>
      </c>
      <c r="C28" s="94">
        <v>236070</v>
      </c>
      <c r="D28" s="94">
        <v>236196</v>
      </c>
    </row>
    <row r="29" spans="1:4" ht="12.75">
      <c r="A29" s="270" t="s">
        <v>401</v>
      </c>
      <c r="B29" s="273">
        <v>37347</v>
      </c>
      <c r="C29" s="94">
        <v>237226</v>
      </c>
      <c r="D29" s="94">
        <v>236328</v>
      </c>
    </row>
    <row r="30" spans="1:4" ht="12.75">
      <c r="A30" s="270" t="s">
        <v>402</v>
      </c>
      <c r="B30" s="273">
        <v>37377</v>
      </c>
      <c r="C30" s="94">
        <v>251746</v>
      </c>
      <c r="D30" s="94">
        <v>237151</v>
      </c>
    </row>
    <row r="31" spans="1:4" ht="12.75">
      <c r="A31" s="270" t="s">
        <v>403</v>
      </c>
      <c r="B31" s="273">
        <v>37408</v>
      </c>
      <c r="C31" s="94">
        <v>247868</v>
      </c>
      <c r="D31" s="94">
        <v>238102</v>
      </c>
    </row>
    <row r="32" spans="1:4" ht="12.75">
      <c r="A32" s="270" t="s">
        <v>406</v>
      </c>
      <c r="B32" s="273">
        <v>37438</v>
      </c>
      <c r="C32" s="94">
        <v>256392</v>
      </c>
      <c r="D32" s="94">
        <v>237587</v>
      </c>
    </row>
    <row r="33" spans="1:4" ht="12.75">
      <c r="A33" s="270" t="s">
        <v>407</v>
      </c>
      <c r="B33" s="273">
        <v>37469</v>
      </c>
      <c r="C33" s="94">
        <v>258666</v>
      </c>
      <c r="D33" s="94">
        <v>239515</v>
      </c>
    </row>
    <row r="34" spans="1:4" ht="12.75">
      <c r="A34" s="270" t="s">
        <v>408</v>
      </c>
      <c r="B34" s="273">
        <v>37500</v>
      </c>
      <c r="C34" s="94">
        <v>233625</v>
      </c>
      <c r="D34" s="94">
        <v>239908</v>
      </c>
    </row>
    <row r="35" spans="1:4" ht="12.75">
      <c r="A35" s="270" t="s">
        <v>410</v>
      </c>
      <c r="B35" s="273">
        <v>37530</v>
      </c>
      <c r="C35" s="94">
        <v>245556</v>
      </c>
      <c r="D35" s="94">
        <v>237375</v>
      </c>
    </row>
    <row r="36" spans="1:4" ht="12.75">
      <c r="A36" s="270" t="s">
        <v>411</v>
      </c>
      <c r="B36" s="273">
        <v>37561</v>
      </c>
      <c r="C36" s="94">
        <v>230648</v>
      </c>
      <c r="D36" s="94">
        <v>239215</v>
      </c>
    </row>
    <row r="37" spans="1:4" ht="12.75">
      <c r="A37" s="270" t="s">
        <v>412</v>
      </c>
      <c r="B37" s="273">
        <v>37591</v>
      </c>
      <c r="C37" s="94">
        <v>234260</v>
      </c>
      <c r="D37" s="94">
        <v>239887</v>
      </c>
    </row>
    <row r="38" spans="1:4" ht="12.75">
      <c r="A38" s="270" t="s">
        <v>397</v>
      </c>
      <c r="B38" s="273">
        <v>37622</v>
      </c>
      <c r="C38" s="94">
        <v>218534</v>
      </c>
      <c r="D38" s="94">
        <v>238732</v>
      </c>
    </row>
    <row r="39" spans="1:4" ht="12.75">
      <c r="A39" s="270" t="s">
        <v>398</v>
      </c>
      <c r="B39" s="273">
        <v>37653</v>
      </c>
      <c r="C39" s="94">
        <v>203677</v>
      </c>
      <c r="D39" s="94">
        <v>233465</v>
      </c>
    </row>
    <row r="40" spans="1:4" ht="12.75">
      <c r="A40" s="270" t="s">
        <v>399</v>
      </c>
      <c r="B40" s="273">
        <v>37681</v>
      </c>
      <c r="C40" s="94">
        <v>236679</v>
      </c>
      <c r="D40" s="94">
        <v>237718</v>
      </c>
    </row>
    <row r="41" spans="1:4" ht="12.75">
      <c r="A41" s="270" t="s">
        <v>401</v>
      </c>
      <c r="B41" s="273">
        <v>37712</v>
      </c>
      <c r="C41" s="94">
        <v>239415</v>
      </c>
      <c r="D41" s="94">
        <v>237675</v>
      </c>
    </row>
    <row r="42" spans="1:4" ht="12.75">
      <c r="A42" s="270" t="s">
        <v>402</v>
      </c>
      <c r="B42" s="273">
        <v>37742</v>
      </c>
      <c r="C42" s="94">
        <v>253244</v>
      </c>
      <c r="D42" s="94">
        <v>239766</v>
      </c>
    </row>
    <row r="43" spans="1:4" ht="12.75">
      <c r="A43" s="270" t="s">
        <v>403</v>
      </c>
      <c r="B43" s="273">
        <v>37773</v>
      </c>
      <c r="C43" s="94">
        <v>252145</v>
      </c>
      <c r="D43" s="94">
        <v>241523</v>
      </c>
    </row>
    <row r="44" spans="1:4" ht="12.75">
      <c r="A44" s="270" t="s">
        <v>406</v>
      </c>
      <c r="B44" s="273">
        <v>37803</v>
      </c>
      <c r="C44" s="94">
        <v>262105</v>
      </c>
      <c r="D44" s="94">
        <v>242737</v>
      </c>
    </row>
    <row r="45" spans="1:4" ht="12.75">
      <c r="A45" s="270" t="s">
        <v>407</v>
      </c>
      <c r="B45" s="273">
        <v>37834</v>
      </c>
      <c r="C45" s="94">
        <v>260687</v>
      </c>
      <c r="D45" s="94">
        <v>243361</v>
      </c>
    </row>
    <row r="46" spans="1:4" ht="12.75">
      <c r="A46" s="270" t="s">
        <v>408</v>
      </c>
      <c r="B46" s="273">
        <v>37865</v>
      </c>
      <c r="C46" s="94">
        <v>237451</v>
      </c>
      <c r="D46" s="94">
        <v>243094</v>
      </c>
    </row>
    <row r="47" spans="1:4" ht="12.75">
      <c r="A47" s="270" t="s">
        <v>410</v>
      </c>
      <c r="B47" s="273">
        <v>37895</v>
      </c>
      <c r="C47" s="94">
        <v>254048</v>
      </c>
      <c r="D47" s="94">
        <v>244924</v>
      </c>
    </row>
    <row r="48" spans="1:4" ht="12.75">
      <c r="A48" s="270" t="s">
        <v>411</v>
      </c>
      <c r="B48" s="273">
        <v>37926</v>
      </c>
      <c r="C48" s="94">
        <v>233698</v>
      </c>
      <c r="D48" s="94">
        <v>244142</v>
      </c>
    </row>
    <row r="49" spans="1:4" ht="12.75">
      <c r="A49" s="270" t="s">
        <v>412</v>
      </c>
      <c r="B49" s="273">
        <v>37956</v>
      </c>
      <c r="C49" s="94">
        <v>238538</v>
      </c>
      <c r="D49" s="94">
        <v>243251</v>
      </c>
    </row>
    <row r="50" spans="1:4" ht="12.75">
      <c r="A50" s="270" t="s">
        <v>397</v>
      </c>
      <c r="B50" s="273">
        <v>37987</v>
      </c>
      <c r="C50" s="94">
        <v>222450</v>
      </c>
      <c r="D50" s="94">
        <v>243734</v>
      </c>
    </row>
    <row r="51" spans="1:4" ht="12.75">
      <c r="A51" s="270" t="s">
        <v>398</v>
      </c>
      <c r="B51" s="273">
        <v>38018</v>
      </c>
      <c r="C51" s="94">
        <v>213709</v>
      </c>
      <c r="D51" s="94">
        <v>244774</v>
      </c>
    </row>
    <row r="52" spans="1:4" ht="12.75">
      <c r="A52" s="270" t="s">
        <v>399</v>
      </c>
      <c r="B52" s="273">
        <v>38047</v>
      </c>
      <c r="C52" s="94">
        <v>251403</v>
      </c>
      <c r="D52" s="94">
        <v>248882</v>
      </c>
    </row>
    <row r="53" spans="1:4" ht="12.75">
      <c r="A53" s="270" t="s">
        <v>401</v>
      </c>
      <c r="B53" s="273">
        <v>38078</v>
      </c>
      <c r="C53" s="94">
        <v>250968</v>
      </c>
      <c r="D53" s="94">
        <v>247992</v>
      </c>
    </row>
    <row r="54" spans="1:4" ht="12.75">
      <c r="A54" s="270" t="s">
        <v>402</v>
      </c>
      <c r="B54" s="273">
        <v>38108</v>
      </c>
      <c r="C54" s="94">
        <v>257235</v>
      </c>
      <c r="D54" s="94">
        <v>246729</v>
      </c>
    </row>
    <row r="55" spans="1:4" ht="12.75">
      <c r="A55" s="270" t="s">
        <v>403</v>
      </c>
      <c r="B55" s="273">
        <v>38139</v>
      </c>
      <c r="C55" s="94">
        <v>257383</v>
      </c>
      <c r="D55" s="94">
        <v>244517</v>
      </c>
    </row>
    <row r="56" spans="1:4" ht="12.75">
      <c r="A56" s="270" t="s">
        <v>406</v>
      </c>
      <c r="B56" s="273">
        <v>38169</v>
      </c>
      <c r="C56" s="94">
        <v>265969</v>
      </c>
      <c r="D56" s="94">
        <v>247423</v>
      </c>
    </row>
    <row r="57" spans="1:4" ht="12.75">
      <c r="A57" s="270" t="s">
        <v>407</v>
      </c>
      <c r="B57" s="273">
        <v>38200</v>
      </c>
      <c r="C57" s="94">
        <v>262836</v>
      </c>
      <c r="D57" s="94">
        <v>247723</v>
      </c>
    </row>
    <row r="58" spans="1:4" ht="12.75">
      <c r="A58" s="270" t="s">
        <v>408</v>
      </c>
      <c r="B58" s="273">
        <v>38231</v>
      </c>
      <c r="C58" s="94">
        <v>243515</v>
      </c>
      <c r="D58" s="94">
        <v>247318</v>
      </c>
    </row>
    <row r="59" spans="1:4" ht="12.75">
      <c r="A59" s="270" t="s">
        <v>410</v>
      </c>
      <c r="B59" s="273">
        <v>38261</v>
      </c>
      <c r="C59" s="94">
        <v>254496</v>
      </c>
      <c r="D59" s="94">
        <v>248330</v>
      </c>
    </row>
    <row r="60" spans="1:4" ht="12.75">
      <c r="A60" s="270" t="s">
        <v>411</v>
      </c>
      <c r="B60" s="273">
        <v>38292</v>
      </c>
      <c r="C60" s="94">
        <v>239796</v>
      </c>
      <c r="D60" s="94">
        <v>247539</v>
      </c>
    </row>
    <row r="61" spans="1:4" ht="12.75">
      <c r="A61" s="270" t="s">
        <v>412</v>
      </c>
      <c r="B61" s="273">
        <v>38322</v>
      </c>
      <c r="C61" s="94">
        <v>245029</v>
      </c>
      <c r="D61" s="94">
        <v>248825</v>
      </c>
    </row>
    <row r="62" spans="1:4" ht="12.75">
      <c r="A62" s="270" t="s">
        <v>397</v>
      </c>
      <c r="B62" s="273">
        <v>38353</v>
      </c>
      <c r="C62" s="94">
        <v>224072</v>
      </c>
      <c r="D62" s="94">
        <v>248157</v>
      </c>
    </row>
    <row r="63" spans="1:4" ht="12.75">
      <c r="A63" s="270" t="s">
        <v>398</v>
      </c>
      <c r="B63" s="273">
        <v>38384</v>
      </c>
      <c r="C63" s="94">
        <v>219970</v>
      </c>
      <c r="D63" s="94">
        <v>249887</v>
      </c>
    </row>
    <row r="64" spans="1:4" ht="12.75">
      <c r="A64" s="270" t="s">
        <v>399</v>
      </c>
      <c r="B64" s="273">
        <v>38412</v>
      </c>
      <c r="C64" s="94">
        <v>253182</v>
      </c>
      <c r="D64" s="94">
        <v>248897</v>
      </c>
    </row>
    <row r="65" spans="1:4" ht="12.75">
      <c r="A65" s="270" t="s">
        <v>401</v>
      </c>
      <c r="B65" s="273">
        <v>38443</v>
      </c>
      <c r="C65" s="94">
        <v>250860</v>
      </c>
      <c r="D65" s="94">
        <v>249071</v>
      </c>
    </row>
    <row r="66" spans="1:4" ht="12.75">
      <c r="A66" s="270" t="s">
        <v>402</v>
      </c>
      <c r="B66" s="273">
        <v>38473</v>
      </c>
      <c r="C66" s="94">
        <v>262678</v>
      </c>
      <c r="D66" s="94">
        <v>250825</v>
      </c>
    </row>
    <row r="67" spans="1:4" ht="12.75">
      <c r="A67" s="270" t="s">
        <v>403</v>
      </c>
      <c r="B67" s="273">
        <v>38504</v>
      </c>
      <c r="C67" s="94">
        <v>263816</v>
      </c>
      <c r="D67" s="94">
        <v>250652</v>
      </c>
    </row>
    <row r="68" spans="1:4" ht="12.75">
      <c r="A68" s="270" t="s">
        <v>406</v>
      </c>
      <c r="B68" s="273">
        <v>38534</v>
      </c>
      <c r="C68" s="94">
        <v>267025</v>
      </c>
      <c r="D68" s="94">
        <v>251027</v>
      </c>
    </row>
    <row r="69" spans="1:4" ht="12.75">
      <c r="A69" s="270" t="s">
        <v>407</v>
      </c>
      <c r="B69" s="273">
        <v>38565</v>
      </c>
      <c r="C69" s="94">
        <v>265323</v>
      </c>
      <c r="D69" s="94">
        <v>249326</v>
      </c>
    </row>
    <row r="70" spans="1:4" ht="12.75">
      <c r="A70" s="270" t="s">
        <v>408</v>
      </c>
      <c r="B70" s="273">
        <v>38596</v>
      </c>
      <c r="C70" s="94">
        <v>242240</v>
      </c>
      <c r="D70" s="94">
        <v>245488</v>
      </c>
    </row>
    <row r="71" spans="1:4" ht="12.75">
      <c r="A71" s="270" t="s">
        <v>410</v>
      </c>
      <c r="B71" s="273">
        <v>38626</v>
      </c>
      <c r="C71" s="94">
        <v>251419</v>
      </c>
      <c r="D71" s="94">
        <v>246443</v>
      </c>
    </row>
    <row r="72" spans="1:4" ht="12.75">
      <c r="A72" s="270" t="s">
        <v>411</v>
      </c>
      <c r="B72" s="273">
        <v>38657</v>
      </c>
      <c r="C72" s="94">
        <v>243056</v>
      </c>
      <c r="D72" s="94">
        <v>250323</v>
      </c>
    </row>
    <row r="73" spans="1:4" ht="12.75">
      <c r="A73" s="270" t="s">
        <v>412</v>
      </c>
      <c r="B73" s="273">
        <v>38687</v>
      </c>
      <c r="C73" s="94">
        <v>245787</v>
      </c>
      <c r="D73" s="94">
        <v>250955</v>
      </c>
    </row>
    <row r="74" spans="1:4" ht="12.75">
      <c r="A74" s="270" t="s">
        <v>397</v>
      </c>
      <c r="B74" s="273">
        <v>38718</v>
      </c>
      <c r="C74" s="94">
        <v>233282</v>
      </c>
      <c r="D74" s="94">
        <v>255699</v>
      </c>
    </row>
    <row r="75" spans="1:4" ht="12.75">
      <c r="A75" s="270" t="s">
        <v>398</v>
      </c>
      <c r="B75" s="273">
        <v>38749</v>
      </c>
      <c r="C75" s="94">
        <v>220711</v>
      </c>
      <c r="D75" s="94">
        <v>250655</v>
      </c>
    </row>
    <row r="76" spans="1:4" ht="12.75">
      <c r="A76" s="270" t="s">
        <v>399</v>
      </c>
      <c r="B76" s="273">
        <v>38777</v>
      </c>
      <c r="C76" s="94">
        <v>256623</v>
      </c>
      <c r="D76" s="94">
        <v>250637</v>
      </c>
    </row>
    <row r="77" spans="1:4" ht="12.75">
      <c r="A77" s="270" t="s">
        <v>401</v>
      </c>
      <c r="B77" s="273">
        <v>38808</v>
      </c>
      <c r="C77" s="94">
        <v>250644</v>
      </c>
      <c r="D77" s="94">
        <v>250948</v>
      </c>
    </row>
    <row r="78" spans="1:4" ht="12.75">
      <c r="A78" s="270" t="s">
        <v>402</v>
      </c>
      <c r="B78" s="273">
        <v>38838</v>
      </c>
      <c r="C78" s="94">
        <v>263370</v>
      </c>
      <c r="D78" s="94">
        <v>249862</v>
      </c>
    </row>
    <row r="79" spans="1:4" ht="12.75">
      <c r="A79" s="270" t="s">
        <v>403</v>
      </c>
      <c r="B79" s="273">
        <v>38869</v>
      </c>
      <c r="C79" s="94">
        <v>263782</v>
      </c>
      <c r="D79" s="94">
        <v>249946</v>
      </c>
    </row>
    <row r="80" spans="1:4" ht="12.75">
      <c r="A80" s="270" t="s">
        <v>406</v>
      </c>
      <c r="B80" s="273">
        <v>38899</v>
      </c>
      <c r="C80" s="94">
        <v>263421</v>
      </c>
      <c r="D80" s="94">
        <v>249538</v>
      </c>
    </row>
    <row r="81" spans="1:4" ht="12.75">
      <c r="A81" s="270" t="s">
        <v>407</v>
      </c>
      <c r="B81" s="273">
        <v>38930</v>
      </c>
      <c r="C81" s="94">
        <v>265206</v>
      </c>
      <c r="D81" s="94">
        <v>248889</v>
      </c>
    </row>
    <row r="82" spans="1:4" ht="12.75">
      <c r="A82" s="270" t="s">
        <v>408</v>
      </c>
      <c r="B82" s="273">
        <v>38961</v>
      </c>
      <c r="C82" s="94">
        <v>245605</v>
      </c>
      <c r="D82" s="94">
        <v>250485</v>
      </c>
    </row>
    <row r="83" spans="1:4" ht="12.75">
      <c r="A83" s="270" t="s">
        <v>410</v>
      </c>
      <c r="B83" s="273">
        <v>38991</v>
      </c>
      <c r="C83" s="94">
        <v>257939</v>
      </c>
      <c r="D83" s="94">
        <v>251743</v>
      </c>
    </row>
    <row r="84" spans="1:4" ht="12.75">
      <c r="A84" s="270" t="s">
        <v>411</v>
      </c>
      <c r="B84" s="273">
        <v>39022</v>
      </c>
      <c r="C84" s="94">
        <v>245346</v>
      </c>
      <c r="D84" s="94">
        <v>252229</v>
      </c>
    </row>
    <row r="85" spans="1:4" ht="12.75">
      <c r="A85" s="270" t="s">
        <v>412</v>
      </c>
      <c r="B85" s="273">
        <v>39052</v>
      </c>
      <c r="C85" s="94">
        <v>248187</v>
      </c>
      <c r="D85" s="94">
        <v>255212</v>
      </c>
    </row>
    <row r="86" spans="1:4" ht="12.75">
      <c r="A86" s="270" t="s">
        <v>397</v>
      </c>
      <c r="B86" s="273">
        <v>39083</v>
      </c>
      <c r="C86" s="94">
        <v>233621</v>
      </c>
      <c r="D86" s="94">
        <v>254080</v>
      </c>
    </row>
    <row r="87" spans="1:4" ht="12.75">
      <c r="A87" s="270" t="s">
        <v>398</v>
      </c>
      <c r="B87" s="273">
        <v>39114</v>
      </c>
      <c r="C87" s="94">
        <v>219232</v>
      </c>
      <c r="D87" s="94">
        <v>249249</v>
      </c>
    </row>
    <row r="88" spans="1:4" ht="12.75">
      <c r="A88" s="270" t="s">
        <v>399</v>
      </c>
      <c r="B88" s="273">
        <v>39142</v>
      </c>
      <c r="C88" s="94">
        <v>259638</v>
      </c>
      <c r="D88" s="94">
        <v>254321</v>
      </c>
    </row>
    <row r="89" spans="1:4" ht="12.75">
      <c r="A89" s="270" t="s">
        <v>401</v>
      </c>
      <c r="B89" s="273">
        <v>39173</v>
      </c>
      <c r="C89" s="94">
        <v>252595</v>
      </c>
      <c r="D89" s="94">
        <v>251778</v>
      </c>
    </row>
    <row r="90" spans="1:4" ht="12.75">
      <c r="A90" s="270" t="s">
        <v>402</v>
      </c>
      <c r="B90" s="273">
        <v>39203</v>
      </c>
      <c r="C90" s="94">
        <v>267574</v>
      </c>
      <c r="D90" s="94">
        <v>253459</v>
      </c>
    </row>
    <row r="91" spans="1:4" ht="12.75">
      <c r="A91" s="270" t="s">
        <v>403</v>
      </c>
      <c r="B91" s="273">
        <v>39234</v>
      </c>
      <c r="C91" s="94">
        <v>265374</v>
      </c>
      <c r="D91" s="94">
        <v>253229</v>
      </c>
    </row>
    <row r="92" spans="1:4" ht="12.75">
      <c r="A92" s="270" t="s">
        <v>406</v>
      </c>
      <c r="B92" s="273">
        <v>39264</v>
      </c>
      <c r="C92" s="94">
        <v>267106</v>
      </c>
      <c r="D92" s="94">
        <v>252675</v>
      </c>
    </row>
    <row r="93" spans="1:4" ht="12.75">
      <c r="A93" s="270" t="s">
        <v>407</v>
      </c>
      <c r="B93" s="273">
        <v>39295</v>
      </c>
      <c r="C93" s="94">
        <v>271225</v>
      </c>
      <c r="D93" s="94">
        <v>253712</v>
      </c>
    </row>
    <row r="94" spans="1:4" ht="12.75">
      <c r="A94" s="270" t="s">
        <v>408</v>
      </c>
      <c r="B94" s="273">
        <v>39326</v>
      </c>
      <c r="C94" s="94">
        <v>245965</v>
      </c>
      <c r="D94" s="94">
        <v>253671</v>
      </c>
    </row>
    <row r="95" spans="1:4" ht="12.75">
      <c r="A95" s="270" t="s">
        <v>410</v>
      </c>
      <c r="B95" s="273">
        <v>39356</v>
      </c>
      <c r="C95" s="94">
        <v>261423</v>
      </c>
      <c r="D95" s="94">
        <v>253602</v>
      </c>
    </row>
    <row r="96" spans="1:4" ht="12.75">
      <c r="A96" s="270" t="s">
        <v>411</v>
      </c>
      <c r="B96" s="273">
        <v>39387</v>
      </c>
      <c r="C96" s="94">
        <v>245787</v>
      </c>
      <c r="D96" s="94">
        <v>251729</v>
      </c>
    </row>
    <row r="97" spans="1:4" ht="12.75">
      <c r="A97" s="270" t="s">
        <v>412</v>
      </c>
      <c r="B97" s="273">
        <v>39417</v>
      </c>
      <c r="C97" s="94">
        <v>240281</v>
      </c>
      <c r="D97" s="94">
        <v>248729</v>
      </c>
    </row>
    <row r="98" spans="1:4" ht="12.75">
      <c r="A98" s="270" t="s">
        <v>397</v>
      </c>
      <c r="B98" s="273">
        <v>39448</v>
      </c>
      <c r="C98" s="94">
        <v>232920</v>
      </c>
      <c r="D98" s="94">
        <v>252386</v>
      </c>
    </row>
    <row r="99" spans="1:4" ht="12.75">
      <c r="A99" s="270" t="s">
        <v>398</v>
      </c>
      <c r="B99" s="273">
        <v>39479</v>
      </c>
      <c r="C99" s="94">
        <v>221336</v>
      </c>
      <c r="D99" s="94">
        <v>250445</v>
      </c>
    </row>
    <row r="100" spans="1:4" ht="12.75">
      <c r="A100" s="270" t="s">
        <v>399</v>
      </c>
      <c r="B100" s="273">
        <v>39508</v>
      </c>
      <c r="C100" s="94">
        <v>252343</v>
      </c>
      <c r="D100" s="94">
        <v>249735</v>
      </c>
    </row>
    <row r="101" spans="1:4" ht="12.75">
      <c r="A101" s="270" t="s">
        <v>401</v>
      </c>
      <c r="B101" s="273">
        <v>39539</v>
      </c>
      <c r="C101" s="94">
        <v>252088</v>
      </c>
      <c r="D101" s="94">
        <v>248832</v>
      </c>
    </row>
    <row r="102" spans="1:4" ht="12.75">
      <c r="A102" s="270" t="s">
        <v>402</v>
      </c>
      <c r="B102" s="273">
        <v>39569</v>
      </c>
      <c r="C102" s="94">
        <v>261466</v>
      </c>
      <c r="D102" s="94">
        <v>248140</v>
      </c>
    </row>
    <row r="103" spans="1:4" ht="12.75">
      <c r="A103" s="270" t="s">
        <v>403</v>
      </c>
      <c r="B103" s="273">
        <v>39600</v>
      </c>
      <c r="C103" s="94">
        <v>257484</v>
      </c>
      <c r="D103" s="94">
        <v>247154</v>
      </c>
    </row>
    <row r="104" spans="1:4" ht="12.75">
      <c r="A104" s="270" t="s">
        <v>406</v>
      </c>
      <c r="B104" s="273">
        <v>39630</v>
      </c>
      <c r="C104" s="94">
        <v>261600</v>
      </c>
      <c r="D104" s="94">
        <v>245041</v>
      </c>
    </row>
    <row r="105" spans="1:4" ht="12.75">
      <c r="A105" s="270" t="s">
        <v>407</v>
      </c>
      <c r="B105" s="273">
        <v>39661</v>
      </c>
      <c r="C105" s="94">
        <v>260609</v>
      </c>
      <c r="D105" s="94">
        <v>245175</v>
      </c>
    </row>
    <row r="106" spans="1:4" ht="12.75">
      <c r="A106" s="270" t="s">
        <v>408</v>
      </c>
      <c r="B106" s="273">
        <v>39692</v>
      </c>
      <c r="C106" s="94">
        <v>239607</v>
      </c>
      <c r="D106" s="94">
        <v>245976</v>
      </c>
    </row>
    <row r="107" spans="1:4" ht="12.75">
      <c r="A107" s="270" t="s">
        <v>410</v>
      </c>
      <c r="B107" s="273">
        <v>39722</v>
      </c>
      <c r="C107" s="94">
        <v>255848</v>
      </c>
      <c r="D107" s="94">
        <v>246285</v>
      </c>
    </row>
    <row r="108" spans="1:4" ht="12.75">
      <c r="A108" s="270" t="s">
        <v>411</v>
      </c>
      <c r="B108" s="273">
        <v>39753</v>
      </c>
      <c r="C108" s="94">
        <v>236465</v>
      </c>
      <c r="D108" s="94">
        <v>247042</v>
      </c>
    </row>
    <row r="109" spans="1:4" ht="12.75">
      <c r="A109" s="270" t="s">
        <v>412</v>
      </c>
      <c r="B109" s="273">
        <v>39783</v>
      </c>
      <c r="C109" s="94">
        <v>241742</v>
      </c>
      <c r="D109" s="94">
        <v>246691</v>
      </c>
    </row>
    <row r="110" spans="1:4" ht="12.75">
      <c r="A110" s="270" t="s">
        <v>397</v>
      </c>
      <c r="B110" s="273">
        <v>39814</v>
      </c>
      <c r="C110" s="94">
        <v>225529</v>
      </c>
      <c r="D110" s="94">
        <v>245355</v>
      </c>
    </row>
    <row r="111" spans="1:4" ht="12.75">
      <c r="A111" s="270" t="s">
        <v>398</v>
      </c>
      <c r="B111" s="273">
        <v>39845</v>
      </c>
      <c r="C111" s="94">
        <v>217643</v>
      </c>
      <c r="D111" s="94">
        <v>248338</v>
      </c>
    </row>
    <row r="112" spans="1:4" ht="12.75">
      <c r="A112" s="270" t="s">
        <v>399</v>
      </c>
      <c r="B112" s="273">
        <v>39873</v>
      </c>
      <c r="C112" s="94">
        <v>249741</v>
      </c>
      <c r="D112" s="94">
        <v>245497</v>
      </c>
    </row>
    <row r="113" spans="1:4" ht="12.75">
      <c r="A113" s="270" t="s">
        <v>401</v>
      </c>
      <c r="B113" s="273">
        <v>39904</v>
      </c>
      <c r="C113" s="94">
        <v>251374</v>
      </c>
      <c r="D113" s="94">
        <v>247431</v>
      </c>
    </row>
    <row r="114" spans="1:4" ht="12.75">
      <c r="A114" s="270" t="s">
        <v>402</v>
      </c>
      <c r="B114" s="273">
        <v>39934</v>
      </c>
      <c r="C114" s="94">
        <v>258276</v>
      </c>
      <c r="D114" s="94">
        <v>247170</v>
      </c>
    </row>
    <row r="115" spans="1:4" ht="12.75">
      <c r="A115" s="270" t="s">
        <v>403</v>
      </c>
      <c r="B115" s="273">
        <v>39965</v>
      </c>
      <c r="C115" s="94">
        <v>258395</v>
      </c>
      <c r="D115" s="94">
        <v>246575</v>
      </c>
    </row>
    <row r="116" spans="1:4" ht="12.75">
      <c r="A116" s="270" t="s">
        <v>406</v>
      </c>
      <c r="B116" s="273">
        <v>39995</v>
      </c>
      <c r="C116" s="94">
        <v>264472</v>
      </c>
      <c r="D116" s="94">
        <v>247116</v>
      </c>
    </row>
    <row r="117" spans="1:4" ht="12.75">
      <c r="A117" s="270" t="s">
        <v>407</v>
      </c>
      <c r="B117" s="273">
        <v>40026</v>
      </c>
      <c r="C117" s="94">
        <v>260297</v>
      </c>
      <c r="D117" s="94">
        <v>247438</v>
      </c>
    </row>
    <row r="118" spans="1:4" ht="12.75">
      <c r="A118" s="270" t="s">
        <v>408</v>
      </c>
      <c r="B118" s="273">
        <v>40057</v>
      </c>
      <c r="C118" s="94">
        <v>241970</v>
      </c>
      <c r="D118" s="94">
        <v>246340</v>
      </c>
    </row>
    <row r="119" spans="1:4" ht="12.75">
      <c r="A119" s="270" t="s">
        <v>410</v>
      </c>
      <c r="B119" s="273">
        <v>40087</v>
      </c>
      <c r="C119" s="94">
        <v>252209</v>
      </c>
      <c r="D119" s="94">
        <v>243902</v>
      </c>
    </row>
    <row r="120" spans="1:4" ht="12.75">
      <c r="A120" s="270" t="s">
        <v>411</v>
      </c>
      <c r="B120" s="273">
        <v>40118</v>
      </c>
      <c r="C120" s="94">
        <v>237264</v>
      </c>
      <c r="D120" s="94">
        <v>246579</v>
      </c>
    </row>
    <row r="121" spans="1:4" ht="12.75">
      <c r="A121" s="270" t="s">
        <v>412</v>
      </c>
      <c r="B121" s="273">
        <v>40148</v>
      </c>
      <c r="C121" s="94">
        <v>239593</v>
      </c>
      <c r="D121" s="94">
        <v>244392</v>
      </c>
    </row>
    <row r="122" spans="1:4" ht="12.75">
      <c r="A122" s="270" t="s">
        <v>397</v>
      </c>
      <c r="B122" s="273">
        <v>40179</v>
      </c>
      <c r="C122" s="94">
        <v>220839</v>
      </c>
      <c r="D122" s="94">
        <v>242501</v>
      </c>
    </row>
    <row r="123" spans="1:4" ht="12.75">
      <c r="A123" s="270" t="s">
        <v>398</v>
      </c>
      <c r="B123" s="273">
        <v>40210</v>
      </c>
      <c r="C123" s="94">
        <v>210635</v>
      </c>
      <c r="D123" s="94">
        <v>241730</v>
      </c>
    </row>
    <row r="124" spans="1:4" ht="12.75">
      <c r="A124" s="270" t="s">
        <v>399</v>
      </c>
      <c r="B124" s="273">
        <v>40238</v>
      </c>
      <c r="C124" s="94">
        <v>254238</v>
      </c>
      <c r="D124" s="94">
        <v>248170</v>
      </c>
    </row>
    <row r="125" spans="1:4" ht="12.75">
      <c r="A125" s="270" t="s">
        <v>401</v>
      </c>
      <c r="B125" s="273">
        <v>40269</v>
      </c>
      <c r="C125" s="94">
        <v>253936</v>
      </c>
      <c r="D125" s="94">
        <v>248968</v>
      </c>
    </row>
    <row r="126" spans="1:4" ht="12.75">
      <c r="A126" s="270" t="s">
        <v>402</v>
      </c>
      <c r="B126" s="273">
        <v>40299</v>
      </c>
      <c r="C126" s="94">
        <v>256927</v>
      </c>
      <c r="D126" s="94">
        <v>247528</v>
      </c>
    </row>
    <row r="127" spans="1:4" ht="12.75">
      <c r="A127" s="270" t="s">
        <v>403</v>
      </c>
      <c r="B127" s="273">
        <v>40330</v>
      </c>
      <c r="C127" s="94">
        <v>260083</v>
      </c>
      <c r="D127" s="94">
        <v>247466</v>
      </c>
    </row>
    <row r="128" spans="1:4" ht="12.75">
      <c r="A128" s="270" t="s">
        <v>406</v>
      </c>
      <c r="B128" s="273">
        <v>40360</v>
      </c>
      <c r="C128" s="94">
        <v>265315</v>
      </c>
      <c r="D128" s="94">
        <v>249206</v>
      </c>
    </row>
    <row r="129" spans="1:4" ht="12.75">
      <c r="A129" s="270" t="s">
        <v>407</v>
      </c>
      <c r="B129" s="273">
        <v>40391</v>
      </c>
      <c r="C129" s="94">
        <v>263837</v>
      </c>
      <c r="D129" s="94">
        <v>249507</v>
      </c>
    </row>
    <row r="130" spans="1:4" ht="12.75">
      <c r="A130" s="270" t="s">
        <v>408</v>
      </c>
      <c r="B130" s="273">
        <v>40422</v>
      </c>
      <c r="C130" s="94">
        <v>244682</v>
      </c>
      <c r="D130" s="94">
        <v>248715</v>
      </c>
    </row>
    <row r="131" spans="1:4" ht="12.75">
      <c r="A131" s="270" t="s">
        <v>410</v>
      </c>
      <c r="B131" s="273">
        <v>40452</v>
      </c>
      <c r="C131" s="94">
        <v>256395</v>
      </c>
      <c r="D131" s="94">
        <v>249920</v>
      </c>
    </row>
    <row r="132" spans="1:4" ht="12.75">
      <c r="A132" s="270" t="s">
        <v>411</v>
      </c>
      <c r="B132" s="273">
        <v>40483</v>
      </c>
      <c r="C132" s="94">
        <v>239579</v>
      </c>
      <c r="D132" s="94">
        <v>247583</v>
      </c>
    </row>
    <row r="133" spans="1:4" ht="12.75">
      <c r="A133" s="270" t="s">
        <v>412</v>
      </c>
      <c r="B133" s="273">
        <v>40513</v>
      </c>
      <c r="C133" s="94">
        <v>240800</v>
      </c>
      <c r="D133" s="94">
        <v>244722</v>
      </c>
    </row>
    <row r="134" spans="1:4" ht="12.75">
      <c r="A134" s="270" t="s">
        <v>397</v>
      </c>
      <c r="B134" s="273">
        <v>40544</v>
      </c>
      <c r="C134" s="94">
        <v>223790</v>
      </c>
      <c r="D134" s="94">
        <v>246935</v>
      </c>
    </row>
    <row r="135" spans="1:4" ht="12.75">
      <c r="A135" s="270" t="s">
        <v>398</v>
      </c>
      <c r="B135" s="273">
        <v>40575</v>
      </c>
      <c r="C135" s="94">
        <v>213463</v>
      </c>
      <c r="D135" s="94">
        <v>245167</v>
      </c>
    </row>
    <row r="136" spans="1:4" ht="12.75">
      <c r="A136" s="270" t="s">
        <v>399</v>
      </c>
      <c r="B136" s="273">
        <v>40603</v>
      </c>
      <c r="C136" s="94">
        <v>253124</v>
      </c>
      <c r="D136" s="94">
        <v>246070</v>
      </c>
    </row>
    <row r="137" spans="1:4" ht="12.75">
      <c r="A137" s="270" t="s">
        <v>401</v>
      </c>
      <c r="B137" s="273">
        <v>40634</v>
      </c>
      <c r="C137" s="94">
        <v>249578</v>
      </c>
      <c r="D137" s="94">
        <v>245846</v>
      </c>
    </row>
    <row r="138" spans="1:4" ht="12.75">
      <c r="A138" s="270" t="s">
        <v>402</v>
      </c>
      <c r="B138" s="273">
        <v>40664</v>
      </c>
      <c r="C138" s="94">
        <v>254083</v>
      </c>
      <c r="D138" s="94">
        <v>243507</v>
      </c>
    </row>
    <row r="139" spans="1:4" ht="12.75">
      <c r="A139" s="270" t="s">
        <v>403</v>
      </c>
      <c r="B139" s="273">
        <v>40695</v>
      </c>
      <c r="C139" s="94">
        <v>258350</v>
      </c>
      <c r="D139" s="94">
        <v>245192</v>
      </c>
    </row>
    <row r="140" spans="1:4" ht="12.75">
      <c r="A140" s="270" t="s">
        <v>406</v>
      </c>
      <c r="B140" s="273">
        <v>40725</v>
      </c>
      <c r="C140" s="94">
        <v>260175</v>
      </c>
      <c r="D140" s="94">
        <v>245778</v>
      </c>
    </row>
    <row r="141" spans="1:4" ht="12.75">
      <c r="A141" s="270" t="s">
        <v>407</v>
      </c>
      <c r="B141" s="273">
        <v>40756</v>
      </c>
      <c r="C141" s="94">
        <v>260526</v>
      </c>
      <c r="D141" s="94">
        <v>244448</v>
      </c>
    </row>
    <row r="142" spans="1:4" ht="12.75">
      <c r="A142" s="270" t="s">
        <v>408</v>
      </c>
      <c r="B142" s="273">
        <v>40787</v>
      </c>
      <c r="C142" s="94">
        <v>242062</v>
      </c>
      <c r="D142" s="94">
        <v>245266</v>
      </c>
    </row>
    <row r="143" spans="1:4" ht="12.75">
      <c r="A143" s="270" t="s">
        <v>410</v>
      </c>
      <c r="B143" s="273">
        <v>40817</v>
      </c>
      <c r="C143" s="94">
        <v>251906</v>
      </c>
      <c r="D143" s="94">
        <v>246660</v>
      </c>
    </row>
    <row r="144" spans="1:4" ht="12.75">
      <c r="A144" s="270" t="s">
        <v>411</v>
      </c>
      <c r="B144" s="273">
        <v>40848</v>
      </c>
      <c r="C144" s="94">
        <v>238535</v>
      </c>
      <c r="D144" s="94">
        <v>246196</v>
      </c>
    </row>
    <row r="145" spans="1:4" ht="12.75">
      <c r="A145" s="270" t="s">
        <v>412</v>
      </c>
      <c r="B145" s="273">
        <v>40878</v>
      </c>
      <c r="C145" s="94">
        <v>244810</v>
      </c>
      <c r="D145" s="94">
        <v>250141</v>
      </c>
    </row>
    <row r="146" spans="1:4" ht="12.75">
      <c r="A146" s="270" t="s">
        <v>397</v>
      </c>
      <c r="B146" s="273">
        <v>40909</v>
      </c>
      <c r="C146" s="94">
        <v>227527</v>
      </c>
      <c r="D146" s="94">
        <v>249557</v>
      </c>
    </row>
    <row r="147" spans="1:4" ht="12.75">
      <c r="A147" s="270" t="s">
        <v>398</v>
      </c>
      <c r="B147" s="273">
        <v>40940</v>
      </c>
      <c r="C147" s="94">
        <v>218196</v>
      </c>
      <c r="D147" s="94">
        <v>250205</v>
      </c>
    </row>
    <row r="148" spans="1:4" ht="12.75">
      <c r="A148" s="270" t="s">
        <v>399</v>
      </c>
      <c r="B148" s="273">
        <v>40969</v>
      </c>
      <c r="C148" s="94">
        <v>256166</v>
      </c>
      <c r="D148" s="94">
        <v>249582</v>
      </c>
    </row>
    <row r="149" spans="1:4" ht="12.75">
      <c r="A149" s="270" t="s">
        <v>401</v>
      </c>
      <c r="B149" s="273">
        <v>41000</v>
      </c>
      <c r="C149" s="94">
        <v>249394</v>
      </c>
      <c r="D149" s="94">
        <v>247104</v>
      </c>
    </row>
    <row r="150" spans="1:4" ht="12.75">
      <c r="A150" s="270" t="s">
        <v>402</v>
      </c>
      <c r="B150" s="273">
        <v>41030</v>
      </c>
      <c r="C150" s="94">
        <v>260774</v>
      </c>
      <c r="D150" s="94">
        <v>247512</v>
      </c>
    </row>
    <row r="151" spans="1:4" ht="12.75">
      <c r="A151" s="270" t="s">
        <v>403</v>
      </c>
      <c r="B151" s="273">
        <v>41061</v>
      </c>
      <c r="C151" s="94">
        <v>260376</v>
      </c>
      <c r="D151" s="94">
        <v>247676</v>
      </c>
    </row>
    <row r="152" spans="1:4" ht="12.75">
      <c r="A152" s="270" t="s">
        <v>406</v>
      </c>
      <c r="B152" s="273">
        <v>41091</v>
      </c>
      <c r="C152" s="94">
        <v>260244</v>
      </c>
      <c r="D152" s="94">
        <v>245848</v>
      </c>
    </row>
    <row r="153" spans="1:4" ht="12.75">
      <c r="A153" s="270" t="s">
        <v>407</v>
      </c>
      <c r="B153" s="273">
        <v>41122</v>
      </c>
      <c r="C153" s="94">
        <v>264379</v>
      </c>
      <c r="D153" s="94">
        <v>246061</v>
      </c>
    </row>
    <row r="154" spans="1:4" ht="12.75">
      <c r="A154" s="270" t="s">
        <v>408</v>
      </c>
      <c r="B154" s="273">
        <v>41153</v>
      </c>
      <c r="C154" s="94">
        <v>238867</v>
      </c>
      <c r="D154" s="94">
        <v>246369</v>
      </c>
    </row>
    <row r="155" spans="1:4" ht="12.75">
      <c r="A155" s="270" t="s">
        <v>410</v>
      </c>
      <c r="B155" s="273">
        <v>41183</v>
      </c>
      <c r="C155" s="94">
        <v>253574</v>
      </c>
      <c r="D155" s="94">
        <v>245324</v>
      </c>
    </row>
    <row r="156" spans="1:4" ht="12.75">
      <c r="A156" s="270" t="s">
        <v>411</v>
      </c>
      <c r="B156" s="273">
        <v>41214</v>
      </c>
      <c r="C156" s="94">
        <v>240606</v>
      </c>
      <c r="D156" s="94">
        <v>247603</v>
      </c>
    </row>
    <row r="157" spans="1:4" ht="12.75">
      <c r="A157" s="270" t="s">
        <v>412</v>
      </c>
      <c r="B157" s="273">
        <v>41244</v>
      </c>
      <c r="C157" s="94">
        <v>238709</v>
      </c>
      <c r="D157" s="94">
        <v>247337</v>
      </c>
    </row>
    <row r="158" spans="1:4" ht="12.75">
      <c r="A158" s="270" t="s">
        <v>397</v>
      </c>
      <c r="B158" s="273">
        <v>41275</v>
      </c>
      <c r="C158" s="94">
        <v>229419</v>
      </c>
      <c r="D158" s="94">
        <v>249210</v>
      </c>
    </row>
    <row r="159" spans="1:4" ht="12.75">
      <c r="A159" s="270" t="s">
        <v>398</v>
      </c>
      <c r="B159" s="273">
        <v>41306</v>
      </c>
      <c r="C159" s="94">
        <v>215803</v>
      </c>
      <c r="D159" s="94">
        <v>248797</v>
      </c>
    </row>
    <row r="160" spans="1:4" ht="12.75">
      <c r="A160" s="270" t="s">
        <v>399</v>
      </c>
      <c r="B160" s="273">
        <v>41334</v>
      </c>
      <c r="C160" s="94">
        <v>253026</v>
      </c>
      <c r="D160" s="94">
        <v>248378</v>
      </c>
    </row>
    <row r="161" spans="1:4" ht="12.75">
      <c r="A161" s="270" t="s">
        <v>401</v>
      </c>
      <c r="B161" s="273">
        <v>41365</v>
      </c>
      <c r="C161" s="94">
        <v>252064</v>
      </c>
      <c r="D161" s="94">
        <v>248001</v>
      </c>
    </row>
    <row r="162" spans="1:4" ht="12.75">
      <c r="A162" s="270" t="s">
        <v>402</v>
      </c>
      <c r="B162" s="273">
        <v>41395</v>
      </c>
      <c r="C162" s="94">
        <v>263406</v>
      </c>
      <c r="D162" s="94">
        <v>248739</v>
      </c>
    </row>
    <row r="163" spans="1:4" ht="12.75">
      <c r="A163" s="270" t="s">
        <v>403</v>
      </c>
      <c r="B163" s="273">
        <v>41426</v>
      </c>
      <c r="C163" s="94">
        <v>259980</v>
      </c>
      <c r="D163" s="94">
        <v>249466</v>
      </c>
    </row>
    <row r="164" spans="1:4" ht="12.75">
      <c r="A164" s="270" t="s">
        <v>406</v>
      </c>
      <c r="B164" s="273">
        <v>41456</v>
      </c>
      <c r="C164" s="94">
        <v>263946</v>
      </c>
      <c r="D164" s="94">
        <v>247665</v>
      </c>
    </row>
    <row r="165" spans="1:4" ht="12.75">
      <c r="A165" s="270" t="s">
        <v>407</v>
      </c>
      <c r="B165" s="273">
        <v>41487</v>
      </c>
      <c r="C165" s="94">
        <v>268061</v>
      </c>
      <c r="D165" s="94">
        <v>250760</v>
      </c>
    </row>
    <row r="166" spans="1:4" ht="12.75">
      <c r="A166" s="270" t="s">
        <v>408</v>
      </c>
      <c r="B166" s="273">
        <v>41518</v>
      </c>
      <c r="C166" s="94">
        <v>242536</v>
      </c>
      <c r="D166" s="94">
        <v>249754</v>
      </c>
    </row>
    <row r="167" spans="1:4" ht="12.75">
      <c r="A167" s="270" t="s">
        <v>410</v>
      </c>
      <c r="B167" s="273">
        <v>41548</v>
      </c>
      <c r="C167" s="94">
        <v>258748</v>
      </c>
      <c r="D167" s="94">
        <v>249502</v>
      </c>
    </row>
    <row r="168" spans="1:4" ht="12.75">
      <c r="A168" s="270" t="s">
        <v>411</v>
      </c>
      <c r="B168" s="273">
        <v>41579</v>
      </c>
      <c r="C168" s="94">
        <v>240055</v>
      </c>
      <c r="D168" s="94">
        <v>250198</v>
      </c>
    </row>
    <row r="169" spans="1:4" ht="12.75">
      <c r="A169" s="270" t="s">
        <v>412</v>
      </c>
      <c r="B169" s="273">
        <v>41609</v>
      </c>
      <c r="C169" s="94">
        <v>241237</v>
      </c>
      <c r="D169" s="94">
        <v>247413</v>
      </c>
    </row>
    <row r="170" spans="1:4" ht="12.75">
      <c r="A170" s="270" t="s">
        <v>397</v>
      </c>
      <c r="B170" s="273">
        <v>41640</v>
      </c>
      <c r="C170" s="94">
        <v>226413</v>
      </c>
      <c r="D170" s="94">
        <v>245607</v>
      </c>
    </row>
    <row r="171" spans="1:4" ht="12.75">
      <c r="A171" s="270" t="s">
        <v>398</v>
      </c>
      <c r="B171" s="273">
        <v>41671</v>
      </c>
      <c r="C171" s="94">
        <v>213949</v>
      </c>
      <c r="D171" s="94">
        <v>247254</v>
      </c>
    </row>
    <row r="172" spans="1:4" ht="12.75">
      <c r="A172" s="270" t="s">
        <v>399</v>
      </c>
      <c r="B172" s="273">
        <v>41699</v>
      </c>
      <c r="C172" s="94">
        <v>253424</v>
      </c>
      <c r="D172" s="94">
        <v>250656</v>
      </c>
    </row>
    <row r="173" spans="1:4" ht="12.75">
      <c r="A173" s="270" t="s">
        <v>401</v>
      </c>
      <c r="B173" s="273">
        <v>41730</v>
      </c>
      <c r="C173" s="94">
        <v>256736</v>
      </c>
      <c r="D173" s="94">
        <v>251580</v>
      </c>
    </row>
    <row r="174" spans="1:4" ht="12.75">
      <c r="A174" s="270" t="s">
        <v>402</v>
      </c>
      <c r="B174" s="273">
        <v>41760</v>
      </c>
      <c r="C174" s="94">
        <v>266237</v>
      </c>
      <c r="D174" s="94">
        <v>252362</v>
      </c>
    </row>
    <row r="175" spans="1:4" ht="12.75">
      <c r="A175" s="270" t="s">
        <v>403</v>
      </c>
      <c r="B175" s="273">
        <v>41791</v>
      </c>
      <c r="C175" s="94">
        <v>263459</v>
      </c>
      <c r="D175" s="94">
        <v>252186</v>
      </c>
    </row>
    <row r="176" spans="1:4" ht="12.75">
      <c r="A176" s="270" t="s">
        <v>406</v>
      </c>
      <c r="B176" s="273">
        <v>41821</v>
      </c>
      <c r="C176" s="94">
        <v>270053</v>
      </c>
      <c r="D176" s="94">
        <v>252630</v>
      </c>
    </row>
    <row r="177" spans="1:4" ht="12.75">
      <c r="A177" s="270" t="s">
        <v>407</v>
      </c>
      <c r="B177" s="273">
        <v>41852</v>
      </c>
      <c r="C177" s="94">
        <v>268831</v>
      </c>
      <c r="D177" s="94">
        <v>252989</v>
      </c>
    </row>
    <row r="178" spans="1:4" ht="12.75">
      <c r="A178" s="270" t="s">
        <v>408</v>
      </c>
      <c r="B178" s="273">
        <v>41883</v>
      </c>
      <c r="C178" s="94">
        <v>247688</v>
      </c>
      <c r="D178" s="94">
        <v>253868</v>
      </c>
    </row>
    <row r="179" spans="1:4" ht="12.75">
      <c r="A179" s="270" t="s">
        <v>410</v>
      </c>
      <c r="B179" s="273">
        <v>41913</v>
      </c>
      <c r="C179" s="94">
        <v>265144</v>
      </c>
      <c r="D179" s="94">
        <v>254934</v>
      </c>
    </row>
    <row r="180" spans="1:4" ht="12.75">
      <c r="A180" s="270" t="s">
        <v>411</v>
      </c>
      <c r="B180" s="273">
        <v>41944</v>
      </c>
      <c r="C180" s="94">
        <v>241451</v>
      </c>
      <c r="D180" s="94">
        <v>253372</v>
      </c>
    </row>
    <row r="181" spans="1:4" ht="12.75">
      <c r="A181" s="270" t="s">
        <v>412</v>
      </c>
      <c r="B181" s="273">
        <v>41974</v>
      </c>
      <c r="C181" s="94">
        <v>252271</v>
      </c>
      <c r="D181" s="94">
        <v>257662</v>
      </c>
    </row>
    <row r="182" spans="1:4" ht="12.75">
      <c r="A182" s="270" t="s">
        <v>397</v>
      </c>
      <c r="B182" s="273">
        <v>42005</v>
      </c>
      <c r="C182" s="94">
        <v>233498</v>
      </c>
      <c r="D182" s="94">
        <v>254457</v>
      </c>
    </row>
    <row r="183" spans="1:4" ht="12.75">
      <c r="A183" s="270" t="s">
        <v>398</v>
      </c>
      <c r="B183" s="273">
        <v>42036</v>
      </c>
      <c r="C183" s="94">
        <v>217220</v>
      </c>
      <c r="D183" s="94">
        <v>250769</v>
      </c>
    </row>
    <row r="184" spans="1:4" ht="12.75">
      <c r="A184" s="270" t="s">
        <v>399</v>
      </c>
      <c r="B184" s="273">
        <v>42064</v>
      </c>
      <c r="C184" s="94">
        <v>258017</v>
      </c>
      <c r="D184" s="94">
        <v>254356</v>
      </c>
    </row>
    <row r="185" spans="1:4" ht="12.75">
      <c r="A185" s="270" t="s">
        <v>401</v>
      </c>
      <c r="B185" s="273">
        <v>42095</v>
      </c>
      <c r="C185" s="94">
        <v>262817</v>
      </c>
      <c r="D185" s="94">
        <v>256832</v>
      </c>
    </row>
    <row r="186" spans="1:4" ht="12.75">
      <c r="A186" s="270" t="s">
        <v>402</v>
      </c>
      <c r="B186" s="273">
        <v>42125</v>
      </c>
      <c r="C186" s="94">
        <v>270839</v>
      </c>
      <c r="D186" s="94">
        <v>258343</v>
      </c>
    </row>
    <row r="187" spans="1:4" ht="12.75">
      <c r="A187" s="270" t="s">
        <v>403</v>
      </c>
      <c r="B187" s="273">
        <v>42156</v>
      </c>
      <c r="C187" s="94">
        <v>270574</v>
      </c>
      <c r="D187" s="94">
        <v>257857</v>
      </c>
    </row>
    <row r="188" spans="1:4" ht="12.75">
      <c r="A188" s="270" t="s">
        <v>406</v>
      </c>
      <c r="B188" s="273">
        <v>42186</v>
      </c>
      <c r="C188" s="94">
        <v>278372</v>
      </c>
      <c r="D188" s="94">
        <v>259678</v>
      </c>
    </row>
    <row r="189" spans="1:4" ht="12.75">
      <c r="A189" s="270" t="s">
        <v>407</v>
      </c>
      <c r="B189" s="273">
        <v>42217</v>
      </c>
      <c r="C189" s="94">
        <v>272209</v>
      </c>
      <c r="D189" s="94">
        <v>259358</v>
      </c>
    </row>
    <row r="190" spans="1:4" ht="12.75">
      <c r="A190" s="270" t="s">
        <v>408</v>
      </c>
      <c r="B190" s="273">
        <v>42248</v>
      </c>
      <c r="C190" s="94">
        <v>255090</v>
      </c>
      <c r="D190" s="94">
        <v>259363</v>
      </c>
    </row>
    <row r="191" spans="1:4" ht="12.75">
      <c r="A191" s="270" t="s">
        <v>410</v>
      </c>
      <c r="B191" s="273">
        <v>42278</v>
      </c>
      <c r="C191" s="94">
        <v>268469</v>
      </c>
      <c r="D191" s="94">
        <v>259471</v>
      </c>
    </row>
    <row r="192" spans="1:4" ht="12.75">
      <c r="A192" s="270" t="s">
        <v>411</v>
      </c>
      <c r="B192" s="273">
        <v>42309</v>
      </c>
      <c r="C192" s="94">
        <v>248843</v>
      </c>
      <c r="D192" s="94">
        <v>259413</v>
      </c>
    </row>
    <row r="193" spans="1:4" ht="12.75">
      <c r="A193" s="270" t="s">
        <v>412</v>
      </c>
      <c r="B193" s="273">
        <v>42339</v>
      </c>
      <c r="C193" s="94">
        <v>259424</v>
      </c>
      <c r="D193" s="94">
        <v>264754</v>
      </c>
    </row>
    <row r="194" spans="1:4" ht="12.75">
      <c r="A194" s="270" t="s">
        <v>397</v>
      </c>
      <c r="B194" s="273">
        <v>42370</v>
      </c>
      <c r="C194" s="94">
        <v>236480</v>
      </c>
      <c r="D194" s="94">
        <v>259591</v>
      </c>
    </row>
    <row r="195" spans="1:4" ht="12.75">
      <c r="A195" s="270" t="s">
        <v>398</v>
      </c>
      <c r="B195" s="273">
        <v>42401</v>
      </c>
      <c r="C195" s="94">
        <v>229039</v>
      </c>
      <c r="D195" s="94">
        <v>262890</v>
      </c>
    </row>
    <row r="196" spans="1:4" ht="12.75">
      <c r="A196" s="270" t="s">
        <v>399</v>
      </c>
      <c r="B196" s="273">
        <v>42430</v>
      </c>
      <c r="C196" s="94">
        <v>269709</v>
      </c>
      <c r="D196" s="94">
        <v>263984</v>
      </c>
    </row>
    <row r="197" spans="1:4" ht="12.75">
      <c r="A197" s="270" t="s">
        <v>401</v>
      </c>
      <c r="B197" s="273">
        <v>42461</v>
      </c>
      <c r="C197" s="94">
        <v>268383</v>
      </c>
      <c r="D197" s="94">
        <v>262600</v>
      </c>
    </row>
    <row r="198" spans="1:4" ht="12.75">
      <c r="A198" s="270" t="s">
        <v>402</v>
      </c>
      <c r="B198" s="273">
        <v>42491</v>
      </c>
      <c r="C198" s="94">
        <v>275288</v>
      </c>
      <c r="D198" s="94">
        <v>262778</v>
      </c>
    </row>
    <row r="199" spans="1:4" ht="12.75">
      <c r="A199" s="270" t="s">
        <v>403</v>
      </c>
      <c r="B199" s="273">
        <v>42522</v>
      </c>
      <c r="C199" s="94">
        <v>277496</v>
      </c>
      <c r="D199" s="94">
        <v>263945</v>
      </c>
    </row>
    <row r="200" spans="1:4" ht="12.75">
      <c r="A200" s="270" t="s">
        <v>406</v>
      </c>
      <c r="B200" s="273">
        <v>42552</v>
      </c>
      <c r="C200" s="94">
        <v>280419</v>
      </c>
      <c r="D200" s="94">
        <v>264519</v>
      </c>
    </row>
    <row r="201" spans="1:4" ht="12.75">
      <c r="A201" s="270" t="s">
        <v>407</v>
      </c>
      <c r="B201" s="273">
        <v>42583</v>
      </c>
      <c r="C201" s="94">
        <v>278512</v>
      </c>
      <c r="D201" s="94">
        <v>263043</v>
      </c>
    </row>
    <row r="202" spans="1:4" ht="12.75">
      <c r="A202" s="270" t="s">
        <v>408</v>
      </c>
      <c r="B202" s="273">
        <v>42614</v>
      </c>
      <c r="C202" s="94">
        <v>260950</v>
      </c>
      <c r="D202" s="94">
        <v>264245</v>
      </c>
    </row>
    <row r="203" spans="1:4" ht="12.75">
      <c r="A203" s="270" t="s">
        <v>410</v>
      </c>
      <c r="B203" s="273">
        <v>42644</v>
      </c>
      <c r="C203" s="94">
        <v>270931</v>
      </c>
      <c r="D203" s="94">
        <v>265131</v>
      </c>
    </row>
    <row r="204" spans="1:4" ht="12.75">
      <c r="A204" s="270" t="s">
        <v>411</v>
      </c>
      <c r="B204" s="273">
        <v>42675</v>
      </c>
      <c r="C204" s="94">
        <v>257905</v>
      </c>
      <c r="D204" s="94">
        <v>266470</v>
      </c>
    </row>
    <row r="205" spans="1:4" ht="12.75">
      <c r="A205" s="270" t="s">
        <v>412</v>
      </c>
      <c r="B205" s="273">
        <v>42705</v>
      </c>
      <c r="C205" s="94">
        <v>259255</v>
      </c>
      <c r="D205" s="94">
        <v>264859</v>
      </c>
    </row>
    <row r="206" spans="1:4" ht="12.75">
      <c r="A206" s="270" t="s">
        <v>397</v>
      </c>
      <c r="B206" s="273">
        <v>42736</v>
      </c>
      <c r="C206" s="94">
        <v>242187</v>
      </c>
      <c r="D206" s="94">
        <v>265736</v>
      </c>
    </row>
    <row r="207" spans="1:4" ht="12.75">
      <c r="A207" s="270" t="s">
        <v>398</v>
      </c>
      <c r="B207" s="273">
        <v>42767</v>
      </c>
      <c r="C207" s="274">
        <v>233065</v>
      </c>
      <c r="D207" s="274">
        <v>266627</v>
      </c>
    </row>
    <row r="208" spans="1:4" ht="12.75">
      <c r="A208" s="270" t="s">
        <v>399</v>
      </c>
      <c r="B208" s="273">
        <v>42795</v>
      </c>
      <c r="C208" s="274">
        <v>271866</v>
      </c>
      <c r="D208" s="274">
        <v>265321</v>
      </c>
    </row>
    <row r="209" spans="1:4" ht="12.75">
      <c r="A209" s="270" t="s">
        <v>401</v>
      </c>
      <c r="B209" s="273">
        <v>42826</v>
      </c>
      <c r="C209" s="274">
        <v>271690</v>
      </c>
      <c r="D209" s="274">
        <v>268097</v>
      </c>
    </row>
    <row r="210" spans="1:4" ht="12.75">
      <c r="A210" s="270" t="s">
        <v>402</v>
      </c>
      <c r="B210" s="273">
        <v>42856</v>
      </c>
      <c r="C210" s="274">
        <v>281228</v>
      </c>
      <c r="D210" s="274">
        <v>267071</v>
      </c>
    </row>
    <row r="211" spans="1:4" ht="12.75">
      <c r="A211" s="270" t="s">
        <v>403</v>
      </c>
      <c r="B211" s="273">
        <v>42887</v>
      </c>
      <c r="C211" s="274">
        <v>280943</v>
      </c>
      <c r="D211" s="274">
        <v>266626</v>
      </c>
    </row>
    <row r="212" spans="1:4" ht="12.75">
      <c r="A212" s="270"/>
      <c r="B212" s="270"/>
      <c r="C212" s="274"/>
      <c r="D212" s="27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9" t="str">
        <f>"Traffic Volume Trends - "&amp;Page1!E10</f>
        <v>Traffic Volume Trends - June 2017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4"/>
      <c r="M1" s="24"/>
      <c r="N1" s="24"/>
      <c r="O1" s="24"/>
      <c r="P1" s="24"/>
    </row>
    <row r="2" spans="1:16" ht="13.5" customHeight="1">
      <c r="A2" s="204" t="str">
        <f>"Based on preliminary reports from the State Highway Agencies, travel during "&amp;Page1!E10&amp;" on all roads and streets"</f>
        <v>Based on preliminary reports from the State Highway Agencies, travel during June 2017 on all roads and streets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5"/>
      <c r="M2" s="25"/>
      <c r="N2" s="24"/>
      <c r="O2" s="24"/>
      <c r="P2" s="24"/>
    </row>
    <row r="3" spans="1:16" ht="18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5"/>
      <c r="M3" s="25"/>
      <c r="N3" s="24"/>
      <c r="O3" s="24"/>
      <c r="P3" s="24"/>
    </row>
    <row r="4" spans="1:16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1.2%</v>
      </c>
      <c r="F5" s="37" t="str">
        <f>"("</f>
        <v>(</v>
      </c>
      <c r="G5" s="185" t="str">
        <f>Data!Y4</f>
        <v>3.4</v>
      </c>
      <c r="H5" s="186" t="str">
        <f>" billion vehicle miles )"&amp;" resulting in estimated travel for the month at "&amp;Data!K4&amp;"** billion vehicle-miles."</f>
        <v> billion vehicle miles ) resulting in estimated travel for the month at 280.9**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1" t="str">
        <f>"This total includes "&amp;Data!I4&amp;" billion vehicle-miles on rural roads and "&amp;Data!J4&amp;" billion vehicle-miles on urban roads and streets."</f>
        <v>This total includes 87.4 billion vehicle-miles on rural roads and 193.6 billion vehicle-miles on urban roads and streets.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1.6%</v>
      </c>
      <c r="F9" s="25" t="s">
        <v>9</v>
      </c>
      <c r="G9" s="187" t="str">
        <f>Data!Z4</f>
        <v>24.6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1" t="s">
        <v>28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4"/>
      <c r="M16" s="24"/>
      <c r="N16" s="24"/>
      <c r="O16" s="24"/>
      <c r="P16" s="24"/>
    </row>
    <row r="17" spans="1:16" ht="12.7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3" t="s">
        <v>29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3" t="s">
        <v>30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1"/>
    </row>
    <row r="23" ht="12.75" customHeight="1"/>
    <row r="24" spans="5:9" ht="25.5">
      <c r="E24" s="28" t="s">
        <v>31</v>
      </c>
      <c r="F24" s="205" t="str">
        <f>Data!B4</f>
        <v>June</v>
      </c>
      <c r="G24" s="206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7">
        <f>VALUE(Data!B9)</f>
        <v>197232</v>
      </c>
      <c r="G25" s="208"/>
      <c r="H25" s="30">
        <f>VALUE(Data!C9)</f>
        <v>1091660</v>
      </c>
      <c r="I25" s="30">
        <f>VALUE(Data!D9)</f>
        <v>2208624</v>
      </c>
    </row>
    <row r="26" spans="5:9" ht="12.75">
      <c r="E26" s="29">
        <f>VALUE(Data!A10)</f>
        <v>1993</v>
      </c>
      <c r="F26" s="207">
        <f>VALUE(Data!B10)</f>
        <v>199414</v>
      </c>
      <c r="G26" s="208"/>
      <c r="H26" s="30">
        <f>VALUE(Data!C10)</f>
        <v>1116525</v>
      </c>
      <c r="I26" s="30">
        <f>VALUE(Data!D10)</f>
        <v>2272018</v>
      </c>
    </row>
    <row r="27" spans="5:9" ht="12.75">
      <c r="E27" s="29">
        <f>VALUE(Data!A11)</f>
        <v>1994</v>
      </c>
      <c r="F27" s="207">
        <f>VALUE(Data!B11)</f>
        <v>207280</v>
      </c>
      <c r="G27" s="208"/>
      <c r="H27" s="30">
        <f>VALUE(Data!C11)</f>
        <v>1141229</v>
      </c>
      <c r="I27" s="30">
        <f>VALUE(Data!D11)</f>
        <v>2321409</v>
      </c>
    </row>
    <row r="28" spans="5:9" ht="12.75">
      <c r="E28" s="29">
        <f>VALUE(Data!A12)</f>
        <v>1995</v>
      </c>
      <c r="F28" s="207">
        <f>VALUE(Data!B12)</f>
        <v>211370</v>
      </c>
      <c r="G28" s="208"/>
      <c r="H28" s="30">
        <f>VALUE(Data!C12)</f>
        <v>1188287</v>
      </c>
      <c r="I28" s="30">
        <f>VALUE(Data!D12)</f>
        <v>2404645</v>
      </c>
    </row>
    <row r="29" spans="5:9" ht="12.75">
      <c r="E29" s="29">
        <f>VALUE(Data!A13)</f>
        <v>1996</v>
      </c>
      <c r="F29" s="207">
        <f>VALUE(Data!B13)</f>
        <v>215551</v>
      </c>
      <c r="G29" s="208"/>
      <c r="H29" s="30">
        <f>VALUE(Data!C13)</f>
        <v>1203679</v>
      </c>
      <c r="I29" s="30">
        <f>VALUE(Data!D13)</f>
        <v>2438167</v>
      </c>
    </row>
    <row r="30" spans="5:9" ht="12.75">
      <c r="E30" s="29">
        <f>VALUE(Data!A14)</f>
        <v>1997</v>
      </c>
      <c r="F30" s="207">
        <f>VALUE(Data!B14)</f>
        <v>222254</v>
      </c>
      <c r="G30" s="208"/>
      <c r="H30" s="30">
        <f>VALUE(Data!C14)</f>
        <v>1245655</v>
      </c>
      <c r="I30" s="30">
        <f>VALUE(Data!D14)</f>
        <v>2524178</v>
      </c>
    </row>
    <row r="31" spans="5:9" ht="12.75">
      <c r="E31" s="29">
        <f>VALUE(Data!A15)</f>
        <v>1998</v>
      </c>
      <c r="F31" s="207">
        <f>VALUE(Data!B15)</f>
        <v>228733</v>
      </c>
      <c r="G31" s="208"/>
      <c r="H31" s="30">
        <f>VALUE(Data!C15)</f>
        <v>1272811</v>
      </c>
      <c r="I31" s="30">
        <f>VALUE(Data!D15)</f>
        <v>2587529</v>
      </c>
    </row>
    <row r="32" spans="5:9" ht="12.75">
      <c r="E32" s="29">
        <f>VALUE(Data!A16)</f>
        <v>1999</v>
      </c>
      <c r="F32" s="207">
        <f>VALUE(Data!B16)</f>
        <v>235970</v>
      </c>
      <c r="G32" s="208"/>
      <c r="H32" s="30">
        <f>VALUE(Data!C16)</f>
        <v>1293581</v>
      </c>
      <c r="I32" s="30">
        <f>VALUE(Data!D16)</f>
        <v>2646133</v>
      </c>
    </row>
    <row r="33" spans="5:9" ht="12.75">
      <c r="E33" s="29">
        <f>VALUE(Data!A17)</f>
        <v>2000</v>
      </c>
      <c r="F33" s="207">
        <f>VALUE(Data!B17)</f>
        <v>242963</v>
      </c>
      <c r="G33" s="208"/>
      <c r="H33" s="30">
        <f>VALUE(Data!C17)</f>
        <v>1348355</v>
      </c>
      <c r="I33" s="30">
        <f>VALUE(Data!D17)</f>
        <v>2734232</v>
      </c>
    </row>
    <row r="34" spans="5:9" ht="12.75">
      <c r="E34" s="29">
        <f>VALUE(Data!A18)</f>
        <v>2001</v>
      </c>
      <c r="F34" s="207">
        <f>VALUE(Data!B18)</f>
        <v>243498</v>
      </c>
      <c r="G34" s="208"/>
      <c r="H34" s="30">
        <f>VALUE(Data!C18)</f>
        <v>1364517</v>
      </c>
      <c r="I34" s="30">
        <f>VALUE(Data!D18)</f>
        <v>2763088</v>
      </c>
    </row>
    <row r="35" spans="5:9" ht="12.75">
      <c r="E35" s="29">
        <f>VALUE(Data!A19)</f>
        <v>2002</v>
      </c>
      <c r="F35" s="207">
        <f>VALUE(Data!B19)</f>
        <v>247868</v>
      </c>
      <c r="G35" s="208"/>
      <c r="H35" s="30">
        <f>VALUE(Data!C19)</f>
        <v>1396362</v>
      </c>
      <c r="I35" s="30">
        <f>VALUE(Data!D19)</f>
        <v>2827457</v>
      </c>
    </row>
    <row r="36" spans="5:9" ht="12.75">
      <c r="E36" s="29">
        <f>VALUE(Data!A20)</f>
        <v>2003</v>
      </c>
      <c r="F36" s="207">
        <f>VALUE(Data!B20)</f>
        <v>252145</v>
      </c>
      <c r="G36" s="208"/>
      <c r="H36" s="30">
        <f>VALUE(Data!C20)</f>
        <v>1403694</v>
      </c>
      <c r="I36" s="30">
        <f>VALUE(Data!D20)</f>
        <v>2862841</v>
      </c>
    </row>
    <row r="37" spans="5:9" ht="12.75">
      <c r="E37" s="29">
        <f>VALUE(Data!A21)</f>
        <v>2004</v>
      </c>
      <c r="F37" s="207">
        <f>VALUE(Data!B21)</f>
        <v>257383</v>
      </c>
      <c r="G37" s="208"/>
      <c r="H37" s="30">
        <f>VALUE(Data!C21)</f>
        <v>1453148</v>
      </c>
      <c r="I37" s="30">
        <f>VALUE(Data!D21)</f>
        <v>2939676</v>
      </c>
    </row>
    <row r="38" spans="5:9" ht="12.75">
      <c r="E38" s="29">
        <f>VALUE(Data!A22)</f>
        <v>2005</v>
      </c>
      <c r="F38" s="207">
        <f>VALUE(Data!B22)</f>
        <v>263816</v>
      </c>
      <c r="G38" s="208"/>
      <c r="H38" s="30">
        <f>VALUE(Data!C22)</f>
        <v>1474580</v>
      </c>
      <c r="I38" s="30">
        <f>VALUE(Data!D22)</f>
        <v>2986220</v>
      </c>
    </row>
    <row r="39" spans="5:9" ht="12.75">
      <c r="E39" s="29">
        <f>VALUE(Data!A23)</f>
        <v>2006</v>
      </c>
      <c r="F39" s="207">
        <f>VALUE(Data!B23)</f>
        <v>263782</v>
      </c>
      <c r="G39" s="208"/>
      <c r="H39" s="30">
        <f>VALUE(Data!C23)</f>
        <v>1488412</v>
      </c>
      <c r="I39" s="30">
        <f>VALUE(Data!D23)</f>
        <v>3003262</v>
      </c>
    </row>
    <row r="40" spans="5:9" ht="12.75">
      <c r="E40" s="29">
        <f>VALUE(Data!A24)</f>
        <v>2007</v>
      </c>
      <c r="F40" s="207">
        <f>VALUE(Data!B24)</f>
        <v>265374</v>
      </c>
      <c r="G40" s="208"/>
      <c r="H40" s="30">
        <f>VALUE(Data!C24)</f>
        <v>1498035</v>
      </c>
      <c r="I40" s="30">
        <f>VALUE(Data!D24)</f>
        <v>3023739</v>
      </c>
    </row>
    <row r="41" spans="5:9" ht="12.75">
      <c r="E41" s="29">
        <f>VALUE(Data!A25)</f>
        <v>2008</v>
      </c>
      <c r="F41" s="207">
        <f>VALUE(Data!B25)</f>
        <v>257484</v>
      </c>
      <c r="G41" s="208"/>
      <c r="H41" s="30">
        <f>VALUE(Data!C25)</f>
        <v>1477638</v>
      </c>
      <c r="I41" s="30">
        <f>VALUE(Data!D25)</f>
        <v>3009425</v>
      </c>
    </row>
    <row r="42" spans="5:9" ht="12.75">
      <c r="E42" s="29">
        <f>VALUE(Data!A26)</f>
        <v>2009</v>
      </c>
      <c r="F42" s="207">
        <f>VALUE(Data!B26)</f>
        <v>258395</v>
      </c>
      <c r="G42" s="208"/>
      <c r="H42" s="30">
        <f>VALUE(Data!C26)</f>
        <v>1460959</v>
      </c>
      <c r="I42" s="30">
        <f>VALUE(Data!D26)</f>
        <v>2956830</v>
      </c>
    </row>
    <row r="43" spans="5:9" ht="12.75">
      <c r="E43" s="29">
        <f>VALUE(Data!A27)</f>
        <v>2010</v>
      </c>
      <c r="F43" s="207">
        <f>VALUE(Data!B27)</f>
        <v>260083</v>
      </c>
      <c r="G43" s="208"/>
      <c r="H43" s="30">
        <f>VALUE(Data!C27)</f>
        <v>1456657</v>
      </c>
      <c r="I43" s="30">
        <f>VALUE(Data!D27)</f>
        <v>2952462</v>
      </c>
    </row>
    <row r="44" spans="5:9" ht="12.75">
      <c r="E44" s="29">
        <f>VALUE(Data!A28)</f>
        <v>2011</v>
      </c>
      <c r="F44" s="207">
        <f>VALUE(Data!B28)</f>
        <v>258350</v>
      </c>
      <c r="G44" s="208"/>
      <c r="H44" s="30">
        <f>VALUE(Data!C28)</f>
        <v>1452389</v>
      </c>
      <c r="I44" s="30">
        <f>VALUE(Data!D28)</f>
        <v>2962998</v>
      </c>
    </row>
    <row r="45" spans="5:9" ht="12.75">
      <c r="E45" s="29">
        <f>VALUE(Data!A29)</f>
        <v>2012</v>
      </c>
      <c r="F45" s="207">
        <f>VALUE(Data!B29)</f>
        <v>260376</v>
      </c>
      <c r="G45" s="208"/>
      <c r="H45" s="30">
        <f>VALUE(Data!C29)</f>
        <v>1472434</v>
      </c>
      <c r="I45" s="30">
        <f>VALUE(Data!D29)</f>
        <v>2970447</v>
      </c>
    </row>
    <row r="46" spans="5:9" ht="12.75">
      <c r="E46" s="29">
        <f>VALUE(Data!A30)</f>
        <v>2013</v>
      </c>
      <c r="F46" s="207">
        <f>VALUE(Data!B30)</f>
        <v>259980</v>
      </c>
      <c r="G46" s="208"/>
      <c r="H46" s="30">
        <f>VALUE(Data!C30)</f>
        <v>1473698</v>
      </c>
      <c r="I46" s="30">
        <f>VALUE(Data!D30)</f>
        <v>2970079</v>
      </c>
    </row>
    <row r="47" spans="5:9" ht="12.75">
      <c r="E47" s="29">
        <f>VALUE(Data!A31)</f>
        <v>2014</v>
      </c>
      <c r="F47" s="207">
        <f>VALUE(Data!B31)</f>
        <v>263459</v>
      </c>
      <c r="G47" s="208"/>
      <c r="H47" s="30">
        <f>VALUE(Data!C31)</f>
        <v>1480218</v>
      </c>
      <c r="I47" s="30">
        <f>VALUE(Data!D31)</f>
        <v>2994800</v>
      </c>
    </row>
    <row r="48" spans="5:9" ht="12.75">
      <c r="E48" s="29">
        <f>VALUE(Data!A32)</f>
        <v>2015</v>
      </c>
      <c r="F48" s="207">
        <f>VALUE(Data!B32)</f>
        <v>270574</v>
      </c>
      <c r="G48" s="208"/>
      <c r="H48" s="30">
        <f>VALUE(Data!C32)</f>
        <v>1512965</v>
      </c>
      <c r="I48" s="30">
        <f>VALUE(Data!D32)</f>
        <v>3058404</v>
      </c>
    </row>
    <row r="49" spans="5:9" ht="12.75">
      <c r="E49" s="29">
        <f>VALUE(Data!A33)</f>
        <v>2016</v>
      </c>
      <c r="F49" s="207">
        <f>VALUE(Data!B33)</f>
        <v>277496</v>
      </c>
      <c r="G49" s="208"/>
      <c r="H49" s="30">
        <f>VALUE(Data!C33)</f>
        <v>1556396</v>
      </c>
      <c r="I49" s="30">
        <f>VALUE(Data!D33)</f>
        <v>3138803</v>
      </c>
    </row>
    <row r="50" spans="5:9" ht="12.75">
      <c r="E50" s="29">
        <f>VALUE(Data!A34)</f>
        <v>2017</v>
      </c>
      <c r="F50" s="207">
        <f>VALUE(Data!B34)</f>
        <v>280943</v>
      </c>
      <c r="G50" s="208"/>
      <c r="H50" s="30">
        <f>VALUE(Data!C34)</f>
        <v>1580979</v>
      </c>
      <c r="I50" s="30">
        <f>VALUE(Data!D34)</f>
        <v>3188951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0" t="s">
        <v>40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9" t="s">
        <v>41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5" ht="12.75" customHeight="1">
      <c r="A2" s="216" t="s">
        <v>42</v>
      </c>
      <c r="B2" s="217"/>
      <c r="C2" s="218"/>
      <c r="D2" s="222" t="s">
        <v>43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2.75">
      <c r="A3" s="219"/>
      <c r="B3" s="220"/>
      <c r="C3" s="221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0" t="s">
        <v>58</v>
      </c>
      <c r="B6" s="211"/>
      <c r="C6" s="212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62</v>
      </c>
      <c r="M6" s="117" t="s">
        <v>67</v>
      </c>
      <c r="N6" s="117" t="s">
        <v>68</v>
      </c>
      <c r="O6" s="117" t="s">
        <v>69</v>
      </c>
      <c r="P6" s="42">
        <v>1</v>
      </c>
    </row>
    <row r="7" spans="1:16" ht="12.75" customHeight="1">
      <c r="A7" s="210" t="s">
        <v>70</v>
      </c>
      <c r="B7" s="211"/>
      <c r="C7" s="212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10" t="s">
        <v>83</v>
      </c>
      <c r="B8" s="211"/>
      <c r="C8" s="212"/>
      <c r="D8" s="117" t="s">
        <v>84</v>
      </c>
      <c r="E8" s="117" t="s">
        <v>85</v>
      </c>
      <c r="F8" s="117" t="s">
        <v>86</v>
      </c>
      <c r="G8" s="117" t="s">
        <v>87</v>
      </c>
      <c r="H8" s="117" t="s">
        <v>73</v>
      </c>
      <c r="I8" s="117" t="s">
        <v>88</v>
      </c>
      <c r="J8" s="117" t="s">
        <v>89</v>
      </c>
      <c r="K8" s="117" t="s">
        <v>79</v>
      </c>
      <c r="L8" s="117" t="s">
        <v>90</v>
      </c>
      <c r="M8" s="117" t="s">
        <v>81</v>
      </c>
      <c r="N8" s="117" t="s">
        <v>91</v>
      </c>
      <c r="O8" s="117" t="s">
        <v>92</v>
      </c>
      <c r="P8" s="42">
        <v>3</v>
      </c>
    </row>
    <row r="9" spans="1:16" ht="12.75" customHeight="1">
      <c r="A9" s="210" t="s">
        <v>93</v>
      </c>
      <c r="B9" s="211"/>
      <c r="C9" s="212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104</v>
      </c>
      <c r="O9" s="117" t="s">
        <v>105</v>
      </c>
      <c r="P9" s="42">
        <v>4</v>
      </c>
    </row>
    <row r="10" spans="1:16" ht="12.75" customHeight="1">
      <c r="A10" s="210" t="s">
        <v>106</v>
      </c>
      <c r="B10" s="211"/>
      <c r="C10" s="212"/>
      <c r="D10" s="117" t="s">
        <v>107</v>
      </c>
      <c r="E10" s="117" t="s">
        <v>108</v>
      </c>
      <c r="F10" s="117" t="s">
        <v>109</v>
      </c>
      <c r="G10" s="117" t="s">
        <v>110</v>
      </c>
      <c r="H10" s="117" t="s">
        <v>111</v>
      </c>
      <c r="I10" s="117" t="s">
        <v>112</v>
      </c>
      <c r="J10" s="117" t="s">
        <v>113</v>
      </c>
      <c r="K10" s="117" t="s">
        <v>114</v>
      </c>
      <c r="L10" s="117" t="s">
        <v>115</v>
      </c>
      <c r="M10" s="117" t="s">
        <v>116</v>
      </c>
      <c r="N10" s="117" t="s">
        <v>117</v>
      </c>
      <c r="O10" s="117" t="s">
        <v>118</v>
      </c>
      <c r="P10" s="42">
        <v>5</v>
      </c>
    </row>
    <row r="11" spans="1:16" ht="12.75" customHeight="1" thickBot="1">
      <c r="A11" s="210" t="s">
        <v>119</v>
      </c>
      <c r="B11" s="211"/>
      <c r="C11" s="212"/>
      <c r="D11" s="147" t="s">
        <v>120</v>
      </c>
      <c r="E11" s="147" t="s">
        <v>121</v>
      </c>
      <c r="F11" s="147" t="s">
        <v>122</v>
      </c>
      <c r="G11" s="147" t="s">
        <v>122</v>
      </c>
      <c r="H11" s="147" t="s">
        <v>123</v>
      </c>
      <c r="I11" s="147" t="s">
        <v>124</v>
      </c>
      <c r="J11" s="147" t="s">
        <v>125</v>
      </c>
      <c r="K11" s="147" t="s">
        <v>126</v>
      </c>
      <c r="L11" s="147" t="s">
        <v>127</v>
      </c>
      <c r="M11" s="147" t="s">
        <v>128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0" t="s">
        <v>131</v>
      </c>
      <c r="B12" s="211"/>
      <c r="C12" s="212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0" t="s">
        <v>58</v>
      </c>
      <c r="B14" s="211"/>
      <c r="C14" s="212"/>
      <c r="D14" s="117" t="s">
        <v>145</v>
      </c>
      <c r="E14" s="117" t="s">
        <v>146</v>
      </c>
      <c r="F14" s="117" t="s">
        <v>147</v>
      </c>
      <c r="G14" s="117" t="s">
        <v>148</v>
      </c>
      <c r="H14" s="117" t="s">
        <v>64</v>
      </c>
      <c r="I14" s="117" t="s">
        <v>149</v>
      </c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0" t="s">
        <v>70</v>
      </c>
      <c r="B15" s="211"/>
      <c r="C15" s="212"/>
      <c r="D15" s="117" t="s">
        <v>150</v>
      </c>
      <c r="E15" s="117" t="s">
        <v>150</v>
      </c>
      <c r="F15" s="117" t="s">
        <v>151</v>
      </c>
      <c r="G15" s="117" t="s">
        <v>152</v>
      </c>
      <c r="H15" s="117" t="s">
        <v>153</v>
      </c>
      <c r="I15" s="117" t="s">
        <v>154</v>
      </c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0" t="s">
        <v>83</v>
      </c>
      <c r="B16" s="211"/>
      <c r="C16" s="212"/>
      <c r="D16" s="117" t="s">
        <v>155</v>
      </c>
      <c r="E16" s="117" t="s">
        <v>156</v>
      </c>
      <c r="F16" s="117" t="s">
        <v>157</v>
      </c>
      <c r="G16" s="117" t="s">
        <v>81</v>
      </c>
      <c r="H16" s="117" t="s">
        <v>88</v>
      </c>
      <c r="I16" s="117" t="s">
        <v>158</v>
      </c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0" t="s">
        <v>93</v>
      </c>
      <c r="B17" s="211"/>
      <c r="C17" s="212"/>
      <c r="D17" s="117" t="s">
        <v>129</v>
      </c>
      <c r="E17" s="117" t="s">
        <v>159</v>
      </c>
      <c r="F17" s="117" t="s">
        <v>160</v>
      </c>
      <c r="G17" s="117" t="s">
        <v>161</v>
      </c>
      <c r="H17" s="117" t="s">
        <v>99</v>
      </c>
      <c r="I17" s="117" t="s">
        <v>162</v>
      </c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0" t="s">
        <v>106</v>
      </c>
      <c r="B18" s="211"/>
      <c r="C18" s="212"/>
      <c r="D18" s="117" t="s">
        <v>163</v>
      </c>
      <c r="E18" s="117" t="s">
        <v>164</v>
      </c>
      <c r="F18" s="117" t="s">
        <v>165</v>
      </c>
      <c r="G18" s="117" t="s">
        <v>166</v>
      </c>
      <c r="H18" s="117" t="s">
        <v>167</v>
      </c>
      <c r="I18" s="117" t="s">
        <v>110</v>
      </c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0" t="s">
        <v>119</v>
      </c>
      <c r="B19" s="211"/>
      <c r="C19" s="212"/>
      <c r="D19" s="117" t="s">
        <v>159</v>
      </c>
      <c r="E19" s="117" t="s">
        <v>168</v>
      </c>
      <c r="F19" s="117" t="s">
        <v>124</v>
      </c>
      <c r="G19" s="117" t="s">
        <v>102</v>
      </c>
      <c r="H19" s="117" t="s">
        <v>105</v>
      </c>
      <c r="I19" s="117" t="s">
        <v>125</v>
      </c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0" t="s">
        <v>131</v>
      </c>
      <c r="B20" s="211"/>
      <c r="C20" s="212"/>
      <c r="D20" s="148" t="s">
        <v>169</v>
      </c>
      <c r="E20" s="148" t="s">
        <v>170</v>
      </c>
      <c r="F20" s="148" t="s">
        <v>171</v>
      </c>
      <c r="G20" s="148" t="s">
        <v>172</v>
      </c>
      <c r="H20" s="148" t="s">
        <v>173</v>
      </c>
      <c r="I20" s="148" t="s">
        <v>174</v>
      </c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0" t="s">
        <v>58</v>
      </c>
      <c r="B22" s="211"/>
      <c r="C22" s="212"/>
      <c r="D22" s="117" t="s">
        <v>176</v>
      </c>
      <c r="E22" s="117" t="s">
        <v>177</v>
      </c>
      <c r="F22" s="117" t="s">
        <v>178</v>
      </c>
      <c r="G22" s="117" t="s">
        <v>179</v>
      </c>
      <c r="H22" s="117" t="s">
        <v>180</v>
      </c>
      <c r="I22" s="117" t="s">
        <v>181</v>
      </c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0" t="s">
        <v>70</v>
      </c>
      <c r="B23" s="211"/>
      <c r="C23" s="212"/>
      <c r="D23" s="117" t="s">
        <v>182</v>
      </c>
      <c r="E23" s="117" t="s">
        <v>183</v>
      </c>
      <c r="F23" s="117" t="s">
        <v>184</v>
      </c>
      <c r="G23" s="117" t="s">
        <v>185</v>
      </c>
      <c r="H23" s="117" t="s">
        <v>180</v>
      </c>
      <c r="I23" s="117" t="s">
        <v>186</v>
      </c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0" t="s">
        <v>83</v>
      </c>
      <c r="B24" s="211"/>
      <c r="C24" s="212"/>
      <c r="D24" s="117" t="s">
        <v>182</v>
      </c>
      <c r="E24" s="117" t="s">
        <v>180</v>
      </c>
      <c r="F24" s="117" t="s">
        <v>187</v>
      </c>
      <c r="G24" s="117" t="s">
        <v>184</v>
      </c>
      <c r="H24" s="117" t="s">
        <v>186</v>
      </c>
      <c r="I24" s="117" t="s">
        <v>188</v>
      </c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0" t="s">
        <v>93</v>
      </c>
      <c r="B25" s="211"/>
      <c r="C25" s="212"/>
      <c r="D25" s="117" t="s">
        <v>189</v>
      </c>
      <c r="E25" s="117" t="s">
        <v>186</v>
      </c>
      <c r="F25" s="117" t="s">
        <v>178</v>
      </c>
      <c r="G25" s="117" t="s">
        <v>190</v>
      </c>
      <c r="H25" s="117" t="s">
        <v>191</v>
      </c>
      <c r="I25" s="117" t="s">
        <v>192</v>
      </c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0" t="s">
        <v>106</v>
      </c>
      <c r="B26" s="211"/>
      <c r="C26" s="212"/>
      <c r="D26" s="117" t="s">
        <v>191</v>
      </c>
      <c r="E26" s="117" t="s">
        <v>192</v>
      </c>
      <c r="F26" s="117" t="s">
        <v>188</v>
      </c>
      <c r="G26" s="117" t="s">
        <v>178</v>
      </c>
      <c r="H26" s="117" t="s">
        <v>193</v>
      </c>
      <c r="I26" s="117" t="s">
        <v>194</v>
      </c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0" t="s">
        <v>119</v>
      </c>
      <c r="B27" s="211"/>
      <c r="C27" s="212"/>
      <c r="D27" s="147" t="s">
        <v>180</v>
      </c>
      <c r="E27" s="147" t="s">
        <v>192</v>
      </c>
      <c r="F27" s="147" t="s">
        <v>194</v>
      </c>
      <c r="G27" s="147" t="s">
        <v>195</v>
      </c>
      <c r="H27" s="147" t="s">
        <v>182</v>
      </c>
      <c r="I27" s="147" t="s">
        <v>196</v>
      </c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0" t="s">
        <v>131</v>
      </c>
      <c r="B28" s="211"/>
      <c r="C28" s="212"/>
      <c r="D28" s="148" t="s">
        <v>191</v>
      </c>
      <c r="E28" s="148" t="s">
        <v>197</v>
      </c>
      <c r="F28" s="148" t="s">
        <v>178</v>
      </c>
      <c r="G28" s="148" t="s">
        <v>184</v>
      </c>
      <c r="H28" s="148" t="s">
        <v>182</v>
      </c>
      <c r="I28" s="148" t="s">
        <v>184</v>
      </c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198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199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0" t="s">
        <v>58</v>
      </c>
      <c r="B34" s="211"/>
      <c r="C34" s="212"/>
      <c r="D34" s="117" t="s">
        <v>59</v>
      </c>
      <c r="E34" s="117" t="s">
        <v>154</v>
      </c>
      <c r="F34" s="117" t="s">
        <v>200</v>
      </c>
      <c r="G34" s="117" t="s">
        <v>201</v>
      </c>
      <c r="H34" s="117" t="s">
        <v>202</v>
      </c>
      <c r="I34" s="117" t="s">
        <v>203</v>
      </c>
      <c r="J34" s="117" t="s">
        <v>204</v>
      </c>
      <c r="K34" s="117" t="s">
        <v>205</v>
      </c>
      <c r="L34" s="117" t="s">
        <v>206</v>
      </c>
      <c r="M34" s="117" t="s">
        <v>207</v>
      </c>
      <c r="N34" s="117" t="s">
        <v>208</v>
      </c>
      <c r="O34" s="117" t="s">
        <v>209</v>
      </c>
      <c r="P34">
        <v>22</v>
      </c>
    </row>
    <row r="35" spans="1:16" ht="12.75" customHeight="1">
      <c r="A35" s="210" t="s">
        <v>70</v>
      </c>
      <c r="B35" s="211"/>
      <c r="C35" s="212"/>
      <c r="D35" s="117" t="s">
        <v>71</v>
      </c>
      <c r="E35" s="117" t="s">
        <v>210</v>
      </c>
      <c r="F35" s="117" t="s">
        <v>211</v>
      </c>
      <c r="G35" s="117" t="s">
        <v>212</v>
      </c>
      <c r="H35" s="117" t="s">
        <v>213</v>
      </c>
      <c r="I35" s="117" t="s">
        <v>214</v>
      </c>
      <c r="J35" s="117" t="s">
        <v>215</v>
      </c>
      <c r="K35" s="117" t="s">
        <v>216</v>
      </c>
      <c r="L35" s="117" t="s">
        <v>217</v>
      </c>
      <c r="M35" s="117" t="s">
        <v>218</v>
      </c>
      <c r="N35" s="117" t="s">
        <v>219</v>
      </c>
      <c r="O35" s="117" t="s">
        <v>220</v>
      </c>
      <c r="P35">
        <v>23</v>
      </c>
    </row>
    <row r="36" spans="1:16" ht="12.75" customHeight="1">
      <c r="A36" s="210" t="s">
        <v>83</v>
      </c>
      <c r="B36" s="211"/>
      <c r="C36" s="212"/>
      <c r="D36" s="117" t="s">
        <v>84</v>
      </c>
      <c r="E36" s="117" t="s">
        <v>221</v>
      </c>
      <c r="F36" s="117" t="s">
        <v>222</v>
      </c>
      <c r="G36" s="117" t="s">
        <v>223</v>
      </c>
      <c r="H36" s="117" t="s">
        <v>224</v>
      </c>
      <c r="I36" s="117" t="s">
        <v>225</v>
      </c>
      <c r="J36" s="117" t="s">
        <v>226</v>
      </c>
      <c r="K36" s="117" t="s">
        <v>227</v>
      </c>
      <c r="L36" s="117" t="s">
        <v>228</v>
      </c>
      <c r="M36" s="117" t="s">
        <v>229</v>
      </c>
      <c r="N36" s="117" t="s">
        <v>230</v>
      </c>
      <c r="O36" s="117" t="s">
        <v>231</v>
      </c>
      <c r="P36">
        <v>24</v>
      </c>
    </row>
    <row r="37" spans="1:16" ht="12.75" customHeight="1">
      <c r="A37" s="210" t="s">
        <v>93</v>
      </c>
      <c r="B37" s="211"/>
      <c r="C37" s="212"/>
      <c r="D37" s="117" t="s">
        <v>94</v>
      </c>
      <c r="E37" s="117" t="s">
        <v>232</v>
      </c>
      <c r="F37" s="117" t="s">
        <v>233</v>
      </c>
      <c r="G37" s="117" t="s">
        <v>234</v>
      </c>
      <c r="H37" s="117" t="s">
        <v>235</v>
      </c>
      <c r="I37" s="117" t="s">
        <v>236</v>
      </c>
      <c r="J37" s="117" t="s">
        <v>237</v>
      </c>
      <c r="K37" s="117" t="s">
        <v>238</v>
      </c>
      <c r="L37" s="117" t="s">
        <v>239</v>
      </c>
      <c r="M37" s="117" t="s">
        <v>240</v>
      </c>
      <c r="N37" s="117" t="s">
        <v>241</v>
      </c>
      <c r="O37" s="117" t="s">
        <v>242</v>
      </c>
      <c r="P37">
        <v>25</v>
      </c>
    </row>
    <row r="38" spans="1:16" ht="12.75" customHeight="1">
      <c r="A38" s="210" t="s">
        <v>106</v>
      </c>
      <c r="B38" s="211"/>
      <c r="C38" s="212"/>
      <c r="D38" s="117" t="s">
        <v>107</v>
      </c>
      <c r="E38" s="117" t="s">
        <v>243</v>
      </c>
      <c r="F38" s="117" t="s">
        <v>244</v>
      </c>
      <c r="G38" s="117" t="s">
        <v>245</v>
      </c>
      <c r="H38" s="117" t="s">
        <v>246</v>
      </c>
      <c r="I38" s="117" t="s">
        <v>247</v>
      </c>
      <c r="J38" s="117" t="s">
        <v>248</v>
      </c>
      <c r="K38" s="117" t="s">
        <v>249</v>
      </c>
      <c r="L38" s="117" t="s">
        <v>250</v>
      </c>
      <c r="M38" s="117" t="s">
        <v>251</v>
      </c>
      <c r="N38" s="117" t="s">
        <v>252</v>
      </c>
      <c r="O38" s="117" t="s">
        <v>253</v>
      </c>
      <c r="P38">
        <v>26</v>
      </c>
    </row>
    <row r="39" spans="1:16" ht="12.75" customHeight="1" thickBot="1">
      <c r="A39" s="210" t="s">
        <v>119</v>
      </c>
      <c r="B39" s="211"/>
      <c r="C39" s="212"/>
      <c r="D39" s="117" t="s">
        <v>120</v>
      </c>
      <c r="E39" s="117" t="s">
        <v>254</v>
      </c>
      <c r="F39" s="117" t="s">
        <v>255</v>
      </c>
      <c r="G39" s="117" t="s">
        <v>256</v>
      </c>
      <c r="H39" s="117" t="s">
        <v>257</v>
      </c>
      <c r="I39" s="117" t="s">
        <v>258</v>
      </c>
      <c r="J39" s="117" t="s">
        <v>259</v>
      </c>
      <c r="K39" s="117" t="s">
        <v>260</v>
      </c>
      <c r="L39" s="117" t="s">
        <v>261</v>
      </c>
      <c r="M39" s="117" t="s">
        <v>262</v>
      </c>
      <c r="N39" s="117" t="s">
        <v>263</v>
      </c>
      <c r="O39" s="117" t="s">
        <v>264</v>
      </c>
      <c r="P39">
        <v>27</v>
      </c>
    </row>
    <row r="40" spans="1:16" ht="12.75" customHeight="1">
      <c r="A40" s="210" t="s">
        <v>131</v>
      </c>
      <c r="B40" s="211"/>
      <c r="C40" s="212"/>
      <c r="D40" s="148" t="s">
        <v>132</v>
      </c>
      <c r="E40" s="148" t="s">
        <v>265</v>
      </c>
      <c r="F40" s="148" t="s">
        <v>266</v>
      </c>
      <c r="G40" s="148" t="s">
        <v>267</v>
      </c>
      <c r="H40" s="148" t="s">
        <v>268</v>
      </c>
      <c r="I40" s="148" t="s">
        <v>269</v>
      </c>
      <c r="J40" s="148" t="s">
        <v>270</v>
      </c>
      <c r="K40" s="148" t="s">
        <v>271</v>
      </c>
      <c r="L40" s="148" t="s">
        <v>272</v>
      </c>
      <c r="M40" s="148" t="s">
        <v>273</v>
      </c>
      <c r="N40" s="148" t="s">
        <v>274</v>
      </c>
      <c r="O40" s="148" t="s">
        <v>275</v>
      </c>
      <c r="P40">
        <v>28</v>
      </c>
    </row>
    <row r="41" spans="1:15" ht="12.75" customHeight="1">
      <c r="A41" s="43"/>
      <c r="B41" s="44"/>
      <c r="C41" s="44"/>
      <c r="D41" s="84" t="s">
        <v>276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0" t="s">
        <v>58</v>
      </c>
      <c r="B42" s="211"/>
      <c r="C42" s="212"/>
      <c r="D42" s="117" t="s">
        <v>145</v>
      </c>
      <c r="E42" s="117" t="s">
        <v>277</v>
      </c>
      <c r="F42" s="117" t="s">
        <v>278</v>
      </c>
      <c r="G42" s="117" t="s">
        <v>279</v>
      </c>
      <c r="H42" s="117" t="s">
        <v>111</v>
      </c>
      <c r="I42" s="117" t="s">
        <v>280</v>
      </c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0" t="s">
        <v>70</v>
      </c>
      <c r="B43" s="211"/>
      <c r="C43" s="212"/>
      <c r="D43" s="117" t="s">
        <v>150</v>
      </c>
      <c r="E43" s="117" t="s">
        <v>281</v>
      </c>
      <c r="F43" s="117" t="s">
        <v>282</v>
      </c>
      <c r="G43" s="117" t="s">
        <v>283</v>
      </c>
      <c r="H43" s="117" t="s">
        <v>284</v>
      </c>
      <c r="I43" s="117" t="s">
        <v>285</v>
      </c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0" t="s">
        <v>83</v>
      </c>
      <c r="B44" s="211"/>
      <c r="C44" s="212"/>
      <c r="D44" s="117" t="s">
        <v>155</v>
      </c>
      <c r="E44" s="117" t="s">
        <v>286</v>
      </c>
      <c r="F44" s="117" t="s">
        <v>287</v>
      </c>
      <c r="G44" s="117" t="s">
        <v>288</v>
      </c>
      <c r="H44" s="117" t="s">
        <v>289</v>
      </c>
      <c r="I44" s="117" t="s">
        <v>290</v>
      </c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0" t="s">
        <v>93</v>
      </c>
      <c r="B45" s="211"/>
      <c r="C45" s="212"/>
      <c r="D45" s="117" t="s">
        <v>129</v>
      </c>
      <c r="E45" s="117" t="s">
        <v>291</v>
      </c>
      <c r="F45" s="117" t="s">
        <v>292</v>
      </c>
      <c r="G45" s="117" t="s">
        <v>293</v>
      </c>
      <c r="H45" s="117" t="s">
        <v>294</v>
      </c>
      <c r="I45" s="117" t="s">
        <v>295</v>
      </c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0" t="s">
        <v>106</v>
      </c>
      <c r="B46" s="211"/>
      <c r="C46" s="212"/>
      <c r="D46" s="117" t="s">
        <v>163</v>
      </c>
      <c r="E46" s="117" t="s">
        <v>296</v>
      </c>
      <c r="F46" s="117" t="s">
        <v>297</v>
      </c>
      <c r="G46" s="117" t="s">
        <v>298</v>
      </c>
      <c r="H46" s="117" t="s">
        <v>299</v>
      </c>
      <c r="I46" s="117" t="s">
        <v>300</v>
      </c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0" t="s">
        <v>119</v>
      </c>
      <c r="B47" s="211"/>
      <c r="C47" s="212"/>
      <c r="D47" s="117" t="s">
        <v>159</v>
      </c>
      <c r="E47" s="117" t="s">
        <v>301</v>
      </c>
      <c r="F47" s="117" t="s">
        <v>302</v>
      </c>
      <c r="G47" s="117" t="s">
        <v>303</v>
      </c>
      <c r="H47" s="117" t="s">
        <v>304</v>
      </c>
      <c r="I47" s="117" t="s">
        <v>305</v>
      </c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0" t="s">
        <v>131</v>
      </c>
      <c r="B48" s="211"/>
      <c r="C48" s="212"/>
      <c r="D48" s="148" t="s">
        <v>169</v>
      </c>
      <c r="E48" s="148" t="s">
        <v>306</v>
      </c>
      <c r="F48" s="148" t="s">
        <v>307</v>
      </c>
      <c r="G48" s="148" t="s">
        <v>308</v>
      </c>
      <c r="H48" s="148" t="s">
        <v>309</v>
      </c>
      <c r="I48" s="148" t="s">
        <v>310</v>
      </c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311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0" t="s">
        <v>58</v>
      </c>
      <c r="B50" s="211"/>
      <c r="C50" s="212"/>
      <c r="D50" s="117" t="s">
        <v>176</v>
      </c>
      <c r="E50" s="117" t="s">
        <v>177</v>
      </c>
      <c r="F50" s="117" t="s">
        <v>186</v>
      </c>
      <c r="G50" s="117" t="s">
        <v>189</v>
      </c>
      <c r="H50" s="117" t="s">
        <v>312</v>
      </c>
      <c r="I50" s="117" t="s">
        <v>189</v>
      </c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0" t="s">
        <v>70</v>
      </c>
      <c r="B51" s="211"/>
      <c r="C51" s="212"/>
      <c r="D51" s="117" t="s">
        <v>182</v>
      </c>
      <c r="E51" s="117" t="s">
        <v>182</v>
      </c>
      <c r="F51" s="117" t="s">
        <v>197</v>
      </c>
      <c r="G51" s="117" t="s">
        <v>313</v>
      </c>
      <c r="H51" s="117" t="s">
        <v>193</v>
      </c>
      <c r="I51" s="117" t="s">
        <v>193</v>
      </c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0" t="s">
        <v>83</v>
      </c>
      <c r="B52" s="211"/>
      <c r="C52" s="212"/>
      <c r="D52" s="117" t="s">
        <v>182</v>
      </c>
      <c r="E52" s="117" t="s">
        <v>180</v>
      </c>
      <c r="F52" s="117" t="s">
        <v>196</v>
      </c>
      <c r="G52" s="117" t="s">
        <v>192</v>
      </c>
      <c r="H52" s="117" t="s">
        <v>196</v>
      </c>
      <c r="I52" s="117" t="s">
        <v>192</v>
      </c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0" t="s">
        <v>93</v>
      </c>
      <c r="B53" s="211"/>
      <c r="C53" s="212"/>
      <c r="D53" s="117" t="s">
        <v>189</v>
      </c>
      <c r="E53" s="117" t="s">
        <v>180</v>
      </c>
      <c r="F53" s="117" t="s">
        <v>197</v>
      </c>
      <c r="G53" s="117" t="s">
        <v>185</v>
      </c>
      <c r="H53" s="117" t="s">
        <v>197</v>
      </c>
      <c r="I53" s="117" t="s">
        <v>313</v>
      </c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0" t="s">
        <v>106</v>
      </c>
      <c r="B54" s="211"/>
      <c r="C54" s="212"/>
      <c r="D54" s="117" t="s">
        <v>191</v>
      </c>
      <c r="E54" s="117" t="s">
        <v>193</v>
      </c>
      <c r="F54" s="117" t="s">
        <v>185</v>
      </c>
      <c r="G54" s="117" t="s">
        <v>192</v>
      </c>
      <c r="H54" s="117" t="s">
        <v>196</v>
      </c>
      <c r="I54" s="117" t="s">
        <v>190</v>
      </c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0" t="s">
        <v>119</v>
      </c>
      <c r="B55" s="211"/>
      <c r="C55" s="212"/>
      <c r="D55" s="147" t="s">
        <v>180</v>
      </c>
      <c r="E55" s="147" t="s">
        <v>193</v>
      </c>
      <c r="F55" s="147" t="s">
        <v>192</v>
      </c>
      <c r="G55" s="147" t="s">
        <v>184</v>
      </c>
      <c r="H55" s="147" t="s">
        <v>192</v>
      </c>
      <c r="I55" s="147" t="s">
        <v>192</v>
      </c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0" t="s">
        <v>131</v>
      </c>
      <c r="B56" s="211"/>
      <c r="C56" s="212"/>
      <c r="D56" s="148" t="s">
        <v>191</v>
      </c>
      <c r="E56" s="148" t="s">
        <v>183</v>
      </c>
      <c r="F56" s="148" t="s">
        <v>185</v>
      </c>
      <c r="G56" s="148" t="s">
        <v>196</v>
      </c>
      <c r="H56" s="148" t="s">
        <v>313</v>
      </c>
      <c r="I56" s="148" t="s">
        <v>185</v>
      </c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3" t="s">
        <v>314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.7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.7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315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316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42491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317</v>
      </c>
      <c r="E4" s="205" t="s">
        <v>318</v>
      </c>
      <c r="F4" s="206"/>
      <c r="G4" s="246" t="s">
        <v>319</v>
      </c>
      <c r="H4" s="246" t="s">
        <v>317</v>
      </c>
      <c r="I4" s="205" t="s">
        <v>318</v>
      </c>
      <c r="J4" s="206"/>
      <c r="K4" s="246" t="s">
        <v>319</v>
      </c>
    </row>
    <row r="5" spans="1:11" ht="25.5">
      <c r="A5" s="240"/>
      <c r="B5" s="241"/>
      <c r="C5" s="242"/>
      <c r="D5" s="247"/>
      <c r="E5" s="28" t="str">
        <f>CONCATENATE(Data!A4,"   (Preliminary)")</f>
        <v>2017   (Preliminary)</v>
      </c>
      <c r="F5" s="28">
        <f>Data!A4-1</f>
        <v>2016</v>
      </c>
      <c r="G5" s="247"/>
      <c r="H5" s="247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7"/>
    </row>
    <row r="6" spans="1:11" ht="12.75">
      <c r="A6" s="248"/>
      <c r="B6" s="249"/>
      <c r="C6" s="250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320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321</v>
      </c>
      <c r="E8" s="66" t="s">
        <v>322</v>
      </c>
      <c r="F8" s="66" t="s">
        <v>323</v>
      </c>
      <c r="G8" s="66" t="s">
        <v>324</v>
      </c>
      <c r="H8" s="66" t="s">
        <v>325</v>
      </c>
      <c r="I8" s="66" t="s">
        <v>326</v>
      </c>
      <c r="J8" s="66" t="s">
        <v>327</v>
      </c>
      <c r="K8" s="67" t="s">
        <v>328</v>
      </c>
      <c r="L8" s="70" t="s">
        <v>57</v>
      </c>
    </row>
    <row r="9" spans="1:12" ht="12.75" customHeight="1">
      <c r="A9" s="225" t="s">
        <v>329</v>
      </c>
      <c r="B9" s="226"/>
      <c r="C9" s="227"/>
      <c r="D9" s="138">
        <v>8</v>
      </c>
      <c r="E9" s="80">
        <v>153</v>
      </c>
      <c r="F9" s="114">
        <v>153</v>
      </c>
      <c r="G9" s="166">
        <v>0.1</v>
      </c>
      <c r="H9" s="138">
        <v>0</v>
      </c>
      <c r="I9" s="80">
        <v>146</v>
      </c>
      <c r="J9" s="80">
        <v>146</v>
      </c>
      <c r="K9" s="166">
        <v>0</v>
      </c>
      <c r="L9">
        <v>1</v>
      </c>
    </row>
    <row r="10" spans="1:12" ht="12.75" customHeight="1">
      <c r="A10" s="225" t="s">
        <v>330</v>
      </c>
      <c r="B10" s="226"/>
      <c r="C10" s="227"/>
      <c r="D10" s="138">
        <v>56</v>
      </c>
      <c r="E10" s="80">
        <v>565</v>
      </c>
      <c r="F10" s="114">
        <v>560</v>
      </c>
      <c r="G10" s="166">
        <v>0.9</v>
      </c>
      <c r="H10" s="138">
        <v>9</v>
      </c>
      <c r="I10" s="80">
        <v>531</v>
      </c>
      <c r="J10" s="80">
        <v>526</v>
      </c>
      <c r="K10" s="166">
        <v>1</v>
      </c>
      <c r="L10">
        <v>2</v>
      </c>
    </row>
    <row r="11" spans="1:12" ht="12.75" customHeight="1">
      <c r="A11" s="225" t="s">
        <v>331</v>
      </c>
      <c r="B11" s="226"/>
      <c r="C11" s="227"/>
      <c r="D11" s="138">
        <v>7</v>
      </c>
      <c r="E11" s="80">
        <v>152</v>
      </c>
      <c r="F11" s="114">
        <v>152</v>
      </c>
      <c r="G11" s="166">
        <v>0.2</v>
      </c>
      <c r="H11" s="138">
        <v>2</v>
      </c>
      <c r="I11" s="80">
        <v>149</v>
      </c>
      <c r="J11" s="80">
        <v>146</v>
      </c>
      <c r="K11" s="166">
        <v>1.9</v>
      </c>
      <c r="L11">
        <v>3</v>
      </c>
    </row>
    <row r="12" spans="1:12" ht="12.75" customHeight="1">
      <c r="A12" s="225" t="s">
        <v>332</v>
      </c>
      <c r="B12" s="226"/>
      <c r="C12" s="227"/>
      <c r="D12" s="138">
        <v>84</v>
      </c>
      <c r="E12" s="80">
        <v>319</v>
      </c>
      <c r="F12" s="114">
        <v>318</v>
      </c>
      <c r="G12" s="166">
        <v>0.3</v>
      </c>
      <c r="H12" s="138">
        <v>86</v>
      </c>
      <c r="I12" s="80">
        <v>274</v>
      </c>
      <c r="J12" s="80">
        <v>272</v>
      </c>
      <c r="K12" s="166">
        <v>0.5</v>
      </c>
      <c r="L12">
        <v>4</v>
      </c>
    </row>
    <row r="13" spans="1:12" ht="12.75" customHeight="1">
      <c r="A13" s="225" t="s">
        <v>333</v>
      </c>
      <c r="B13" s="226"/>
      <c r="C13" s="227"/>
      <c r="D13" s="138">
        <v>0</v>
      </c>
      <c r="E13" s="80">
        <v>238</v>
      </c>
      <c r="F13" s="114">
        <v>237</v>
      </c>
      <c r="G13" s="166">
        <v>0.4</v>
      </c>
      <c r="H13" s="138">
        <v>3</v>
      </c>
      <c r="I13" s="80">
        <v>255</v>
      </c>
      <c r="J13" s="80">
        <v>254</v>
      </c>
      <c r="K13" s="166">
        <v>0.5</v>
      </c>
      <c r="L13">
        <v>5</v>
      </c>
    </row>
    <row r="14" spans="1:12" ht="12.75" customHeight="1">
      <c r="A14" s="225" t="s">
        <v>334</v>
      </c>
      <c r="B14" s="226"/>
      <c r="C14" s="227"/>
      <c r="D14" s="138">
        <v>48</v>
      </c>
      <c r="E14" s="80">
        <v>1315</v>
      </c>
      <c r="F14" s="114">
        <v>1309</v>
      </c>
      <c r="G14" s="166">
        <v>0.4</v>
      </c>
      <c r="H14" s="138">
        <v>49</v>
      </c>
      <c r="I14" s="80">
        <v>1191</v>
      </c>
      <c r="J14" s="80">
        <v>1202</v>
      </c>
      <c r="K14" s="166">
        <v>-0.9</v>
      </c>
      <c r="L14">
        <v>6</v>
      </c>
    </row>
    <row r="15" spans="1:12" ht="12.75" customHeight="1">
      <c r="A15" s="225" t="s">
        <v>335</v>
      </c>
      <c r="B15" s="226"/>
      <c r="C15" s="227"/>
      <c r="D15" s="138">
        <v>22</v>
      </c>
      <c r="E15" s="80">
        <v>2183</v>
      </c>
      <c r="F15" s="114">
        <v>2127</v>
      </c>
      <c r="G15" s="166">
        <v>2.6</v>
      </c>
      <c r="H15" s="138">
        <v>20</v>
      </c>
      <c r="I15" s="80">
        <v>2174</v>
      </c>
      <c r="J15" s="80">
        <v>2118</v>
      </c>
      <c r="K15" s="166">
        <v>2.6</v>
      </c>
      <c r="L15">
        <v>7</v>
      </c>
    </row>
    <row r="16" spans="1:12" ht="12.75" customHeight="1">
      <c r="A16" s="225" t="s">
        <v>336</v>
      </c>
      <c r="B16" s="226"/>
      <c r="C16" s="227"/>
      <c r="D16" s="138">
        <v>5</v>
      </c>
      <c r="E16" s="80">
        <v>60</v>
      </c>
      <c r="F16" s="114">
        <v>60</v>
      </c>
      <c r="G16" s="166">
        <v>1.3</v>
      </c>
      <c r="H16" s="138">
        <v>5</v>
      </c>
      <c r="I16" s="80">
        <v>63</v>
      </c>
      <c r="J16" s="80">
        <v>63</v>
      </c>
      <c r="K16" s="166">
        <v>1</v>
      </c>
      <c r="L16">
        <v>8</v>
      </c>
    </row>
    <row r="17" spans="1:12" ht="12.75" customHeight="1">
      <c r="A17" s="225" t="s">
        <v>337</v>
      </c>
      <c r="B17" s="226"/>
      <c r="C17" s="227"/>
      <c r="D17" s="138">
        <v>33</v>
      </c>
      <c r="E17" s="80">
        <v>260</v>
      </c>
      <c r="F17" s="114">
        <v>259</v>
      </c>
      <c r="G17" s="166">
        <v>0.6</v>
      </c>
      <c r="H17" s="138">
        <v>38</v>
      </c>
      <c r="I17" s="80">
        <v>243</v>
      </c>
      <c r="J17" s="80">
        <v>241</v>
      </c>
      <c r="K17" s="166">
        <v>0.7</v>
      </c>
      <c r="L17">
        <v>9</v>
      </c>
    </row>
    <row r="18" spans="1:11" ht="12.75" customHeight="1">
      <c r="A18" s="225" t="s">
        <v>338</v>
      </c>
      <c r="B18" s="226"/>
      <c r="C18" s="227"/>
      <c r="D18" s="139"/>
      <c r="E18" s="81">
        <f>SUM(E9:E17)</f>
        <v>5245</v>
      </c>
      <c r="F18" s="32">
        <f>SUM(F9:F17)</f>
        <v>5175</v>
      </c>
      <c r="G18" s="166">
        <f>((E18-F18)/F18)*100</f>
        <v>1.3526570048309179</v>
      </c>
      <c r="H18" s="139"/>
      <c r="I18" s="81">
        <f>SUM(I9:I17)</f>
        <v>5026</v>
      </c>
      <c r="J18" s="81">
        <f>SUM(J9:J17)</f>
        <v>4968</v>
      </c>
      <c r="K18" s="166">
        <f>((I18-J18)/J18)*100</f>
        <v>1.1674718196457328</v>
      </c>
    </row>
    <row r="19" spans="1:11" ht="12.75" customHeight="1">
      <c r="A19" s="58" t="s">
        <v>339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5" t="s">
        <v>340</v>
      </c>
      <c r="B20" s="226"/>
      <c r="C20" s="227"/>
      <c r="D20" s="138">
        <v>18</v>
      </c>
      <c r="E20" s="80">
        <v>265</v>
      </c>
      <c r="F20" s="114">
        <v>257</v>
      </c>
      <c r="G20" s="166">
        <v>3</v>
      </c>
      <c r="H20" s="138">
        <v>17</v>
      </c>
      <c r="I20" s="80">
        <v>151</v>
      </c>
      <c r="J20" s="80">
        <v>149</v>
      </c>
      <c r="K20" s="166">
        <v>1.8</v>
      </c>
      <c r="L20">
        <v>10</v>
      </c>
    </row>
    <row r="21" spans="1:12" ht="12.75" customHeight="1">
      <c r="A21" s="225" t="s">
        <v>341</v>
      </c>
      <c r="B21" s="226"/>
      <c r="C21" s="227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5" t="s">
        <v>342</v>
      </c>
      <c r="B22" s="226"/>
      <c r="C22" s="227"/>
      <c r="D22" s="138">
        <v>101</v>
      </c>
      <c r="E22" s="80">
        <v>1989</v>
      </c>
      <c r="F22" s="114">
        <v>1934</v>
      </c>
      <c r="G22" s="166">
        <v>2.9</v>
      </c>
      <c r="H22" s="138">
        <v>100</v>
      </c>
      <c r="I22" s="80">
        <v>2044</v>
      </c>
      <c r="J22" s="80">
        <v>1972</v>
      </c>
      <c r="K22" s="166">
        <v>3.7</v>
      </c>
      <c r="L22">
        <v>12</v>
      </c>
    </row>
    <row r="23" spans="1:12" ht="12.75" customHeight="1">
      <c r="A23" s="225" t="s">
        <v>343</v>
      </c>
      <c r="B23" s="226"/>
      <c r="C23" s="227"/>
      <c r="D23" s="138">
        <v>51</v>
      </c>
      <c r="E23" s="80">
        <v>1533</v>
      </c>
      <c r="F23" s="114">
        <v>1505</v>
      </c>
      <c r="G23" s="166">
        <v>1.9</v>
      </c>
      <c r="H23" s="138">
        <v>48</v>
      </c>
      <c r="I23" s="80">
        <v>1709</v>
      </c>
      <c r="J23" s="80">
        <v>1670</v>
      </c>
      <c r="K23" s="166">
        <v>2.3</v>
      </c>
      <c r="L23">
        <v>13</v>
      </c>
    </row>
    <row r="24" spans="1:12" ht="12.75" customHeight="1">
      <c r="A24" s="225" t="s">
        <v>344</v>
      </c>
      <c r="B24" s="226"/>
      <c r="C24" s="227"/>
      <c r="D24" s="138">
        <v>20</v>
      </c>
      <c r="E24" s="80">
        <v>592</v>
      </c>
      <c r="F24" s="114">
        <v>572</v>
      </c>
      <c r="G24" s="166">
        <v>3.4</v>
      </c>
      <c r="H24" s="138">
        <v>21</v>
      </c>
      <c r="I24" s="80">
        <v>560</v>
      </c>
      <c r="J24" s="80">
        <v>549</v>
      </c>
      <c r="K24" s="166">
        <v>2</v>
      </c>
      <c r="L24">
        <v>14</v>
      </c>
    </row>
    <row r="25" spans="1:12" ht="12.75" customHeight="1">
      <c r="A25" s="225" t="s">
        <v>345</v>
      </c>
      <c r="B25" s="226"/>
      <c r="C25" s="227"/>
      <c r="D25" s="138">
        <v>16</v>
      </c>
      <c r="E25" s="80">
        <v>1820</v>
      </c>
      <c r="F25" s="114">
        <v>1791</v>
      </c>
      <c r="G25" s="166">
        <v>1.6</v>
      </c>
      <c r="H25" s="138">
        <v>17</v>
      </c>
      <c r="I25" s="80">
        <v>1812</v>
      </c>
      <c r="J25" s="80">
        <v>1766</v>
      </c>
      <c r="K25" s="166">
        <v>2.6</v>
      </c>
      <c r="L25">
        <v>15</v>
      </c>
    </row>
    <row r="26" spans="1:12" ht="12.75" customHeight="1">
      <c r="A26" s="225" t="s">
        <v>346</v>
      </c>
      <c r="B26" s="226"/>
      <c r="C26" s="227"/>
      <c r="D26" s="138">
        <v>61</v>
      </c>
      <c r="E26" s="80">
        <v>1538</v>
      </c>
      <c r="F26" s="114">
        <v>1493</v>
      </c>
      <c r="G26" s="166">
        <v>3</v>
      </c>
      <c r="H26" s="138">
        <v>61</v>
      </c>
      <c r="I26" s="80">
        <v>1557</v>
      </c>
      <c r="J26" s="80">
        <v>1504</v>
      </c>
      <c r="K26" s="166">
        <v>3.5</v>
      </c>
      <c r="L26">
        <v>16</v>
      </c>
    </row>
    <row r="27" spans="1:12" ht="12.75" customHeight="1">
      <c r="A27" s="225" t="s">
        <v>347</v>
      </c>
      <c r="B27" s="226"/>
      <c r="C27" s="227"/>
      <c r="D27" s="138">
        <v>321</v>
      </c>
      <c r="E27" s="80">
        <v>1562</v>
      </c>
      <c r="F27" s="114">
        <v>1522</v>
      </c>
      <c r="G27" s="166">
        <v>2.6</v>
      </c>
      <c r="H27" s="138">
        <v>318</v>
      </c>
      <c r="I27" s="80">
        <v>1547</v>
      </c>
      <c r="J27" s="80">
        <v>1512</v>
      </c>
      <c r="K27" s="166">
        <v>2.3</v>
      </c>
      <c r="L27">
        <v>17</v>
      </c>
    </row>
    <row r="28" spans="1:12" ht="12.75" customHeight="1">
      <c r="A28" s="225" t="s">
        <v>348</v>
      </c>
      <c r="B28" s="226"/>
      <c r="C28" s="227"/>
      <c r="D28" s="138">
        <v>20</v>
      </c>
      <c r="E28" s="80">
        <v>465</v>
      </c>
      <c r="F28" s="114">
        <v>456</v>
      </c>
      <c r="G28" s="166">
        <v>2.1</v>
      </c>
      <c r="H28" s="138">
        <v>23</v>
      </c>
      <c r="I28" s="80">
        <v>363</v>
      </c>
      <c r="J28" s="80">
        <v>356</v>
      </c>
      <c r="K28" s="166">
        <v>1.8</v>
      </c>
      <c r="L28">
        <v>18</v>
      </c>
    </row>
    <row r="29" spans="1:11" ht="12.75" customHeight="1">
      <c r="A29" s="225" t="s">
        <v>338</v>
      </c>
      <c r="B29" s="226"/>
      <c r="C29" s="227"/>
      <c r="D29" s="139"/>
      <c r="E29" s="81">
        <f>SUM(E20:E28)</f>
        <v>9764</v>
      </c>
      <c r="F29" s="32">
        <f>SUM(F20:F28)</f>
        <v>9530</v>
      </c>
      <c r="G29" s="166">
        <f>((E29-F29)/F29)*100</f>
        <v>2.455403987408185</v>
      </c>
      <c r="H29" s="139"/>
      <c r="I29" s="81">
        <f>SUM(I20:I28)</f>
        <v>9743</v>
      </c>
      <c r="J29" s="81">
        <f>SUM(J20:J28)</f>
        <v>9478</v>
      </c>
      <c r="K29" s="166">
        <f>((I29-J29)/J29)*100</f>
        <v>2.7959485123443764</v>
      </c>
    </row>
    <row r="30" spans="1:11" ht="12.75" customHeight="1">
      <c r="A30" s="58" t="s">
        <v>349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5" t="s">
        <v>350</v>
      </c>
      <c r="B31" s="226"/>
      <c r="C31" s="227"/>
      <c r="D31" s="138">
        <v>24</v>
      </c>
      <c r="E31" s="80">
        <v>1821</v>
      </c>
      <c r="F31" s="114">
        <v>1814</v>
      </c>
      <c r="G31" s="166">
        <v>0.4</v>
      </c>
      <c r="H31" s="138">
        <v>26</v>
      </c>
      <c r="I31" s="80">
        <v>1484</v>
      </c>
      <c r="J31" s="80">
        <v>1491</v>
      </c>
      <c r="K31" s="166">
        <v>-0.5</v>
      </c>
      <c r="L31">
        <v>19</v>
      </c>
    </row>
    <row r="32" spans="1:12" ht="12.75" customHeight="1">
      <c r="A32" s="225" t="s">
        <v>351</v>
      </c>
      <c r="B32" s="226"/>
      <c r="C32" s="227"/>
      <c r="D32" s="138">
        <v>17</v>
      </c>
      <c r="E32" s="80">
        <v>1411</v>
      </c>
      <c r="F32" s="114">
        <v>1390</v>
      </c>
      <c r="G32" s="166">
        <v>1.6</v>
      </c>
      <c r="H32" s="138">
        <v>17</v>
      </c>
      <c r="I32" s="80">
        <v>1524</v>
      </c>
      <c r="J32" s="80">
        <v>1487</v>
      </c>
      <c r="K32" s="166">
        <v>2.5</v>
      </c>
      <c r="L32">
        <v>20</v>
      </c>
    </row>
    <row r="33" spans="1:12" ht="12.75" customHeight="1">
      <c r="A33" s="225" t="s">
        <v>352</v>
      </c>
      <c r="B33" s="226"/>
      <c r="C33" s="227"/>
      <c r="D33" s="138">
        <v>79</v>
      </c>
      <c r="E33" s="80">
        <v>1313</v>
      </c>
      <c r="F33" s="114">
        <v>1296</v>
      </c>
      <c r="G33" s="166">
        <v>1.3</v>
      </c>
      <c r="H33" s="138">
        <v>81</v>
      </c>
      <c r="I33" s="80">
        <v>1281</v>
      </c>
      <c r="J33" s="80">
        <v>1266</v>
      </c>
      <c r="K33" s="166">
        <v>1.2</v>
      </c>
      <c r="L33">
        <v>21</v>
      </c>
    </row>
    <row r="34" spans="1:12" ht="12.75" customHeight="1">
      <c r="A34" s="225" t="s">
        <v>353</v>
      </c>
      <c r="B34" s="226"/>
      <c r="C34" s="227"/>
      <c r="D34" s="138">
        <v>60</v>
      </c>
      <c r="E34" s="80">
        <v>967</v>
      </c>
      <c r="F34" s="114">
        <v>932</v>
      </c>
      <c r="G34" s="166">
        <v>3.8</v>
      </c>
      <c r="H34" s="138">
        <v>64</v>
      </c>
      <c r="I34" s="80">
        <v>936</v>
      </c>
      <c r="J34" s="80">
        <v>905</v>
      </c>
      <c r="K34" s="166">
        <v>3.5</v>
      </c>
      <c r="L34">
        <v>22</v>
      </c>
    </row>
    <row r="35" spans="1:12" ht="12.75" customHeight="1">
      <c r="A35" s="225" t="s">
        <v>354</v>
      </c>
      <c r="B35" s="226"/>
      <c r="C35" s="227"/>
      <c r="D35" s="138">
        <v>62</v>
      </c>
      <c r="E35" s="80">
        <v>1709</v>
      </c>
      <c r="F35" s="114">
        <v>1645</v>
      </c>
      <c r="G35" s="166">
        <v>3.9</v>
      </c>
      <c r="H35" s="138">
        <v>47</v>
      </c>
      <c r="I35" s="80">
        <v>1660</v>
      </c>
      <c r="J35" s="80">
        <v>1615</v>
      </c>
      <c r="K35" s="166">
        <v>2.8</v>
      </c>
      <c r="L35">
        <v>23</v>
      </c>
    </row>
    <row r="36" spans="1:12" ht="12.75" customHeight="1">
      <c r="A36" s="225" t="s">
        <v>355</v>
      </c>
      <c r="B36" s="226"/>
      <c r="C36" s="227"/>
      <c r="D36" s="138">
        <v>13</v>
      </c>
      <c r="E36" s="80">
        <v>1485</v>
      </c>
      <c r="F36" s="114">
        <v>1448</v>
      </c>
      <c r="G36" s="166">
        <v>2.6</v>
      </c>
      <c r="H36" s="138">
        <v>20</v>
      </c>
      <c r="I36" s="80">
        <v>1485</v>
      </c>
      <c r="J36" s="80">
        <v>1460</v>
      </c>
      <c r="K36" s="166">
        <v>1.7</v>
      </c>
      <c r="L36">
        <v>24</v>
      </c>
    </row>
    <row r="37" spans="1:12" ht="12.75" customHeight="1">
      <c r="A37" s="225" t="s">
        <v>356</v>
      </c>
      <c r="B37" s="226"/>
      <c r="C37" s="227"/>
      <c r="D37" s="138">
        <v>81</v>
      </c>
      <c r="E37" s="80">
        <v>1711</v>
      </c>
      <c r="F37" s="114">
        <v>1677</v>
      </c>
      <c r="G37" s="166">
        <v>2.1</v>
      </c>
      <c r="H37" s="138">
        <v>83</v>
      </c>
      <c r="I37" s="80">
        <v>1778</v>
      </c>
      <c r="J37" s="80">
        <v>1732</v>
      </c>
      <c r="K37" s="166">
        <v>2.6</v>
      </c>
      <c r="L37">
        <v>25</v>
      </c>
    </row>
    <row r="38" spans="1:12" ht="12.75" customHeight="1">
      <c r="A38" s="225" t="s">
        <v>357</v>
      </c>
      <c r="B38" s="226"/>
      <c r="C38" s="227"/>
      <c r="D38" s="138">
        <v>36</v>
      </c>
      <c r="E38" s="80">
        <v>830</v>
      </c>
      <c r="F38" s="114">
        <v>806</v>
      </c>
      <c r="G38" s="166">
        <v>2.9</v>
      </c>
      <c r="H38" s="138">
        <v>36</v>
      </c>
      <c r="I38" s="80">
        <v>843</v>
      </c>
      <c r="J38" s="80">
        <v>816</v>
      </c>
      <c r="K38" s="166">
        <v>3.3</v>
      </c>
      <c r="L38">
        <v>26</v>
      </c>
    </row>
    <row r="39" spans="1:12" ht="12.75" customHeight="1">
      <c r="A39" s="225" t="s">
        <v>358</v>
      </c>
      <c r="B39" s="226"/>
      <c r="C39" s="227"/>
      <c r="D39" s="138">
        <v>41</v>
      </c>
      <c r="E39" s="80">
        <v>441</v>
      </c>
      <c r="F39" s="114">
        <v>435</v>
      </c>
      <c r="G39" s="166">
        <v>1.5</v>
      </c>
      <c r="H39" s="138">
        <v>47</v>
      </c>
      <c r="I39" s="80">
        <v>401</v>
      </c>
      <c r="J39" s="80">
        <v>396</v>
      </c>
      <c r="K39" s="166">
        <v>1.1</v>
      </c>
      <c r="L39">
        <v>27</v>
      </c>
    </row>
    <row r="40" spans="1:12" ht="12.75" customHeight="1">
      <c r="A40" s="225" t="s">
        <v>359</v>
      </c>
      <c r="B40" s="226"/>
      <c r="C40" s="227"/>
      <c r="D40" s="138">
        <v>44</v>
      </c>
      <c r="E40" s="80">
        <v>1738</v>
      </c>
      <c r="F40" s="114">
        <v>1689</v>
      </c>
      <c r="G40" s="166">
        <v>2.9</v>
      </c>
      <c r="H40" s="138">
        <v>43</v>
      </c>
      <c r="I40" s="80">
        <v>1728</v>
      </c>
      <c r="J40" s="80">
        <v>1687</v>
      </c>
      <c r="K40" s="166">
        <v>2.4</v>
      </c>
      <c r="L40">
        <v>28</v>
      </c>
    </row>
    <row r="41" spans="1:12" ht="12.75" customHeight="1">
      <c r="A41" s="225" t="s">
        <v>360</v>
      </c>
      <c r="B41" s="226"/>
      <c r="C41" s="227"/>
      <c r="D41" s="138">
        <v>8</v>
      </c>
      <c r="E41" s="80">
        <v>497</v>
      </c>
      <c r="F41" s="114">
        <v>488</v>
      </c>
      <c r="G41" s="166">
        <v>1.9</v>
      </c>
      <c r="H41" s="138">
        <v>42</v>
      </c>
      <c r="I41" s="80">
        <v>425</v>
      </c>
      <c r="J41" s="80">
        <v>425</v>
      </c>
      <c r="K41" s="166">
        <v>0.2</v>
      </c>
      <c r="L41">
        <v>29</v>
      </c>
    </row>
    <row r="42" spans="1:12" ht="12.75" customHeight="1">
      <c r="A42" s="225" t="s">
        <v>361</v>
      </c>
      <c r="B42" s="226"/>
      <c r="C42" s="227"/>
      <c r="D42" s="138">
        <v>89</v>
      </c>
      <c r="E42" s="80">
        <v>1767</v>
      </c>
      <c r="F42" s="114">
        <v>1724</v>
      </c>
      <c r="G42" s="166">
        <v>2.5</v>
      </c>
      <c r="H42" s="138">
        <v>88</v>
      </c>
      <c r="I42" s="80">
        <v>1833</v>
      </c>
      <c r="J42" s="80">
        <v>1796</v>
      </c>
      <c r="K42" s="166">
        <v>2.1</v>
      </c>
      <c r="L42">
        <v>30</v>
      </c>
    </row>
    <row r="43" spans="1:11" ht="12.75" customHeight="1">
      <c r="A43" s="225" t="s">
        <v>338</v>
      </c>
      <c r="B43" s="226"/>
      <c r="C43" s="227"/>
      <c r="D43" s="139"/>
      <c r="E43" s="81">
        <f>SUM(E31:E42)</f>
        <v>15690</v>
      </c>
      <c r="F43" s="32">
        <f>SUM(F31:F42)</f>
        <v>15344</v>
      </c>
      <c r="G43" s="166">
        <f>((E43-F43)/F43)*100</f>
        <v>2.2549530761209593</v>
      </c>
      <c r="H43" s="139"/>
      <c r="I43" s="81">
        <f>SUM(I31:I42)</f>
        <v>15378</v>
      </c>
      <c r="J43" s="81">
        <f>SUM(J31:J42)</f>
        <v>15076</v>
      </c>
      <c r="K43" s="166">
        <f>((I43-J43)/J43)*100</f>
        <v>2.003183868400106</v>
      </c>
    </row>
    <row r="44" spans="1:11" ht="12.75" customHeight="1">
      <c r="A44" s="58" t="s">
        <v>362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5" t="s">
        <v>363</v>
      </c>
      <c r="B45" s="226"/>
      <c r="C45" s="227"/>
      <c r="D45" s="138">
        <v>55</v>
      </c>
      <c r="E45" s="80">
        <v>1509</v>
      </c>
      <c r="F45" s="114">
        <v>1501</v>
      </c>
      <c r="G45" s="166">
        <v>0.5</v>
      </c>
      <c r="H45" s="138">
        <v>56</v>
      </c>
      <c r="I45" s="80">
        <v>1519</v>
      </c>
      <c r="J45" s="80">
        <v>1496</v>
      </c>
      <c r="K45" s="166">
        <v>1.5</v>
      </c>
      <c r="L45">
        <v>31</v>
      </c>
    </row>
    <row r="46" spans="1:12" ht="12.75" customHeight="1">
      <c r="A46" s="225" t="s">
        <v>364</v>
      </c>
      <c r="B46" s="226"/>
      <c r="C46" s="227"/>
      <c r="D46" s="138">
        <v>22</v>
      </c>
      <c r="E46" s="80">
        <v>1035</v>
      </c>
      <c r="F46" s="114">
        <v>1006</v>
      </c>
      <c r="G46" s="166">
        <v>2.9</v>
      </c>
      <c r="H46" s="138">
        <v>23</v>
      </c>
      <c r="I46" s="80">
        <v>969</v>
      </c>
      <c r="J46" s="80">
        <v>952</v>
      </c>
      <c r="K46" s="166">
        <v>1.7</v>
      </c>
      <c r="L46">
        <v>32</v>
      </c>
    </row>
    <row r="47" spans="1:12" ht="12.75" customHeight="1">
      <c r="A47" s="225" t="s">
        <v>365</v>
      </c>
      <c r="B47" s="226"/>
      <c r="C47" s="227"/>
      <c r="D47" s="138">
        <v>22</v>
      </c>
      <c r="E47" s="80">
        <v>1740</v>
      </c>
      <c r="F47" s="114">
        <v>1694</v>
      </c>
      <c r="G47" s="166">
        <v>2.8</v>
      </c>
      <c r="H47" s="138">
        <v>22</v>
      </c>
      <c r="I47" s="80">
        <v>1625</v>
      </c>
      <c r="J47" s="80">
        <v>1594</v>
      </c>
      <c r="K47" s="166">
        <v>2</v>
      </c>
      <c r="L47">
        <v>33</v>
      </c>
    </row>
    <row r="48" spans="1:12" ht="12.75" customHeight="1">
      <c r="A48" s="225" t="s">
        <v>366</v>
      </c>
      <c r="B48" s="226"/>
      <c r="C48" s="227"/>
      <c r="D48" s="138">
        <v>2</v>
      </c>
      <c r="E48" s="80">
        <v>1115</v>
      </c>
      <c r="F48" s="114">
        <v>1128</v>
      </c>
      <c r="G48" s="166">
        <v>-1.2</v>
      </c>
      <c r="H48" s="138">
        <v>2</v>
      </c>
      <c r="I48" s="80">
        <v>1128</v>
      </c>
      <c r="J48" s="80">
        <v>1122</v>
      </c>
      <c r="K48" s="166">
        <v>0.5</v>
      </c>
      <c r="L48">
        <v>34</v>
      </c>
    </row>
    <row r="49" spans="1:12" ht="12.75" customHeight="1">
      <c r="A49" s="225" t="s">
        <v>367</v>
      </c>
      <c r="B49" s="226"/>
      <c r="C49" s="227"/>
      <c r="D49" s="138">
        <v>35</v>
      </c>
      <c r="E49" s="80">
        <v>1147</v>
      </c>
      <c r="F49" s="114">
        <v>1146</v>
      </c>
      <c r="G49" s="166">
        <v>0.1</v>
      </c>
      <c r="H49" s="138">
        <v>27</v>
      </c>
      <c r="I49" s="80">
        <v>1163</v>
      </c>
      <c r="J49" s="80">
        <v>1165</v>
      </c>
      <c r="K49" s="166">
        <v>-0.1</v>
      </c>
      <c r="L49">
        <v>35</v>
      </c>
    </row>
    <row r="50" spans="1:12" ht="12.75" customHeight="1">
      <c r="A50" s="225" t="s">
        <v>368</v>
      </c>
      <c r="B50" s="226"/>
      <c r="C50" s="227"/>
      <c r="D50" s="138">
        <v>44</v>
      </c>
      <c r="E50" s="80">
        <v>1167</v>
      </c>
      <c r="F50" s="114">
        <v>1126</v>
      </c>
      <c r="G50" s="166">
        <v>3.6</v>
      </c>
      <c r="H50" s="138">
        <v>45</v>
      </c>
      <c r="I50" s="80">
        <v>1143</v>
      </c>
      <c r="J50" s="80">
        <v>1104</v>
      </c>
      <c r="K50" s="166">
        <v>3.6</v>
      </c>
      <c r="L50">
        <v>36</v>
      </c>
    </row>
    <row r="51" spans="1:12" ht="12.75" customHeight="1">
      <c r="A51" s="225" t="s">
        <v>369</v>
      </c>
      <c r="B51" s="226"/>
      <c r="C51" s="227"/>
      <c r="D51" s="138">
        <v>19</v>
      </c>
      <c r="E51" s="80">
        <v>1631</v>
      </c>
      <c r="F51" s="114">
        <v>1585</v>
      </c>
      <c r="G51" s="166">
        <v>2.9</v>
      </c>
      <c r="H51" s="138">
        <v>21</v>
      </c>
      <c r="I51" s="80">
        <v>1491</v>
      </c>
      <c r="J51" s="80">
        <v>1452</v>
      </c>
      <c r="K51" s="166">
        <v>2.7</v>
      </c>
      <c r="L51">
        <v>37</v>
      </c>
    </row>
    <row r="52" spans="1:12" ht="12.75" customHeight="1">
      <c r="A52" s="225" t="s">
        <v>370</v>
      </c>
      <c r="B52" s="226"/>
      <c r="C52" s="227"/>
      <c r="D52" s="138">
        <v>101</v>
      </c>
      <c r="E52" s="80">
        <v>4557</v>
      </c>
      <c r="F52" s="114">
        <v>4410</v>
      </c>
      <c r="G52" s="166">
        <v>3.3</v>
      </c>
      <c r="H52" s="138">
        <v>107</v>
      </c>
      <c r="I52" s="80">
        <v>4482</v>
      </c>
      <c r="J52" s="80">
        <v>4315</v>
      </c>
      <c r="K52" s="166">
        <v>3.9</v>
      </c>
      <c r="L52">
        <v>38</v>
      </c>
    </row>
    <row r="53" spans="1:11" ht="12.75" customHeight="1">
      <c r="A53" s="225" t="s">
        <v>338</v>
      </c>
      <c r="B53" s="226"/>
      <c r="C53" s="227"/>
      <c r="D53" s="139"/>
      <c r="E53" s="81">
        <f>SUM(E45:E52)</f>
        <v>13901</v>
      </c>
      <c r="F53" s="32">
        <f>SUM(F45:F52)</f>
        <v>13596</v>
      </c>
      <c r="G53" s="166">
        <f>((E53-F53)/F53)*100</f>
        <v>2.2433068549573405</v>
      </c>
      <c r="H53" s="139"/>
      <c r="I53" s="81">
        <f>SUM(I45:I52)</f>
        <v>13520</v>
      </c>
      <c r="J53" s="81">
        <f>SUM(J45:J52)</f>
        <v>13200</v>
      </c>
      <c r="K53" s="166">
        <f>((I53-J53)/J53)*100</f>
        <v>2.4242424242424243</v>
      </c>
    </row>
    <row r="54" spans="1:11" ht="12.75" customHeight="1">
      <c r="A54" s="58" t="s">
        <v>371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5" t="s">
        <v>372</v>
      </c>
      <c r="B55" s="226"/>
      <c r="C55" s="227"/>
      <c r="D55" s="138">
        <v>37</v>
      </c>
      <c r="E55" s="80">
        <v>134</v>
      </c>
      <c r="F55" s="114">
        <v>133</v>
      </c>
      <c r="G55" s="166">
        <v>0.5</v>
      </c>
      <c r="H55" s="138">
        <v>39</v>
      </c>
      <c r="I55" s="80">
        <v>126</v>
      </c>
      <c r="J55" s="80">
        <v>127</v>
      </c>
      <c r="K55" s="166">
        <v>-0.7</v>
      </c>
      <c r="L55">
        <v>39</v>
      </c>
    </row>
    <row r="56" spans="1:12" ht="12.75" customHeight="1">
      <c r="A56" s="225" t="s">
        <v>373</v>
      </c>
      <c r="B56" s="226"/>
      <c r="C56" s="227"/>
      <c r="D56" s="138">
        <v>42</v>
      </c>
      <c r="E56" s="80">
        <v>1061</v>
      </c>
      <c r="F56" s="114">
        <v>1040</v>
      </c>
      <c r="G56" s="166">
        <v>2.1</v>
      </c>
      <c r="H56" s="138">
        <v>42</v>
      </c>
      <c r="I56" s="80">
        <v>969</v>
      </c>
      <c r="J56" s="80">
        <v>961</v>
      </c>
      <c r="K56" s="166">
        <v>0.9</v>
      </c>
      <c r="L56">
        <v>40</v>
      </c>
    </row>
    <row r="57" spans="1:12" ht="12.75" customHeight="1">
      <c r="A57" s="225" t="s">
        <v>374</v>
      </c>
      <c r="B57" s="226"/>
      <c r="C57" s="227"/>
      <c r="D57" s="138">
        <v>77</v>
      </c>
      <c r="E57" s="80">
        <v>3488</v>
      </c>
      <c r="F57" s="114">
        <v>3344</v>
      </c>
      <c r="G57" s="166">
        <v>4.3</v>
      </c>
      <c r="H57" s="138">
        <v>81</v>
      </c>
      <c r="I57" s="80">
        <v>3579</v>
      </c>
      <c r="J57" s="80">
        <v>3464</v>
      </c>
      <c r="K57" s="166">
        <v>3.3</v>
      </c>
      <c r="L57">
        <v>41</v>
      </c>
    </row>
    <row r="58" spans="1:12" ht="12.75" customHeight="1">
      <c r="A58" s="225" t="s">
        <v>375</v>
      </c>
      <c r="B58" s="226"/>
      <c r="C58" s="227"/>
      <c r="D58" s="138">
        <v>50</v>
      </c>
      <c r="E58" s="80">
        <v>1052</v>
      </c>
      <c r="F58" s="114">
        <v>1019</v>
      </c>
      <c r="G58" s="166">
        <v>3.3</v>
      </c>
      <c r="H58" s="138">
        <v>54</v>
      </c>
      <c r="I58" s="80">
        <v>946</v>
      </c>
      <c r="J58" s="80">
        <v>923</v>
      </c>
      <c r="K58" s="166">
        <v>2.5</v>
      </c>
      <c r="L58">
        <v>42</v>
      </c>
    </row>
    <row r="59" spans="1:23" ht="12.75" customHeight="1">
      <c r="A59" s="225" t="s">
        <v>376</v>
      </c>
      <c r="B59" s="226"/>
      <c r="C59" s="227"/>
      <c r="D59" s="138">
        <v>11</v>
      </c>
      <c r="E59" s="80">
        <v>79</v>
      </c>
      <c r="F59" s="114">
        <v>77</v>
      </c>
      <c r="G59" s="166">
        <v>1.9</v>
      </c>
      <c r="H59" s="138">
        <v>11</v>
      </c>
      <c r="I59" s="80">
        <v>67</v>
      </c>
      <c r="J59" s="80">
        <v>65</v>
      </c>
      <c r="K59" s="166">
        <v>2.6</v>
      </c>
      <c r="L59">
        <v>43</v>
      </c>
      <c r="P59" s="113"/>
      <c r="Q59" s="113" t="s">
        <v>322</v>
      </c>
      <c r="R59" s="113" t="s">
        <v>323</v>
      </c>
      <c r="S59" s="104" t="s">
        <v>324</v>
      </c>
      <c r="T59" s="113" t="s">
        <v>326</v>
      </c>
      <c r="U59" s="113" t="s">
        <v>327</v>
      </c>
      <c r="V59" s="106" t="s">
        <v>328</v>
      </c>
      <c r="W59" s="70" t="s">
        <v>57</v>
      </c>
    </row>
    <row r="60" spans="1:23" ht="12.75" customHeight="1">
      <c r="A60" s="225" t="s">
        <v>377</v>
      </c>
      <c r="B60" s="226"/>
      <c r="C60" s="227"/>
      <c r="D60" s="138">
        <v>0</v>
      </c>
      <c r="E60" s="80">
        <v>585</v>
      </c>
      <c r="F60" s="114">
        <v>570</v>
      </c>
      <c r="G60" s="166">
        <v>2.7</v>
      </c>
      <c r="H60" s="138">
        <v>0</v>
      </c>
      <c r="I60" s="80">
        <v>532</v>
      </c>
      <c r="J60" s="80">
        <v>518</v>
      </c>
      <c r="K60" s="166">
        <v>2.7</v>
      </c>
      <c r="L60">
        <v>44</v>
      </c>
      <c r="P60" s="136"/>
      <c r="Q60" s="136">
        <v>55966</v>
      </c>
      <c r="R60" s="136">
        <v>54657</v>
      </c>
      <c r="S60" s="137">
        <v>2.4</v>
      </c>
      <c r="T60" s="136">
        <v>54498</v>
      </c>
      <c r="U60" s="136">
        <v>53272</v>
      </c>
      <c r="V60" s="137">
        <v>2.3</v>
      </c>
      <c r="W60">
        <v>1</v>
      </c>
    </row>
    <row r="61" spans="1:12" ht="12.75" customHeight="1">
      <c r="A61" s="225" t="s">
        <v>378</v>
      </c>
      <c r="B61" s="226"/>
      <c r="C61" s="227"/>
      <c r="D61" s="138">
        <v>69</v>
      </c>
      <c r="E61" s="80">
        <v>654</v>
      </c>
      <c r="F61" s="114">
        <v>636</v>
      </c>
      <c r="G61" s="166">
        <v>2.9</v>
      </c>
      <c r="H61" s="138">
        <v>68</v>
      </c>
      <c r="I61" s="80">
        <v>523</v>
      </c>
      <c r="J61" s="80">
        <v>509</v>
      </c>
      <c r="K61" s="166">
        <v>2.7</v>
      </c>
      <c r="L61">
        <v>45</v>
      </c>
    </row>
    <row r="62" spans="1:12" ht="12.75" customHeight="1">
      <c r="A62" s="225" t="s">
        <v>379</v>
      </c>
      <c r="B62" s="226"/>
      <c r="C62" s="227"/>
      <c r="D62" s="138">
        <v>34</v>
      </c>
      <c r="E62" s="80">
        <v>414</v>
      </c>
      <c r="F62" s="114">
        <v>404</v>
      </c>
      <c r="G62" s="166">
        <v>2.4</v>
      </c>
      <c r="H62" s="138">
        <v>34</v>
      </c>
      <c r="I62" s="80">
        <v>393</v>
      </c>
      <c r="J62" s="80">
        <v>383</v>
      </c>
      <c r="K62" s="166">
        <v>2.6</v>
      </c>
      <c r="L62">
        <v>46</v>
      </c>
    </row>
    <row r="63" spans="1:12" ht="12.75" customHeight="1">
      <c r="A63" s="225" t="s">
        <v>380</v>
      </c>
      <c r="B63" s="226"/>
      <c r="C63" s="227"/>
      <c r="D63" s="138">
        <v>0</v>
      </c>
      <c r="E63" s="80">
        <v>837</v>
      </c>
      <c r="F63" s="114">
        <v>811</v>
      </c>
      <c r="G63" s="166">
        <v>3.2</v>
      </c>
      <c r="H63" s="138">
        <v>43</v>
      </c>
      <c r="I63" s="80">
        <v>829</v>
      </c>
      <c r="J63" s="80">
        <v>807</v>
      </c>
      <c r="K63" s="166">
        <v>2.7</v>
      </c>
      <c r="L63">
        <v>47</v>
      </c>
    </row>
    <row r="64" spans="1:12" ht="12.75" customHeight="1">
      <c r="A64" s="225" t="s">
        <v>381</v>
      </c>
      <c r="B64" s="226"/>
      <c r="C64" s="227"/>
      <c r="D64" s="138">
        <v>101</v>
      </c>
      <c r="E64" s="80">
        <v>951</v>
      </c>
      <c r="F64" s="114">
        <v>934</v>
      </c>
      <c r="G64" s="166">
        <v>1.8</v>
      </c>
      <c r="H64" s="138">
        <v>99</v>
      </c>
      <c r="I64" s="80">
        <v>889</v>
      </c>
      <c r="J64" s="80">
        <v>871</v>
      </c>
      <c r="K64" s="166">
        <v>2</v>
      </c>
      <c r="L64">
        <v>48</v>
      </c>
    </row>
    <row r="65" spans="1:12" ht="12.75" customHeight="1">
      <c r="A65" s="225" t="s">
        <v>382</v>
      </c>
      <c r="B65" s="226"/>
      <c r="C65" s="227"/>
      <c r="D65" s="138">
        <v>41</v>
      </c>
      <c r="E65" s="80">
        <v>574</v>
      </c>
      <c r="F65" s="114">
        <v>555</v>
      </c>
      <c r="G65" s="166">
        <v>3.4</v>
      </c>
      <c r="H65" s="138">
        <v>42</v>
      </c>
      <c r="I65" s="80">
        <v>552</v>
      </c>
      <c r="J65" s="80">
        <v>524</v>
      </c>
      <c r="K65" s="166">
        <v>5.4</v>
      </c>
      <c r="L65">
        <v>49</v>
      </c>
    </row>
    <row r="66" spans="1:12" ht="12.75" customHeight="1">
      <c r="A66" s="225" t="s">
        <v>383</v>
      </c>
      <c r="B66" s="226"/>
      <c r="C66" s="227"/>
      <c r="D66" s="138">
        <v>26</v>
      </c>
      <c r="E66" s="80">
        <v>1072</v>
      </c>
      <c r="F66" s="114">
        <v>1037</v>
      </c>
      <c r="G66" s="166">
        <v>3.4</v>
      </c>
      <c r="H66" s="138">
        <v>82</v>
      </c>
      <c r="I66" s="80">
        <v>1010</v>
      </c>
      <c r="J66" s="80">
        <v>989</v>
      </c>
      <c r="K66" s="166">
        <v>2.1</v>
      </c>
      <c r="L66">
        <v>50</v>
      </c>
    </row>
    <row r="67" spans="1:12" ht="12.75" customHeight="1">
      <c r="A67" s="225" t="s">
        <v>384</v>
      </c>
      <c r="B67" s="226"/>
      <c r="C67" s="227"/>
      <c r="D67" s="138">
        <v>88</v>
      </c>
      <c r="E67" s="80">
        <v>462</v>
      </c>
      <c r="F67" s="114">
        <v>455</v>
      </c>
      <c r="G67" s="166">
        <v>1.6</v>
      </c>
      <c r="H67" s="138">
        <v>87</v>
      </c>
      <c r="I67" s="80">
        <v>415</v>
      </c>
      <c r="J67" s="80">
        <v>409</v>
      </c>
      <c r="K67" s="166">
        <v>1.5</v>
      </c>
      <c r="L67">
        <v>51</v>
      </c>
    </row>
    <row r="68" spans="1:11" ht="12.75" customHeight="1">
      <c r="A68" s="225" t="s">
        <v>338</v>
      </c>
      <c r="B68" s="226"/>
      <c r="C68" s="227"/>
      <c r="D68" s="71"/>
      <c r="E68" s="81">
        <f>SUM(E55:E67)</f>
        <v>11363</v>
      </c>
      <c r="F68" s="32">
        <f>SUM(F55:F67)</f>
        <v>11015</v>
      </c>
      <c r="G68" s="166">
        <f>((E68-F68)/F68)*100</f>
        <v>3.159328188833409</v>
      </c>
      <c r="H68" s="82"/>
      <c r="I68" s="81">
        <f>SUM(I55:I67)</f>
        <v>10830</v>
      </c>
      <c r="J68" s="81">
        <f>SUM(J55:J67)</f>
        <v>10550</v>
      </c>
      <c r="K68" s="166">
        <f>((I68-J68)/J68)*100</f>
        <v>2.654028436018957</v>
      </c>
    </row>
    <row r="69" spans="1:11" ht="12.75" customHeight="1">
      <c r="A69" s="228" t="s">
        <v>385</v>
      </c>
      <c r="B69" s="229"/>
      <c r="C69" s="230"/>
      <c r="D69" s="81">
        <f>SUM(D6:D68)</f>
        <v>2301</v>
      </c>
      <c r="E69" s="81">
        <f>Q60</f>
        <v>55966</v>
      </c>
      <c r="F69" s="32">
        <f>R60</f>
        <v>54657</v>
      </c>
      <c r="G69" s="166">
        <f>S60</f>
        <v>2.4</v>
      </c>
      <c r="H69" s="81">
        <f>SUM(H6:H68)</f>
        <v>2396</v>
      </c>
      <c r="I69" s="81">
        <f>T60</f>
        <v>54498</v>
      </c>
      <c r="J69" s="81">
        <f>U60</f>
        <v>53272</v>
      </c>
      <c r="K69" s="166">
        <f>V60</f>
        <v>2.3</v>
      </c>
    </row>
    <row r="70" spans="1:11" ht="12.75">
      <c r="A70" s="231" t="s">
        <v>386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387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316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42491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317</v>
      </c>
      <c r="E4" s="205" t="s">
        <v>318</v>
      </c>
      <c r="F4" s="206"/>
      <c r="G4" s="251" t="s">
        <v>319</v>
      </c>
      <c r="H4" s="246" t="s">
        <v>317</v>
      </c>
      <c r="I4" s="205" t="s">
        <v>318</v>
      </c>
      <c r="J4" s="206"/>
      <c r="K4" s="251" t="s">
        <v>319</v>
      </c>
    </row>
    <row r="5" spans="1:11" ht="25.5">
      <c r="A5" s="240"/>
      <c r="B5" s="241"/>
      <c r="C5" s="242"/>
      <c r="D5" s="247"/>
      <c r="E5" s="28" t="str">
        <f>CONCATENATE(Data!A4,"   (Preliminary)")</f>
        <v>2017   (Preliminary)</v>
      </c>
      <c r="F5" s="28">
        <f>Data!A4-1</f>
        <v>2016</v>
      </c>
      <c r="G5" s="252"/>
      <c r="H5" s="247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2"/>
    </row>
    <row r="6" spans="1:11" ht="12.75">
      <c r="A6" s="248"/>
      <c r="B6" s="249"/>
      <c r="C6" s="250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320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321</v>
      </c>
      <c r="E8" s="66" t="s">
        <v>322</v>
      </c>
      <c r="F8" s="66" t="s">
        <v>323</v>
      </c>
      <c r="G8" s="130" t="s">
        <v>324</v>
      </c>
      <c r="H8" s="66" t="s">
        <v>325</v>
      </c>
      <c r="I8" s="66" t="s">
        <v>326</v>
      </c>
      <c r="J8" s="66" t="s">
        <v>327</v>
      </c>
      <c r="K8" s="131" t="s">
        <v>328</v>
      </c>
      <c r="L8" s="70" t="s">
        <v>57</v>
      </c>
    </row>
    <row r="9" spans="1:12" ht="12.75" customHeight="1">
      <c r="A9" s="225" t="s">
        <v>329</v>
      </c>
      <c r="B9" s="226"/>
      <c r="C9" s="227"/>
      <c r="D9" s="138">
        <v>15</v>
      </c>
      <c r="E9" s="80">
        <v>2071</v>
      </c>
      <c r="F9" s="80">
        <v>2054</v>
      </c>
      <c r="G9" s="166">
        <v>0.9</v>
      </c>
      <c r="H9" s="138">
        <v>0</v>
      </c>
      <c r="I9" s="80">
        <v>2130</v>
      </c>
      <c r="J9" s="80">
        <v>2100</v>
      </c>
      <c r="K9" s="166">
        <v>1.4</v>
      </c>
      <c r="L9">
        <v>1</v>
      </c>
    </row>
    <row r="10" spans="1:12" ht="12.75" customHeight="1">
      <c r="A10" s="225" t="s">
        <v>330</v>
      </c>
      <c r="B10" s="226"/>
      <c r="C10" s="227"/>
      <c r="D10" s="138">
        <v>21</v>
      </c>
      <c r="E10" s="80">
        <v>242</v>
      </c>
      <c r="F10" s="80">
        <v>241</v>
      </c>
      <c r="G10" s="166">
        <v>0.2</v>
      </c>
      <c r="H10" s="138">
        <v>0</v>
      </c>
      <c r="I10" s="80">
        <v>231</v>
      </c>
      <c r="J10" s="80">
        <v>228</v>
      </c>
      <c r="K10" s="166">
        <v>1</v>
      </c>
      <c r="L10">
        <v>2</v>
      </c>
    </row>
    <row r="11" spans="1:12" ht="12.75" customHeight="1">
      <c r="A11" s="225" t="s">
        <v>331</v>
      </c>
      <c r="B11" s="226"/>
      <c r="C11" s="227"/>
      <c r="D11" s="138">
        <v>46</v>
      </c>
      <c r="E11" s="80">
        <v>4011</v>
      </c>
      <c r="F11" s="80">
        <v>4008</v>
      </c>
      <c r="G11" s="166">
        <v>0.1</v>
      </c>
      <c r="H11" s="138">
        <v>43</v>
      </c>
      <c r="I11" s="80">
        <v>3938</v>
      </c>
      <c r="J11" s="80">
        <v>3887</v>
      </c>
      <c r="K11" s="166">
        <v>1.3</v>
      </c>
      <c r="L11">
        <v>3</v>
      </c>
    </row>
    <row r="12" spans="1:12" ht="12.75" customHeight="1">
      <c r="A12" s="225" t="s">
        <v>332</v>
      </c>
      <c r="B12" s="226"/>
      <c r="C12" s="227"/>
      <c r="D12" s="138">
        <v>75</v>
      </c>
      <c r="E12" s="80">
        <v>579</v>
      </c>
      <c r="F12" s="80">
        <v>578</v>
      </c>
      <c r="G12" s="166">
        <v>0</v>
      </c>
      <c r="H12" s="138">
        <v>78</v>
      </c>
      <c r="I12" s="80">
        <v>564</v>
      </c>
      <c r="J12" s="80">
        <v>562</v>
      </c>
      <c r="K12" s="166">
        <v>0.4</v>
      </c>
      <c r="L12">
        <v>4</v>
      </c>
    </row>
    <row r="13" spans="1:12" ht="12.75" customHeight="1">
      <c r="A13" s="225" t="s">
        <v>333</v>
      </c>
      <c r="B13" s="226"/>
      <c r="C13" s="227"/>
      <c r="D13" s="138">
        <v>41</v>
      </c>
      <c r="E13" s="80">
        <v>4684</v>
      </c>
      <c r="F13" s="80">
        <v>4648</v>
      </c>
      <c r="G13" s="166">
        <v>0.8</v>
      </c>
      <c r="H13" s="138">
        <v>39</v>
      </c>
      <c r="I13" s="80">
        <v>4704</v>
      </c>
      <c r="J13" s="80">
        <v>4634</v>
      </c>
      <c r="K13" s="166">
        <v>1.5</v>
      </c>
      <c r="L13">
        <v>5</v>
      </c>
    </row>
    <row r="14" spans="1:12" ht="12.75" customHeight="1">
      <c r="A14" s="225" t="s">
        <v>334</v>
      </c>
      <c r="B14" s="226"/>
      <c r="C14" s="227"/>
      <c r="D14" s="138">
        <v>82</v>
      </c>
      <c r="E14" s="80">
        <v>6705</v>
      </c>
      <c r="F14" s="80">
        <v>6668</v>
      </c>
      <c r="G14" s="166">
        <v>0.6</v>
      </c>
      <c r="H14" s="138">
        <v>83</v>
      </c>
      <c r="I14" s="80">
        <v>7203</v>
      </c>
      <c r="J14" s="80">
        <v>7112</v>
      </c>
      <c r="K14" s="166">
        <v>1.3</v>
      </c>
      <c r="L14">
        <v>6</v>
      </c>
    </row>
    <row r="15" spans="1:12" ht="12.75" customHeight="1">
      <c r="A15" s="225" t="s">
        <v>335</v>
      </c>
      <c r="B15" s="226"/>
      <c r="C15" s="227"/>
      <c r="D15" s="138">
        <v>18</v>
      </c>
      <c r="E15" s="80">
        <v>4446</v>
      </c>
      <c r="F15" s="80">
        <v>4381</v>
      </c>
      <c r="G15" s="166">
        <v>1.5</v>
      </c>
      <c r="H15" s="138">
        <v>17</v>
      </c>
      <c r="I15" s="80">
        <v>4382</v>
      </c>
      <c r="J15" s="80">
        <v>4312</v>
      </c>
      <c r="K15" s="166">
        <v>1.6</v>
      </c>
      <c r="L15">
        <v>7</v>
      </c>
    </row>
    <row r="16" spans="1:12" ht="12.75" customHeight="1">
      <c r="A16" s="225" t="s">
        <v>336</v>
      </c>
      <c r="B16" s="226"/>
      <c r="C16" s="227"/>
      <c r="D16" s="138">
        <v>69</v>
      </c>
      <c r="E16" s="80">
        <v>539</v>
      </c>
      <c r="F16" s="80">
        <v>543</v>
      </c>
      <c r="G16" s="166">
        <v>-0.7</v>
      </c>
      <c r="H16" s="138">
        <v>66</v>
      </c>
      <c r="I16" s="80">
        <v>552</v>
      </c>
      <c r="J16" s="80">
        <v>531</v>
      </c>
      <c r="K16" s="166">
        <v>4.1</v>
      </c>
      <c r="L16">
        <v>8</v>
      </c>
    </row>
    <row r="17" spans="1:12" ht="12.75" customHeight="1">
      <c r="A17" s="225" t="s">
        <v>337</v>
      </c>
      <c r="B17" s="226"/>
      <c r="C17" s="227"/>
      <c r="D17" s="138">
        <v>11</v>
      </c>
      <c r="E17" s="80">
        <v>123</v>
      </c>
      <c r="F17" s="80">
        <v>124</v>
      </c>
      <c r="G17" s="166">
        <v>-0.4</v>
      </c>
      <c r="H17" s="138">
        <v>13</v>
      </c>
      <c r="I17" s="80">
        <v>127</v>
      </c>
      <c r="J17" s="80">
        <v>125</v>
      </c>
      <c r="K17" s="166">
        <v>1.3</v>
      </c>
      <c r="L17">
        <v>9</v>
      </c>
    </row>
    <row r="18" spans="1:11" ht="12.75" customHeight="1">
      <c r="A18" s="225" t="s">
        <v>338</v>
      </c>
      <c r="B18" s="226"/>
      <c r="C18" s="227"/>
      <c r="D18" s="139"/>
      <c r="E18" s="81">
        <f>SUM(E9:E17)</f>
        <v>23400</v>
      </c>
      <c r="F18" s="81">
        <f>SUM(F9:F17)</f>
        <v>23245</v>
      </c>
      <c r="G18" s="166">
        <f>((E18-F18)/F18)*100</f>
        <v>0.6668100666810067</v>
      </c>
      <c r="H18" s="139"/>
      <c r="I18" s="81">
        <f>SUM(I9:I17)</f>
        <v>23831</v>
      </c>
      <c r="J18" s="81">
        <f>SUM(J9:J17)</f>
        <v>23491</v>
      </c>
      <c r="K18" s="166">
        <f>((I18-J18)/J18)*100</f>
        <v>1.447362819803329</v>
      </c>
    </row>
    <row r="19" spans="1:11" ht="12.75" customHeight="1">
      <c r="A19" s="58" t="s">
        <v>339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5" t="s">
        <v>340</v>
      </c>
      <c r="B20" s="226"/>
      <c r="C20" s="227"/>
      <c r="D20" s="138">
        <v>7</v>
      </c>
      <c r="E20" s="80">
        <v>479</v>
      </c>
      <c r="F20" s="80">
        <v>470</v>
      </c>
      <c r="G20" s="166">
        <v>2</v>
      </c>
      <c r="H20" s="138">
        <v>8</v>
      </c>
      <c r="I20" s="80">
        <v>437</v>
      </c>
      <c r="J20" s="80">
        <v>432</v>
      </c>
      <c r="K20" s="166">
        <v>1.2</v>
      </c>
      <c r="L20">
        <v>10</v>
      </c>
    </row>
    <row r="21" spans="1:12" ht="12.75" customHeight="1">
      <c r="A21" s="225" t="s">
        <v>341</v>
      </c>
      <c r="B21" s="226"/>
      <c r="C21" s="227"/>
      <c r="D21" s="138">
        <v>3</v>
      </c>
      <c r="E21" s="80">
        <v>214</v>
      </c>
      <c r="F21" s="80">
        <v>217</v>
      </c>
      <c r="G21" s="166">
        <v>-1.2</v>
      </c>
      <c r="H21" s="138">
        <v>3</v>
      </c>
      <c r="I21" s="80">
        <v>207</v>
      </c>
      <c r="J21" s="80">
        <v>207</v>
      </c>
      <c r="K21" s="166">
        <v>-0.2</v>
      </c>
      <c r="L21">
        <v>11</v>
      </c>
    </row>
    <row r="22" spans="1:12" ht="12.75" customHeight="1">
      <c r="A22" s="225" t="s">
        <v>342</v>
      </c>
      <c r="B22" s="226"/>
      <c r="C22" s="227"/>
      <c r="D22" s="138">
        <v>134</v>
      </c>
      <c r="E22" s="80">
        <v>9625</v>
      </c>
      <c r="F22" s="80">
        <v>9562</v>
      </c>
      <c r="G22" s="166">
        <v>0.7</v>
      </c>
      <c r="H22" s="138">
        <v>136</v>
      </c>
      <c r="I22" s="80">
        <v>10029</v>
      </c>
      <c r="J22" s="80">
        <v>9782</v>
      </c>
      <c r="K22" s="166">
        <v>2.5</v>
      </c>
      <c r="L22">
        <v>12</v>
      </c>
    </row>
    <row r="23" spans="1:12" ht="12.75" customHeight="1">
      <c r="A23" s="225" t="s">
        <v>343</v>
      </c>
      <c r="B23" s="226"/>
      <c r="C23" s="227"/>
      <c r="D23" s="138">
        <v>84</v>
      </c>
      <c r="E23" s="80">
        <v>5340</v>
      </c>
      <c r="F23" s="80">
        <v>5298</v>
      </c>
      <c r="G23" s="166">
        <v>0.8</v>
      </c>
      <c r="H23" s="138">
        <v>83</v>
      </c>
      <c r="I23" s="80">
        <v>5585</v>
      </c>
      <c r="J23" s="80">
        <v>5503</v>
      </c>
      <c r="K23" s="166">
        <v>1.5</v>
      </c>
      <c r="L23">
        <v>13</v>
      </c>
    </row>
    <row r="24" spans="1:12" ht="12.75" customHeight="1">
      <c r="A24" s="225" t="s">
        <v>344</v>
      </c>
      <c r="B24" s="226"/>
      <c r="C24" s="227"/>
      <c r="D24" s="138">
        <v>23</v>
      </c>
      <c r="E24" s="80">
        <v>3743</v>
      </c>
      <c r="F24" s="80">
        <v>3690</v>
      </c>
      <c r="G24" s="166">
        <v>1.4</v>
      </c>
      <c r="H24" s="138">
        <v>23</v>
      </c>
      <c r="I24" s="80">
        <v>3695</v>
      </c>
      <c r="J24" s="80">
        <v>3593</v>
      </c>
      <c r="K24" s="166">
        <v>2.9</v>
      </c>
      <c r="L24">
        <v>14</v>
      </c>
    </row>
    <row r="25" spans="1:12" ht="12.75" customHeight="1">
      <c r="A25" s="225" t="s">
        <v>345</v>
      </c>
      <c r="B25" s="226"/>
      <c r="C25" s="227"/>
      <c r="D25" s="138">
        <v>18</v>
      </c>
      <c r="E25" s="80">
        <v>4802</v>
      </c>
      <c r="F25" s="80">
        <v>4757</v>
      </c>
      <c r="G25" s="166">
        <v>1</v>
      </c>
      <c r="H25" s="138">
        <v>18</v>
      </c>
      <c r="I25" s="80">
        <v>4847</v>
      </c>
      <c r="J25" s="80">
        <v>4681</v>
      </c>
      <c r="K25" s="166">
        <v>3.6</v>
      </c>
      <c r="L25">
        <v>15</v>
      </c>
    </row>
    <row r="26" spans="1:12" ht="12.75" customHeight="1">
      <c r="A26" s="225" t="s">
        <v>346</v>
      </c>
      <c r="B26" s="226"/>
      <c r="C26" s="227"/>
      <c r="D26" s="138">
        <v>34</v>
      </c>
      <c r="E26" s="80">
        <v>2033</v>
      </c>
      <c r="F26" s="80">
        <v>2008</v>
      </c>
      <c r="G26" s="166">
        <v>1.2</v>
      </c>
      <c r="H26" s="138">
        <v>36</v>
      </c>
      <c r="I26" s="80">
        <v>2032</v>
      </c>
      <c r="J26" s="80">
        <v>1975</v>
      </c>
      <c r="K26" s="166">
        <v>2.9</v>
      </c>
      <c r="L26">
        <v>16</v>
      </c>
    </row>
    <row r="27" spans="1:12" ht="12.75" customHeight="1">
      <c r="A27" s="225" t="s">
        <v>347</v>
      </c>
      <c r="B27" s="226"/>
      <c r="C27" s="227"/>
      <c r="D27" s="138">
        <v>367</v>
      </c>
      <c r="E27" s="80">
        <v>4389</v>
      </c>
      <c r="F27" s="80">
        <v>4356</v>
      </c>
      <c r="G27" s="166">
        <v>0.8</v>
      </c>
      <c r="H27" s="138">
        <v>369</v>
      </c>
      <c r="I27" s="80">
        <v>4425</v>
      </c>
      <c r="J27" s="80">
        <v>4320</v>
      </c>
      <c r="K27" s="166">
        <v>2.4</v>
      </c>
      <c r="L27">
        <v>17</v>
      </c>
    </row>
    <row r="28" spans="1:12" ht="12.75" customHeight="1">
      <c r="A28" s="225" t="s">
        <v>348</v>
      </c>
      <c r="B28" s="226"/>
      <c r="C28" s="227"/>
      <c r="D28" s="138">
        <v>19</v>
      </c>
      <c r="E28" s="80">
        <v>658</v>
      </c>
      <c r="F28" s="80">
        <v>654</v>
      </c>
      <c r="G28" s="166">
        <v>0.6</v>
      </c>
      <c r="H28" s="138">
        <v>16</v>
      </c>
      <c r="I28" s="80">
        <v>586</v>
      </c>
      <c r="J28" s="80">
        <v>576</v>
      </c>
      <c r="K28" s="166">
        <v>1.9</v>
      </c>
      <c r="L28">
        <v>18</v>
      </c>
    </row>
    <row r="29" spans="1:11" ht="12.75" customHeight="1">
      <c r="A29" s="225" t="s">
        <v>338</v>
      </c>
      <c r="B29" s="226"/>
      <c r="C29" s="227"/>
      <c r="D29" s="139"/>
      <c r="E29" s="81">
        <f>SUM(E20:E28)</f>
        <v>31283</v>
      </c>
      <c r="F29" s="81">
        <f>SUM(F20:F28)</f>
        <v>31012</v>
      </c>
      <c r="G29" s="166">
        <f>((E29-F29)/F29)*100</f>
        <v>0.8738552818263898</v>
      </c>
      <c r="H29" s="139"/>
      <c r="I29" s="81">
        <f>SUM(I20:I28)</f>
        <v>31843</v>
      </c>
      <c r="J29" s="81">
        <f>SUM(J20:J28)</f>
        <v>31069</v>
      </c>
      <c r="K29" s="166">
        <f>((I29-J29)/J29)*100</f>
        <v>2.491229199523641</v>
      </c>
    </row>
    <row r="30" spans="1:11" ht="12.75" customHeight="1">
      <c r="A30" s="58" t="s">
        <v>349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5" t="s">
        <v>350</v>
      </c>
      <c r="B31" s="226"/>
      <c r="C31" s="227"/>
      <c r="D31" s="138">
        <v>51</v>
      </c>
      <c r="E31" s="80">
        <v>6000</v>
      </c>
      <c r="F31" s="80">
        <v>6029</v>
      </c>
      <c r="G31" s="166">
        <v>-0.5</v>
      </c>
      <c r="H31" s="138">
        <v>51</v>
      </c>
      <c r="I31" s="80">
        <v>5573</v>
      </c>
      <c r="J31" s="80">
        <v>5508</v>
      </c>
      <c r="K31" s="166">
        <v>1.2</v>
      </c>
      <c r="L31">
        <v>19</v>
      </c>
    </row>
    <row r="32" spans="1:12" ht="12.75" customHeight="1">
      <c r="A32" s="225" t="s">
        <v>351</v>
      </c>
      <c r="B32" s="226"/>
      <c r="C32" s="227"/>
      <c r="D32" s="138">
        <v>16</v>
      </c>
      <c r="E32" s="80">
        <v>2648</v>
      </c>
      <c r="F32" s="80">
        <v>2670</v>
      </c>
      <c r="G32" s="166">
        <v>-0.8</v>
      </c>
      <c r="H32" s="138">
        <v>16</v>
      </c>
      <c r="I32" s="80">
        <v>2610</v>
      </c>
      <c r="J32" s="80">
        <v>2564</v>
      </c>
      <c r="K32" s="166">
        <v>1.8</v>
      </c>
      <c r="L32">
        <v>20</v>
      </c>
    </row>
    <row r="33" spans="1:12" ht="12.75" customHeight="1">
      <c r="A33" s="225" t="s">
        <v>352</v>
      </c>
      <c r="B33" s="226"/>
      <c r="C33" s="227"/>
      <c r="D33" s="138">
        <v>23</v>
      </c>
      <c r="E33" s="80">
        <v>996</v>
      </c>
      <c r="F33" s="80">
        <v>970</v>
      </c>
      <c r="G33" s="166">
        <v>2.7</v>
      </c>
      <c r="H33" s="138">
        <v>23</v>
      </c>
      <c r="I33" s="80">
        <v>1010</v>
      </c>
      <c r="J33" s="80">
        <v>988</v>
      </c>
      <c r="K33" s="166">
        <v>2.2</v>
      </c>
      <c r="L33">
        <v>21</v>
      </c>
    </row>
    <row r="34" spans="1:12" ht="12.75" customHeight="1">
      <c r="A34" s="225" t="s">
        <v>353</v>
      </c>
      <c r="B34" s="226"/>
      <c r="C34" s="227"/>
      <c r="D34" s="138">
        <v>18</v>
      </c>
      <c r="E34" s="80">
        <v>1012</v>
      </c>
      <c r="F34" s="80">
        <v>977</v>
      </c>
      <c r="G34" s="166">
        <v>3.5</v>
      </c>
      <c r="H34" s="138">
        <v>15</v>
      </c>
      <c r="I34" s="80">
        <v>982</v>
      </c>
      <c r="J34" s="80">
        <v>944</v>
      </c>
      <c r="K34" s="166">
        <v>4</v>
      </c>
      <c r="L34">
        <v>22</v>
      </c>
    </row>
    <row r="35" spans="1:12" ht="12.75" customHeight="1">
      <c r="A35" s="225" t="s">
        <v>354</v>
      </c>
      <c r="B35" s="226"/>
      <c r="C35" s="227"/>
      <c r="D35" s="138">
        <v>50</v>
      </c>
      <c r="E35" s="80">
        <v>4378</v>
      </c>
      <c r="F35" s="80">
        <v>4596</v>
      </c>
      <c r="G35" s="166">
        <v>-4.7</v>
      </c>
      <c r="H35" s="138">
        <v>37</v>
      </c>
      <c r="I35" s="80">
        <v>4695</v>
      </c>
      <c r="J35" s="80">
        <v>4687</v>
      </c>
      <c r="K35" s="166">
        <v>0.2</v>
      </c>
      <c r="L35">
        <v>23</v>
      </c>
    </row>
    <row r="36" spans="1:12" ht="12.75" customHeight="1">
      <c r="A36" s="225" t="s">
        <v>355</v>
      </c>
      <c r="B36" s="226"/>
      <c r="C36" s="227"/>
      <c r="D36" s="138">
        <v>14</v>
      </c>
      <c r="E36" s="80">
        <v>2476</v>
      </c>
      <c r="F36" s="80">
        <v>2454</v>
      </c>
      <c r="G36" s="166">
        <v>0.9</v>
      </c>
      <c r="H36" s="138">
        <v>27</v>
      </c>
      <c r="I36" s="80">
        <v>2390</v>
      </c>
      <c r="J36" s="80">
        <v>2386</v>
      </c>
      <c r="K36" s="166">
        <v>0.2</v>
      </c>
      <c r="L36">
        <v>24</v>
      </c>
    </row>
    <row r="37" spans="1:12" ht="12.75" customHeight="1">
      <c r="A37" s="225" t="s">
        <v>356</v>
      </c>
      <c r="B37" s="226"/>
      <c r="C37" s="227"/>
      <c r="D37" s="138">
        <v>66</v>
      </c>
      <c r="E37" s="80">
        <v>2740</v>
      </c>
      <c r="F37" s="80">
        <v>2714</v>
      </c>
      <c r="G37" s="166">
        <v>1</v>
      </c>
      <c r="H37" s="138">
        <v>65</v>
      </c>
      <c r="I37" s="80">
        <v>2889</v>
      </c>
      <c r="J37" s="80">
        <v>2836</v>
      </c>
      <c r="K37" s="166">
        <v>1.9</v>
      </c>
      <c r="L37">
        <v>25</v>
      </c>
    </row>
    <row r="38" spans="1:12" ht="12.75" customHeight="1">
      <c r="A38" s="225" t="s">
        <v>357</v>
      </c>
      <c r="B38" s="226"/>
      <c r="C38" s="227"/>
      <c r="D38" s="138">
        <v>13</v>
      </c>
      <c r="E38" s="80">
        <v>598</v>
      </c>
      <c r="F38" s="80">
        <v>598</v>
      </c>
      <c r="G38" s="166">
        <v>-0.1</v>
      </c>
      <c r="H38" s="138">
        <v>13</v>
      </c>
      <c r="I38" s="80">
        <v>613</v>
      </c>
      <c r="J38" s="80">
        <v>601</v>
      </c>
      <c r="K38" s="166">
        <v>2.2</v>
      </c>
      <c r="L38">
        <v>26</v>
      </c>
    </row>
    <row r="39" spans="1:12" ht="12.75" customHeight="1">
      <c r="A39" s="225" t="s">
        <v>358</v>
      </c>
      <c r="B39" s="226"/>
      <c r="C39" s="227"/>
      <c r="D39" s="138">
        <v>7</v>
      </c>
      <c r="E39" s="80">
        <v>172</v>
      </c>
      <c r="F39" s="80">
        <v>172</v>
      </c>
      <c r="G39" s="166">
        <v>-0.1</v>
      </c>
      <c r="H39" s="138">
        <v>8</v>
      </c>
      <c r="I39" s="80">
        <v>156</v>
      </c>
      <c r="J39" s="80">
        <v>159</v>
      </c>
      <c r="K39" s="166">
        <v>-2</v>
      </c>
      <c r="L39">
        <v>27</v>
      </c>
    </row>
    <row r="40" spans="1:12" ht="12.75" customHeight="1">
      <c r="A40" s="225" t="s">
        <v>359</v>
      </c>
      <c r="B40" s="226"/>
      <c r="C40" s="227"/>
      <c r="D40" s="138">
        <v>80</v>
      </c>
      <c r="E40" s="80">
        <v>4930</v>
      </c>
      <c r="F40" s="80">
        <v>4943</v>
      </c>
      <c r="G40" s="166">
        <v>-0.3</v>
      </c>
      <c r="H40" s="138">
        <v>82</v>
      </c>
      <c r="I40" s="80">
        <v>5274</v>
      </c>
      <c r="J40" s="80">
        <v>5203</v>
      </c>
      <c r="K40" s="166">
        <v>1.4</v>
      </c>
      <c r="L40">
        <v>28</v>
      </c>
    </row>
    <row r="41" spans="1:12" ht="12.75" customHeight="1">
      <c r="A41" s="225" t="s">
        <v>360</v>
      </c>
      <c r="B41" s="226"/>
      <c r="C41" s="227"/>
      <c r="D41" s="138">
        <v>0</v>
      </c>
      <c r="E41" s="80">
        <v>198</v>
      </c>
      <c r="F41" s="80">
        <v>195</v>
      </c>
      <c r="G41" s="166">
        <v>1.9</v>
      </c>
      <c r="H41" s="138">
        <v>3</v>
      </c>
      <c r="I41" s="80">
        <v>207</v>
      </c>
      <c r="J41" s="80">
        <v>208</v>
      </c>
      <c r="K41" s="166">
        <v>-0.6</v>
      </c>
      <c r="L41">
        <v>29</v>
      </c>
    </row>
    <row r="42" spans="1:12" ht="12.75" customHeight="1">
      <c r="A42" s="225" t="s">
        <v>361</v>
      </c>
      <c r="B42" s="226"/>
      <c r="C42" s="227"/>
      <c r="D42" s="138">
        <v>91</v>
      </c>
      <c r="E42" s="80">
        <v>2180</v>
      </c>
      <c r="F42" s="80">
        <v>2139</v>
      </c>
      <c r="G42" s="166">
        <v>1.9</v>
      </c>
      <c r="H42" s="138">
        <v>80</v>
      </c>
      <c r="I42" s="80">
        <v>2207</v>
      </c>
      <c r="J42" s="80">
        <v>2187</v>
      </c>
      <c r="K42" s="166">
        <v>0.9</v>
      </c>
      <c r="L42">
        <v>30</v>
      </c>
    </row>
    <row r="43" spans="1:11" ht="12.75" customHeight="1">
      <c r="A43" s="225" t="s">
        <v>338</v>
      </c>
      <c r="B43" s="226"/>
      <c r="C43" s="227"/>
      <c r="D43" s="139"/>
      <c r="E43" s="81">
        <f>SUM(E31:E42)</f>
        <v>28328</v>
      </c>
      <c r="F43" s="81">
        <f>SUM(F31:F42)</f>
        <v>28457</v>
      </c>
      <c r="G43" s="166">
        <f>((E43-F43)/F43)*100</f>
        <v>-0.4533155286924131</v>
      </c>
      <c r="H43" s="139"/>
      <c r="I43" s="81">
        <f>SUM(I31:I42)</f>
        <v>28606</v>
      </c>
      <c r="J43" s="81">
        <f>SUM(J31:J42)</f>
        <v>28271</v>
      </c>
      <c r="K43" s="166">
        <f>((I43-J43)/J43)*100</f>
        <v>1.1849598528527465</v>
      </c>
    </row>
    <row r="44" spans="1:11" ht="12.75" customHeight="1">
      <c r="A44" s="58" t="s">
        <v>362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5" t="s">
        <v>363</v>
      </c>
      <c r="B45" s="226"/>
      <c r="C45" s="227"/>
      <c r="D45" s="138">
        <v>52</v>
      </c>
      <c r="E45" s="80">
        <v>2278</v>
      </c>
      <c r="F45" s="80">
        <v>2269</v>
      </c>
      <c r="G45" s="166">
        <v>0.4</v>
      </c>
      <c r="H45" s="138">
        <v>54</v>
      </c>
      <c r="I45" s="80">
        <v>2256</v>
      </c>
      <c r="J45" s="80">
        <v>2230</v>
      </c>
      <c r="K45" s="166">
        <v>1.1</v>
      </c>
      <c r="L45">
        <v>31</v>
      </c>
    </row>
    <row r="46" spans="1:12" ht="12.75" customHeight="1">
      <c r="A46" s="225" t="s">
        <v>364</v>
      </c>
      <c r="B46" s="226"/>
      <c r="C46" s="227"/>
      <c r="D46" s="138">
        <v>7</v>
      </c>
      <c r="E46" s="80">
        <v>1225</v>
      </c>
      <c r="F46" s="80">
        <v>1215</v>
      </c>
      <c r="G46" s="166">
        <v>0.8</v>
      </c>
      <c r="H46" s="138">
        <v>7</v>
      </c>
      <c r="I46" s="80">
        <v>1368</v>
      </c>
      <c r="J46" s="80">
        <v>1330</v>
      </c>
      <c r="K46" s="166">
        <v>2.9</v>
      </c>
      <c r="L46">
        <v>32</v>
      </c>
    </row>
    <row r="47" spans="1:12" ht="12.75" customHeight="1">
      <c r="A47" s="225" t="s">
        <v>365</v>
      </c>
      <c r="B47" s="226"/>
      <c r="C47" s="227"/>
      <c r="D47" s="138">
        <v>19</v>
      </c>
      <c r="E47" s="80">
        <v>1611</v>
      </c>
      <c r="F47" s="80">
        <v>1613</v>
      </c>
      <c r="G47" s="166">
        <v>-0.1</v>
      </c>
      <c r="H47" s="138">
        <v>21</v>
      </c>
      <c r="I47" s="80">
        <v>1465</v>
      </c>
      <c r="J47" s="80">
        <v>1470</v>
      </c>
      <c r="K47" s="166">
        <v>-0.4</v>
      </c>
      <c r="L47">
        <v>33</v>
      </c>
    </row>
    <row r="48" spans="1:12" ht="12.75" customHeight="1">
      <c r="A48" s="225" t="s">
        <v>366</v>
      </c>
      <c r="B48" s="226"/>
      <c r="C48" s="227"/>
      <c r="D48" s="138">
        <v>0</v>
      </c>
      <c r="E48" s="80">
        <v>2198</v>
      </c>
      <c r="F48" s="80">
        <v>2242</v>
      </c>
      <c r="G48" s="166">
        <v>-2</v>
      </c>
      <c r="H48" s="138">
        <v>2</v>
      </c>
      <c r="I48" s="80">
        <v>2099</v>
      </c>
      <c r="J48" s="80">
        <v>2078</v>
      </c>
      <c r="K48" s="166">
        <v>1</v>
      </c>
      <c r="L48">
        <v>34</v>
      </c>
    </row>
    <row r="49" spans="1:12" ht="12.75" customHeight="1">
      <c r="A49" s="225" t="s">
        <v>367</v>
      </c>
      <c r="B49" s="226"/>
      <c r="C49" s="227"/>
      <c r="D49" s="138">
        <v>18</v>
      </c>
      <c r="E49" s="80">
        <v>1106</v>
      </c>
      <c r="F49" s="80">
        <v>1114</v>
      </c>
      <c r="G49" s="166">
        <v>-0.7</v>
      </c>
      <c r="H49" s="138">
        <v>19</v>
      </c>
      <c r="I49" s="80">
        <v>1062</v>
      </c>
      <c r="J49" s="80">
        <v>1054</v>
      </c>
      <c r="K49" s="166">
        <v>0.8</v>
      </c>
      <c r="L49">
        <v>35</v>
      </c>
    </row>
    <row r="50" spans="1:12" ht="12.75" customHeight="1">
      <c r="A50" s="225" t="s">
        <v>368</v>
      </c>
      <c r="B50" s="226"/>
      <c r="C50" s="227"/>
      <c r="D50" s="138">
        <v>25</v>
      </c>
      <c r="E50" s="80">
        <v>1616</v>
      </c>
      <c r="F50" s="80">
        <v>1575</v>
      </c>
      <c r="G50" s="166">
        <v>2.6</v>
      </c>
      <c r="H50" s="138">
        <v>25</v>
      </c>
      <c r="I50" s="80">
        <v>1665</v>
      </c>
      <c r="J50" s="80">
        <v>1593</v>
      </c>
      <c r="K50" s="166">
        <v>4.5</v>
      </c>
      <c r="L50">
        <v>36</v>
      </c>
    </row>
    <row r="51" spans="1:12" ht="12.75" customHeight="1">
      <c r="A51" s="225" t="s">
        <v>369</v>
      </c>
      <c r="B51" s="226"/>
      <c r="C51" s="227"/>
      <c r="D51" s="138">
        <v>13</v>
      </c>
      <c r="E51" s="80">
        <v>3672</v>
      </c>
      <c r="F51" s="80">
        <v>3589</v>
      </c>
      <c r="G51" s="166">
        <v>2.3</v>
      </c>
      <c r="H51" s="138">
        <v>16</v>
      </c>
      <c r="I51" s="80">
        <v>3473</v>
      </c>
      <c r="J51" s="80">
        <v>3417</v>
      </c>
      <c r="K51" s="166">
        <v>1.6</v>
      </c>
      <c r="L51">
        <v>37</v>
      </c>
    </row>
    <row r="52" spans="1:12" ht="12.75" customHeight="1">
      <c r="A52" s="225" t="s">
        <v>370</v>
      </c>
      <c r="B52" s="226"/>
      <c r="C52" s="227"/>
      <c r="D52" s="138">
        <v>78</v>
      </c>
      <c r="E52" s="80">
        <v>13054</v>
      </c>
      <c r="F52" s="80">
        <v>12996</v>
      </c>
      <c r="G52" s="166">
        <v>0.4</v>
      </c>
      <c r="H52" s="138">
        <v>77</v>
      </c>
      <c r="I52" s="80">
        <v>14170</v>
      </c>
      <c r="J52" s="80">
        <v>13941</v>
      </c>
      <c r="K52" s="166">
        <v>1.6</v>
      </c>
      <c r="L52">
        <v>38</v>
      </c>
    </row>
    <row r="53" spans="1:11" ht="12.75" customHeight="1">
      <c r="A53" s="225" t="s">
        <v>338</v>
      </c>
      <c r="B53" s="226"/>
      <c r="C53" s="227"/>
      <c r="D53" s="139"/>
      <c r="E53" s="81">
        <f>SUM(E45:E52)</f>
        <v>26760</v>
      </c>
      <c r="F53" s="81">
        <f>SUM(F45:F52)</f>
        <v>26613</v>
      </c>
      <c r="G53" s="166">
        <f>((E53-F53)/F53)*100</f>
        <v>0.5523616277758989</v>
      </c>
      <c r="H53" s="139"/>
      <c r="I53" s="81">
        <f>SUM(I45:I52)</f>
        <v>27558</v>
      </c>
      <c r="J53" s="81">
        <f>SUM(J45:J52)</f>
        <v>27113</v>
      </c>
      <c r="K53" s="166">
        <f>((I53-J53)/J53)*100</f>
        <v>1.6412790912108584</v>
      </c>
    </row>
    <row r="54" spans="1:11" ht="12.75" customHeight="1">
      <c r="A54" s="58" t="s">
        <v>371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5" t="s">
        <v>372</v>
      </c>
      <c r="B55" s="226"/>
      <c r="C55" s="227"/>
      <c r="D55" s="138">
        <v>47</v>
      </c>
      <c r="E55" s="80">
        <v>198</v>
      </c>
      <c r="F55" s="80">
        <v>197</v>
      </c>
      <c r="G55" s="166">
        <v>0.7</v>
      </c>
      <c r="H55" s="138">
        <v>47</v>
      </c>
      <c r="I55" s="80">
        <v>223</v>
      </c>
      <c r="J55" s="80">
        <v>220</v>
      </c>
      <c r="K55" s="166">
        <v>1</v>
      </c>
      <c r="L55">
        <v>39</v>
      </c>
    </row>
    <row r="56" spans="1:12" ht="12.75" customHeight="1">
      <c r="A56" s="225" t="s">
        <v>373</v>
      </c>
      <c r="B56" s="226"/>
      <c r="C56" s="227"/>
      <c r="D56" s="138">
        <v>68</v>
      </c>
      <c r="E56" s="80">
        <v>3575</v>
      </c>
      <c r="F56" s="80">
        <v>3579</v>
      </c>
      <c r="G56" s="166">
        <v>-0.1</v>
      </c>
      <c r="H56" s="138">
        <v>76</v>
      </c>
      <c r="I56" s="80">
        <v>3924</v>
      </c>
      <c r="J56" s="80">
        <v>3850</v>
      </c>
      <c r="K56" s="166">
        <v>1.9</v>
      </c>
      <c r="L56">
        <v>40</v>
      </c>
    </row>
    <row r="57" spans="1:12" ht="12.75" customHeight="1">
      <c r="A57" s="225" t="s">
        <v>374</v>
      </c>
      <c r="B57" s="226"/>
      <c r="C57" s="227"/>
      <c r="D57" s="138">
        <v>107</v>
      </c>
      <c r="E57" s="80">
        <v>21941</v>
      </c>
      <c r="F57" s="80">
        <v>21350</v>
      </c>
      <c r="G57" s="166">
        <v>2.8</v>
      </c>
      <c r="H57" s="138">
        <v>112</v>
      </c>
      <c r="I57" s="80">
        <v>20439</v>
      </c>
      <c r="J57" s="80">
        <v>19681</v>
      </c>
      <c r="K57" s="166">
        <v>3.9</v>
      </c>
      <c r="L57">
        <v>41</v>
      </c>
    </row>
    <row r="58" spans="1:12" ht="12.75" customHeight="1">
      <c r="A58" s="225" t="s">
        <v>375</v>
      </c>
      <c r="B58" s="226"/>
      <c r="C58" s="227"/>
      <c r="D58" s="138">
        <v>23</v>
      </c>
      <c r="E58" s="80">
        <v>2421</v>
      </c>
      <c r="F58" s="80">
        <v>2357</v>
      </c>
      <c r="G58" s="166">
        <v>2.7</v>
      </c>
      <c r="H58" s="138">
        <v>22</v>
      </c>
      <c r="I58" s="80">
        <v>2653</v>
      </c>
      <c r="J58" s="80">
        <v>2526</v>
      </c>
      <c r="K58" s="166">
        <v>5</v>
      </c>
      <c r="L58">
        <v>42</v>
      </c>
    </row>
    <row r="59" spans="1:23" ht="12.75" customHeight="1">
      <c r="A59" s="225" t="s">
        <v>376</v>
      </c>
      <c r="B59" s="226"/>
      <c r="C59" s="227"/>
      <c r="D59" s="138">
        <v>47</v>
      </c>
      <c r="E59" s="80">
        <v>456</v>
      </c>
      <c r="F59" s="80">
        <v>452</v>
      </c>
      <c r="G59" s="166">
        <v>0.8</v>
      </c>
      <c r="H59" s="138">
        <v>48</v>
      </c>
      <c r="I59" s="80">
        <v>359</v>
      </c>
      <c r="J59" s="80">
        <v>353</v>
      </c>
      <c r="K59" s="166">
        <v>1.7</v>
      </c>
      <c r="L59">
        <v>43</v>
      </c>
      <c r="P59" s="113"/>
      <c r="Q59" s="113" t="s">
        <v>322</v>
      </c>
      <c r="R59" s="113" t="s">
        <v>323</v>
      </c>
      <c r="S59" s="104" t="s">
        <v>324</v>
      </c>
      <c r="T59" s="113" t="s">
        <v>326</v>
      </c>
      <c r="U59" s="113" t="s">
        <v>327</v>
      </c>
      <c r="V59" s="106" t="s">
        <v>328</v>
      </c>
      <c r="W59" s="70" t="s">
        <v>57</v>
      </c>
    </row>
    <row r="60" spans="1:23" ht="12.75" customHeight="1">
      <c r="A60" s="225" t="s">
        <v>377</v>
      </c>
      <c r="B60" s="226"/>
      <c r="C60" s="227"/>
      <c r="D60" s="138">
        <v>0</v>
      </c>
      <c r="E60" s="80">
        <v>511</v>
      </c>
      <c r="F60" s="80">
        <v>508</v>
      </c>
      <c r="G60" s="166">
        <v>0.7</v>
      </c>
      <c r="H60" s="138">
        <v>0</v>
      </c>
      <c r="I60" s="80">
        <v>508</v>
      </c>
      <c r="J60" s="80">
        <v>496</v>
      </c>
      <c r="K60" s="166">
        <v>2.4</v>
      </c>
      <c r="L60">
        <v>44</v>
      </c>
      <c r="P60" s="136"/>
      <c r="Q60" s="136">
        <v>147260</v>
      </c>
      <c r="R60" s="136">
        <v>146103</v>
      </c>
      <c r="S60" s="137">
        <v>0.8</v>
      </c>
      <c r="T60" s="136">
        <v>148800</v>
      </c>
      <c r="U60" s="136">
        <v>145730</v>
      </c>
      <c r="V60" s="137">
        <v>2.1</v>
      </c>
      <c r="W60">
        <v>1</v>
      </c>
    </row>
    <row r="61" spans="1:12" ht="12.75" customHeight="1">
      <c r="A61" s="225" t="s">
        <v>378</v>
      </c>
      <c r="B61" s="226"/>
      <c r="C61" s="227"/>
      <c r="D61" s="138">
        <v>10</v>
      </c>
      <c r="E61" s="80">
        <v>256</v>
      </c>
      <c r="F61" s="80">
        <v>265</v>
      </c>
      <c r="G61" s="166">
        <v>-3.4</v>
      </c>
      <c r="H61" s="138">
        <v>8</v>
      </c>
      <c r="I61" s="80">
        <v>207</v>
      </c>
      <c r="J61" s="80">
        <v>207</v>
      </c>
      <c r="K61" s="166">
        <v>0.1</v>
      </c>
      <c r="L61">
        <v>45</v>
      </c>
    </row>
    <row r="62" spans="1:12" ht="12.75" customHeight="1">
      <c r="A62" s="225" t="s">
        <v>379</v>
      </c>
      <c r="B62" s="226"/>
      <c r="C62" s="227"/>
      <c r="D62" s="138">
        <v>30</v>
      </c>
      <c r="E62" s="80">
        <v>1109</v>
      </c>
      <c r="F62" s="80">
        <v>1068</v>
      </c>
      <c r="G62" s="166">
        <v>3.8</v>
      </c>
      <c r="H62" s="138">
        <v>30</v>
      </c>
      <c r="I62" s="80">
        <v>1360</v>
      </c>
      <c r="J62" s="80">
        <v>1293</v>
      </c>
      <c r="K62" s="166">
        <v>5.2</v>
      </c>
      <c r="L62">
        <v>46</v>
      </c>
    </row>
    <row r="63" spans="1:12" ht="12.75" customHeight="1">
      <c r="A63" s="225" t="s">
        <v>380</v>
      </c>
      <c r="B63" s="226"/>
      <c r="C63" s="227"/>
      <c r="D63" s="138">
        <v>0</v>
      </c>
      <c r="E63" s="80">
        <v>696</v>
      </c>
      <c r="F63" s="80">
        <v>695</v>
      </c>
      <c r="G63" s="166">
        <v>0.2</v>
      </c>
      <c r="H63" s="138">
        <v>32</v>
      </c>
      <c r="I63" s="80">
        <v>764</v>
      </c>
      <c r="J63" s="80">
        <v>760</v>
      </c>
      <c r="K63" s="166">
        <v>0.4</v>
      </c>
      <c r="L63">
        <v>47</v>
      </c>
    </row>
    <row r="64" spans="1:12" ht="12.75" customHeight="1">
      <c r="A64" s="225" t="s">
        <v>381</v>
      </c>
      <c r="B64" s="226"/>
      <c r="C64" s="227"/>
      <c r="D64" s="138">
        <v>43</v>
      </c>
      <c r="E64" s="80">
        <v>1492</v>
      </c>
      <c r="F64" s="80">
        <v>1464</v>
      </c>
      <c r="G64" s="166">
        <v>1.9</v>
      </c>
      <c r="H64" s="138">
        <v>44</v>
      </c>
      <c r="I64" s="80">
        <v>1514</v>
      </c>
      <c r="J64" s="80">
        <v>1478</v>
      </c>
      <c r="K64" s="166">
        <v>2.4</v>
      </c>
      <c r="L64">
        <v>48</v>
      </c>
    </row>
    <row r="65" spans="1:12" ht="12.75" customHeight="1">
      <c r="A65" s="225" t="s">
        <v>382</v>
      </c>
      <c r="B65" s="226"/>
      <c r="C65" s="227"/>
      <c r="D65" s="138">
        <v>53</v>
      </c>
      <c r="E65" s="80">
        <v>1364</v>
      </c>
      <c r="F65" s="80">
        <v>1333</v>
      </c>
      <c r="G65" s="166">
        <v>2.4</v>
      </c>
      <c r="H65" s="138">
        <v>55</v>
      </c>
      <c r="I65" s="80">
        <v>1427</v>
      </c>
      <c r="J65" s="80">
        <v>1367</v>
      </c>
      <c r="K65" s="166">
        <v>4.4</v>
      </c>
      <c r="L65">
        <v>49</v>
      </c>
    </row>
    <row r="66" spans="1:12" ht="12.75" customHeight="1">
      <c r="A66" s="225" t="s">
        <v>383</v>
      </c>
      <c r="B66" s="226"/>
      <c r="C66" s="227"/>
      <c r="D66" s="138">
        <v>37</v>
      </c>
      <c r="E66" s="80">
        <v>3319</v>
      </c>
      <c r="F66" s="80">
        <v>3357</v>
      </c>
      <c r="G66" s="166">
        <v>-1.1</v>
      </c>
      <c r="H66" s="138">
        <v>76</v>
      </c>
      <c r="I66" s="80">
        <v>3421</v>
      </c>
      <c r="J66" s="80">
        <v>3384</v>
      </c>
      <c r="K66" s="166">
        <v>1.1</v>
      </c>
      <c r="L66">
        <v>50</v>
      </c>
    </row>
    <row r="67" spans="1:12" ht="12.75" customHeight="1">
      <c r="A67" s="225" t="s">
        <v>384</v>
      </c>
      <c r="B67" s="226"/>
      <c r="C67" s="227"/>
      <c r="D67" s="138">
        <v>16</v>
      </c>
      <c r="E67" s="80">
        <v>148</v>
      </c>
      <c r="F67" s="80">
        <v>148</v>
      </c>
      <c r="G67" s="166">
        <v>-0.1</v>
      </c>
      <c r="H67" s="138">
        <v>18</v>
      </c>
      <c r="I67" s="80">
        <v>161</v>
      </c>
      <c r="J67" s="80">
        <v>168</v>
      </c>
      <c r="K67" s="166">
        <v>-3.7</v>
      </c>
      <c r="L67">
        <v>51</v>
      </c>
    </row>
    <row r="68" spans="1:11" ht="12.75" customHeight="1">
      <c r="A68" s="225" t="s">
        <v>338</v>
      </c>
      <c r="B68" s="226"/>
      <c r="C68" s="227"/>
      <c r="D68" s="29"/>
      <c r="E68" s="81">
        <f>SUM(E55:E67)</f>
        <v>37486</v>
      </c>
      <c r="F68" s="81">
        <f>SUM(F55:F67)</f>
        <v>36773</v>
      </c>
      <c r="G68" s="166">
        <f>((E68-F68)/F68)*100</f>
        <v>1.9389225790661626</v>
      </c>
      <c r="H68" s="82"/>
      <c r="I68" s="81">
        <f>SUM(I55:I67)</f>
        <v>36960</v>
      </c>
      <c r="J68" s="81">
        <f>SUM(J55:J67)</f>
        <v>35783</v>
      </c>
      <c r="K68" s="166">
        <f>((I68-J68)/J68)*100</f>
        <v>3.2892714417460804</v>
      </c>
    </row>
    <row r="69" spans="1:11" ht="12.75" customHeight="1">
      <c r="A69" s="228" t="s">
        <v>385</v>
      </c>
      <c r="B69" s="229"/>
      <c r="C69" s="230"/>
      <c r="D69" s="32">
        <f>SUM(D6:D68)</f>
        <v>2189</v>
      </c>
      <c r="E69" s="81">
        <f>Q60</f>
        <v>147260</v>
      </c>
      <c r="F69" s="81">
        <f>R60</f>
        <v>146103</v>
      </c>
      <c r="G69" s="166">
        <f>S60</f>
        <v>0.8</v>
      </c>
      <c r="H69" s="32">
        <f>SUM(H6:H68)</f>
        <v>2240</v>
      </c>
      <c r="I69" s="81">
        <f>T60</f>
        <v>148800</v>
      </c>
      <c r="J69" s="81">
        <f>U60</f>
        <v>145730</v>
      </c>
      <c r="K69" s="166">
        <f>V60</f>
        <v>2.1</v>
      </c>
    </row>
    <row r="70" spans="1:11" ht="12.75">
      <c r="A70" s="231" t="s">
        <v>386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9" t="s">
        <v>388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34" t="s">
        <v>316</v>
      </c>
      <c r="B3" s="235"/>
      <c r="C3" s="236"/>
      <c r="D3" s="243" t="str">
        <f>Data!B4</f>
        <v>June</v>
      </c>
      <c r="E3" s="244"/>
      <c r="F3" s="244"/>
      <c r="G3" s="245"/>
      <c r="H3" s="243">
        <f>Data!B6</f>
        <v>42491</v>
      </c>
      <c r="I3" s="244"/>
      <c r="J3" s="244"/>
      <c r="K3" s="245"/>
    </row>
    <row r="4" spans="1:11" ht="25.5" customHeight="1">
      <c r="A4" s="237"/>
      <c r="B4" s="238"/>
      <c r="C4" s="239"/>
      <c r="D4" s="259" t="s">
        <v>317</v>
      </c>
      <c r="E4" s="255" t="s">
        <v>318</v>
      </c>
      <c r="F4" s="256"/>
      <c r="G4" s="257" t="s">
        <v>319</v>
      </c>
      <c r="H4" s="259" t="s">
        <v>317</v>
      </c>
      <c r="I4" s="255" t="s">
        <v>318</v>
      </c>
      <c r="J4" s="256"/>
      <c r="K4" s="257" t="s">
        <v>319</v>
      </c>
    </row>
    <row r="5" spans="1:11" ht="25.5">
      <c r="A5" s="240"/>
      <c r="B5" s="241"/>
      <c r="C5" s="242"/>
      <c r="D5" s="260"/>
      <c r="E5" s="112" t="str">
        <f>CONCATENATE(Data!A4,"   (Preliminary)")</f>
        <v>2017   (Preliminary)</v>
      </c>
      <c r="F5" s="132">
        <f>Data!A4-1</f>
        <v>2016</v>
      </c>
      <c r="G5" s="258"/>
      <c r="H5" s="260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8"/>
    </row>
    <row r="6" spans="1:11" ht="12.75">
      <c r="A6" s="248"/>
      <c r="B6" s="249"/>
      <c r="C6" s="250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320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321</v>
      </c>
      <c r="E8" s="113" t="s">
        <v>322</v>
      </c>
      <c r="F8" s="113" t="s">
        <v>323</v>
      </c>
      <c r="G8" s="104" t="s">
        <v>324</v>
      </c>
      <c r="H8" s="113" t="s">
        <v>325</v>
      </c>
      <c r="I8" s="113" t="s">
        <v>326</v>
      </c>
      <c r="J8" s="113" t="s">
        <v>327</v>
      </c>
      <c r="K8" s="106" t="s">
        <v>328</v>
      </c>
      <c r="L8" s="70" t="s">
        <v>57</v>
      </c>
    </row>
    <row r="9" spans="1:12" ht="12.75" customHeight="1">
      <c r="A9" s="225" t="s">
        <v>329</v>
      </c>
      <c r="B9" s="226"/>
      <c r="C9" s="227"/>
      <c r="D9" s="138">
        <v>24</v>
      </c>
      <c r="E9" s="114">
        <v>2855</v>
      </c>
      <c r="F9" s="114">
        <v>2833</v>
      </c>
      <c r="G9" s="166">
        <v>0.8</v>
      </c>
      <c r="H9" s="138">
        <v>0</v>
      </c>
      <c r="I9" s="114">
        <v>2918</v>
      </c>
      <c r="J9" s="114">
        <v>2877</v>
      </c>
      <c r="K9" s="166">
        <v>1.4</v>
      </c>
      <c r="L9">
        <v>1</v>
      </c>
    </row>
    <row r="10" spans="1:12" ht="12.75" customHeight="1">
      <c r="A10" s="225" t="s">
        <v>330</v>
      </c>
      <c r="B10" s="226"/>
      <c r="C10" s="227"/>
      <c r="D10" s="138">
        <v>99</v>
      </c>
      <c r="E10" s="114">
        <v>1392</v>
      </c>
      <c r="F10" s="114">
        <v>1371</v>
      </c>
      <c r="G10" s="166">
        <v>1.5</v>
      </c>
      <c r="H10" s="138">
        <v>9</v>
      </c>
      <c r="I10" s="114">
        <v>1318</v>
      </c>
      <c r="J10" s="114">
        <v>1305</v>
      </c>
      <c r="K10" s="166">
        <v>1</v>
      </c>
      <c r="L10">
        <v>2</v>
      </c>
    </row>
    <row r="11" spans="1:12" ht="12.75" customHeight="1">
      <c r="A11" s="225" t="s">
        <v>331</v>
      </c>
      <c r="B11" s="226"/>
      <c r="C11" s="227"/>
      <c r="D11" s="138">
        <v>53</v>
      </c>
      <c r="E11" s="114">
        <v>5321</v>
      </c>
      <c r="F11" s="114">
        <v>5317</v>
      </c>
      <c r="G11" s="166">
        <v>0.1</v>
      </c>
      <c r="H11" s="138">
        <v>45</v>
      </c>
      <c r="I11" s="114">
        <v>5219</v>
      </c>
      <c r="J11" s="114">
        <v>5151</v>
      </c>
      <c r="K11" s="166">
        <v>1.3</v>
      </c>
      <c r="L11">
        <v>3</v>
      </c>
    </row>
    <row r="12" spans="1:12" ht="12.75" customHeight="1">
      <c r="A12" s="225" t="s">
        <v>332</v>
      </c>
      <c r="B12" s="226"/>
      <c r="C12" s="227"/>
      <c r="D12" s="138">
        <v>171</v>
      </c>
      <c r="E12" s="114">
        <v>1228</v>
      </c>
      <c r="F12" s="114">
        <v>1226</v>
      </c>
      <c r="G12" s="166">
        <v>0.1</v>
      </c>
      <c r="H12" s="138">
        <v>176</v>
      </c>
      <c r="I12" s="114">
        <v>1138</v>
      </c>
      <c r="J12" s="114">
        <v>1131</v>
      </c>
      <c r="K12" s="166">
        <v>0.7</v>
      </c>
      <c r="L12">
        <v>4</v>
      </c>
    </row>
    <row r="13" spans="1:12" ht="12.75" customHeight="1">
      <c r="A13" s="225" t="s">
        <v>333</v>
      </c>
      <c r="B13" s="226"/>
      <c r="C13" s="227"/>
      <c r="D13" s="138">
        <v>45</v>
      </c>
      <c r="E13" s="114">
        <v>6496</v>
      </c>
      <c r="F13" s="114">
        <v>6472</v>
      </c>
      <c r="G13" s="166">
        <v>0.4</v>
      </c>
      <c r="H13" s="138">
        <v>46</v>
      </c>
      <c r="I13" s="114">
        <v>6613</v>
      </c>
      <c r="J13" s="114">
        <v>6569</v>
      </c>
      <c r="K13" s="166">
        <v>0.7</v>
      </c>
      <c r="L13">
        <v>5</v>
      </c>
    </row>
    <row r="14" spans="1:12" ht="12.75" customHeight="1">
      <c r="A14" s="225" t="s">
        <v>334</v>
      </c>
      <c r="B14" s="226"/>
      <c r="C14" s="227"/>
      <c r="D14" s="138">
        <v>148</v>
      </c>
      <c r="E14" s="114">
        <v>11254</v>
      </c>
      <c r="F14" s="114">
        <v>11210</v>
      </c>
      <c r="G14" s="166">
        <v>0.4</v>
      </c>
      <c r="H14" s="138">
        <v>148</v>
      </c>
      <c r="I14" s="114">
        <v>12200</v>
      </c>
      <c r="J14" s="114">
        <v>12014</v>
      </c>
      <c r="K14" s="166">
        <v>1.6</v>
      </c>
      <c r="L14">
        <v>6</v>
      </c>
    </row>
    <row r="15" spans="1:12" ht="12.75" customHeight="1">
      <c r="A15" s="225" t="s">
        <v>335</v>
      </c>
      <c r="B15" s="226"/>
      <c r="C15" s="227"/>
      <c r="D15" s="138">
        <v>47</v>
      </c>
      <c r="E15" s="114">
        <v>9191</v>
      </c>
      <c r="F15" s="114">
        <v>9005</v>
      </c>
      <c r="G15" s="166">
        <v>2.1</v>
      </c>
      <c r="H15" s="138">
        <v>44</v>
      </c>
      <c r="I15" s="114">
        <v>8638</v>
      </c>
      <c r="J15" s="114">
        <v>8458</v>
      </c>
      <c r="K15" s="166">
        <v>2.1</v>
      </c>
      <c r="L15">
        <v>7</v>
      </c>
    </row>
    <row r="16" spans="1:12" ht="12.75" customHeight="1">
      <c r="A16" s="225" t="s">
        <v>336</v>
      </c>
      <c r="B16" s="226"/>
      <c r="C16" s="227"/>
      <c r="D16" s="138">
        <v>74</v>
      </c>
      <c r="E16" s="114">
        <v>706</v>
      </c>
      <c r="F16" s="114">
        <v>709</v>
      </c>
      <c r="G16" s="166">
        <v>-0.5</v>
      </c>
      <c r="H16" s="138">
        <v>71</v>
      </c>
      <c r="I16" s="114">
        <v>723</v>
      </c>
      <c r="J16" s="114">
        <v>697</v>
      </c>
      <c r="K16" s="166">
        <v>3.9</v>
      </c>
      <c r="L16">
        <v>8</v>
      </c>
    </row>
    <row r="17" spans="1:12" ht="12.75" customHeight="1">
      <c r="A17" s="225" t="s">
        <v>337</v>
      </c>
      <c r="B17" s="226"/>
      <c r="C17" s="227"/>
      <c r="D17" s="138">
        <v>58</v>
      </c>
      <c r="E17" s="114">
        <v>635</v>
      </c>
      <c r="F17" s="114">
        <v>635</v>
      </c>
      <c r="G17" s="166">
        <v>0</v>
      </c>
      <c r="H17" s="138">
        <v>65</v>
      </c>
      <c r="I17" s="114">
        <v>624</v>
      </c>
      <c r="J17" s="114">
        <v>619</v>
      </c>
      <c r="K17" s="166">
        <v>0.9</v>
      </c>
      <c r="L17">
        <v>9</v>
      </c>
    </row>
    <row r="18" spans="1:11" ht="12.75" customHeight="1">
      <c r="A18" s="225" t="s">
        <v>338</v>
      </c>
      <c r="B18" s="226"/>
      <c r="C18" s="227"/>
      <c r="D18" s="139"/>
      <c r="E18" s="32">
        <f>SUM(E9:E17)</f>
        <v>39078</v>
      </c>
      <c r="F18" s="32">
        <f>SUM(F9:F17)</f>
        <v>38778</v>
      </c>
      <c r="G18" s="166">
        <f>((E18-F18)/F18)*100</f>
        <v>0.7736345350456445</v>
      </c>
      <c r="H18" s="139"/>
      <c r="I18" s="32">
        <f>SUM(I9:I17)</f>
        <v>39391</v>
      </c>
      <c r="J18" s="32">
        <f>SUM(J9:J17)</f>
        <v>38821</v>
      </c>
      <c r="K18" s="166">
        <f>((I18-J18)/J18)*100</f>
        <v>1.4682774786842174</v>
      </c>
    </row>
    <row r="19" spans="1:11" ht="12.75" customHeight="1">
      <c r="A19" s="58" t="s">
        <v>339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5" t="s">
        <v>340</v>
      </c>
      <c r="B20" s="226"/>
      <c r="C20" s="227"/>
      <c r="D20" s="138">
        <v>39</v>
      </c>
      <c r="E20" s="114">
        <v>1049</v>
      </c>
      <c r="F20" s="114">
        <v>1024</v>
      </c>
      <c r="G20" s="166">
        <v>2.4</v>
      </c>
      <c r="H20" s="138">
        <v>41</v>
      </c>
      <c r="I20" s="114">
        <v>837</v>
      </c>
      <c r="J20" s="114">
        <v>826</v>
      </c>
      <c r="K20" s="166">
        <v>1.3</v>
      </c>
      <c r="L20">
        <v>10</v>
      </c>
    </row>
    <row r="21" spans="1:12" ht="12.75" customHeight="1">
      <c r="A21" s="225" t="s">
        <v>341</v>
      </c>
      <c r="B21" s="226"/>
      <c r="C21" s="227"/>
      <c r="D21" s="138">
        <v>3</v>
      </c>
      <c r="E21" s="114">
        <v>301</v>
      </c>
      <c r="F21" s="114">
        <v>305</v>
      </c>
      <c r="G21" s="166">
        <v>-1.2</v>
      </c>
      <c r="H21" s="138">
        <v>3</v>
      </c>
      <c r="I21" s="114">
        <v>292</v>
      </c>
      <c r="J21" s="114">
        <v>293</v>
      </c>
      <c r="K21" s="166">
        <v>-0.2</v>
      </c>
      <c r="L21">
        <v>11</v>
      </c>
    </row>
    <row r="22" spans="1:12" ht="12.75" customHeight="1">
      <c r="A22" s="225" t="s">
        <v>342</v>
      </c>
      <c r="B22" s="226"/>
      <c r="C22" s="227"/>
      <c r="D22" s="138">
        <v>240</v>
      </c>
      <c r="E22" s="114">
        <v>17655</v>
      </c>
      <c r="F22" s="114">
        <v>17457</v>
      </c>
      <c r="G22" s="166">
        <v>1.1</v>
      </c>
      <c r="H22" s="138">
        <v>241</v>
      </c>
      <c r="I22" s="114">
        <v>18701</v>
      </c>
      <c r="J22" s="114">
        <v>18202</v>
      </c>
      <c r="K22" s="166">
        <v>2.7</v>
      </c>
      <c r="L22">
        <v>12</v>
      </c>
    </row>
    <row r="23" spans="1:12" ht="12.75" customHeight="1">
      <c r="A23" s="225" t="s">
        <v>343</v>
      </c>
      <c r="B23" s="226"/>
      <c r="C23" s="227"/>
      <c r="D23" s="138">
        <v>166</v>
      </c>
      <c r="E23" s="114">
        <v>10400</v>
      </c>
      <c r="F23" s="114">
        <v>10324</v>
      </c>
      <c r="G23" s="166">
        <v>0.7</v>
      </c>
      <c r="H23" s="138">
        <v>162</v>
      </c>
      <c r="I23" s="114">
        <v>11335</v>
      </c>
      <c r="J23" s="114">
        <v>11200</v>
      </c>
      <c r="K23" s="166">
        <v>1.2</v>
      </c>
      <c r="L23">
        <v>13</v>
      </c>
    </row>
    <row r="24" spans="1:12" ht="12.75" customHeight="1">
      <c r="A24" s="225" t="s">
        <v>344</v>
      </c>
      <c r="B24" s="226"/>
      <c r="C24" s="227"/>
      <c r="D24" s="138">
        <v>51</v>
      </c>
      <c r="E24" s="114">
        <v>5403</v>
      </c>
      <c r="F24" s="114">
        <v>5317</v>
      </c>
      <c r="G24" s="166">
        <v>1.6</v>
      </c>
      <c r="H24" s="138">
        <v>53</v>
      </c>
      <c r="I24" s="114">
        <v>5279</v>
      </c>
      <c r="J24" s="114">
        <v>5140</v>
      </c>
      <c r="K24" s="166">
        <v>2.7</v>
      </c>
      <c r="L24">
        <v>14</v>
      </c>
    </row>
    <row r="25" spans="1:12" ht="12.75" customHeight="1">
      <c r="A25" s="225" t="s">
        <v>345</v>
      </c>
      <c r="B25" s="226"/>
      <c r="C25" s="227"/>
      <c r="D25" s="138">
        <v>50</v>
      </c>
      <c r="E25" s="114">
        <v>10090</v>
      </c>
      <c r="F25" s="114">
        <v>9938</v>
      </c>
      <c r="G25" s="166">
        <v>1.5</v>
      </c>
      <c r="H25" s="138">
        <v>51</v>
      </c>
      <c r="I25" s="114">
        <v>10325</v>
      </c>
      <c r="J25" s="114">
        <v>10024</v>
      </c>
      <c r="K25" s="166">
        <v>3</v>
      </c>
      <c r="L25">
        <v>15</v>
      </c>
    </row>
    <row r="26" spans="1:12" ht="12.75" customHeight="1">
      <c r="A26" s="225" t="s">
        <v>346</v>
      </c>
      <c r="B26" s="226"/>
      <c r="C26" s="227"/>
      <c r="D26" s="138">
        <v>99</v>
      </c>
      <c r="E26" s="114">
        <v>4845</v>
      </c>
      <c r="F26" s="114">
        <v>4742</v>
      </c>
      <c r="G26" s="166">
        <v>2.2</v>
      </c>
      <c r="H26" s="138">
        <v>104</v>
      </c>
      <c r="I26" s="114">
        <v>4931</v>
      </c>
      <c r="J26" s="114">
        <v>4752</v>
      </c>
      <c r="K26" s="166">
        <v>3.8</v>
      </c>
      <c r="L26">
        <v>16</v>
      </c>
    </row>
    <row r="27" spans="1:12" ht="12.75" customHeight="1">
      <c r="A27" s="225" t="s">
        <v>347</v>
      </c>
      <c r="B27" s="226"/>
      <c r="C27" s="227"/>
      <c r="D27" s="138">
        <v>701</v>
      </c>
      <c r="E27" s="114">
        <v>7463</v>
      </c>
      <c r="F27" s="114">
        <v>7397</v>
      </c>
      <c r="G27" s="166">
        <v>0.9</v>
      </c>
      <c r="H27" s="138">
        <v>700</v>
      </c>
      <c r="I27" s="114">
        <v>7519</v>
      </c>
      <c r="J27" s="114">
        <v>7388</v>
      </c>
      <c r="K27" s="166">
        <v>1.8</v>
      </c>
      <c r="L27">
        <v>17</v>
      </c>
    </row>
    <row r="28" spans="1:12" ht="12.75" customHeight="1">
      <c r="A28" s="225" t="s">
        <v>348</v>
      </c>
      <c r="B28" s="226"/>
      <c r="C28" s="227"/>
      <c r="D28" s="138">
        <v>54</v>
      </c>
      <c r="E28" s="114">
        <v>1575</v>
      </c>
      <c r="F28" s="114">
        <v>1548</v>
      </c>
      <c r="G28" s="166">
        <v>1.8</v>
      </c>
      <c r="H28" s="138">
        <v>50</v>
      </c>
      <c r="I28" s="114">
        <v>1353</v>
      </c>
      <c r="J28" s="114">
        <v>1323</v>
      </c>
      <c r="K28" s="166">
        <v>2.3</v>
      </c>
      <c r="L28">
        <v>18</v>
      </c>
    </row>
    <row r="29" spans="1:11" ht="12.75" customHeight="1">
      <c r="A29" s="225" t="s">
        <v>338</v>
      </c>
      <c r="B29" s="226"/>
      <c r="C29" s="227"/>
      <c r="D29" s="139"/>
      <c r="E29" s="32">
        <f>SUM(E20:E28)</f>
        <v>58781</v>
      </c>
      <c r="F29" s="32">
        <f>SUM(F20:F28)</f>
        <v>58052</v>
      </c>
      <c r="G29" s="166">
        <f>((E29-F29)/F29)*100</f>
        <v>1.2557706883483772</v>
      </c>
      <c r="H29" s="139"/>
      <c r="I29" s="32">
        <f>SUM(I20:I28)</f>
        <v>60572</v>
      </c>
      <c r="J29" s="32">
        <f>SUM(J20:J28)</f>
        <v>59148</v>
      </c>
      <c r="K29" s="166">
        <f>((I29-J29)/J29)*100</f>
        <v>2.4075201190234665</v>
      </c>
    </row>
    <row r="30" spans="1:11" ht="12.75" customHeight="1">
      <c r="A30" s="58" t="s">
        <v>349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5" t="s">
        <v>350</v>
      </c>
      <c r="B31" s="226"/>
      <c r="C31" s="227"/>
      <c r="D31" s="138">
        <v>81</v>
      </c>
      <c r="E31" s="114">
        <v>10603</v>
      </c>
      <c r="F31" s="114">
        <v>10579</v>
      </c>
      <c r="G31" s="166">
        <v>0.2</v>
      </c>
      <c r="H31" s="138">
        <v>83</v>
      </c>
      <c r="I31" s="114">
        <v>9508</v>
      </c>
      <c r="J31" s="114">
        <v>9420</v>
      </c>
      <c r="K31" s="166">
        <v>0.9</v>
      </c>
      <c r="L31">
        <v>19</v>
      </c>
    </row>
    <row r="32" spans="1:12" ht="12.75" customHeight="1">
      <c r="A32" s="225" t="s">
        <v>351</v>
      </c>
      <c r="B32" s="226"/>
      <c r="C32" s="227"/>
      <c r="D32" s="138">
        <v>41</v>
      </c>
      <c r="E32" s="114">
        <v>6745</v>
      </c>
      <c r="F32" s="114">
        <v>6726</v>
      </c>
      <c r="G32" s="166">
        <v>0.3</v>
      </c>
      <c r="H32" s="138">
        <v>40</v>
      </c>
      <c r="I32" s="114">
        <v>6822</v>
      </c>
      <c r="J32" s="114">
        <v>6702</v>
      </c>
      <c r="K32" s="166">
        <v>1.8</v>
      </c>
      <c r="L32">
        <v>20</v>
      </c>
    </row>
    <row r="33" spans="1:12" ht="12.75" customHeight="1">
      <c r="A33" s="225" t="s">
        <v>352</v>
      </c>
      <c r="B33" s="226"/>
      <c r="C33" s="227"/>
      <c r="D33" s="138">
        <v>126</v>
      </c>
      <c r="E33" s="114">
        <v>3202</v>
      </c>
      <c r="F33" s="114">
        <v>3153</v>
      </c>
      <c r="G33" s="166">
        <v>1.6</v>
      </c>
      <c r="H33" s="138">
        <v>128</v>
      </c>
      <c r="I33" s="114">
        <v>3147</v>
      </c>
      <c r="J33" s="114">
        <v>3096</v>
      </c>
      <c r="K33" s="166">
        <v>1.6</v>
      </c>
      <c r="L33">
        <v>21</v>
      </c>
    </row>
    <row r="34" spans="1:12" ht="12.75" customHeight="1">
      <c r="A34" s="225" t="s">
        <v>353</v>
      </c>
      <c r="B34" s="226"/>
      <c r="C34" s="227"/>
      <c r="D34" s="138">
        <v>88</v>
      </c>
      <c r="E34" s="114">
        <v>2891</v>
      </c>
      <c r="F34" s="114">
        <v>2799</v>
      </c>
      <c r="G34" s="166">
        <v>3.3</v>
      </c>
      <c r="H34" s="138">
        <v>89</v>
      </c>
      <c r="I34" s="114">
        <v>2800</v>
      </c>
      <c r="J34" s="114">
        <v>2701</v>
      </c>
      <c r="K34" s="166">
        <v>3.7</v>
      </c>
      <c r="L34">
        <v>22</v>
      </c>
    </row>
    <row r="35" spans="1:12" ht="12.75" customHeight="1">
      <c r="A35" s="225" t="s">
        <v>354</v>
      </c>
      <c r="B35" s="226"/>
      <c r="C35" s="227"/>
      <c r="D35" s="138">
        <v>112</v>
      </c>
      <c r="E35" s="114">
        <v>8644</v>
      </c>
      <c r="F35" s="114">
        <v>8849</v>
      </c>
      <c r="G35" s="166">
        <v>-2.3</v>
      </c>
      <c r="H35" s="138">
        <v>84</v>
      </c>
      <c r="I35" s="114">
        <v>8387</v>
      </c>
      <c r="J35" s="114">
        <v>8317</v>
      </c>
      <c r="K35" s="166">
        <v>0.8</v>
      </c>
      <c r="L35">
        <v>23</v>
      </c>
    </row>
    <row r="36" spans="1:12" ht="12.75" customHeight="1">
      <c r="A36" s="225" t="s">
        <v>355</v>
      </c>
      <c r="B36" s="226"/>
      <c r="C36" s="227"/>
      <c r="D36" s="138">
        <v>33</v>
      </c>
      <c r="E36" s="114">
        <v>5423</v>
      </c>
      <c r="F36" s="114">
        <v>5346</v>
      </c>
      <c r="G36" s="166">
        <v>1.4</v>
      </c>
      <c r="H36" s="138">
        <v>55</v>
      </c>
      <c r="I36" s="114">
        <v>5259</v>
      </c>
      <c r="J36" s="114">
        <v>5226</v>
      </c>
      <c r="K36" s="166">
        <v>0.6</v>
      </c>
      <c r="L36">
        <v>24</v>
      </c>
    </row>
    <row r="37" spans="1:12" ht="12.75" customHeight="1">
      <c r="A37" s="225" t="s">
        <v>356</v>
      </c>
      <c r="B37" s="226"/>
      <c r="C37" s="227"/>
      <c r="D37" s="138">
        <v>159</v>
      </c>
      <c r="E37" s="114">
        <v>6451</v>
      </c>
      <c r="F37" s="114">
        <v>6400</v>
      </c>
      <c r="G37" s="166">
        <v>0.8</v>
      </c>
      <c r="H37" s="138">
        <v>160</v>
      </c>
      <c r="I37" s="114">
        <v>6729</v>
      </c>
      <c r="J37" s="114">
        <v>6577</v>
      </c>
      <c r="K37" s="166">
        <v>2.3</v>
      </c>
      <c r="L37">
        <v>25</v>
      </c>
    </row>
    <row r="38" spans="1:12" ht="12.75" customHeight="1">
      <c r="A38" s="225" t="s">
        <v>357</v>
      </c>
      <c r="B38" s="226"/>
      <c r="C38" s="227"/>
      <c r="D38" s="138">
        <v>59</v>
      </c>
      <c r="E38" s="114">
        <v>1880</v>
      </c>
      <c r="F38" s="114">
        <v>1851</v>
      </c>
      <c r="G38" s="166">
        <v>1.6</v>
      </c>
      <c r="H38" s="138">
        <v>59</v>
      </c>
      <c r="I38" s="114">
        <v>1888</v>
      </c>
      <c r="J38" s="114">
        <v>1832</v>
      </c>
      <c r="K38" s="166">
        <v>3</v>
      </c>
      <c r="L38">
        <v>26</v>
      </c>
    </row>
    <row r="39" spans="1:12" ht="12.75" customHeight="1">
      <c r="A39" s="225" t="s">
        <v>358</v>
      </c>
      <c r="B39" s="226"/>
      <c r="C39" s="227"/>
      <c r="D39" s="138">
        <v>57</v>
      </c>
      <c r="E39" s="114">
        <v>899</v>
      </c>
      <c r="F39" s="114">
        <v>896</v>
      </c>
      <c r="G39" s="166">
        <v>0.3</v>
      </c>
      <c r="H39" s="138">
        <v>64</v>
      </c>
      <c r="I39" s="114">
        <v>815</v>
      </c>
      <c r="J39" s="114">
        <v>823</v>
      </c>
      <c r="K39" s="166">
        <v>-0.9</v>
      </c>
      <c r="L39">
        <v>27</v>
      </c>
    </row>
    <row r="40" spans="1:12" ht="12.75" customHeight="1">
      <c r="A40" s="225" t="s">
        <v>359</v>
      </c>
      <c r="B40" s="226"/>
      <c r="C40" s="227"/>
      <c r="D40" s="138">
        <v>137</v>
      </c>
      <c r="E40" s="114">
        <v>10346</v>
      </c>
      <c r="F40" s="114">
        <v>10308</v>
      </c>
      <c r="G40" s="166">
        <v>0.4</v>
      </c>
      <c r="H40" s="138">
        <v>138</v>
      </c>
      <c r="I40" s="114">
        <v>10378</v>
      </c>
      <c r="J40" s="114">
        <v>10229</v>
      </c>
      <c r="K40" s="166">
        <v>1.5</v>
      </c>
      <c r="L40">
        <v>28</v>
      </c>
    </row>
    <row r="41" spans="1:12" ht="12.75" customHeight="1">
      <c r="A41" s="225" t="s">
        <v>360</v>
      </c>
      <c r="B41" s="226"/>
      <c r="C41" s="227"/>
      <c r="D41" s="138">
        <v>8</v>
      </c>
      <c r="E41" s="114">
        <v>908</v>
      </c>
      <c r="F41" s="114">
        <v>891</v>
      </c>
      <c r="G41" s="166">
        <v>1.9</v>
      </c>
      <c r="H41" s="138">
        <v>51</v>
      </c>
      <c r="I41" s="114">
        <v>847</v>
      </c>
      <c r="J41" s="114">
        <v>855</v>
      </c>
      <c r="K41" s="166">
        <v>-0.9</v>
      </c>
      <c r="L41">
        <v>29</v>
      </c>
    </row>
    <row r="42" spans="1:12" ht="12.75" customHeight="1">
      <c r="A42" s="225" t="s">
        <v>361</v>
      </c>
      <c r="B42" s="226"/>
      <c r="C42" s="227"/>
      <c r="D42" s="138">
        <v>187</v>
      </c>
      <c r="E42" s="114">
        <v>5901</v>
      </c>
      <c r="F42" s="114">
        <v>5754</v>
      </c>
      <c r="G42" s="166">
        <v>2.6</v>
      </c>
      <c r="H42" s="138">
        <v>176</v>
      </c>
      <c r="I42" s="114">
        <v>5851</v>
      </c>
      <c r="J42" s="114">
        <v>5743</v>
      </c>
      <c r="K42" s="166">
        <v>1.9</v>
      </c>
      <c r="L42">
        <v>30</v>
      </c>
    </row>
    <row r="43" spans="1:11" ht="12.75" customHeight="1">
      <c r="A43" s="225" t="s">
        <v>338</v>
      </c>
      <c r="B43" s="226"/>
      <c r="C43" s="227"/>
      <c r="D43" s="139"/>
      <c r="E43" s="32">
        <f>SUM(E31:E42)</f>
        <v>63893</v>
      </c>
      <c r="F43" s="32">
        <f>SUM(F31:F42)</f>
        <v>63552</v>
      </c>
      <c r="G43" s="166">
        <f>((E43-F43)/F43)*100</f>
        <v>0.5365684793554883</v>
      </c>
      <c r="H43" s="139"/>
      <c r="I43" s="32">
        <f>SUM(I31:I42)</f>
        <v>62431</v>
      </c>
      <c r="J43" s="32">
        <f>SUM(J31:J42)</f>
        <v>61521</v>
      </c>
      <c r="K43" s="166">
        <f>((I43-J43)/J43)*100</f>
        <v>1.4791697144064628</v>
      </c>
    </row>
    <row r="44" spans="1:11" ht="12.75" customHeight="1">
      <c r="A44" s="58" t="s">
        <v>362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5" t="s">
        <v>363</v>
      </c>
      <c r="B45" s="226"/>
      <c r="C45" s="227"/>
      <c r="D45" s="138">
        <v>113</v>
      </c>
      <c r="E45" s="114">
        <v>6121</v>
      </c>
      <c r="F45" s="114">
        <v>6124</v>
      </c>
      <c r="G45" s="166">
        <v>0</v>
      </c>
      <c r="H45" s="138">
        <v>116</v>
      </c>
      <c r="I45" s="114">
        <v>6297</v>
      </c>
      <c r="J45" s="114">
        <v>6203</v>
      </c>
      <c r="K45" s="166">
        <v>1.5</v>
      </c>
      <c r="L45">
        <v>31</v>
      </c>
    </row>
    <row r="46" spans="1:12" ht="12.75" customHeight="1">
      <c r="A46" s="225" t="s">
        <v>364</v>
      </c>
      <c r="B46" s="226"/>
      <c r="C46" s="227"/>
      <c r="D46" s="138">
        <v>34</v>
      </c>
      <c r="E46" s="114">
        <v>3223</v>
      </c>
      <c r="F46" s="114">
        <v>3167</v>
      </c>
      <c r="G46" s="166">
        <v>1.8</v>
      </c>
      <c r="H46" s="138">
        <v>33</v>
      </c>
      <c r="I46" s="114">
        <v>3205</v>
      </c>
      <c r="J46" s="114">
        <v>3143</v>
      </c>
      <c r="K46" s="166">
        <v>2</v>
      </c>
      <c r="L46">
        <v>32</v>
      </c>
    </row>
    <row r="47" spans="1:12" ht="12.75" customHeight="1">
      <c r="A47" s="225" t="s">
        <v>365</v>
      </c>
      <c r="B47" s="226"/>
      <c r="C47" s="227"/>
      <c r="D47" s="138">
        <v>56</v>
      </c>
      <c r="E47" s="114">
        <v>4600</v>
      </c>
      <c r="F47" s="114">
        <v>4566</v>
      </c>
      <c r="G47" s="166">
        <v>0.7</v>
      </c>
      <c r="H47" s="138">
        <v>59</v>
      </c>
      <c r="I47" s="114">
        <v>4427</v>
      </c>
      <c r="J47" s="114">
        <v>4389</v>
      </c>
      <c r="K47" s="166">
        <v>0.9</v>
      </c>
      <c r="L47">
        <v>33</v>
      </c>
    </row>
    <row r="48" spans="1:12" ht="12.75" customHeight="1">
      <c r="A48" s="225" t="s">
        <v>366</v>
      </c>
      <c r="B48" s="226"/>
      <c r="C48" s="227"/>
      <c r="D48" s="138">
        <v>11</v>
      </c>
      <c r="E48" s="114">
        <v>4325</v>
      </c>
      <c r="F48" s="114">
        <v>4413</v>
      </c>
      <c r="G48" s="166">
        <v>-2</v>
      </c>
      <c r="H48" s="138">
        <v>14</v>
      </c>
      <c r="I48" s="114">
        <v>4205</v>
      </c>
      <c r="J48" s="114">
        <v>4183</v>
      </c>
      <c r="K48" s="166">
        <v>0.5</v>
      </c>
      <c r="L48">
        <v>34</v>
      </c>
    </row>
    <row r="49" spans="1:12" ht="12.75" customHeight="1">
      <c r="A49" s="225" t="s">
        <v>367</v>
      </c>
      <c r="B49" s="226"/>
      <c r="C49" s="227"/>
      <c r="D49" s="138">
        <v>64</v>
      </c>
      <c r="E49" s="114">
        <v>3713</v>
      </c>
      <c r="F49" s="114">
        <v>3709</v>
      </c>
      <c r="G49" s="166">
        <v>0.1</v>
      </c>
      <c r="H49" s="138">
        <v>58</v>
      </c>
      <c r="I49" s="114">
        <v>3620</v>
      </c>
      <c r="J49" s="114">
        <v>3608</v>
      </c>
      <c r="K49" s="166">
        <v>0.3</v>
      </c>
      <c r="L49">
        <v>35</v>
      </c>
    </row>
    <row r="50" spans="1:12" ht="12.75" customHeight="1">
      <c r="A50" s="225" t="s">
        <v>368</v>
      </c>
      <c r="B50" s="226"/>
      <c r="C50" s="227"/>
      <c r="D50" s="138">
        <v>78</v>
      </c>
      <c r="E50" s="114">
        <v>4190</v>
      </c>
      <c r="F50" s="114">
        <v>4048</v>
      </c>
      <c r="G50" s="166">
        <v>3.5</v>
      </c>
      <c r="H50" s="138">
        <v>78</v>
      </c>
      <c r="I50" s="114">
        <v>4307</v>
      </c>
      <c r="J50" s="114">
        <v>4127</v>
      </c>
      <c r="K50" s="166">
        <v>4.4</v>
      </c>
      <c r="L50">
        <v>36</v>
      </c>
    </row>
    <row r="51" spans="1:12" ht="12.75" customHeight="1">
      <c r="A51" s="225" t="s">
        <v>369</v>
      </c>
      <c r="B51" s="226"/>
      <c r="C51" s="227"/>
      <c r="D51" s="138">
        <v>42</v>
      </c>
      <c r="E51" s="114">
        <v>7295</v>
      </c>
      <c r="F51" s="114">
        <v>7158</v>
      </c>
      <c r="G51" s="166">
        <v>1.9</v>
      </c>
      <c r="H51" s="138">
        <v>46</v>
      </c>
      <c r="I51" s="114">
        <v>6918</v>
      </c>
      <c r="J51" s="114">
        <v>6799</v>
      </c>
      <c r="K51" s="166">
        <v>1.8</v>
      </c>
      <c r="L51">
        <v>37</v>
      </c>
    </row>
    <row r="52" spans="1:12" ht="12.75" customHeight="1">
      <c r="A52" s="225" t="s">
        <v>370</v>
      </c>
      <c r="B52" s="226"/>
      <c r="C52" s="227"/>
      <c r="D52" s="138">
        <v>210</v>
      </c>
      <c r="E52" s="114">
        <v>22511</v>
      </c>
      <c r="F52" s="114">
        <v>22068</v>
      </c>
      <c r="G52" s="166">
        <v>2</v>
      </c>
      <c r="H52" s="138">
        <v>218</v>
      </c>
      <c r="I52" s="114">
        <v>23867</v>
      </c>
      <c r="J52" s="114">
        <v>23261</v>
      </c>
      <c r="K52" s="166">
        <v>2.6</v>
      </c>
      <c r="L52">
        <v>38</v>
      </c>
    </row>
    <row r="53" spans="1:11" ht="12.75" customHeight="1">
      <c r="A53" s="225" t="s">
        <v>338</v>
      </c>
      <c r="B53" s="226"/>
      <c r="C53" s="227"/>
      <c r="D53" s="139"/>
      <c r="E53" s="32">
        <f>SUM(E45:E52)</f>
        <v>55978</v>
      </c>
      <c r="F53" s="32">
        <f>SUM(F45:F52)</f>
        <v>55253</v>
      </c>
      <c r="G53" s="166">
        <f>((E53-F53)/F53)*100</f>
        <v>1.3121459468264167</v>
      </c>
      <c r="H53" s="139"/>
      <c r="I53" s="32">
        <f>SUM(I45:I52)</f>
        <v>56846</v>
      </c>
      <c r="J53" s="32">
        <f>SUM(J45:J52)</f>
        <v>55713</v>
      </c>
      <c r="K53" s="166">
        <f>((I53-J53)/J53)*100</f>
        <v>2.0336366736668285</v>
      </c>
    </row>
    <row r="54" spans="1:11" ht="12.75" customHeight="1">
      <c r="A54" s="58" t="s">
        <v>371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5" t="s">
        <v>372</v>
      </c>
      <c r="B55" s="226"/>
      <c r="C55" s="227"/>
      <c r="D55" s="138">
        <v>91</v>
      </c>
      <c r="E55" s="114">
        <v>469</v>
      </c>
      <c r="F55" s="114">
        <v>468</v>
      </c>
      <c r="G55" s="166">
        <v>0.3</v>
      </c>
      <c r="H55" s="138">
        <v>94</v>
      </c>
      <c r="I55" s="114">
        <v>499</v>
      </c>
      <c r="J55" s="114">
        <v>498</v>
      </c>
      <c r="K55" s="166">
        <v>0.3</v>
      </c>
      <c r="L55">
        <v>39</v>
      </c>
    </row>
    <row r="56" spans="1:12" ht="12.75" customHeight="1">
      <c r="A56" s="225" t="s">
        <v>373</v>
      </c>
      <c r="B56" s="226"/>
      <c r="C56" s="227"/>
      <c r="D56" s="138">
        <v>123</v>
      </c>
      <c r="E56" s="114">
        <v>6104</v>
      </c>
      <c r="F56" s="114">
        <v>6069</v>
      </c>
      <c r="G56" s="166">
        <v>0.6</v>
      </c>
      <c r="H56" s="138">
        <v>129</v>
      </c>
      <c r="I56" s="114">
        <v>6344</v>
      </c>
      <c r="J56" s="114">
        <v>6226</v>
      </c>
      <c r="K56" s="166">
        <v>1.9</v>
      </c>
      <c r="L56">
        <v>40</v>
      </c>
    </row>
    <row r="57" spans="1:12" ht="12.75" customHeight="1">
      <c r="A57" s="225" t="s">
        <v>374</v>
      </c>
      <c r="B57" s="226"/>
      <c r="C57" s="227"/>
      <c r="D57" s="138">
        <v>185</v>
      </c>
      <c r="E57" s="114">
        <v>31176</v>
      </c>
      <c r="F57" s="114">
        <v>30282</v>
      </c>
      <c r="G57" s="166">
        <v>3</v>
      </c>
      <c r="H57" s="138">
        <v>194</v>
      </c>
      <c r="I57" s="114">
        <v>29476</v>
      </c>
      <c r="J57" s="114">
        <v>28388</v>
      </c>
      <c r="K57" s="166">
        <v>3.8</v>
      </c>
      <c r="L57">
        <v>41</v>
      </c>
    </row>
    <row r="58" spans="1:12" ht="12.75" customHeight="1">
      <c r="A58" s="225" t="s">
        <v>375</v>
      </c>
      <c r="B58" s="226"/>
      <c r="C58" s="227"/>
      <c r="D58" s="138">
        <v>75</v>
      </c>
      <c r="E58" s="114">
        <v>4393</v>
      </c>
      <c r="F58" s="114">
        <v>4266</v>
      </c>
      <c r="G58" s="166">
        <v>3</v>
      </c>
      <c r="H58" s="138">
        <v>78</v>
      </c>
      <c r="I58" s="114">
        <v>4553</v>
      </c>
      <c r="J58" s="114">
        <v>4358</v>
      </c>
      <c r="K58" s="166">
        <v>4.5</v>
      </c>
      <c r="L58">
        <v>42</v>
      </c>
    </row>
    <row r="59" spans="1:23" ht="12.75" customHeight="1">
      <c r="A59" s="225" t="s">
        <v>376</v>
      </c>
      <c r="B59" s="226"/>
      <c r="C59" s="227"/>
      <c r="D59" s="138">
        <v>66</v>
      </c>
      <c r="E59" s="114">
        <v>868</v>
      </c>
      <c r="F59" s="114">
        <v>859</v>
      </c>
      <c r="G59" s="166">
        <v>1.1</v>
      </c>
      <c r="H59" s="138">
        <v>67</v>
      </c>
      <c r="I59" s="114">
        <v>702</v>
      </c>
      <c r="J59" s="114">
        <v>688</v>
      </c>
      <c r="K59" s="166">
        <v>2</v>
      </c>
      <c r="L59">
        <v>43</v>
      </c>
      <c r="P59" s="113"/>
      <c r="Q59" s="113" t="s">
        <v>322</v>
      </c>
      <c r="R59" s="113" t="s">
        <v>323</v>
      </c>
      <c r="S59" s="104" t="s">
        <v>324</v>
      </c>
      <c r="T59" s="113" t="s">
        <v>326</v>
      </c>
      <c r="U59" s="113" t="s">
        <v>327</v>
      </c>
      <c r="V59" s="106" t="s">
        <v>328</v>
      </c>
      <c r="W59" s="70" t="s">
        <v>57</v>
      </c>
    </row>
    <row r="60" spans="1:23" ht="12.75" customHeight="1">
      <c r="A60" s="225" t="s">
        <v>377</v>
      </c>
      <c r="B60" s="226"/>
      <c r="C60" s="227"/>
      <c r="D60" s="138">
        <v>0</v>
      </c>
      <c r="E60" s="114">
        <v>1617</v>
      </c>
      <c r="F60" s="114">
        <v>1590</v>
      </c>
      <c r="G60" s="166">
        <v>1.7</v>
      </c>
      <c r="H60" s="138">
        <v>0</v>
      </c>
      <c r="I60" s="114">
        <v>1561</v>
      </c>
      <c r="J60" s="114">
        <v>1520</v>
      </c>
      <c r="K60" s="166">
        <v>2.6</v>
      </c>
      <c r="L60">
        <v>44</v>
      </c>
      <c r="P60" s="136"/>
      <c r="Q60" s="136">
        <v>280943</v>
      </c>
      <c r="R60" s="136">
        <v>277496</v>
      </c>
      <c r="S60" s="137">
        <v>1.2</v>
      </c>
      <c r="T60" s="136">
        <v>281228</v>
      </c>
      <c r="U60" s="136">
        <v>275288</v>
      </c>
      <c r="V60" s="137">
        <v>2.2</v>
      </c>
      <c r="W60">
        <v>1</v>
      </c>
    </row>
    <row r="61" spans="1:12" ht="12.75" customHeight="1">
      <c r="A61" s="225" t="s">
        <v>378</v>
      </c>
      <c r="B61" s="226"/>
      <c r="C61" s="227"/>
      <c r="D61" s="138">
        <v>89</v>
      </c>
      <c r="E61" s="114">
        <v>1339</v>
      </c>
      <c r="F61" s="114">
        <v>1324</v>
      </c>
      <c r="G61" s="166">
        <v>1.1</v>
      </c>
      <c r="H61" s="138">
        <v>86</v>
      </c>
      <c r="I61" s="114">
        <v>1096</v>
      </c>
      <c r="J61" s="114">
        <v>1062</v>
      </c>
      <c r="K61" s="166">
        <v>3.2</v>
      </c>
      <c r="L61">
        <v>45</v>
      </c>
    </row>
    <row r="62" spans="1:12" ht="12.75" customHeight="1">
      <c r="A62" s="225" t="s">
        <v>379</v>
      </c>
      <c r="B62" s="226"/>
      <c r="C62" s="227"/>
      <c r="D62" s="138">
        <v>75</v>
      </c>
      <c r="E62" s="114">
        <v>2262</v>
      </c>
      <c r="F62" s="114">
        <v>2186</v>
      </c>
      <c r="G62" s="166">
        <v>3.4</v>
      </c>
      <c r="H62" s="138">
        <v>75</v>
      </c>
      <c r="I62" s="114">
        <v>2577</v>
      </c>
      <c r="J62" s="114">
        <v>2462</v>
      </c>
      <c r="K62" s="166">
        <v>4.7</v>
      </c>
      <c r="L62">
        <v>46</v>
      </c>
    </row>
    <row r="63" spans="1:12" ht="12.75" customHeight="1">
      <c r="A63" s="225" t="s">
        <v>380</v>
      </c>
      <c r="B63" s="226"/>
      <c r="C63" s="227"/>
      <c r="D63" s="138">
        <v>0</v>
      </c>
      <c r="E63" s="114">
        <v>2285</v>
      </c>
      <c r="F63" s="114">
        <v>2253</v>
      </c>
      <c r="G63" s="166">
        <v>1.4</v>
      </c>
      <c r="H63" s="138">
        <v>83</v>
      </c>
      <c r="I63" s="114">
        <v>2541</v>
      </c>
      <c r="J63" s="114">
        <v>2510</v>
      </c>
      <c r="K63" s="166">
        <v>1.2</v>
      </c>
      <c r="L63">
        <v>47</v>
      </c>
    </row>
    <row r="64" spans="1:12" ht="12.75" customHeight="1">
      <c r="A64" s="225" t="s">
        <v>381</v>
      </c>
      <c r="B64" s="226"/>
      <c r="C64" s="227"/>
      <c r="D64" s="138">
        <v>149</v>
      </c>
      <c r="E64" s="114">
        <v>3398</v>
      </c>
      <c r="F64" s="114">
        <v>3343</v>
      </c>
      <c r="G64" s="166">
        <v>1.7</v>
      </c>
      <c r="H64" s="138">
        <v>150</v>
      </c>
      <c r="I64" s="114">
        <v>3372</v>
      </c>
      <c r="J64" s="114">
        <v>3292</v>
      </c>
      <c r="K64" s="166">
        <v>2.4</v>
      </c>
      <c r="L64">
        <v>48</v>
      </c>
    </row>
    <row r="65" spans="1:12" ht="12.75" customHeight="1">
      <c r="A65" s="225" t="s">
        <v>382</v>
      </c>
      <c r="B65" s="226"/>
      <c r="C65" s="227"/>
      <c r="D65" s="138">
        <v>97</v>
      </c>
      <c r="E65" s="114">
        <v>2723</v>
      </c>
      <c r="F65" s="114">
        <v>2638</v>
      </c>
      <c r="G65" s="166">
        <v>3.2</v>
      </c>
      <c r="H65" s="138">
        <v>102</v>
      </c>
      <c r="I65" s="114">
        <v>2741</v>
      </c>
      <c r="J65" s="114">
        <v>2610</v>
      </c>
      <c r="K65" s="166">
        <v>5</v>
      </c>
      <c r="L65">
        <v>49</v>
      </c>
    </row>
    <row r="66" spans="1:12" ht="12.75" customHeight="1">
      <c r="A66" s="225" t="s">
        <v>383</v>
      </c>
      <c r="B66" s="226"/>
      <c r="C66" s="227"/>
      <c r="D66" s="138">
        <v>65</v>
      </c>
      <c r="E66" s="114">
        <v>5704</v>
      </c>
      <c r="F66" s="114">
        <v>5697</v>
      </c>
      <c r="G66" s="166">
        <v>0.1</v>
      </c>
      <c r="H66" s="138">
        <v>161</v>
      </c>
      <c r="I66" s="114">
        <v>5710</v>
      </c>
      <c r="J66" s="114">
        <v>5646</v>
      </c>
      <c r="K66" s="166">
        <v>1.1</v>
      </c>
      <c r="L66">
        <v>50</v>
      </c>
    </row>
    <row r="67" spans="1:12" ht="12.75" customHeight="1">
      <c r="A67" s="225" t="s">
        <v>384</v>
      </c>
      <c r="B67" s="226"/>
      <c r="C67" s="227"/>
      <c r="D67" s="138">
        <v>124</v>
      </c>
      <c r="E67" s="114">
        <v>876</v>
      </c>
      <c r="F67" s="114">
        <v>885</v>
      </c>
      <c r="G67" s="166">
        <v>-0.9</v>
      </c>
      <c r="H67" s="138">
        <v>125</v>
      </c>
      <c r="I67" s="114">
        <v>817</v>
      </c>
      <c r="J67" s="114">
        <v>826</v>
      </c>
      <c r="K67" s="166">
        <v>-1.1</v>
      </c>
      <c r="L67">
        <v>51</v>
      </c>
    </row>
    <row r="68" spans="1:11" ht="12.75" customHeight="1">
      <c r="A68" s="225" t="s">
        <v>338</v>
      </c>
      <c r="B68" s="226"/>
      <c r="C68" s="227"/>
      <c r="D68" s="30"/>
      <c r="E68" s="32">
        <f>SUM(E55:E67)</f>
        <v>63214</v>
      </c>
      <c r="F68" s="32">
        <f>SUM(F55:F67)</f>
        <v>61860</v>
      </c>
      <c r="G68" s="166">
        <f>((E68-F68)/F68)*100</f>
        <v>2.1888134497251857</v>
      </c>
      <c r="H68" s="30"/>
      <c r="I68" s="32">
        <f>SUM(I55:I67)</f>
        <v>61989</v>
      </c>
      <c r="J68" s="32">
        <f>SUM(J55:J67)</f>
        <v>60086</v>
      </c>
      <c r="K68" s="166">
        <f>((I68-J68)/J68)*100</f>
        <v>3.167127117797823</v>
      </c>
    </row>
    <row r="69" spans="1:12" ht="12.75" customHeight="1" hidden="1">
      <c r="A69" s="53"/>
      <c r="B69" s="134"/>
      <c r="C69" s="135"/>
      <c r="D69" s="113" t="s">
        <v>321</v>
      </c>
      <c r="E69" s="113" t="s">
        <v>322</v>
      </c>
      <c r="F69" s="113" t="s">
        <v>323</v>
      </c>
      <c r="G69" s="167" t="s">
        <v>324</v>
      </c>
      <c r="H69" s="113" t="s">
        <v>325</v>
      </c>
      <c r="I69" s="113" t="s">
        <v>326</v>
      </c>
      <c r="J69" s="113" t="s">
        <v>327</v>
      </c>
      <c r="K69" s="168" t="s">
        <v>328</v>
      </c>
      <c r="L69" s="70" t="s">
        <v>57</v>
      </c>
    </row>
    <row r="70" spans="1:12" ht="12.75" customHeight="1">
      <c r="A70" s="228" t="s">
        <v>385</v>
      </c>
      <c r="B70" s="229"/>
      <c r="C70" s="230"/>
      <c r="D70" s="32">
        <f>SUM(D9:D68)</f>
        <v>4957</v>
      </c>
      <c r="E70" s="32">
        <f>Q60</f>
        <v>280943</v>
      </c>
      <c r="F70" s="32">
        <f>R60</f>
        <v>277496</v>
      </c>
      <c r="G70" s="166">
        <f>S60</f>
        <v>1.2</v>
      </c>
      <c r="H70" s="32">
        <f>SUM(H9:H68)</f>
        <v>5102</v>
      </c>
      <c r="I70" s="32">
        <f>T60</f>
        <v>281228</v>
      </c>
      <c r="J70" s="32">
        <f>U60</f>
        <v>275288</v>
      </c>
      <c r="K70" s="166">
        <f>V60</f>
        <v>2.2</v>
      </c>
      <c r="L70">
        <v>1</v>
      </c>
    </row>
    <row r="71" spans="1:11" ht="12.75" customHeight="1">
      <c r="A71" s="253" t="s">
        <v>389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.75">
      <c r="A73" s="24" t="s">
        <v>390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391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392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393</v>
      </c>
      <c r="D3" s="53"/>
      <c r="E3" s="263" t="s">
        <v>70</v>
      </c>
      <c r="F3" s="264"/>
      <c r="G3" s="121" t="s">
        <v>393</v>
      </c>
      <c r="H3" s="53"/>
      <c r="I3" s="263" t="s">
        <v>83</v>
      </c>
      <c r="J3" s="264"/>
      <c r="K3" s="121" t="s">
        <v>393</v>
      </c>
      <c r="L3" s="53"/>
      <c r="M3" s="263" t="s">
        <v>394</v>
      </c>
      <c r="N3" s="264"/>
      <c r="O3" s="121" t="s">
        <v>393</v>
      </c>
      <c r="P3" s="53"/>
      <c r="Q3" s="263" t="s">
        <v>131</v>
      </c>
      <c r="R3" s="264"/>
      <c r="S3" s="121" t="s">
        <v>393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395</v>
      </c>
      <c r="C5" s="122" t="s">
        <v>396</v>
      </c>
      <c r="D5" s="29" t="s">
        <v>57</v>
      </c>
      <c r="E5" s="29"/>
      <c r="F5" s="29" t="s">
        <v>395</v>
      </c>
      <c r="G5" s="122" t="s">
        <v>396</v>
      </c>
      <c r="H5" s="29" t="s">
        <v>57</v>
      </c>
      <c r="I5" s="29"/>
      <c r="J5" s="29" t="s">
        <v>395</v>
      </c>
      <c r="K5" s="122" t="s">
        <v>396</v>
      </c>
      <c r="L5" s="29" t="s">
        <v>57</v>
      </c>
      <c r="M5" s="29"/>
      <c r="N5" s="29" t="s">
        <v>395</v>
      </c>
      <c r="O5" s="122" t="s">
        <v>396</v>
      </c>
      <c r="P5" s="29" t="s">
        <v>57</v>
      </c>
      <c r="Q5" s="29"/>
      <c r="R5" s="29" t="s">
        <v>395</v>
      </c>
      <c r="S5" s="122" t="s">
        <v>396</v>
      </c>
      <c r="T5" s="62" t="s">
        <v>57</v>
      </c>
    </row>
    <row r="6" spans="1:20" ht="12.75">
      <c r="A6" s="29" t="s">
        <v>397</v>
      </c>
      <c r="B6" s="30">
        <v>17194</v>
      </c>
      <c r="C6" s="122">
        <v>2.2</v>
      </c>
      <c r="D6" s="29">
        <v>1</v>
      </c>
      <c r="E6" s="29" t="s">
        <v>397</v>
      </c>
      <c r="F6" s="30">
        <v>25539</v>
      </c>
      <c r="G6" s="122">
        <v>0.6</v>
      </c>
      <c r="H6" s="29">
        <v>1</v>
      </c>
      <c r="I6" s="29" t="s">
        <v>397</v>
      </c>
      <c r="J6" s="30">
        <v>24738</v>
      </c>
      <c r="K6" s="122">
        <v>1.4</v>
      </c>
      <c r="L6" s="29">
        <v>1</v>
      </c>
      <c r="M6" s="29" t="s">
        <v>397</v>
      </c>
      <c r="N6" s="30">
        <v>67471</v>
      </c>
      <c r="O6" s="122">
        <v>1.3</v>
      </c>
      <c r="P6" s="29">
        <v>1</v>
      </c>
      <c r="Q6" s="29" t="s">
        <v>397</v>
      </c>
      <c r="R6" s="30">
        <v>236480</v>
      </c>
      <c r="S6" s="122">
        <v>1.3</v>
      </c>
      <c r="T6" s="29">
        <v>1</v>
      </c>
    </row>
    <row r="7" spans="1:20" ht="12.75">
      <c r="A7" s="29" t="s">
        <v>398</v>
      </c>
      <c r="B7" s="30">
        <v>16394</v>
      </c>
      <c r="C7" s="122">
        <v>6.2</v>
      </c>
      <c r="D7" s="29">
        <v>2</v>
      </c>
      <c r="E7" s="29" t="s">
        <v>398</v>
      </c>
      <c r="F7" s="30">
        <v>25574</v>
      </c>
      <c r="G7" s="122">
        <v>6</v>
      </c>
      <c r="H7" s="29">
        <v>2</v>
      </c>
      <c r="I7" s="29" t="s">
        <v>398</v>
      </c>
      <c r="J7" s="30">
        <v>23802</v>
      </c>
      <c r="K7" s="122">
        <v>6.1</v>
      </c>
      <c r="L7" s="29">
        <v>2</v>
      </c>
      <c r="M7" s="29" t="s">
        <v>398</v>
      </c>
      <c r="N7" s="30">
        <v>65770</v>
      </c>
      <c r="O7" s="122">
        <v>6.1</v>
      </c>
      <c r="P7" s="29">
        <v>2</v>
      </c>
      <c r="Q7" s="29" t="s">
        <v>398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399</v>
      </c>
      <c r="B8" s="151">
        <v>20038</v>
      </c>
      <c r="C8" s="152">
        <v>5.5</v>
      </c>
      <c r="D8" s="150">
        <v>3</v>
      </c>
      <c r="E8" s="150" t="s">
        <v>399</v>
      </c>
      <c r="F8" s="151">
        <v>30504</v>
      </c>
      <c r="G8" s="152">
        <v>5.2</v>
      </c>
      <c r="H8" s="150">
        <v>3</v>
      </c>
      <c r="I8" s="150" t="s">
        <v>399</v>
      </c>
      <c r="J8" s="151">
        <v>28726</v>
      </c>
      <c r="K8" s="152">
        <v>4.8</v>
      </c>
      <c r="L8" s="150">
        <v>3</v>
      </c>
      <c r="M8" s="150" t="s">
        <v>399</v>
      </c>
      <c r="N8" s="151">
        <v>79269</v>
      </c>
      <c r="O8" s="152">
        <v>5.1</v>
      </c>
      <c r="P8" s="150">
        <v>3</v>
      </c>
      <c r="Q8" s="150" t="s">
        <v>399</v>
      </c>
      <c r="R8" s="151">
        <v>269709</v>
      </c>
      <c r="S8" s="152">
        <v>4.5</v>
      </c>
      <c r="T8" s="29">
        <v>3</v>
      </c>
    </row>
    <row r="9" spans="1:20" ht="12.75">
      <c r="A9" s="153" t="s">
        <v>400</v>
      </c>
      <c r="B9" s="154">
        <v>53626</v>
      </c>
      <c r="C9" s="155">
        <v>4.6</v>
      </c>
      <c r="D9" s="153">
        <v>4</v>
      </c>
      <c r="E9" s="153" t="s">
        <v>400</v>
      </c>
      <c r="F9" s="154">
        <v>81618</v>
      </c>
      <c r="G9" s="155">
        <v>4</v>
      </c>
      <c r="H9" s="153">
        <v>4</v>
      </c>
      <c r="I9" s="153" t="s">
        <v>400</v>
      </c>
      <c r="J9" s="154">
        <v>77266</v>
      </c>
      <c r="K9" s="155">
        <v>4.1</v>
      </c>
      <c r="L9" s="153">
        <v>4</v>
      </c>
      <c r="M9" s="153" t="s">
        <v>400</v>
      </c>
      <c r="N9" s="154">
        <v>212510</v>
      </c>
      <c r="O9" s="155">
        <v>4.2</v>
      </c>
      <c r="P9" s="153">
        <v>4</v>
      </c>
      <c r="Q9" s="153" t="s">
        <v>400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401</v>
      </c>
      <c r="B12" s="30">
        <v>20055</v>
      </c>
      <c r="C12" s="122">
        <v>1.8</v>
      </c>
      <c r="D12" s="29">
        <v>5</v>
      </c>
      <c r="E12" s="29" t="s">
        <v>401</v>
      </c>
      <c r="F12" s="30">
        <v>30097</v>
      </c>
      <c r="G12" s="122">
        <v>2.3</v>
      </c>
      <c r="H12" s="29">
        <v>5</v>
      </c>
      <c r="I12" s="29" t="s">
        <v>401</v>
      </c>
      <c r="J12" s="30">
        <v>29250</v>
      </c>
      <c r="K12" s="122">
        <v>2.3</v>
      </c>
      <c r="L12" s="29">
        <v>5</v>
      </c>
      <c r="M12" s="29" t="s">
        <v>401</v>
      </c>
      <c r="N12" s="30">
        <v>79403</v>
      </c>
      <c r="O12" s="122">
        <v>2.2</v>
      </c>
      <c r="P12" s="29">
        <v>5</v>
      </c>
      <c r="Q12" s="29" t="s">
        <v>401</v>
      </c>
      <c r="R12" s="30">
        <v>268383</v>
      </c>
      <c r="S12" s="122">
        <v>2.1</v>
      </c>
      <c r="T12" s="29">
        <v>5</v>
      </c>
    </row>
    <row r="13" spans="1:20" ht="12.75">
      <c r="A13" s="29" t="s">
        <v>402</v>
      </c>
      <c r="B13" s="30">
        <v>21325</v>
      </c>
      <c r="C13" s="122">
        <v>2.2</v>
      </c>
      <c r="D13" s="29">
        <v>6</v>
      </c>
      <c r="E13" s="29" t="s">
        <v>402</v>
      </c>
      <c r="F13" s="30">
        <v>31946</v>
      </c>
      <c r="G13" s="122">
        <v>1.9</v>
      </c>
      <c r="H13" s="29">
        <v>6</v>
      </c>
      <c r="I13" s="29" t="s">
        <v>402</v>
      </c>
      <c r="J13" s="30">
        <v>30468</v>
      </c>
      <c r="K13" s="122">
        <v>1.3</v>
      </c>
      <c r="L13" s="29">
        <v>6</v>
      </c>
      <c r="M13" s="29" t="s">
        <v>402</v>
      </c>
      <c r="N13" s="30">
        <v>83739</v>
      </c>
      <c r="O13" s="122">
        <v>1.8</v>
      </c>
      <c r="P13" s="29">
        <v>6</v>
      </c>
      <c r="Q13" s="29" t="s">
        <v>402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403</v>
      </c>
      <c r="B14" s="151">
        <v>21766</v>
      </c>
      <c r="C14" s="152">
        <v>3.8</v>
      </c>
      <c r="D14" s="150">
        <v>7</v>
      </c>
      <c r="E14" s="150" t="s">
        <v>403</v>
      </c>
      <c r="F14" s="151">
        <v>32891</v>
      </c>
      <c r="G14" s="152">
        <v>3.2</v>
      </c>
      <c r="H14" s="150">
        <v>7</v>
      </c>
      <c r="I14" s="150" t="s">
        <v>403</v>
      </c>
      <c r="J14" s="151">
        <v>31124</v>
      </c>
      <c r="K14" s="152">
        <v>2.8</v>
      </c>
      <c r="L14" s="150">
        <v>7</v>
      </c>
      <c r="M14" s="150" t="s">
        <v>403</v>
      </c>
      <c r="N14" s="151">
        <v>85781</v>
      </c>
      <c r="O14" s="152">
        <v>3.2</v>
      </c>
      <c r="P14" s="150">
        <v>7</v>
      </c>
      <c r="Q14" s="150" t="s">
        <v>403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404</v>
      </c>
      <c r="B15" s="154">
        <v>63147</v>
      </c>
      <c r="C15" s="155">
        <v>2.6</v>
      </c>
      <c r="D15" s="153">
        <v>8</v>
      </c>
      <c r="E15" s="153" t="s">
        <v>404</v>
      </c>
      <c r="F15" s="154">
        <v>94935</v>
      </c>
      <c r="G15" s="155">
        <v>2.5</v>
      </c>
      <c r="H15" s="153">
        <v>8</v>
      </c>
      <c r="I15" s="153" t="s">
        <v>404</v>
      </c>
      <c r="J15" s="154">
        <v>90842</v>
      </c>
      <c r="K15" s="155">
        <v>2.1</v>
      </c>
      <c r="L15" s="153">
        <v>8</v>
      </c>
      <c r="M15" s="153" t="s">
        <v>404</v>
      </c>
      <c r="N15" s="154">
        <v>248923</v>
      </c>
      <c r="O15" s="155">
        <v>2.4</v>
      </c>
      <c r="P15" s="153">
        <v>8</v>
      </c>
      <c r="Q15" s="153" t="s">
        <v>404</v>
      </c>
      <c r="R15" s="154">
        <v>821168</v>
      </c>
      <c r="S15" s="155">
        <v>2.1</v>
      </c>
      <c r="T15" s="33">
        <v>8</v>
      </c>
    </row>
    <row r="16" spans="1:20" ht="12.75">
      <c r="A16" s="29" t="s">
        <v>405</v>
      </c>
      <c r="B16" s="30">
        <v>116772</v>
      </c>
      <c r="C16" s="122">
        <v>3.5</v>
      </c>
      <c r="D16" s="29">
        <v>9</v>
      </c>
      <c r="E16" s="29" t="s">
        <v>405</v>
      </c>
      <c r="F16" s="30">
        <v>176552</v>
      </c>
      <c r="G16" s="122">
        <v>3.1</v>
      </c>
      <c r="H16" s="29">
        <v>9</v>
      </c>
      <c r="I16" s="29" t="s">
        <v>405</v>
      </c>
      <c r="J16" s="30">
        <v>168108</v>
      </c>
      <c r="K16" s="122">
        <v>3</v>
      </c>
      <c r="L16" s="29">
        <v>9</v>
      </c>
      <c r="M16" s="29" t="s">
        <v>405</v>
      </c>
      <c r="N16" s="30">
        <v>461433</v>
      </c>
      <c r="O16" s="122">
        <v>3.2</v>
      </c>
      <c r="P16" s="29">
        <v>9</v>
      </c>
      <c r="Q16" s="29" t="s">
        <v>405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406</v>
      </c>
      <c r="B19" s="30">
        <v>23521</v>
      </c>
      <c r="C19" s="122">
        <v>2</v>
      </c>
      <c r="D19" s="29">
        <v>10</v>
      </c>
      <c r="E19" s="29" t="s">
        <v>406</v>
      </c>
      <c r="F19" s="30">
        <v>34183</v>
      </c>
      <c r="G19" s="122">
        <v>0.4</v>
      </c>
      <c r="H19" s="29">
        <v>10</v>
      </c>
      <c r="I19" s="29" t="s">
        <v>406</v>
      </c>
      <c r="J19" s="30">
        <v>32098</v>
      </c>
      <c r="K19" s="122">
        <v>0.1</v>
      </c>
      <c r="L19" s="29">
        <v>10</v>
      </c>
      <c r="M19" s="29" t="s">
        <v>406</v>
      </c>
      <c r="N19" s="30">
        <v>89801</v>
      </c>
      <c r="O19" s="122">
        <v>0.7</v>
      </c>
      <c r="P19" s="29">
        <v>10</v>
      </c>
      <c r="Q19" s="29" t="s">
        <v>406</v>
      </c>
      <c r="R19" s="30">
        <v>280419</v>
      </c>
      <c r="S19" s="122">
        <v>0.7</v>
      </c>
      <c r="T19" s="29">
        <v>10</v>
      </c>
    </row>
    <row r="20" spans="1:20" ht="12.75">
      <c r="A20" s="29" t="s">
        <v>407</v>
      </c>
      <c r="B20" s="30">
        <v>22115</v>
      </c>
      <c r="C20" s="122">
        <v>1.1</v>
      </c>
      <c r="D20" s="29">
        <v>11</v>
      </c>
      <c r="E20" s="29" t="s">
        <v>407</v>
      </c>
      <c r="F20" s="30">
        <v>33153</v>
      </c>
      <c r="G20" s="122">
        <v>1.3</v>
      </c>
      <c r="H20" s="29">
        <v>11</v>
      </c>
      <c r="I20" s="29" t="s">
        <v>407</v>
      </c>
      <c r="J20" s="30">
        <v>31007</v>
      </c>
      <c r="K20" s="122">
        <v>1.5</v>
      </c>
      <c r="L20" s="29">
        <v>11</v>
      </c>
      <c r="M20" s="29" t="s">
        <v>407</v>
      </c>
      <c r="N20" s="30">
        <v>86274</v>
      </c>
      <c r="O20" s="122">
        <v>1.3</v>
      </c>
      <c r="P20" s="29">
        <v>11</v>
      </c>
      <c r="Q20" s="29" t="s">
        <v>407</v>
      </c>
      <c r="R20" s="30">
        <v>278512</v>
      </c>
      <c r="S20" s="122">
        <v>2.3</v>
      </c>
      <c r="T20" s="29">
        <v>11</v>
      </c>
    </row>
    <row r="21" spans="1:20" ht="13.5" thickBot="1">
      <c r="A21" s="150" t="s">
        <v>408</v>
      </c>
      <c r="B21" s="151">
        <v>20071</v>
      </c>
      <c r="C21" s="152">
        <v>3.1</v>
      </c>
      <c r="D21" s="150">
        <v>12</v>
      </c>
      <c r="E21" s="150" t="s">
        <v>408</v>
      </c>
      <c r="F21" s="151">
        <v>30957</v>
      </c>
      <c r="G21" s="152">
        <v>1.8</v>
      </c>
      <c r="H21" s="150">
        <v>12</v>
      </c>
      <c r="I21" s="150" t="s">
        <v>408</v>
      </c>
      <c r="J21" s="151">
        <v>28483</v>
      </c>
      <c r="K21" s="152">
        <v>1.4</v>
      </c>
      <c r="L21" s="150">
        <v>12</v>
      </c>
      <c r="M21" s="150" t="s">
        <v>408</v>
      </c>
      <c r="N21" s="151">
        <v>79512</v>
      </c>
      <c r="O21" s="152">
        <v>2</v>
      </c>
      <c r="P21" s="150">
        <v>12</v>
      </c>
      <c r="Q21" s="150" t="s">
        <v>408</v>
      </c>
      <c r="R21" s="151">
        <v>260950</v>
      </c>
      <c r="S21" s="152">
        <v>2.3</v>
      </c>
      <c r="T21" s="29">
        <v>12</v>
      </c>
    </row>
    <row r="22" spans="1:20" ht="12.75">
      <c r="A22" s="153" t="s">
        <v>409</v>
      </c>
      <c r="B22" s="154">
        <v>65707</v>
      </c>
      <c r="C22" s="155">
        <v>2</v>
      </c>
      <c r="D22" s="153">
        <v>13</v>
      </c>
      <c r="E22" s="153" t="s">
        <v>409</v>
      </c>
      <c r="F22" s="154">
        <v>98292</v>
      </c>
      <c r="G22" s="155">
        <v>1.1</v>
      </c>
      <c r="H22" s="153">
        <v>13</v>
      </c>
      <c r="I22" s="153" t="s">
        <v>409</v>
      </c>
      <c r="J22" s="154">
        <v>91588</v>
      </c>
      <c r="K22" s="155">
        <v>1</v>
      </c>
      <c r="L22" s="153">
        <v>13</v>
      </c>
      <c r="M22" s="153" t="s">
        <v>409</v>
      </c>
      <c r="N22" s="154">
        <v>255587</v>
      </c>
      <c r="O22" s="155">
        <v>1.3</v>
      </c>
      <c r="P22" s="153">
        <v>13</v>
      </c>
      <c r="Q22" s="153" t="s">
        <v>409</v>
      </c>
      <c r="R22" s="154">
        <v>819881</v>
      </c>
      <c r="S22" s="155">
        <v>1.8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410</v>
      </c>
      <c r="B25" s="30">
        <v>20678</v>
      </c>
      <c r="C25" s="122">
        <v>1.8</v>
      </c>
      <c r="D25" s="29">
        <v>14</v>
      </c>
      <c r="E25" s="29" t="s">
        <v>410</v>
      </c>
      <c r="F25" s="30">
        <v>31813</v>
      </c>
      <c r="G25" s="122">
        <v>1</v>
      </c>
      <c r="H25" s="29">
        <v>14</v>
      </c>
      <c r="I25" s="29" t="s">
        <v>410</v>
      </c>
      <c r="J25" s="30">
        <v>29610</v>
      </c>
      <c r="K25" s="122">
        <v>0.8</v>
      </c>
      <c r="L25" s="29">
        <v>14</v>
      </c>
      <c r="M25" s="29" t="s">
        <v>410</v>
      </c>
      <c r="N25" s="30">
        <v>82101</v>
      </c>
      <c r="O25" s="122">
        <v>1.1</v>
      </c>
      <c r="P25" s="29">
        <v>14</v>
      </c>
      <c r="Q25" s="29" t="s">
        <v>410</v>
      </c>
      <c r="R25" s="30">
        <v>270931</v>
      </c>
      <c r="S25" s="122">
        <v>0.9</v>
      </c>
      <c r="T25" s="29">
        <v>14</v>
      </c>
    </row>
    <row r="26" spans="1:20" ht="12.75">
      <c r="A26" s="29" t="s">
        <v>411</v>
      </c>
      <c r="B26" s="30">
        <v>19703</v>
      </c>
      <c r="C26" s="122">
        <v>3.7</v>
      </c>
      <c r="D26" s="29">
        <v>15</v>
      </c>
      <c r="E26" s="29" t="s">
        <v>411</v>
      </c>
      <c r="F26" s="30">
        <v>29619</v>
      </c>
      <c r="G26" s="122">
        <v>3.5</v>
      </c>
      <c r="H26" s="29">
        <v>15</v>
      </c>
      <c r="I26" s="29" t="s">
        <v>411</v>
      </c>
      <c r="J26" s="30">
        <v>26889</v>
      </c>
      <c r="K26" s="122">
        <v>3.3</v>
      </c>
      <c r="L26" s="29">
        <v>15</v>
      </c>
      <c r="M26" s="29" t="s">
        <v>411</v>
      </c>
      <c r="N26" s="30">
        <v>76211</v>
      </c>
      <c r="O26" s="122">
        <v>3.5</v>
      </c>
      <c r="P26" s="29">
        <v>15</v>
      </c>
      <c r="Q26" s="29" t="s">
        <v>411</v>
      </c>
      <c r="R26" s="30">
        <v>257905</v>
      </c>
      <c r="S26" s="122">
        <v>3.6</v>
      </c>
      <c r="T26" s="29">
        <v>15</v>
      </c>
    </row>
    <row r="27" spans="1:20" ht="13.5" thickBot="1">
      <c r="A27" s="150" t="s">
        <v>412</v>
      </c>
      <c r="B27" s="151">
        <v>19434</v>
      </c>
      <c r="C27" s="152">
        <v>0.9</v>
      </c>
      <c r="D27" s="150">
        <v>16</v>
      </c>
      <c r="E27" s="150" t="s">
        <v>412</v>
      </c>
      <c r="F27" s="151">
        <v>28872</v>
      </c>
      <c r="G27" s="152">
        <v>-0.3</v>
      </c>
      <c r="H27" s="150">
        <v>16</v>
      </c>
      <c r="I27" s="150" t="s">
        <v>412</v>
      </c>
      <c r="J27" s="151">
        <v>26210</v>
      </c>
      <c r="K27" s="152">
        <v>-0.8</v>
      </c>
      <c r="L27" s="150">
        <v>16</v>
      </c>
      <c r="M27" s="150" t="s">
        <v>412</v>
      </c>
      <c r="N27" s="151">
        <v>74516</v>
      </c>
      <c r="O27" s="152">
        <v>-0.2</v>
      </c>
      <c r="P27" s="150">
        <v>16</v>
      </c>
      <c r="Q27" s="150" t="s">
        <v>412</v>
      </c>
      <c r="R27" s="151">
        <v>259255</v>
      </c>
      <c r="S27" s="152">
        <v>-0.1</v>
      </c>
      <c r="T27" s="29">
        <v>16</v>
      </c>
    </row>
    <row r="28" spans="1:20" ht="12.75">
      <c r="A28" s="153" t="s">
        <v>413</v>
      </c>
      <c r="B28" s="154">
        <v>59814</v>
      </c>
      <c r="C28" s="155">
        <v>2.1</v>
      </c>
      <c r="D28" s="153">
        <v>17</v>
      </c>
      <c r="E28" s="153" t="s">
        <v>413</v>
      </c>
      <c r="F28" s="154">
        <v>90304</v>
      </c>
      <c r="G28" s="155">
        <v>1.4</v>
      </c>
      <c r="H28" s="153">
        <v>17</v>
      </c>
      <c r="I28" s="153" t="s">
        <v>413</v>
      </c>
      <c r="J28" s="154">
        <v>82710</v>
      </c>
      <c r="K28" s="155">
        <v>1.1</v>
      </c>
      <c r="L28" s="153">
        <v>17</v>
      </c>
      <c r="M28" s="153" t="s">
        <v>413</v>
      </c>
      <c r="N28" s="154">
        <v>232828</v>
      </c>
      <c r="O28" s="155">
        <v>1.5</v>
      </c>
      <c r="P28" s="153">
        <v>17</v>
      </c>
      <c r="Q28" s="153" t="s">
        <v>413</v>
      </c>
      <c r="R28" s="154">
        <v>788091</v>
      </c>
      <c r="S28" s="155">
        <v>1.5</v>
      </c>
      <c r="T28" s="33">
        <v>17</v>
      </c>
    </row>
    <row r="29" spans="1:20" ht="12.75">
      <c r="A29" s="29" t="s">
        <v>414</v>
      </c>
      <c r="B29" s="30">
        <v>125521</v>
      </c>
      <c r="C29" s="122">
        <v>2.1</v>
      </c>
      <c r="D29" s="29">
        <v>18</v>
      </c>
      <c r="E29" s="29" t="s">
        <v>414</v>
      </c>
      <c r="F29" s="30">
        <v>188597</v>
      </c>
      <c r="G29" s="122">
        <v>1.3</v>
      </c>
      <c r="H29" s="29">
        <v>18</v>
      </c>
      <c r="I29" s="29" t="s">
        <v>414</v>
      </c>
      <c r="J29" s="30">
        <v>174297</v>
      </c>
      <c r="K29" s="122">
        <v>1</v>
      </c>
      <c r="L29" s="29">
        <v>18</v>
      </c>
      <c r="M29" s="29" t="s">
        <v>414</v>
      </c>
      <c r="N29" s="30">
        <v>488415</v>
      </c>
      <c r="O29" s="122">
        <v>1.4</v>
      </c>
      <c r="P29" s="29">
        <v>18</v>
      </c>
      <c r="Q29" s="29" t="s">
        <v>414</v>
      </c>
      <c r="R29" s="30">
        <v>1607972</v>
      </c>
      <c r="S29" s="122">
        <v>1.6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242294</v>
      </c>
      <c r="C32" s="158">
        <v>2.8</v>
      </c>
      <c r="D32" s="156">
        <v>19</v>
      </c>
      <c r="E32" s="156" t="s">
        <v>31</v>
      </c>
      <c r="F32" s="157">
        <v>365149</v>
      </c>
      <c r="G32" s="158">
        <v>2.2</v>
      </c>
      <c r="H32" s="156">
        <v>19</v>
      </c>
      <c r="I32" s="156" t="s">
        <v>31</v>
      </c>
      <c r="J32" s="157">
        <v>342406</v>
      </c>
      <c r="K32" s="158">
        <v>2</v>
      </c>
      <c r="L32" s="156">
        <v>19</v>
      </c>
      <c r="M32" s="156" t="s">
        <v>31</v>
      </c>
      <c r="N32" s="157">
        <v>949849</v>
      </c>
      <c r="O32" s="158">
        <v>2.3</v>
      </c>
      <c r="P32" s="156">
        <v>19</v>
      </c>
      <c r="Q32" s="156" t="s">
        <v>31</v>
      </c>
      <c r="R32" s="157">
        <v>3164368</v>
      </c>
      <c r="S32" s="158">
        <v>2.2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393</v>
      </c>
      <c r="D35" s="53"/>
      <c r="E35" s="64" t="s">
        <v>70</v>
      </c>
      <c r="F35" s="99"/>
      <c r="G35" s="121" t="s">
        <v>393</v>
      </c>
      <c r="H35" s="53"/>
      <c r="I35" s="63" t="s">
        <v>83</v>
      </c>
      <c r="J35" s="100"/>
      <c r="K35" s="121" t="s">
        <v>393</v>
      </c>
      <c r="L35" s="53"/>
      <c r="M35" s="63" t="s">
        <v>394</v>
      </c>
      <c r="N35" s="100"/>
      <c r="O35" s="121" t="s">
        <v>393</v>
      </c>
      <c r="P35" s="53"/>
      <c r="Q35" s="63" t="s">
        <v>131</v>
      </c>
      <c r="R35" s="100"/>
      <c r="S35" s="121" t="s">
        <v>393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397</v>
      </c>
      <c r="B37" s="30">
        <v>17655</v>
      </c>
      <c r="C37" s="122">
        <v>2.7</v>
      </c>
      <c r="D37" s="29">
        <v>20</v>
      </c>
      <c r="E37" s="29" t="s">
        <v>397</v>
      </c>
      <c r="F37" s="30">
        <v>26104</v>
      </c>
      <c r="G37" s="122">
        <v>2.2</v>
      </c>
      <c r="H37" s="29">
        <v>20</v>
      </c>
      <c r="I37" s="29" t="s">
        <v>397</v>
      </c>
      <c r="J37" s="30">
        <v>25294</v>
      </c>
      <c r="K37" s="122">
        <v>2.2</v>
      </c>
      <c r="L37" s="29">
        <v>20</v>
      </c>
      <c r="M37" s="29" t="s">
        <v>397</v>
      </c>
      <c r="N37" s="30">
        <v>69053</v>
      </c>
      <c r="O37" s="122">
        <v>2.3</v>
      </c>
      <c r="P37" s="29">
        <v>20</v>
      </c>
      <c r="Q37" s="29" t="s">
        <v>397</v>
      </c>
      <c r="R37" s="30">
        <v>242187</v>
      </c>
      <c r="S37" s="122">
        <v>2.4</v>
      </c>
      <c r="T37" s="29">
        <v>20</v>
      </c>
    </row>
    <row r="38" spans="1:20" ht="12.75">
      <c r="A38" s="29" t="s">
        <v>398</v>
      </c>
      <c r="B38" s="30">
        <v>16860</v>
      </c>
      <c r="C38" s="122">
        <v>2.8</v>
      </c>
      <c r="D38" s="29">
        <v>21</v>
      </c>
      <c r="E38" s="29" t="s">
        <v>398</v>
      </c>
      <c r="F38" s="30">
        <v>26110</v>
      </c>
      <c r="G38" s="122">
        <v>2.1</v>
      </c>
      <c r="H38" s="29">
        <v>21</v>
      </c>
      <c r="I38" s="29" t="s">
        <v>398</v>
      </c>
      <c r="J38" s="30">
        <v>24343</v>
      </c>
      <c r="K38" s="122">
        <v>2.3</v>
      </c>
      <c r="L38" s="29">
        <v>21</v>
      </c>
      <c r="M38" s="29" t="s">
        <v>398</v>
      </c>
      <c r="N38" s="30">
        <v>67314</v>
      </c>
      <c r="O38" s="122">
        <v>2.3</v>
      </c>
      <c r="P38" s="29">
        <v>21</v>
      </c>
      <c r="Q38" s="29" t="s">
        <v>398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399</v>
      </c>
      <c r="B39" s="151">
        <v>20196</v>
      </c>
      <c r="C39" s="152">
        <v>0.8</v>
      </c>
      <c r="D39" s="150">
        <v>22</v>
      </c>
      <c r="E39" s="150" t="s">
        <v>399</v>
      </c>
      <c r="F39" s="151">
        <v>30863</v>
      </c>
      <c r="G39" s="152">
        <v>1.2</v>
      </c>
      <c r="H39" s="150">
        <v>22</v>
      </c>
      <c r="I39" s="150" t="s">
        <v>399</v>
      </c>
      <c r="J39" s="151">
        <v>28772</v>
      </c>
      <c r="K39" s="152">
        <v>0.2</v>
      </c>
      <c r="L39" s="150">
        <v>22</v>
      </c>
      <c r="M39" s="150" t="s">
        <v>399</v>
      </c>
      <c r="N39" s="151">
        <v>79831</v>
      </c>
      <c r="O39" s="152">
        <v>0.7</v>
      </c>
      <c r="P39" s="150">
        <v>22</v>
      </c>
      <c r="Q39" s="150" t="s">
        <v>399</v>
      </c>
      <c r="R39" s="151">
        <v>271866</v>
      </c>
      <c r="S39" s="152">
        <v>0.8</v>
      </c>
      <c r="T39" s="29">
        <v>22</v>
      </c>
    </row>
    <row r="40" spans="1:20" ht="12.75">
      <c r="A40" s="153" t="s">
        <v>400</v>
      </c>
      <c r="B40" s="154">
        <v>54711</v>
      </c>
      <c r="C40" s="155">
        <v>2</v>
      </c>
      <c r="D40" s="153">
        <v>23</v>
      </c>
      <c r="E40" s="153" t="s">
        <v>400</v>
      </c>
      <c r="F40" s="154">
        <v>83077</v>
      </c>
      <c r="G40" s="155">
        <v>1.8</v>
      </c>
      <c r="H40" s="153">
        <v>23</v>
      </c>
      <c r="I40" s="153" t="s">
        <v>400</v>
      </c>
      <c r="J40" s="154">
        <v>78409</v>
      </c>
      <c r="K40" s="155">
        <v>1.5</v>
      </c>
      <c r="L40" s="153">
        <v>23</v>
      </c>
      <c r="M40" s="153" t="s">
        <v>400</v>
      </c>
      <c r="N40" s="154">
        <v>216197</v>
      </c>
      <c r="O40" s="155">
        <v>1.7</v>
      </c>
      <c r="P40" s="153">
        <v>23</v>
      </c>
      <c r="Q40" s="153" t="s">
        <v>400</v>
      </c>
      <c r="R40" s="154">
        <v>747118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401</v>
      </c>
      <c r="B43" s="30">
        <v>20874</v>
      </c>
      <c r="C43" s="122">
        <v>4.1</v>
      </c>
      <c r="D43" s="29">
        <v>24</v>
      </c>
      <c r="E43" s="29" t="s">
        <v>401</v>
      </c>
      <c r="F43" s="30">
        <v>30581</v>
      </c>
      <c r="G43" s="122">
        <v>1.6</v>
      </c>
      <c r="H43" s="29">
        <v>24</v>
      </c>
      <c r="I43" s="29" t="s">
        <v>401</v>
      </c>
      <c r="J43" s="30">
        <v>29597</v>
      </c>
      <c r="K43" s="122">
        <v>1.2</v>
      </c>
      <c r="L43" s="29">
        <v>24</v>
      </c>
      <c r="M43" s="29" t="s">
        <v>401</v>
      </c>
      <c r="N43" s="30">
        <v>81052</v>
      </c>
      <c r="O43" s="122">
        <v>2.1</v>
      </c>
      <c r="P43" s="29">
        <v>24</v>
      </c>
      <c r="Q43" s="29" t="s">
        <v>401</v>
      </c>
      <c r="R43" s="30">
        <v>271690</v>
      </c>
      <c r="S43" s="122">
        <v>1.2</v>
      </c>
      <c r="T43" s="29">
        <v>24</v>
      </c>
    </row>
    <row r="44" spans="1:20" ht="12.75">
      <c r="A44" s="29" t="s">
        <v>402</v>
      </c>
      <c r="B44" s="30">
        <v>21808</v>
      </c>
      <c r="C44" s="122">
        <v>2.3</v>
      </c>
      <c r="D44" s="29">
        <v>25</v>
      </c>
      <c r="E44" s="29" t="s">
        <v>402</v>
      </c>
      <c r="F44" s="30">
        <v>32690</v>
      </c>
      <c r="G44" s="122">
        <v>2.3</v>
      </c>
      <c r="H44" s="29">
        <v>25</v>
      </c>
      <c r="I44" s="29" t="s">
        <v>402</v>
      </c>
      <c r="J44" s="30">
        <v>31085</v>
      </c>
      <c r="K44" s="122">
        <v>2</v>
      </c>
      <c r="L44" s="29">
        <v>25</v>
      </c>
      <c r="M44" s="29" t="s">
        <v>402</v>
      </c>
      <c r="N44" s="30">
        <v>85583</v>
      </c>
      <c r="O44" s="122">
        <v>2.2</v>
      </c>
      <c r="P44" s="29">
        <v>25</v>
      </c>
      <c r="Q44" s="29" t="s">
        <v>402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403</v>
      </c>
      <c r="B45" s="151">
        <v>22402</v>
      </c>
      <c r="C45" s="152">
        <v>2.9</v>
      </c>
      <c r="D45" s="150">
        <v>26</v>
      </c>
      <c r="E45" s="150" t="s">
        <v>403</v>
      </c>
      <c r="F45" s="151">
        <v>33564</v>
      </c>
      <c r="G45" s="152">
        <v>2</v>
      </c>
      <c r="H45" s="150">
        <v>26</v>
      </c>
      <c r="I45" s="150" t="s">
        <v>403</v>
      </c>
      <c r="J45" s="151">
        <v>31426</v>
      </c>
      <c r="K45" s="152">
        <v>1</v>
      </c>
      <c r="L45" s="150">
        <v>26</v>
      </c>
      <c r="M45" s="150" t="s">
        <v>403</v>
      </c>
      <c r="N45" s="151">
        <v>87392</v>
      </c>
      <c r="O45" s="152">
        <v>1.9</v>
      </c>
      <c r="P45" s="150">
        <v>26</v>
      </c>
      <c r="Q45" s="150" t="s">
        <v>403</v>
      </c>
      <c r="R45" s="151">
        <v>280943</v>
      </c>
      <c r="S45" s="152">
        <v>1.2</v>
      </c>
      <c r="T45" s="29">
        <v>26</v>
      </c>
    </row>
    <row r="46" spans="1:20" ht="12.75">
      <c r="A46" s="153" t="s">
        <v>404</v>
      </c>
      <c r="B46" s="154">
        <v>65085</v>
      </c>
      <c r="C46" s="155">
        <v>3.1</v>
      </c>
      <c r="D46" s="153">
        <v>27</v>
      </c>
      <c r="E46" s="153" t="s">
        <v>404</v>
      </c>
      <c r="F46" s="154">
        <v>96835</v>
      </c>
      <c r="G46" s="155">
        <v>2</v>
      </c>
      <c r="H46" s="153">
        <v>27</v>
      </c>
      <c r="I46" s="153" t="s">
        <v>404</v>
      </c>
      <c r="J46" s="154">
        <v>92108</v>
      </c>
      <c r="K46" s="155">
        <v>1.4</v>
      </c>
      <c r="L46" s="153">
        <v>27</v>
      </c>
      <c r="M46" s="153" t="s">
        <v>404</v>
      </c>
      <c r="N46" s="154">
        <v>254027</v>
      </c>
      <c r="O46" s="155">
        <v>2.1</v>
      </c>
      <c r="P46" s="153">
        <v>27</v>
      </c>
      <c r="Q46" s="153" t="s">
        <v>404</v>
      </c>
      <c r="R46" s="154">
        <v>833861</v>
      </c>
      <c r="S46" s="155">
        <v>1.5</v>
      </c>
      <c r="T46" s="33">
        <v>27</v>
      </c>
    </row>
    <row r="47" spans="1:20" ht="12.75">
      <c r="A47" s="29" t="s">
        <v>405</v>
      </c>
      <c r="B47" s="30">
        <v>119795</v>
      </c>
      <c r="C47" s="122">
        <v>2.6</v>
      </c>
      <c r="D47" s="29">
        <v>28</v>
      </c>
      <c r="E47" s="29" t="s">
        <v>405</v>
      </c>
      <c r="F47" s="30">
        <v>179912</v>
      </c>
      <c r="G47" s="122">
        <v>1.9</v>
      </c>
      <c r="H47" s="29">
        <v>28</v>
      </c>
      <c r="I47" s="29" t="s">
        <v>405</v>
      </c>
      <c r="J47" s="30">
        <v>170517</v>
      </c>
      <c r="K47" s="122">
        <v>1.4</v>
      </c>
      <c r="L47" s="29">
        <v>28</v>
      </c>
      <c r="M47" s="29" t="s">
        <v>405</v>
      </c>
      <c r="N47" s="30">
        <v>470224</v>
      </c>
      <c r="O47" s="122">
        <v>1.9</v>
      </c>
      <c r="P47" s="29">
        <v>28</v>
      </c>
      <c r="Q47" s="29" t="s">
        <v>405</v>
      </c>
      <c r="R47" s="30">
        <v>1580979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406</v>
      </c>
      <c r="B50" s="30"/>
      <c r="C50" s="122"/>
      <c r="D50" s="29">
        <v>29</v>
      </c>
      <c r="E50" s="29" t="s">
        <v>406</v>
      </c>
      <c r="F50" s="30"/>
      <c r="G50" s="122"/>
      <c r="H50" s="29">
        <v>29</v>
      </c>
      <c r="I50" s="29" t="s">
        <v>406</v>
      </c>
      <c r="J50" s="30"/>
      <c r="K50" s="122"/>
      <c r="L50" s="29">
        <v>29</v>
      </c>
      <c r="M50" s="29" t="s">
        <v>406</v>
      </c>
      <c r="N50" s="30"/>
      <c r="O50" s="122"/>
      <c r="P50" s="29">
        <v>29</v>
      </c>
      <c r="Q50" s="29" t="s">
        <v>406</v>
      </c>
      <c r="R50" s="30"/>
      <c r="S50" s="122"/>
      <c r="T50" s="29">
        <v>29</v>
      </c>
    </row>
    <row r="51" spans="1:20" ht="12.75">
      <c r="A51" s="29" t="s">
        <v>407</v>
      </c>
      <c r="B51" s="30"/>
      <c r="C51" s="122"/>
      <c r="D51" s="29">
        <v>30</v>
      </c>
      <c r="E51" s="29" t="s">
        <v>407</v>
      </c>
      <c r="F51" s="30"/>
      <c r="G51" s="122"/>
      <c r="H51" s="29">
        <v>30</v>
      </c>
      <c r="I51" s="29" t="s">
        <v>407</v>
      </c>
      <c r="J51" s="30"/>
      <c r="K51" s="122"/>
      <c r="L51" s="29">
        <v>30</v>
      </c>
      <c r="M51" s="29" t="s">
        <v>407</v>
      </c>
      <c r="N51" s="30"/>
      <c r="O51" s="122"/>
      <c r="P51" s="29">
        <v>30</v>
      </c>
      <c r="Q51" s="29" t="s">
        <v>407</v>
      </c>
      <c r="R51" s="30"/>
      <c r="S51" s="122"/>
      <c r="T51" s="29">
        <v>30</v>
      </c>
    </row>
    <row r="52" spans="1:20" ht="13.5" thickBot="1">
      <c r="A52" s="150" t="s">
        <v>408</v>
      </c>
      <c r="B52" s="151"/>
      <c r="C52" s="152"/>
      <c r="D52" s="150">
        <v>31</v>
      </c>
      <c r="E52" s="150" t="s">
        <v>408</v>
      </c>
      <c r="F52" s="151"/>
      <c r="G52" s="152"/>
      <c r="H52" s="150">
        <v>31</v>
      </c>
      <c r="I52" s="150" t="s">
        <v>408</v>
      </c>
      <c r="J52" s="151"/>
      <c r="K52" s="152"/>
      <c r="L52" s="150">
        <v>31</v>
      </c>
      <c r="M52" s="150" t="s">
        <v>408</v>
      </c>
      <c r="N52" s="151"/>
      <c r="O52" s="152"/>
      <c r="P52" s="150">
        <v>31</v>
      </c>
      <c r="Q52" s="150" t="s">
        <v>408</v>
      </c>
      <c r="R52" s="151"/>
      <c r="S52" s="152"/>
      <c r="T52" s="29">
        <v>31</v>
      </c>
    </row>
    <row r="53" spans="1:20" ht="12.75">
      <c r="A53" s="153" t="s">
        <v>409</v>
      </c>
      <c r="B53" s="154">
        <v>0</v>
      </c>
      <c r="C53" s="155"/>
      <c r="D53" s="153">
        <v>32</v>
      </c>
      <c r="E53" s="153" t="s">
        <v>409</v>
      </c>
      <c r="F53" s="154">
        <v>0</v>
      </c>
      <c r="G53" s="155"/>
      <c r="H53" s="153">
        <v>32</v>
      </c>
      <c r="I53" s="153" t="s">
        <v>409</v>
      </c>
      <c r="J53" s="154">
        <v>0</v>
      </c>
      <c r="K53" s="155"/>
      <c r="L53" s="153">
        <v>32</v>
      </c>
      <c r="M53" s="153" t="s">
        <v>409</v>
      </c>
      <c r="N53" s="154">
        <v>0</v>
      </c>
      <c r="O53" s="155"/>
      <c r="P53" s="153">
        <v>32</v>
      </c>
      <c r="Q53" s="153" t="s">
        <v>409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410</v>
      </c>
      <c r="B56" s="30"/>
      <c r="C56" s="122"/>
      <c r="D56" s="29">
        <v>33</v>
      </c>
      <c r="E56" s="29" t="s">
        <v>410</v>
      </c>
      <c r="F56" s="30"/>
      <c r="G56" s="122"/>
      <c r="H56" s="29">
        <v>33</v>
      </c>
      <c r="I56" s="29" t="s">
        <v>410</v>
      </c>
      <c r="J56" s="30"/>
      <c r="K56" s="122"/>
      <c r="L56" s="29">
        <v>33</v>
      </c>
      <c r="M56" s="29" t="s">
        <v>410</v>
      </c>
      <c r="N56" s="30"/>
      <c r="O56" s="122"/>
      <c r="P56" s="29">
        <v>33</v>
      </c>
      <c r="Q56" s="29" t="s">
        <v>410</v>
      </c>
      <c r="R56" s="30"/>
      <c r="S56" s="122"/>
      <c r="T56" s="29">
        <v>33</v>
      </c>
    </row>
    <row r="57" spans="1:20" ht="12.75">
      <c r="A57" s="29" t="s">
        <v>411</v>
      </c>
      <c r="B57" s="30"/>
      <c r="C57" s="122"/>
      <c r="D57" s="29">
        <v>34</v>
      </c>
      <c r="E57" s="29" t="s">
        <v>411</v>
      </c>
      <c r="F57" s="30"/>
      <c r="G57" s="122"/>
      <c r="H57" s="29">
        <v>34</v>
      </c>
      <c r="I57" s="29" t="s">
        <v>411</v>
      </c>
      <c r="J57" s="30"/>
      <c r="K57" s="122"/>
      <c r="L57" s="29">
        <v>34</v>
      </c>
      <c r="M57" s="29" t="s">
        <v>411</v>
      </c>
      <c r="N57" s="30"/>
      <c r="O57" s="122"/>
      <c r="P57" s="29">
        <v>34</v>
      </c>
      <c r="Q57" s="29" t="s">
        <v>411</v>
      </c>
      <c r="R57" s="30"/>
      <c r="S57" s="122"/>
      <c r="T57" s="29">
        <v>34</v>
      </c>
    </row>
    <row r="58" spans="1:20" ht="13.5" thickBot="1">
      <c r="A58" s="150" t="s">
        <v>412</v>
      </c>
      <c r="B58" s="151"/>
      <c r="C58" s="152"/>
      <c r="D58" s="150">
        <v>35</v>
      </c>
      <c r="E58" s="150" t="s">
        <v>412</v>
      </c>
      <c r="F58" s="151"/>
      <c r="G58" s="152"/>
      <c r="H58" s="150">
        <v>35</v>
      </c>
      <c r="I58" s="150" t="s">
        <v>412</v>
      </c>
      <c r="J58" s="151"/>
      <c r="K58" s="152"/>
      <c r="L58" s="150">
        <v>35</v>
      </c>
      <c r="M58" s="150" t="s">
        <v>412</v>
      </c>
      <c r="N58" s="151"/>
      <c r="O58" s="152"/>
      <c r="P58" s="150">
        <v>35</v>
      </c>
      <c r="Q58" s="150" t="s">
        <v>412</v>
      </c>
      <c r="R58" s="151"/>
      <c r="S58" s="152"/>
      <c r="T58" s="29">
        <v>35</v>
      </c>
    </row>
    <row r="59" spans="1:20" ht="12.75">
      <c r="A59" s="153" t="s">
        <v>413</v>
      </c>
      <c r="B59" s="154">
        <v>0</v>
      </c>
      <c r="C59" s="155"/>
      <c r="D59" s="153">
        <v>36</v>
      </c>
      <c r="E59" s="153" t="s">
        <v>413</v>
      </c>
      <c r="F59" s="154">
        <v>0</v>
      </c>
      <c r="G59" s="155"/>
      <c r="H59" s="153">
        <v>36</v>
      </c>
      <c r="I59" s="153" t="s">
        <v>413</v>
      </c>
      <c r="J59" s="154">
        <v>0</v>
      </c>
      <c r="K59" s="155"/>
      <c r="L59" s="153">
        <v>36</v>
      </c>
      <c r="M59" s="153" t="s">
        <v>413</v>
      </c>
      <c r="N59" s="154">
        <v>0</v>
      </c>
      <c r="O59" s="155"/>
      <c r="P59" s="153">
        <v>36</v>
      </c>
      <c r="Q59" s="153" t="s">
        <v>413</v>
      </c>
      <c r="R59" s="154">
        <v>0</v>
      </c>
      <c r="S59" s="155"/>
      <c r="T59" s="33">
        <v>36</v>
      </c>
    </row>
    <row r="60" spans="1:20" ht="12.75">
      <c r="A60" s="29" t="s">
        <v>414</v>
      </c>
      <c r="B60" s="30">
        <v>0</v>
      </c>
      <c r="C60" s="122"/>
      <c r="D60" s="29">
        <v>37</v>
      </c>
      <c r="E60" s="29" t="s">
        <v>414</v>
      </c>
      <c r="F60" s="30">
        <v>0</v>
      </c>
      <c r="G60" s="122"/>
      <c r="H60" s="29">
        <v>37</v>
      </c>
      <c r="I60" s="29" t="s">
        <v>414</v>
      </c>
      <c r="J60" s="30">
        <v>0</v>
      </c>
      <c r="K60" s="122"/>
      <c r="L60" s="29">
        <v>37</v>
      </c>
      <c r="M60" s="29" t="s">
        <v>414</v>
      </c>
      <c r="N60" s="30">
        <v>0</v>
      </c>
      <c r="O60" s="122"/>
      <c r="P60" s="29">
        <v>37</v>
      </c>
      <c r="Q60" s="29" t="s">
        <v>414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119795</v>
      </c>
      <c r="C63" s="158">
        <v>2.6</v>
      </c>
      <c r="D63" s="156">
        <v>38</v>
      </c>
      <c r="E63" s="156" t="s">
        <v>31</v>
      </c>
      <c r="F63" s="157">
        <v>179912</v>
      </c>
      <c r="G63" s="158">
        <v>1.9</v>
      </c>
      <c r="H63" s="156">
        <v>38</v>
      </c>
      <c r="I63" s="156" t="s">
        <v>31</v>
      </c>
      <c r="J63" s="157">
        <v>170517</v>
      </c>
      <c r="K63" s="158">
        <v>1.4</v>
      </c>
      <c r="L63" s="156">
        <v>38</v>
      </c>
      <c r="M63" s="156" t="s">
        <v>31</v>
      </c>
      <c r="N63" s="157">
        <v>470224</v>
      </c>
      <c r="O63" s="158">
        <v>1.9</v>
      </c>
      <c r="P63" s="156">
        <v>38</v>
      </c>
      <c r="Q63" s="156" t="s">
        <v>31</v>
      </c>
      <c r="R63" s="157">
        <v>1580979</v>
      </c>
      <c r="S63" s="158">
        <v>1.6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416</v>
      </c>
    </row>
    <row r="2" spans="1:19" ht="12.75" customHeight="1">
      <c r="A2" s="228" t="s">
        <v>392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93</v>
      </c>
      <c r="B3" s="264"/>
      <c r="C3" s="121" t="s">
        <v>393</v>
      </c>
      <c r="D3" s="53"/>
      <c r="E3" s="263" t="s">
        <v>106</v>
      </c>
      <c r="F3" s="264"/>
      <c r="G3" s="121" t="s">
        <v>393</v>
      </c>
      <c r="H3" s="53"/>
      <c r="I3" s="263" t="s">
        <v>119</v>
      </c>
      <c r="J3" s="264"/>
      <c r="K3" s="121" t="s">
        <v>393</v>
      </c>
      <c r="L3" s="53"/>
      <c r="M3" s="263" t="s">
        <v>417</v>
      </c>
      <c r="N3" s="264"/>
      <c r="O3" s="121" t="s">
        <v>393</v>
      </c>
      <c r="P3" s="53"/>
      <c r="Q3" s="263" t="s">
        <v>131</v>
      </c>
      <c r="R3" s="264"/>
      <c r="S3" s="121" t="s">
        <v>393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395</v>
      </c>
      <c r="C5" s="122" t="s">
        <v>396</v>
      </c>
      <c r="D5" s="29" t="s">
        <v>57</v>
      </c>
      <c r="E5" s="29"/>
      <c r="F5" s="29" t="s">
        <v>395</v>
      </c>
      <c r="G5" s="122" t="s">
        <v>396</v>
      </c>
      <c r="H5" s="29" t="s">
        <v>57</v>
      </c>
      <c r="I5" s="29"/>
      <c r="J5" s="29" t="s">
        <v>395</v>
      </c>
      <c r="K5" s="122" t="s">
        <v>396</v>
      </c>
      <c r="L5" s="29" t="s">
        <v>57</v>
      </c>
      <c r="M5" s="29"/>
      <c r="N5" s="29" t="s">
        <v>395</v>
      </c>
      <c r="O5" s="122" t="s">
        <v>396</v>
      </c>
      <c r="P5" s="29" t="s">
        <v>57</v>
      </c>
      <c r="Q5" s="29"/>
      <c r="R5" s="29" t="s">
        <v>395</v>
      </c>
      <c r="S5" s="122" t="s">
        <v>396</v>
      </c>
      <c r="T5" s="69" t="s">
        <v>57</v>
      </c>
    </row>
    <row r="6" spans="1:20" ht="12.75">
      <c r="A6" s="29" t="s">
        <v>397</v>
      </c>
      <c r="B6" s="30">
        <v>42010</v>
      </c>
      <c r="C6" s="122">
        <v>1.9</v>
      </c>
      <c r="D6" s="29">
        <v>1</v>
      </c>
      <c r="E6" s="29" t="s">
        <v>397</v>
      </c>
      <c r="F6" s="30">
        <v>86813</v>
      </c>
      <c r="G6" s="122">
        <v>1.2</v>
      </c>
      <c r="H6" s="29">
        <v>1</v>
      </c>
      <c r="I6" s="29" t="s">
        <v>397</v>
      </c>
      <c r="J6" s="30">
        <v>40185</v>
      </c>
      <c r="K6" s="122">
        <v>0.6</v>
      </c>
      <c r="L6" s="29">
        <v>1</v>
      </c>
      <c r="M6" s="29" t="s">
        <v>397</v>
      </c>
      <c r="N6" s="30">
        <v>169009</v>
      </c>
      <c r="O6" s="122">
        <v>1.3</v>
      </c>
      <c r="P6" s="29">
        <v>1</v>
      </c>
      <c r="Q6" s="29" t="s">
        <v>397</v>
      </c>
      <c r="R6" s="30">
        <v>236480</v>
      </c>
      <c r="S6" s="122">
        <v>1.3</v>
      </c>
      <c r="T6" s="29">
        <v>1</v>
      </c>
    </row>
    <row r="7" spans="1:20" ht="12.75">
      <c r="A7" s="29" t="s">
        <v>398</v>
      </c>
      <c r="B7" s="30">
        <v>40284</v>
      </c>
      <c r="C7" s="122">
        <v>6.1</v>
      </c>
      <c r="D7" s="29">
        <v>2</v>
      </c>
      <c r="E7" s="29" t="s">
        <v>398</v>
      </c>
      <c r="F7" s="30">
        <v>84059</v>
      </c>
      <c r="G7" s="122">
        <v>4.8</v>
      </c>
      <c r="H7" s="29">
        <v>2</v>
      </c>
      <c r="I7" s="29" t="s">
        <v>398</v>
      </c>
      <c r="J7" s="30">
        <v>38926</v>
      </c>
      <c r="K7" s="122">
        <v>5.1</v>
      </c>
      <c r="L7" s="29">
        <v>2</v>
      </c>
      <c r="M7" s="29" t="s">
        <v>398</v>
      </c>
      <c r="N7" s="30">
        <v>163269</v>
      </c>
      <c r="O7" s="122">
        <v>5.2</v>
      </c>
      <c r="P7" s="29">
        <v>2</v>
      </c>
      <c r="Q7" s="29" t="s">
        <v>398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399</v>
      </c>
      <c r="B8" s="30">
        <v>47356</v>
      </c>
      <c r="C8" s="122">
        <v>4.7</v>
      </c>
      <c r="D8" s="29">
        <v>3</v>
      </c>
      <c r="E8" s="29" t="s">
        <v>399</v>
      </c>
      <c r="F8" s="30">
        <v>97721</v>
      </c>
      <c r="G8" s="122">
        <v>4</v>
      </c>
      <c r="H8" s="29">
        <v>3</v>
      </c>
      <c r="I8" s="29" t="s">
        <v>399</v>
      </c>
      <c r="J8" s="30">
        <v>45364</v>
      </c>
      <c r="K8" s="122">
        <v>4.5</v>
      </c>
      <c r="L8" s="29">
        <v>3</v>
      </c>
      <c r="M8" s="29" t="s">
        <v>399</v>
      </c>
      <c r="N8" s="30">
        <v>190441</v>
      </c>
      <c r="O8" s="122">
        <v>4.3</v>
      </c>
      <c r="P8" s="29">
        <v>3</v>
      </c>
      <c r="Q8" s="29" t="s">
        <v>399</v>
      </c>
      <c r="R8" s="30">
        <v>269709</v>
      </c>
      <c r="S8" s="122">
        <v>4.5</v>
      </c>
      <c r="T8" s="29">
        <v>3</v>
      </c>
    </row>
    <row r="9" spans="1:20" ht="12.75">
      <c r="A9" s="153" t="s">
        <v>400</v>
      </c>
      <c r="B9" s="154">
        <v>129650</v>
      </c>
      <c r="C9" s="155">
        <v>4.2</v>
      </c>
      <c r="D9" s="153">
        <v>4</v>
      </c>
      <c r="E9" s="153" t="s">
        <v>400</v>
      </c>
      <c r="F9" s="154">
        <v>268593</v>
      </c>
      <c r="G9" s="155">
        <v>3.3</v>
      </c>
      <c r="H9" s="153">
        <v>4</v>
      </c>
      <c r="I9" s="153" t="s">
        <v>400</v>
      </c>
      <c r="J9" s="154">
        <v>124475</v>
      </c>
      <c r="K9" s="155">
        <v>3.4</v>
      </c>
      <c r="L9" s="153">
        <v>4</v>
      </c>
      <c r="M9" s="153" t="s">
        <v>400</v>
      </c>
      <c r="N9" s="154">
        <v>522718</v>
      </c>
      <c r="O9" s="155">
        <v>3.6</v>
      </c>
      <c r="P9" s="153">
        <v>4</v>
      </c>
      <c r="Q9" s="153" t="s">
        <v>400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401</v>
      </c>
      <c r="B12" s="30">
        <v>46554</v>
      </c>
      <c r="C12" s="122">
        <v>2.2</v>
      </c>
      <c r="D12" s="29">
        <v>5</v>
      </c>
      <c r="E12" s="29" t="s">
        <v>401</v>
      </c>
      <c r="F12" s="30">
        <v>97043</v>
      </c>
      <c r="G12" s="122">
        <v>2.2</v>
      </c>
      <c r="H12" s="29">
        <v>5</v>
      </c>
      <c r="I12" s="29" t="s">
        <v>401</v>
      </c>
      <c r="J12" s="30">
        <v>45384</v>
      </c>
      <c r="K12" s="122">
        <v>1.8</v>
      </c>
      <c r="L12" s="29">
        <v>5</v>
      </c>
      <c r="M12" s="29" t="s">
        <v>401</v>
      </c>
      <c r="N12" s="30">
        <v>188980</v>
      </c>
      <c r="O12" s="122">
        <v>2.1</v>
      </c>
      <c r="P12" s="29">
        <v>5</v>
      </c>
      <c r="Q12" s="29" t="s">
        <v>401</v>
      </c>
      <c r="R12" s="30">
        <v>268383</v>
      </c>
      <c r="S12" s="122">
        <v>2.1</v>
      </c>
      <c r="T12" s="29">
        <v>5</v>
      </c>
    </row>
    <row r="13" spans="1:20" ht="12.75">
      <c r="A13" s="29" t="s">
        <v>402</v>
      </c>
      <c r="B13" s="30">
        <v>48372</v>
      </c>
      <c r="C13" s="122">
        <v>2.2</v>
      </c>
      <c r="D13" s="29">
        <v>6</v>
      </c>
      <c r="E13" s="29" t="s">
        <v>402</v>
      </c>
      <c r="F13" s="30">
        <v>97358</v>
      </c>
      <c r="G13" s="122">
        <v>1.3</v>
      </c>
      <c r="H13" s="29">
        <v>6</v>
      </c>
      <c r="I13" s="29" t="s">
        <v>402</v>
      </c>
      <c r="J13" s="30">
        <v>45819</v>
      </c>
      <c r="K13" s="122">
        <v>1.6</v>
      </c>
      <c r="L13" s="29">
        <v>6</v>
      </c>
      <c r="M13" s="29" t="s">
        <v>402</v>
      </c>
      <c r="N13" s="30">
        <v>191549</v>
      </c>
      <c r="O13" s="122">
        <v>1.6</v>
      </c>
      <c r="P13" s="29">
        <v>6</v>
      </c>
      <c r="Q13" s="29" t="s">
        <v>402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403</v>
      </c>
      <c r="B14" s="30">
        <v>49515</v>
      </c>
      <c r="C14" s="122">
        <v>2.7</v>
      </c>
      <c r="D14" s="29">
        <v>7</v>
      </c>
      <c r="E14" s="29" t="s">
        <v>403</v>
      </c>
      <c r="F14" s="30">
        <v>96588</v>
      </c>
      <c r="G14" s="122">
        <v>2.2</v>
      </c>
      <c r="H14" s="29">
        <v>7</v>
      </c>
      <c r="I14" s="29" t="s">
        <v>403</v>
      </c>
      <c r="J14" s="30">
        <v>45612</v>
      </c>
      <c r="K14" s="122">
        <v>2</v>
      </c>
      <c r="L14" s="29">
        <v>7</v>
      </c>
      <c r="M14" s="29" t="s">
        <v>403</v>
      </c>
      <c r="N14" s="30">
        <v>191715</v>
      </c>
      <c r="O14" s="122">
        <v>2.3</v>
      </c>
      <c r="P14" s="29">
        <v>7</v>
      </c>
      <c r="Q14" s="29" t="s">
        <v>403</v>
      </c>
      <c r="R14" s="30">
        <v>277496</v>
      </c>
      <c r="S14" s="122">
        <v>2.6</v>
      </c>
      <c r="T14" s="29">
        <v>7</v>
      </c>
    </row>
    <row r="15" spans="1:20" ht="12.75">
      <c r="A15" s="153" t="s">
        <v>404</v>
      </c>
      <c r="B15" s="154">
        <v>144441</v>
      </c>
      <c r="C15" s="155">
        <v>2.4</v>
      </c>
      <c r="D15" s="153">
        <v>8</v>
      </c>
      <c r="E15" s="153" t="s">
        <v>404</v>
      </c>
      <c r="F15" s="154">
        <v>290989</v>
      </c>
      <c r="G15" s="155">
        <v>1.9</v>
      </c>
      <c r="H15" s="153">
        <v>8</v>
      </c>
      <c r="I15" s="153" t="s">
        <v>404</v>
      </c>
      <c r="J15" s="154">
        <v>136814</v>
      </c>
      <c r="K15" s="155">
        <v>1.8</v>
      </c>
      <c r="L15" s="153">
        <v>8</v>
      </c>
      <c r="M15" s="153" t="s">
        <v>404</v>
      </c>
      <c r="N15" s="154">
        <v>572244</v>
      </c>
      <c r="O15" s="155">
        <v>2</v>
      </c>
      <c r="P15" s="153">
        <v>8</v>
      </c>
      <c r="Q15" s="153" t="s">
        <v>404</v>
      </c>
      <c r="R15" s="154">
        <v>821168</v>
      </c>
      <c r="S15" s="155">
        <v>2.1</v>
      </c>
      <c r="T15" s="33">
        <v>8</v>
      </c>
    </row>
    <row r="16" spans="1:20" ht="12.75">
      <c r="A16" s="29" t="s">
        <v>405</v>
      </c>
      <c r="B16" s="30">
        <v>274091</v>
      </c>
      <c r="C16" s="122">
        <v>3.2</v>
      </c>
      <c r="D16" s="29">
        <v>9</v>
      </c>
      <c r="E16" s="29" t="s">
        <v>405</v>
      </c>
      <c r="F16" s="30">
        <v>559582</v>
      </c>
      <c r="G16" s="122">
        <v>2.6</v>
      </c>
      <c r="H16" s="29">
        <v>9</v>
      </c>
      <c r="I16" s="29" t="s">
        <v>405</v>
      </c>
      <c r="J16" s="30">
        <v>261290</v>
      </c>
      <c r="K16" s="122">
        <v>2.6</v>
      </c>
      <c r="L16" s="29">
        <v>9</v>
      </c>
      <c r="M16" s="29" t="s">
        <v>405</v>
      </c>
      <c r="N16" s="30">
        <v>1094963</v>
      </c>
      <c r="O16" s="122">
        <v>2.7</v>
      </c>
      <c r="P16" s="29">
        <v>9</v>
      </c>
      <c r="Q16" s="29" t="s">
        <v>405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406</v>
      </c>
      <c r="B19" s="30">
        <v>47010</v>
      </c>
      <c r="C19" s="122">
        <v>0.6</v>
      </c>
      <c r="D19" s="29">
        <v>10</v>
      </c>
      <c r="E19" s="29" t="s">
        <v>406</v>
      </c>
      <c r="F19" s="30">
        <v>97329</v>
      </c>
      <c r="G19" s="122">
        <v>0.7</v>
      </c>
      <c r="H19" s="29">
        <v>10</v>
      </c>
      <c r="I19" s="29" t="s">
        <v>406</v>
      </c>
      <c r="J19" s="30">
        <v>46279</v>
      </c>
      <c r="K19" s="122">
        <v>1.1</v>
      </c>
      <c r="L19" s="29">
        <v>10</v>
      </c>
      <c r="M19" s="29" t="s">
        <v>406</v>
      </c>
      <c r="N19" s="30">
        <v>190618</v>
      </c>
      <c r="O19" s="122">
        <v>0.7</v>
      </c>
      <c r="P19" s="29">
        <v>10</v>
      </c>
      <c r="Q19" s="29" t="s">
        <v>406</v>
      </c>
      <c r="R19" s="30">
        <v>280419</v>
      </c>
      <c r="S19" s="122">
        <v>0.7</v>
      </c>
      <c r="T19" s="29">
        <v>10</v>
      </c>
    </row>
    <row r="20" spans="1:20" ht="12.75">
      <c r="A20" s="29" t="s">
        <v>407</v>
      </c>
      <c r="B20" s="30">
        <v>48252</v>
      </c>
      <c r="C20" s="122">
        <v>2.6</v>
      </c>
      <c r="D20" s="29">
        <v>11</v>
      </c>
      <c r="E20" s="29" t="s">
        <v>407</v>
      </c>
      <c r="F20" s="30">
        <v>98649</v>
      </c>
      <c r="G20" s="122">
        <v>2.9</v>
      </c>
      <c r="H20" s="29">
        <v>11</v>
      </c>
      <c r="I20" s="29" t="s">
        <v>407</v>
      </c>
      <c r="J20" s="30">
        <v>45337</v>
      </c>
      <c r="K20" s="122">
        <v>2.6</v>
      </c>
      <c r="L20" s="29">
        <v>11</v>
      </c>
      <c r="M20" s="29" t="s">
        <v>407</v>
      </c>
      <c r="N20" s="30">
        <v>192238</v>
      </c>
      <c r="O20" s="122">
        <v>2.8</v>
      </c>
      <c r="P20" s="29">
        <v>11</v>
      </c>
      <c r="Q20" s="29" t="s">
        <v>407</v>
      </c>
      <c r="R20" s="30">
        <v>278512</v>
      </c>
      <c r="S20" s="122">
        <v>2.3</v>
      </c>
      <c r="T20" s="29">
        <v>11</v>
      </c>
    </row>
    <row r="21" spans="1:20" ht="13.5" thickBot="1">
      <c r="A21" s="29" t="s">
        <v>408</v>
      </c>
      <c r="B21" s="30">
        <v>45708</v>
      </c>
      <c r="C21" s="122">
        <v>2.4</v>
      </c>
      <c r="D21" s="29">
        <v>12</v>
      </c>
      <c r="E21" s="29" t="s">
        <v>408</v>
      </c>
      <c r="F21" s="30">
        <v>92889</v>
      </c>
      <c r="G21" s="122">
        <v>2.5</v>
      </c>
      <c r="H21" s="29">
        <v>12</v>
      </c>
      <c r="I21" s="29" t="s">
        <v>408</v>
      </c>
      <c r="J21" s="30">
        <v>42841</v>
      </c>
      <c r="K21" s="122">
        <v>2.4</v>
      </c>
      <c r="L21" s="29">
        <v>12</v>
      </c>
      <c r="M21" s="29" t="s">
        <v>408</v>
      </c>
      <c r="N21" s="30">
        <v>181438</v>
      </c>
      <c r="O21" s="122">
        <v>2.4</v>
      </c>
      <c r="P21" s="29">
        <v>12</v>
      </c>
      <c r="Q21" s="29" t="s">
        <v>408</v>
      </c>
      <c r="R21" s="30">
        <v>260950</v>
      </c>
      <c r="S21" s="122">
        <v>2.3</v>
      </c>
      <c r="T21" s="29">
        <v>12</v>
      </c>
    </row>
    <row r="22" spans="1:20" ht="12.75">
      <c r="A22" s="153" t="s">
        <v>409</v>
      </c>
      <c r="B22" s="154">
        <v>140969</v>
      </c>
      <c r="C22" s="155">
        <v>1.9</v>
      </c>
      <c r="D22" s="153">
        <v>13</v>
      </c>
      <c r="E22" s="153" t="s">
        <v>409</v>
      </c>
      <c r="F22" s="154">
        <v>288867</v>
      </c>
      <c r="G22" s="155">
        <v>2</v>
      </c>
      <c r="H22" s="153">
        <v>13</v>
      </c>
      <c r="I22" s="153" t="s">
        <v>409</v>
      </c>
      <c r="J22" s="154">
        <v>134458</v>
      </c>
      <c r="K22" s="155">
        <v>2</v>
      </c>
      <c r="L22" s="153">
        <v>13</v>
      </c>
      <c r="M22" s="153" t="s">
        <v>409</v>
      </c>
      <c r="N22" s="154">
        <v>564294</v>
      </c>
      <c r="O22" s="155">
        <v>2</v>
      </c>
      <c r="P22" s="153">
        <v>13</v>
      </c>
      <c r="Q22" s="153" t="s">
        <v>409</v>
      </c>
      <c r="R22" s="154">
        <v>819881</v>
      </c>
      <c r="S22" s="155">
        <v>1.8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410</v>
      </c>
      <c r="B25" s="30">
        <v>46912</v>
      </c>
      <c r="C25" s="122">
        <v>1.2</v>
      </c>
      <c r="D25" s="29">
        <v>14</v>
      </c>
      <c r="E25" s="29" t="s">
        <v>410</v>
      </c>
      <c r="F25" s="30">
        <v>97894</v>
      </c>
      <c r="G25" s="122">
        <v>0.6</v>
      </c>
      <c r="H25" s="29">
        <v>14</v>
      </c>
      <c r="I25" s="29" t="s">
        <v>410</v>
      </c>
      <c r="J25" s="30">
        <v>44024</v>
      </c>
      <c r="K25" s="122">
        <v>1</v>
      </c>
      <c r="L25" s="29">
        <v>14</v>
      </c>
      <c r="M25" s="29" t="s">
        <v>410</v>
      </c>
      <c r="N25" s="30">
        <v>188830</v>
      </c>
      <c r="O25" s="122">
        <v>0.8</v>
      </c>
      <c r="P25" s="29">
        <v>14</v>
      </c>
      <c r="Q25" s="29" t="s">
        <v>410</v>
      </c>
      <c r="R25" s="30">
        <v>270931</v>
      </c>
      <c r="S25" s="122">
        <v>0.9</v>
      </c>
      <c r="T25" s="29">
        <v>14</v>
      </c>
    </row>
    <row r="26" spans="1:20" ht="12.75">
      <c r="A26" s="29" t="s">
        <v>411</v>
      </c>
      <c r="B26" s="30">
        <v>46242</v>
      </c>
      <c r="C26" s="122">
        <v>3.8</v>
      </c>
      <c r="D26" s="29">
        <v>15</v>
      </c>
      <c r="E26" s="29" t="s">
        <v>411</v>
      </c>
      <c r="F26" s="30">
        <v>92309</v>
      </c>
      <c r="G26" s="122">
        <v>3.8</v>
      </c>
      <c r="H26" s="29">
        <v>15</v>
      </c>
      <c r="I26" s="29" t="s">
        <v>411</v>
      </c>
      <c r="J26" s="30">
        <v>43143</v>
      </c>
      <c r="K26" s="122">
        <v>3.5</v>
      </c>
      <c r="L26" s="29">
        <v>15</v>
      </c>
      <c r="M26" s="29" t="s">
        <v>411</v>
      </c>
      <c r="N26" s="30">
        <v>181693</v>
      </c>
      <c r="O26" s="122">
        <v>3.7</v>
      </c>
      <c r="P26" s="29">
        <v>15</v>
      </c>
      <c r="Q26" s="29" t="s">
        <v>411</v>
      </c>
      <c r="R26" s="30">
        <v>257905</v>
      </c>
      <c r="S26" s="122">
        <v>3.6</v>
      </c>
      <c r="T26" s="29">
        <v>15</v>
      </c>
    </row>
    <row r="27" spans="1:20" ht="13.5" thickBot="1">
      <c r="A27" s="29" t="s">
        <v>412</v>
      </c>
      <c r="B27" s="30">
        <v>46840</v>
      </c>
      <c r="C27" s="122">
        <v>1</v>
      </c>
      <c r="D27" s="29">
        <v>16</v>
      </c>
      <c r="E27" s="29" t="s">
        <v>412</v>
      </c>
      <c r="F27" s="30">
        <v>93491</v>
      </c>
      <c r="G27" s="122">
        <v>-0.3</v>
      </c>
      <c r="H27" s="29">
        <v>16</v>
      </c>
      <c r="I27" s="29" t="s">
        <v>412</v>
      </c>
      <c r="J27" s="30">
        <v>44409</v>
      </c>
      <c r="K27" s="122">
        <v>-0.6</v>
      </c>
      <c r="L27" s="29">
        <v>16</v>
      </c>
      <c r="M27" s="29" t="s">
        <v>412</v>
      </c>
      <c r="N27" s="30">
        <v>184739</v>
      </c>
      <c r="O27" s="122">
        <v>0</v>
      </c>
      <c r="P27" s="29">
        <v>16</v>
      </c>
      <c r="Q27" s="29" t="s">
        <v>412</v>
      </c>
      <c r="R27" s="30">
        <v>259255</v>
      </c>
      <c r="S27" s="122">
        <v>-0.1</v>
      </c>
      <c r="T27" s="29">
        <v>16</v>
      </c>
    </row>
    <row r="28" spans="1:20" ht="12.75">
      <c r="A28" s="153" t="s">
        <v>413</v>
      </c>
      <c r="B28" s="154">
        <v>139994</v>
      </c>
      <c r="C28" s="155">
        <v>2</v>
      </c>
      <c r="D28" s="153">
        <v>17</v>
      </c>
      <c r="E28" s="153" t="s">
        <v>413</v>
      </c>
      <c r="F28" s="154">
        <v>283693</v>
      </c>
      <c r="G28" s="155">
        <v>1.3</v>
      </c>
      <c r="H28" s="153">
        <v>17</v>
      </c>
      <c r="I28" s="153" t="s">
        <v>413</v>
      </c>
      <c r="J28" s="154">
        <v>131576</v>
      </c>
      <c r="K28" s="155">
        <v>1.3</v>
      </c>
      <c r="L28" s="153">
        <v>17</v>
      </c>
      <c r="M28" s="153" t="s">
        <v>413</v>
      </c>
      <c r="N28" s="154">
        <v>555263</v>
      </c>
      <c r="O28" s="155">
        <v>1.5</v>
      </c>
      <c r="P28" s="153">
        <v>17</v>
      </c>
      <c r="Q28" s="153" t="s">
        <v>413</v>
      </c>
      <c r="R28" s="154">
        <v>788091</v>
      </c>
      <c r="S28" s="155">
        <v>1.5</v>
      </c>
      <c r="T28" s="33">
        <v>17</v>
      </c>
    </row>
    <row r="29" spans="1:20" ht="13.5" thickBot="1">
      <c r="A29" s="163" t="s">
        <v>414</v>
      </c>
      <c r="B29" s="164">
        <v>280963</v>
      </c>
      <c r="C29" s="165">
        <v>1.9</v>
      </c>
      <c r="D29" s="163">
        <v>18</v>
      </c>
      <c r="E29" s="163" t="s">
        <v>414</v>
      </c>
      <c r="F29" s="164">
        <v>572560</v>
      </c>
      <c r="G29" s="165">
        <v>1.7</v>
      </c>
      <c r="H29" s="163">
        <v>18</v>
      </c>
      <c r="I29" s="163" t="s">
        <v>414</v>
      </c>
      <c r="J29" s="164">
        <v>266034</v>
      </c>
      <c r="K29" s="165">
        <v>1.6</v>
      </c>
      <c r="L29" s="163">
        <v>18</v>
      </c>
      <c r="M29" s="163" t="s">
        <v>414</v>
      </c>
      <c r="N29" s="164">
        <v>1119557</v>
      </c>
      <c r="O29" s="165">
        <v>1.7</v>
      </c>
      <c r="P29" s="163">
        <v>18</v>
      </c>
      <c r="Q29" s="163" t="s">
        <v>414</v>
      </c>
      <c r="R29" s="164">
        <v>1607972</v>
      </c>
      <c r="S29" s="165">
        <v>1.6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555054</v>
      </c>
      <c r="C32" s="158">
        <v>2.6</v>
      </c>
      <c r="D32" s="156">
        <v>19</v>
      </c>
      <c r="E32" s="156" t="s">
        <v>31</v>
      </c>
      <c r="F32" s="157">
        <v>1132143</v>
      </c>
      <c r="G32" s="158">
        <v>2.1</v>
      </c>
      <c r="H32" s="156">
        <v>19</v>
      </c>
      <c r="I32" s="156" t="s">
        <v>31</v>
      </c>
      <c r="J32" s="157">
        <v>527323</v>
      </c>
      <c r="K32" s="158">
        <v>2.1</v>
      </c>
      <c r="L32" s="156">
        <v>19</v>
      </c>
      <c r="M32" s="156" t="s">
        <v>31</v>
      </c>
      <c r="N32" s="157">
        <v>2214519</v>
      </c>
      <c r="O32" s="158">
        <v>2.2</v>
      </c>
      <c r="P32" s="156">
        <v>19</v>
      </c>
      <c r="Q32" s="156" t="s">
        <v>31</v>
      </c>
      <c r="R32" s="157">
        <v>3164368</v>
      </c>
      <c r="S32" s="158">
        <v>2.2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393</v>
      </c>
      <c r="D35" s="53"/>
      <c r="E35" s="68" t="s">
        <v>106</v>
      </c>
      <c r="F35" s="101"/>
      <c r="G35" s="121" t="s">
        <v>393</v>
      </c>
      <c r="H35" s="53"/>
      <c r="I35" s="68" t="s">
        <v>119</v>
      </c>
      <c r="J35" s="101"/>
      <c r="K35" s="121" t="s">
        <v>393</v>
      </c>
      <c r="L35" s="53"/>
      <c r="M35" s="68" t="s">
        <v>417</v>
      </c>
      <c r="N35" s="101"/>
      <c r="O35" s="121" t="s">
        <v>393</v>
      </c>
      <c r="P35" s="53"/>
      <c r="Q35" s="68" t="s">
        <v>131</v>
      </c>
      <c r="R35" s="101"/>
      <c r="S35" s="121" t="s">
        <v>393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397</v>
      </c>
      <c r="B37" s="30">
        <v>43123</v>
      </c>
      <c r="C37" s="122">
        <v>2.6</v>
      </c>
      <c r="D37" s="29">
        <v>20</v>
      </c>
      <c r="E37" s="29" t="s">
        <v>397</v>
      </c>
      <c r="F37" s="30">
        <v>88889</v>
      </c>
      <c r="G37" s="122">
        <v>2.4</v>
      </c>
      <c r="H37" s="29">
        <v>20</v>
      </c>
      <c r="I37" s="29" t="s">
        <v>397</v>
      </c>
      <c r="J37" s="30">
        <v>41123</v>
      </c>
      <c r="K37" s="122">
        <v>2.3</v>
      </c>
      <c r="L37" s="29">
        <v>20</v>
      </c>
      <c r="M37" s="29" t="s">
        <v>397</v>
      </c>
      <c r="N37" s="30">
        <v>173135</v>
      </c>
      <c r="O37" s="122">
        <v>2.4</v>
      </c>
      <c r="P37" s="29">
        <v>20</v>
      </c>
      <c r="Q37" s="29" t="s">
        <v>397</v>
      </c>
      <c r="R37" s="30">
        <v>242187</v>
      </c>
      <c r="S37" s="122">
        <v>2.4</v>
      </c>
      <c r="T37" s="29">
        <v>20</v>
      </c>
    </row>
    <row r="38" spans="1:20" ht="12.75">
      <c r="A38" s="29" t="s">
        <v>398</v>
      </c>
      <c r="B38" s="30">
        <v>41077</v>
      </c>
      <c r="C38" s="122">
        <v>2</v>
      </c>
      <c r="D38" s="29">
        <v>21</v>
      </c>
      <c r="E38" s="29" t="s">
        <v>398</v>
      </c>
      <c r="F38" s="30">
        <v>85221</v>
      </c>
      <c r="G38" s="122">
        <v>1.4</v>
      </c>
      <c r="H38" s="29">
        <v>21</v>
      </c>
      <c r="I38" s="29" t="s">
        <v>398</v>
      </c>
      <c r="J38" s="30">
        <v>39452</v>
      </c>
      <c r="K38" s="122">
        <v>1.4</v>
      </c>
      <c r="L38" s="29">
        <v>21</v>
      </c>
      <c r="M38" s="29" t="s">
        <v>398</v>
      </c>
      <c r="N38" s="30">
        <v>165751</v>
      </c>
      <c r="O38" s="122">
        <v>1.5</v>
      </c>
      <c r="P38" s="29">
        <v>21</v>
      </c>
      <c r="Q38" s="29" t="s">
        <v>398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399</v>
      </c>
      <c r="B39" s="30">
        <v>47725</v>
      </c>
      <c r="C39" s="122">
        <v>0.8</v>
      </c>
      <c r="D39" s="29">
        <v>22</v>
      </c>
      <c r="E39" s="29" t="s">
        <v>399</v>
      </c>
      <c r="F39" s="30">
        <v>98726</v>
      </c>
      <c r="G39" s="122">
        <v>1</v>
      </c>
      <c r="H39" s="29">
        <v>22</v>
      </c>
      <c r="I39" s="29" t="s">
        <v>399</v>
      </c>
      <c r="J39" s="30">
        <v>45585</v>
      </c>
      <c r="K39" s="122">
        <v>0.5</v>
      </c>
      <c r="L39" s="29">
        <v>22</v>
      </c>
      <c r="M39" s="29" t="s">
        <v>399</v>
      </c>
      <c r="N39" s="30">
        <v>192035</v>
      </c>
      <c r="O39" s="122">
        <v>0.8</v>
      </c>
      <c r="P39" s="29">
        <v>22</v>
      </c>
      <c r="Q39" s="29" t="s">
        <v>399</v>
      </c>
      <c r="R39" s="30">
        <v>271866</v>
      </c>
      <c r="S39" s="122">
        <v>0.8</v>
      </c>
      <c r="T39" s="29">
        <v>22</v>
      </c>
    </row>
    <row r="40" spans="1:20" ht="12.75">
      <c r="A40" s="153" t="s">
        <v>400</v>
      </c>
      <c r="B40" s="154">
        <v>131924</v>
      </c>
      <c r="C40" s="155">
        <v>1.8</v>
      </c>
      <c r="D40" s="153">
        <v>23</v>
      </c>
      <c r="E40" s="153" t="s">
        <v>400</v>
      </c>
      <c r="F40" s="154">
        <v>272837</v>
      </c>
      <c r="G40" s="155">
        <v>1.6</v>
      </c>
      <c r="H40" s="153">
        <v>23</v>
      </c>
      <c r="I40" s="153" t="s">
        <v>400</v>
      </c>
      <c r="J40" s="154">
        <v>126160</v>
      </c>
      <c r="K40" s="155">
        <v>1.4</v>
      </c>
      <c r="L40" s="153">
        <v>23</v>
      </c>
      <c r="M40" s="153" t="s">
        <v>400</v>
      </c>
      <c r="N40" s="154">
        <v>530921</v>
      </c>
      <c r="O40" s="155">
        <v>1.6</v>
      </c>
      <c r="P40" s="153">
        <v>23</v>
      </c>
      <c r="Q40" s="153" t="s">
        <v>400</v>
      </c>
      <c r="R40" s="154">
        <v>747118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401</v>
      </c>
      <c r="B43" s="30">
        <v>47157</v>
      </c>
      <c r="C43" s="122">
        <v>1.3</v>
      </c>
      <c r="D43" s="29">
        <v>24</v>
      </c>
      <c r="E43" s="29" t="s">
        <v>401</v>
      </c>
      <c r="F43" s="30">
        <v>97808</v>
      </c>
      <c r="G43" s="122">
        <v>0.8</v>
      </c>
      <c r="H43" s="29">
        <v>24</v>
      </c>
      <c r="I43" s="29" t="s">
        <v>401</v>
      </c>
      <c r="J43" s="30">
        <v>45673</v>
      </c>
      <c r="K43" s="122">
        <v>0.6</v>
      </c>
      <c r="L43" s="29">
        <v>24</v>
      </c>
      <c r="M43" s="29" t="s">
        <v>401</v>
      </c>
      <c r="N43" s="30">
        <v>190638</v>
      </c>
      <c r="O43" s="122">
        <v>0.9</v>
      </c>
      <c r="P43" s="29">
        <v>24</v>
      </c>
      <c r="Q43" s="29" t="s">
        <v>401</v>
      </c>
      <c r="R43" s="30">
        <v>271690</v>
      </c>
      <c r="S43" s="122">
        <v>1.2</v>
      </c>
      <c r="T43" s="29">
        <v>24</v>
      </c>
    </row>
    <row r="44" spans="1:20" ht="12.75">
      <c r="A44" s="29" t="s">
        <v>402</v>
      </c>
      <c r="B44" s="30">
        <v>49546</v>
      </c>
      <c r="C44" s="122">
        <v>2.4</v>
      </c>
      <c r="D44" s="29">
        <v>25</v>
      </c>
      <c r="E44" s="29" t="s">
        <v>402</v>
      </c>
      <c r="F44" s="30">
        <v>99254</v>
      </c>
      <c r="G44" s="122">
        <v>1.9</v>
      </c>
      <c r="H44" s="29">
        <v>25</v>
      </c>
      <c r="I44" s="29" t="s">
        <v>402</v>
      </c>
      <c r="J44" s="30">
        <v>46844</v>
      </c>
      <c r="K44" s="122">
        <v>2.2</v>
      </c>
      <c r="L44" s="29">
        <v>25</v>
      </c>
      <c r="M44" s="29" t="s">
        <v>402</v>
      </c>
      <c r="N44" s="30">
        <v>195645</v>
      </c>
      <c r="O44" s="122">
        <v>2.1</v>
      </c>
      <c r="P44" s="29">
        <v>25</v>
      </c>
      <c r="Q44" s="29" t="s">
        <v>402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403</v>
      </c>
      <c r="B45" s="30">
        <v>50221</v>
      </c>
      <c r="C45" s="122">
        <v>1.4</v>
      </c>
      <c r="D45" s="29">
        <v>26</v>
      </c>
      <c r="E45" s="29" t="s">
        <v>403</v>
      </c>
      <c r="F45" s="30">
        <v>97039</v>
      </c>
      <c r="G45" s="122">
        <v>0.5</v>
      </c>
      <c r="H45" s="29">
        <v>26</v>
      </c>
      <c r="I45" s="29" t="s">
        <v>403</v>
      </c>
      <c r="J45" s="30">
        <v>46292</v>
      </c>
      <c r="K45" s="122">
        <v>1.5</v>
      </c>
      <c r="L45" s="29">
        <v>26</v>
      </c>
      <c r="M45" s="29" t="s">
        <v>403</v>
      </c>
      <c r="N45" s="30">
        <v>193552</v>
      </c>
      <c r="O45" s="122">
        <v>1</v>
      </c>
      <c r="P45" s="29">
        <v>26</v>
      </c>
      <c r="Q45" s="29" t="s">
        <v>403</v>
      </c>
      <c r="R45" s="30">
        <v>280943</v>
      </c>
      <c r="S45" s="122">
        <v>1.2</v>
      </c>
      <c r="T45" s="29">
        <v>26</v>
      </c>
    </row>
    <row r="46" spans="1:20" ht="12.75">
      <c r="A46" s="153" t="s">
        <v>404</v>
      </c>
      <c r="B46" s="154">
        <v>146924</v>
      </c>
      <c r="C46" s="155">
        <v>1.7</v>
      </c>
      <c r="D46" s="153">
        <v>27</v>
      </c>
      <c r="E46" s="153" t="s">
        <v>404</v>
      </c>
      <c r="F46" s="154">
        <v>294101</v>
      </c>
      <c r="G46" s="155">
        <v>1.1</v>
      </c>
      <c r="H46" s="153">
        <v>27</v>
      </c>
      <c r="I46" s="153" t="s">
        <v>404</v>
      </c>
      <c r="J46" s="154">
        <v>138809</v>
      </c>
      <c r="K46" s="155">
        <v>1.5</v>
      </c>
      <c r="L46" s="153">
        <v>27</v>
      </c>
      <c r="M46" s="153" t="s">
        <v>404</v>
      </c>
      <c r="N46" s="154">
        <v>579834</v>
      </c>
      <c r="O46" s="155">
        <v>1.3</v>
      </c>
      <c r="P46" s="153">
        <v>27</v>
      </c>
      <c r="Q46" s="153" t="s">
        <v>404</v>
      </c>
      <c r="R46" s="154">
        <v>833861</v>
      </c>
      <c r="S46" s="155">
        <v>1.5</v>
      </c>
      <c r="T46" s="33">
        <v>27</v>
      </c>
    </row>
    <row r="47" spans="1:20" ht="12.75">
      <c r="A47" s="29" t="s">
        <v>405</v>
      </c>
      <c r="B47" s="30">
        <v>278849</v>
      </c>
      <c r="C47" s="122">
        <v>1.7</v>
      </c>
      <c r="D47" s="29">
        <v>28</v>
      </c>
      <c r="E47" s="29" t="s">
        <v>405</v>
      </c>
      <c r="F47" s="30">
        <v>566937</v>
      </c>
      <c r="G47" s="122">
        <v>1.3</v>
      </c>
      <c r="H47" s="29">
        <v>28</v>
      </c>
      <c r="I47" s="29" t="s">
        <v>405</v>
      </c>
      <c r="J47" s="30">
        <v>264969</v>
      </c>
      <c r="K47" s="122">
        <v>1.4</v>
      </c>
      <c r="L47" s="29">
        <v>28</v>
      </c>
      <c r="M47" s="29" t="s">
        <v>405</v>
      </c>
      <c r="N47" s="30">
        <v>1110755</v>
      </c>
      <c r="O47" s="122">
        <v>1.4</v>
      </c>
      <c r="P47" s="29">
        <v>28</v>
      </c>
      <c r="Q47" s="29" t="s">
        <v>405</v>
      </c>
      <c r="R47" s="30">
        <v>1580979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406</v>
      </c>
      <c r="B50" s="30"/>
      <c r="C50" s="122"/>
      <c r="D50" s="29">
        <v>29</v>
      </c>
      <c r="E50" s="29" t="s">
        <v>406</v>
      </c>
      <c r="F50" s="30"/>
      <c r="G50" s="122"/>
      <c r="H50" s="29">
        <v>29</v>
      </c>
      <c r="I50" s="29" t="s">
        <v>406</v>
      </c>
      <c r="J50" s="30"/>
      <c r="K50" s="122"/>
      <c r="L50" s="29">
        <v>29</v>
      </c>
      <c r="M50" s="29" t="s">
        <v>406</v>
      </c>
      <c r="N50" s="30"/>
      <c r="O50" s="122"/>
      <c r="P50" s="29">
        <v>29</v>
      </c>
      <c r="Q50" s="29" t="s">
        <v>406</v>
      </c>
      <c r="R50" s="30"/>
      <c r="S50" s="122"/>
      <c r="T50" s="29">
        <v>29</v>
      </c>
    </row>
    <row r="51" spans="1:20" ht="12.75">
      <c r="A51" s="29" t="s">
        <v>407</v>
      </c>
      <c r="B51" s="30"/>
      <c r="C51" s="122"/>
      <c r="D51" s="29">
        <v>30</v>
      </c>
      <c r="E51" s="29" t="s">
        <v>407</v>
      </c>
      <c r="F51" s="30"/>
      <c r="G51" s="122"/>
      <c r="H51" s="29">
        <v>30</v>
      </c>
      <c r="I51" s="29" t="s">
        <v>407</v>
      </c>
      <c r="J51" s="30"/>
      <c r="K51" s="122"/>
      <c r="L51" s="29">
        <v>30</v>
      </c>
      <c r="M51" s="29" t="s">
        <v>407</v>
      </c>
      <c r="N51" s="30"/>
      <c r="O51" s="122"/>
      <c r="P51" s="29">
        <v>30</v>
      </c>
      <c r="Q51" s="29" t="s">
        <v>407</v>
      </c>
      <c r="R51" s="30"/>
      <c r="S51" s="122"/>
      <c r="T51" s="29">
        <v>30</v>
      </c>
    </row>
    <row r="52" spans="1:20" ht="13.5" thickBot="1">
      <c r="A52" s="29" t="s">
        <v>408</v>
      </c>
      <c r="B52" s="30"/>
      <c r="C52" s="122"/>
      <c r="D52" s="29">
        <v>31</v>
      </c>
      <c r="E52" s="29" t="s">
        <v>408</v>
      </c>
      <c r="F52" s="30"/>
      <c r="G52" s="122"/>
      <c r="H52" s="29">
        <v>31</v>
      </c>
      <c r="I52" s="29" t="s">
        <v>408</v>
      </c>
      <c r="J52" s="30"/>
      <c r="K52" s="122"/>
      <c r="L52" s="29">
        <v>31</v>
      </c>
      <c r="M52" s="29" t="s">
        <v>408</v>
      </c>
      <c r="N52" s="30"/>
      <c r="O52" s="122"/>
      <c r="P52" s="29">
        <v>31</v>
      </c>
      <c r="Q52" s="29" t="s">
        <v>408</v>
      </c>
      <c r="R52" s="30"/>
      <c r="S52" s="122"/>
      <c r="T52" s="29">
        <v>31</v>
      </c>
    </row>
    <row r="53" spans="1:20" ht="12.75">
      <c r="A53" s="153" t="s">
        <v>409</v>
      </c>
      <c r="B53" s="154">
        <v>0</v>
      </c>
      <c r="C53" s="155"/>
      <c r="D53" s="153">
        <v>32</v>
      </c>
      <c r="E53" s="153" t="s">
        <v>409</v>
      </c>
      <c r="F53" s="154">
        <v>0</v>
      </c>
      <c r="G53" s="155"/>
      <c r="H53" s="153">
        <v>32</v>
      </c>
      <c r="I53" s="153" t="s">
        <v>409</v>
      </c>
      <c r="J53" s="154">
        <v>0</v>
      </c>
      <c r="K53" s="155"/>
      <c r="L53" s="153">
        <v>32</v>
      </c>
      <c r="M53" s="153" t="s">
        <v>409</v>
      </c>
      <c r="N53" s="154">
        <v>0</v>
      </c>
      <c r="O53" s="155"/>
      <c r="P53" s="153">
        <v>32</v>
      </c>
      <c r="Q53" s="153" t="s">
        <v>409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410</v>
      </c>
      <c r="B56" s="30"/>
      <c r="C56" s="122"/>
      <c r="D56" s="29">
        <v>33</v>
      </c>
      <c r="E56" s="29" t="s">
        <v>410</v>
      </c>
      <c r="F56" s="30"/>
      <c r="G56" s="122"/>
      <c r="H56" s="29">
        <v>33</v>
      </c>
      <c r="I56" s="29" t="s">
        <v>410</v>
      </c>
      <c r="J56" s="30"/>
      <c r="K56" s="122"/>
      <c r="L56" s="29">
        <v>33</v>
      </c>
      <c r="M56" s="29" t="s">
        <v>410</v>
      </c>
      <c r="N56" s="30"/>
      <c r="O56" s="122"/>
      <c r="P56" s="29">
        <v>33</v>
      </c>
      <c r="Q56" s="29" t="s">
        <v>410</v>
      </c>
      <c r="R56" s="30"/>
      <c r="S56" s="122"/>
      <c r="T56" s="29">
        <v>33</v>
      </c>
    </row>
    <row r="57" spans="1:20" ht="12.75">
      <c r="A57" s="29" t="s">
        <v>411</v>
      </c>
      <c r="B57" s="30"/>
      <c r="C57" s="122"/>
      <c r="D57" s="29">
        <v>34</v>
      </c>
      <c r="E57" s="29" t="s">
        <v>411</v>
      </c>
      <c r="F57" s="30"/>
      <c r="G57" s="122"/>
      <c r="H57" s="29">
        <v>34</v>
      </c>
      <c r="I57" s="29" t="s">
        <v>411</v>
      </c>
      <c r="J57" s="30"/>
      <c r="K57" s="122"/>
      <c r="L57" s="29">
        <v>34</v>
      </c>
      <c r="M57" s="29" t="s">
        <v>411</v>
      </c>
      <c r="N57" s="30"/>
      <c r="O57" s="122"/>
      <c r="P57" s="29">
        <v>34</v>
      </c>
      <c r="Q57" s="29" t="s">
        <v>411</v>
      </c>
      <c r="R57" s="30"/>
      <c r="S57" s="122"/>
      <c r="T57" s="29">
        <v>34</v>
      </c>
    </row>
    <row r="58" spans="1:20" ht="13.5" thickBot="1">
      <c r="A58" s="29" t="s">
        <v>412</v>
      </c>
      <c r="B58" s="30"/>
      <c r="C58" s="122"/>
      <c r="D58" s="29">
        <v>35</v>
      </c>
      <c r="E58" s="29" t="s">
        <v>412</v>
      </c>
      <c r="F58" s="30"/>
      <c r="G58" s="122"/>
      <c r="H58" s="29">
        <v>35</v>
      </c>
      <c r="I58" s="29" t="s">
        <v>412</v>
      </c>
      <c r="J58" s="30"/>
      <c r="K58" s="122"/>
      <c r="L58" s="29">
        <v>35</v>
      </c>
      <c r="M58" s="29" t="s">
        <v>412</v>
      </c>
      <c r="N58" s="30"/>
      <c r="O58" s="122"/>
      <c r="P58" s="29">
        <v>35</v>
      </c>
      <c r="Q58" s="29" t="s">
        <v>412</v>
      </c>
      <c r="R58" s="30"/>
      <c r="S58" s="122"/>
      <c r="T58" s="29">
        <v>35</v>
      </c>
    </row>
    <row r="59" spans="1:20" ht="12.75">
      <c r="A59" s="153" t="s">
        <v>413</v>
      </c>
      <c r="B59" s="154">
        <v>0</v>
      </c>
      <c r="C59" s="155"/>
      <c r="D59" s="153">
        <v>36</v>
      </c>
      <c r="E59" s="153" t="s">
        <v>413</v>
      </c>
      <c r="F59" s="154">
        <v>0</v>
      </c>
      <c r="G59" s="155"/>
      <c r="H59" s="153">
        <v>36</v>
      </c>
      <c r="I59" s="153" t="s">
        <v>413</v>
      </c>
      <c r="J59" s="154">
        <v>0</v>
      </c>
      <c r="K59" s="155"/>
      <c r="L59" s="153">
        <v>36</v>
      </c>
      <c r="M59" s="153" t="s">
        <v>413</v>
      </c>
      <c r="N59" s="154">
        <v>0</v>
      </c>
      <c r="O59" s="155"/>
      <c r="P59" s="153">
        <v>36</v>
      </c>
      <c r="Q59" s="153" t="s">
        <v>413</v>
      </c>
      <c r="R59" s="154">
        <v>0</v>
      </c>
      <c r="S59" s="155"/>
      <c r="T59" s="33">
        <v>36</v>
      </c>
    </row>
    <row r="60" spans="1:20" ht="12.75">
      <c r="A60" s="29" t="s">
        <v>414</v>
      </c>
      <c r="B60" s="30">
        <v>0</v>
      </c>
      <c r="C60" s="122"/>
      <c r="D60" s="29">
        <v>37</v>
      </c>
      <c r="E60" s="29" t="s">
        <v>414</v>
      </c>
      <c r="F60" s="30">
        <v>0</v>
      </c>
      <c r="G60" s="122"/>
      <c r="H60" s="29">
        <v>37</v>
      </c>
      <c r="I60" s="29" t="s">
        <v>414</v>
      </c>
      <c r="J60" s="30">
        <v>0</v>
      </c>
      <c r="K60" s="122"/>
      <c r="L60" s="29">
        <v>37</v>
      </c>
      <c r="M60" s="29" t="s">
        <v>414</v>
      </c>
      <c r="N60" s="30">
        <v>0</v>
      </c>
      <c r="O60" s="122"/>
      <c r="P60" s="29">
        <v>37</v>
      </c>
      <c r="Q60" s="29" t="s">
        <v>414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278849</v>
      </c>
      <c r="C63" s="158">
        <v>1.7</v>
      </c>
      <c r="D63" s="156">
        <v>38</v>
      </c>
      <c r="E63" s="156" t="s">
        <v>31</v>
      </c>
      <c r="F63" s="157">
        <v>566937</v>
      </c>
      <c r="G63" s="158">
        <v>1.3</v>
      </c>
      <c r="H63" s="156">
        <v>38</v>
      </c>
      <c r="I63" s="156" t="s">
        <v>31</v>
      </c>
      <c r="J63" s="157">
        <v>264969</v>
      </c>
      <c r="K63" s="158">
        <v>1.4</v>
      </c>
      <c r="L63" s="156">
        <v>38</v>
      </c>
      <c r="M63" s="156" t="s">
        <v>31</v>
      </c>
      <c r="N63" s="157">
        <v>1110755</v>
      </c>
      <c r="O63" s="158">
        <v>1.4</v>
      </c>
      <c r="P63" s="156">
        <v>38</v>
      </c>
      <c r="Q63" s="156" t="s">
        <v>31</v>
      </c>
      <c r="R63" s="157">
        <v>1580979</v>
      </c>
      <c r="S63" s="158">
        <v>1.6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418</v>
      </c>
      <c r="N1" s="15" t="s">
        <v>419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3138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3145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3151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3154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3163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3163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3169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3173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3175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3179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3185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3189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2017-08-11T11:58:05Z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