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slicers/slicer1.xml" ContentType="application/vnd.ms-excel.slicer+xml"/>
  <Override PartName="/xl/drawings/drawing3.xml" ContentType="application/vnd.openxmlformats-officedocument.drawing+xml"/>
  <Override PartName="/xl/connections.xml" ContentType="application/vnd.openxmlformats-officedocument.spreadsheetml.connection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tables/table2.xml" ContentType="application/vnd.openxmlformats-officedocument.spreadsheetml.table+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dot-my.sharepoint.com/personal/sara_lowry_ad_dot_gov/Documents/Innovation Showcase Coordination/Content/"/>
    </mc:Choice>
  </mc:AlternateContent>
  <xr:revisionPtr revIDLastSave="4537" documentId="13_ncr:1_{917B6FB2-2757-4B6D-AF34-99B7AD9966BE}" xr6:coauthVersionLast="45" xr6:coauthVersionMax="47" xr10:uidLastSave="{F24DE561-ADE4-4AAE-8087-4219B2F7FBC2}"/>
  <bookViews>
    <workbookView xWindow="-120" yWindow="-120" windowWidth="29040" windowHeight="15840" xr2:uid="{00000000-000D-0000-FFFF-FFFF00000000}"/>
  </bookViews>
  <sheets>
    <sheet name="Homegrown Innovations full list" sheetId="2" r:id="rId1"/>
    <sheet name="Search Innovations" sheetId="4" r:id="rId2"/>
    <sheet name="View Innovations to Read_Print" sheetId="5" r:id="rId3"/>
    <sheet name="2020 STIC Showcase - by topic" sheetId="1" state="hidden" r:id="rId4"/>
  </sheets>
  <definedNames>
    <definedName name="_xlnm._FilterDatabase" localSheetId="3" hidden="1">'2020 STIC Showcase - by topic'!$A$3:$F$683</definedName>
    <definedName name="_xlnm._FilterDatabase" localSheetId="0" hidden="1">'Homegrown Innovations full list'!$A$5:$D$316</definedName>
    <definedName name="_xlnm.Print_Area" localSheetId="0">'Homegrown Innovations full list'!$A$1:$AA$280</definedName>
    <definedName name="_xlnm.Print_Area" localSheetId="1">'Search Innovations'!$Z$1:$AF$29</definedName>
    <definedName name="_xlnm.Print_Titles" localSheetId="0">'Homegrown Innovations full list'!$5:$5</definedName>
    <definedName name="Slicer_STIC">#N/A</definedName>
    <definedName name="Slicer_Topic_Area__Room">#N/A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5" i="4" l="1"/>
  <c r="AC5" i="4"/>
  <c r="AC18" i="4"/>
  <c r="AD5" i="4"/>
  <c r="AD7" i="4"/>
  <c r="K5" i="4" l="1"/>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G262" i="4" l="1"/>
  <c r="H262" i="4"/>
  <c r="I262" i="4"/>
  <c r="J262" i="4"/>
  <c r="G263" i="4"/>
  <c r="H263" i="4"/>
  <c r="I263" i="4"/>
  <c r="J263" i="4"/>
  <c r="G264" i="4"/>
  <c r="H264" i="4"/>
  <c r="I264" i="4"/>
  <c r="J264" i="4"/>
  <c r="G265" i="4"/>
  <c r="H265" i="4"/>
  <c r="I265" i="4"/>
  <c r="J265" i="4"/>
  <c r="G266" i="4"/>
  <c r="H266" i="4"/>
  <c r="I266" i="4"/>
  <c r="J266" i="4"/>
  <c r="G267" i="4"/>
  <c r="H267" i="4"/>
  <c r="I267" i="4"/>
  <c r="J267" i="4"/>
  <c r="G268" i="4"/>
  <c r="H268" i="4"/>
  <c r="I268" i="4"/>
  <c r="J268" i="4"/>
  <c r="G269" i="4"/>
  <c r="H269" i="4"/>
  <c r="I269" i="4"/>
  <c r="J269" i="4"/>
  <c r="G270" i="4"/>
  <c r="H270" i="4"/>
  <c r="I270" i="4"/>
  <c r="J270" i="4"/>
  <c r="G271" i="4"/>
  <c r="H271" i="4"/>
  <c r="I271" i="4"/>
  <c r="J271" i="4"/>
  <c r="G272" i="4"/>
  <c r="H272" i="4"/>
  <c r="I272" i="4"/>
  <c r="J272" i="4"/>
  <c r="G273" i="4"/>
  <c r="H273" i="4"/>
  <c r="I273" i="4"/>
  <c r="J273" i="4"/>
  <c r="G274" i="4"/>
  <c r="H274" i="4"/>
  <c r="I274" i="4"/>
  <c r="J274" i="4"/>
  <c r="G275" i="4"/>
  <c r="H275" i="4"/>
  <c r="I275" i="4"/>
  <c r="J275" i="4"/>
  <c r="G276" i="4"/>
  <c r="H276" i="4"/>
  <c r="I276" i="4"/>
  <c r="J276" i="4"/>
  <c r="G277" i="4"/>
  <c r="H277" i="4"/>
  <c r="I277" i="4"/>
  <c r="J277" i="4"/>
  <c r="G278" i="4"/>
  <c r="H278" i="4"/>
  <c r="I278" i="4"/>
  <c r="J278" i="4"/>
  <c r="G279" i="4"/>
  <c r="H279" i="4"/>
  <c r="I279" i="4"/>
  <c r="J279" i="4"/>
  <c r="G280" i="4"/>
  <c r="H280" i="4"/>
  <c r="I280" i="4"/>
  <c r="J280" i="4"/>
  <c r="G281" i="4"/>
  <c r="H281" i="4"/>
  <c r="I281" i="4"/>
  <c r="J281" i="4"/>
  <c r="G282" i="4"/>
  <c r="H282" i="4"/>
  <c r="I282" i="4"/>
  <c r="J282" i="4"/>
  <c r="G283" i="4"/>
  <c r="H283" i="4"/>
  <c r="I283" i="4"/>
  <c r="J283" i="4"/>
  <c r="G284" i="4"/>
  <c r="H284" i="4"/>
  <c r="I284" i="4"/>
  <c r="J284" i="4"/>
  <c r="G285" i="4"/>
  <c r="H285" i="4"/>
  <c r="I285" i="4"/>
  <c r="J285" i="4"/>
  <c r="G286" i="4"/>
  <c r="H286" i="4"/>
  <c r="I286" i="4"/>
  <c r="J286" i="4"/>
  <c r="G287" i="4"/>
  <c r="H287" i="4"/>
  <c r="I287" i="4"/>
  <c r="J287" i="4"/>
  <c r="G288" i="4"/>
  <c r="H288" i="4"/>
  <c r="I288" i="4"/>
  <c r="J288" i="4"/>
  <c r="G289" i="4"/>
  <c r="H289" i="4"/>
  <c r="I289" i="4"/>
  <c r="J289" i="4"/>
  <c r="G290" i="4"/>
  <c r="H290" i="4"/>
  <c r="I290" i="4"/>
  <c r="J290" i="4"/>
  <c r="G291" i="4"/>
  <c r="H291" i="4"/>
  <c r="I291" i="4"/>
  <c r="J291" i="4"/>
  <c r="G292" i="4"/>
  <c r="H292" i="4"/>
  <c r="I292" i="4"/>
  <c r="J292" i="4"/>
  <c r="G293" i="4"/>
  <c r="H293" i="4"/>
  <c r="I293" i="4"/>
  <c r="J293" i="4"/>
  <c r="G294" i="4"/>
  <c r="H294" i="4"/>
  <c r="I294" i="4"/>
  <c r="J294" i="4"/>
  <c r="G295" i="4"/>
  <c r="H295" i="4"/>
  <c r="I295" i="4"/>
  <c r="J295" i="4"/>
  <c r="G296" i="4"/>
  <c r="H296" i="4"/>
  <c r="I296" i="4"/>
  <c r="J296" i="4"/>
  <c r="G297" i="4"/>
  <c r="H297" i="4"/>
  <c r="I297" i="4"/>
  <c r="J297" i="4"/>
  <c r="G298" i="4"/>
  <c r="H298" i="4"/>
  <c r="I298" i="4"/>
  <c r="J298" i="4"/>
  <c r="G299" i="4"/>
  <c r="H299" i="4"/>
  <c r="I299" i="4"/>
  <c r="J299" i="4"/>
  <c r="G300" i="4"/>
  <c r="H300" i="4"/>
  <c r="I300" i="4"/>
  <c r="J300" i="4"/>
  <c r="G301" i="4"/>
  <c r="H301" i="4"/>
  <c r="I301" i="4"/>
  <c r="J301" i="4"/>
  <c r="G302" i="4"/>
  <c r="H302" i="4"/>
  <c r="I302" i="4"/>
  <c r="J302" i="4"/>
  <c r="G303" i="4"/>
  <c r="H303" i="4"/>
  <c r="I303" i="4"/>
  <c r="J303" i="4"/>
  <c r="G304" i="4"/>
  <c r="H304" i="4"/>
  <c r="I304" i="4"/>
  <c r="J304" i="4"/>
  <c r="G305" i="4"/>
  <c r="H305" i="4"/>
  <c r="I305" i="4"/>
  <c r="J305" i="4"/>
  <c r="G306" i="4"/>
  <c r="H306" i="4"/>
  <c r="I306" i="4"/>
  <c r="J306" i="4"/>
  <c r="G307" i="4"/>
  <c r="H307" i="4"/>
  <c r="I307" i="4"/>
  <c r="J307" i="4"/>
  <c r="G308" i="4"/>
  <c r="H308" i="4"/>
  <c r="I308" i="4"/>
  <c r="J308" i="4"/>
  <c r="G309" i="4"/>
  <c r="H309" i="4"/>
  <c r="I309" i="4"/>
  <c r="J309" i="4"/>
  <c r="G310" i="4"/>
  <c r="H310" i="4"/>
  <c r="I310" i="4"/>
  <c r="J310" i="4"/>
  <c r="G311" i="4"/>
  <c r="H311" i="4"/>
  <c r="I311" i="4"/>
  <c r="J311" i="4"/>
  <c r="G312" i="4"/>
  <c r="H312" i="4"/>
  <c r="I312" i="4"/>
  <c r="J312" i="4"/>
  <c r="G313" i="4"/>
  <c r="H313" i="4"/>
  <c r="I313" i="4"/>
  <c r="J313" i="4"/>
  <c r="G314" i="4"/>
  <c r="H314" i="4"/>
  <c r="I314" i="4"/>
  <c r="J314" i="4"/>
  <c r="G315" i="4"/>
  <c r="H315" i="4"/>
  <c r="I315" i="4"/>
  <c r="J315" i="4"/>
  <c r="G316" i="4"/>
  <c r="H316" i="4"/>
  <c r="I316" i="4"/>
  <c r="J316" i="4"/>
  <c r="G317" i="4"/>
  <c r="H317" i="4"/>
  <c r="I317" i="4"/>
  <c r="J317" i="4"/>
  <c r="G318" i="4"/>
  <c r="H318" i="4"/>
  <c r="I318" i="4"/>
  <c r="J318" i="4"/>
  <c r="G319" i="4"/>
  <c r="H319" i="4"/>
  <c r="I319" i="4"/>
  <c r="J319" i="4"/>
  <c r="G320" i="4"/>
  <c r="H320" i="4"/>
  <c r="I320" i="4"/>
  <c r="J320" i="4"/>
  <c r="G321" i="4"/>
  <c r="H321" i="4"/>
  <c r="I321" i="4"/>
  <c r="J321" i="4"/>
  <c r="G322" i="4"/>
  <c r="H322" i="4"/>
  <c r="I322" i="4"/>
  <c r="J322" i="4"/>
  <c r="G323" i="4"/>
  <c r="H323" i="4"/>
  <c r="I323" i="4"/>
  <c r="J323" i="4"/>
  <c r="G324" i="4"/>
  <c r="H324" i="4"/>
  <c r="I324" i="4"/>
  <c r="J324" i="4"/>
  <c r="G325" i="4"/>
  <c r="H325" i="4"/>
  <c r="I325" i="4"/>
  <c r="J325" i="4"/>
  <c r="F280" i="4" l="1"/>
  <c r="F319" i="4"/>
  <c r="E319" i="4" s="1"/>
  <c r="F318" i="4"/>
  <c r="E318" i="4" s="1"/>
  <c r="F316" i="4"/>
  <c r="E316" i="4" s="1"/>
  <c r="F314" i="4"/>
  <c r="F312" i="4"/>
  <c r="E312" i="4" s="1"/>
  <c r="F309" i="4"/>
  <c r="E309" i="4" s="1"/>
  <c r="F308" i="4"/>
  <c r="E308" i="4" s="1"/>
  <c r="F306" i="4"/>
  <c r="E306" i="4" s="1"/>
  <c r="F304" i="4"/>
  <c r="E304" i="4" s="1"/>
  <c r="F302" i="4"/>
  <c r="E302" i="4" s="1"/>
  <c r="F300" i="4"/>
  <c r="E300" i="4" s="1"/>
  <c r="F298" i="4"/>
  <c r="E298" i="4" s="1"/>
  <c r="F296" i="4"/>
  <c r="E296" i="4" s="1"/>
  <c r="F287" i="4"/>
  <c r="E287" i="4" s="1"/>
  <c r="F283" i="4"/>
  <c r="F281" i="4"/>
  <c r="F279" i="4"/>
  <c r="F317" i="4"/>
  <c r="F315" i="4"/>
  <c r="E315" i="4" s="1"/>
  <c r="F313" i="4"/>
  <c r="E313" i="4" s="1"/>
  <c r="F311" i="4"/>
  <c r="E311" i="4" s="1"/>
  <c r="F310" i="4"/>
  <c r="E310" i="4" s="1"/>
  <c r="F307" i="4"/>
  <c r="E307" i="4" s="1"/>
  <c r="F305" i="4"/>
  <c r="E305" i="4" s="1"/>
  <c r="F303" i="4"/>
  <c r="E303" i="4" s="1"/>
  <c r="F301" i="4"/>
  <c r="E301" i="4" s="1"/>
  <c r="F299" i="4"/>
  <c r="E299" i="4" s="1"/>
  <c r="F297" i="4"/>
  <c r="E297" i="4" s="1"/>
  <c r="F295" i="4"/>
  <c r="E295" i="4" s="1"/>
  <c r="F294" i="4"/>
  <c r="E294" i="4" s="1"/>
  <c r="F293" i="4"/>
  <c r="E293" i="4" s="1"/>
  <c r="F292" i="4"/>
  <c r="E292" i="4" s="1"/>
  <c r="F291" i="4"/>
  <c r="E291" i="4" s="1"/>
  <c r="F290" i="4"/>
  <c r="E290" i="4" s="1"/>
  <c r="F289" i="4"/>
  <c r="E289" i="4" s="1"/>
  <c r="F288" i="4"/>
  <c r="E288" i="4" s="1"/>
  <c r="F286" i="4"/>
  <c r="F282" i="4"/>
  <c r="F278" i="4"/>
  <c r="F277" i="4"/>
  <c r="F276" i="4"/>
  <c r="F275" i="4"/>
  <c r="F274" i="4"/>
  <c r="F285" i="4"/>
  <c r="F284" i="4"/>
  <c r="F272" i="4"/>
  <c r="F271" i="4"/>
  <c r="F269" i="4"/>
  <c r="F267" i="4"/>
  <c r="F265" i="4"/>
  <c r="F264" i="4"/>
  <c r="F263" i="4"/>
  <c r="F262" i="4"/>
  <c r="F273" i="4"/>
  <c r="F270" i="4"/>
  <c r="F268" i="4"/>
  <c r="F266" i="4"/>
  <c r="F325" i="4"/>
  <c r="E325" i="4" s="1"/>
  <c r="F321" i="4"/>
  <c r="E321" i="4" s="1"/>
  <c r="F324" i="4"/>
  <c r="E324" i="4" s="1"/>
  <c r="F320" i="4"/>
  <c r="E320" i="4" s="1"/>
  <c r="F323" i="4"/>
  <c r="E323" i="4" s="1"/>
  <c r="F322" i="4"/>
  <c r="E322" i="4" s="1"/>
  <c r="AD10" i="4"/>
  <c r="AE15" i="4" s="1"/>
  <c r="AD9" i="4"/>
  <c r="AE13" i="4" s="1"/>
  <c r="AD8" i="4"/>
  <c r="AE11" i="4" s="1"/>
  <c r="AE9" i="4"/>
  <c r="AD6" i="4"/>
  <c r="AE7" i="4" s="1"/>
  <c r="AE5" i="4"/>
  <c r="AE18" i="4"/>
  <c r="B4" i="5"/>
  <c r="A10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4" i="4"/>
  <c r="G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4" i="4"/>
  <c r="K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701" i="4"/>
  <c r="G702" i="4"/>
  <c r="G703" i="4"/>
  <c r="G704" i="4"/>
  <c r="G705" i="4"/>
  <c r="G706" i="4"/>
  <c r="G707" i="4"/>
  <c r="G708" i="4"/>
  <c r="G709" i="4"/>
  <c r="G710" i="4"/>
  <c r="G711" i="4"/>
  <c r="G712" i="4"/>
  <c r="G713" i="4"/>
  <c r="E9" i="5"/>
  <c r="F9" i="5" s="1"/>
  <c r="E8" i="5"/>
  <c r="F8" i="5" s="1"/>
  <c r="E7" i="5"/>
  <c r="F7" i="5" s="1"/>
  <c r="E6" i="5"/>
  <c r="F6" i="5" s="1"/>
  <c r="E5" i="5"/>
  <c r="F5" i="5" s="1"/>
  <c r="E4" i="5"/>
  <c r="F4" i="5" s="1"/>
  <c r="F11" i="5"/>
  <c r="D11" i="5"/>
  <c r="D4" i="5"/>
  <c r="F258" i="4" l="1"/>
  <c r="F254" i="4"/>
  <c r="F250" i="4"/>
  <c r="F246" i="4"/>
  <c r="F242" i="4"/>
  <c r="F238" i="4"/>
  <c r="F234" i="4"/>
  <c r="F230" i="4"/>
  <c r="F226" i="4"/>
  <c r="F222" i="4"/>
  <c r="F218" i="4"/>
  <c r="F214" i="4"/>
  <c r="F210" i="4"/>
  <c r="F206" i="4"/>
  <c r="F202" i="4"/>
  <c r="F198" i="4"/>
  <c r="F194" i="4"/>
  <c r="F190" i="4"/>
  <c r="F186" i="4"/>
  <c r="F182" i="4"/>
  <c r="F178" i="4"/>
  <c r="F174" i="4"/>
  <c r="F170" i="4"/>
  <c r="F166" i="4"/>
  <c r="F162" i="4"/>
  <c r="F158" i="4"/>
  <c r="F154" i="4"/>
  <c r="F150" i="4"/>
  <c r="F146" i="4"/>
  <c r="F142" i="4"/>
  <c r="F138" i="4"/>
  <c r="F134" i="4"/>
  <c r="F130" i="4"/>
  <c r="F126" i="4"/>
  <c r="F122" i="4"/>
  <c r="F118" i="4"/>
  <c r="F114" i="4"/>
  <c r="F110" i="4"/>
  <c r="F106" i="4"/>
  <c r="F102" i="4"/>
  <c r="F98" i="4"/>
  <c r="F94" i="4"/>
  <c r="F90" i="4"/>
  <c r="F86" i="4"/>
  <c r="F82" i="4"/>
  <c r="F78" i="4"/>
  <c r="F74" i="4"/>
  <c r="F70" i="4"/>
  <c r="F66" i="4"/>
  <c r="F62" i="4"/>
  <c r="F58" i="4"/>
  <c r="F54" i="4"/>
  <c r="F50" i="4"/>
  <c r="F46" i="4"/>
  <c r="F42" i="4"/>
  <c r="F38" i="4"/>
  <c r="F34" i="4"/>
  <c r="F30" i="4"/>
  <c r="F26" i="4"/>
  <c r="F22" i="4"/>
  <c r="F18" i="4"/>
  <c r="F14" i="4"/>
  <c r="F10" i="4"/>
  <c r="F6" i="4"/>
  <c r="F261" i="4"/>
  <c r="F257" i="4"/>
  <c r="F253" i="4"/>
  <c r="F249" i="4"/>
  <c r="F245" i="4"/>
  <c r="F241" i="4"/>
  <c r="F237" i="4"/>
  <c r="F233" i="4"/>
  <c r="F229" i="4"/>
  <c r="F225" i="4"/>
  <c r="F221" i="4"/>
  <c r="F217" i="4"/>
  <c r="F213" i="4"/>
  <c r="F209" i="4"/>
  <c r="F205" i="4"/>
  <c r="F201" i="4"/>
  <c r="F197" i="4"/>
  <c r="F193" i="4"/>
  <c r="F189" i="4"/>
  <c r="F185" i="4"/>
  <c r="F181" i="4"/>
  <c r="F177" i="4"/>
  <c r="F173" i="4"/>
  <c r="F169" i="4"/>
  <c r="F165" i="4"/>
  <c r="F161" i="4"/>
  <c r="F157" i="4"/>
  <c r="F153" i="4"/>
  <c r="F149" i="4"/>
  <c r="F145" i="4"/>
  <c r="F141" i="4"/>
  <c r="F137" i="4"/>
  <c r="F133" i="4"/>
  <c r="F129" i="4"/>
  <c r="F125" i="4"/>
  <c r="F121" i="4"/>
  <c r="F117" i="4"/>
  <c r="F113" i="4"/>
  <c r="F109" i="4"/>
  <c r="F105" i="4"/>
  <c r="F101" i="4"/>
  <c r="F97" i="4"/>
  <c r="F93" i="4"/>
  <c r="F89" i="4"/>
  <c r="F85" i="4"/>
  <c r="F81" i="4"/>
  <c r="F77" i="4"/>
  <c r="F73" i="4"/>
  <c r="F69" i="4"/>
  <c r="F65" i="4"/>
  <c r="F61" i="4"/>
  <c r="F57" i="4"/>
  <c r="F53" i="4"/>
  <c r="F49" i="4"/>
  <c r="F45" i="4"/>
  <c r="F260" i="4"/>
  <c r="F256" i="4"/>
  <c r="F252" i="4"/>
  <c r="F248" i="4"/>
  <c r="F244" i="4"/>
  <c r="F240" i="4"/>
  <c r="F236" i="4"/>
  <c r="F232" i="4"/>
  <c r="F228" i="4"/>
  <c r="F224" i="4"/>
  <c r="F220" i="4"/>
  <c r="F216" i="4"/>
  <c r="F212" i="4"/>
  <c r="F208" i="4"/>
  <c r="F204" i="4"/>
  <c r="F200" i="4"/>
  <c r="F196" i="4"/>
  <c r="F192" i="4"/>
  <c r="F188" i="4"/>
  <c r="F184" i="4"/>
  <c r="F180" i="4"/>
  <c r="F176" i="4"/>
  <c r="F172" i="4"/>
  <c r="F168" i="4"/>
  <c r="F164" i="4"/>
  <c r="F160" i="4"/>
  <c r="F156" i="4"/>
  <c r="F152" i="4"/>
  <c r="F148" i="4"/>
  <c r="F259" i="4"/>
  <c r="F251" i="4"/>
  <c r="F243" i="4"/>
  <c r="F231" i="4"/>
  <c r="F227" i="4"/>
  <c r="F223" i="4"/>
  <c r="F219" i="4"/>
  <c r="F215" i="4"/>
  <c r="F211" i="4"/>
  <c r="F207" i="4"/>
  <c r="F203" i="4"/>
  <c r="F199" i="4"/>
  <c r="F195" i="4"/>
  <c r="F191" i="4"/>
  <c r="F187" i="4"/>
  <c r="F183" i="4"/>
  <c r="F179" i="4"/>
  <c r="F175" i="4"/>
  <c r="F171" i="4"/>
  <c r="F167" i="4"/>
  <c r="F163" i="4"/>
  <c r="F159" i="4"/>
  <c r="F155" i="4"/>
  <c r="F151" i="4"/>
  <c r="F147" i="4"/>
  <c r="F143" i="4"/>
  <c r="F139" i="4"/>
  <c r="F135" i="4"/>
  <c r="F131" i="4"/>
  <c r="F127" i="4"/>
  <c r="F123" i="4"/>
  <c r="F119" i="4"/>
  <c r="F115" i="4"/>
  <c r="F111" i="4"/>
  <c r="F107" i="4"/>
  <c r="F103" i="4"/>
  <c r="F99" i="4"/>
  <c r="F95" i="4"/>
  <c r="F91" i="4"/>
  <c r="F87" i="4"/>
  <c r="F83" i="4"/>
  <c r="F79" i="4"/>
  <c r="F75" i="4"/>
  <c r="F71" i="4"/>
  <c r="F67" i="4"/>
  <c r="F63" i="4"/>
  <c r="F59" i="4"/>
  <c r="F55" i="4"/>
  <c r="F51" i="4"/>
  <c r="F47" i="4"/>
  <c r="F43" i="4"/>
  <c r="F39" i="4"/>
  <c r="F35" i="4"/>
  <c r="F31" i="4"/>
  <c r="F27" i="4"/>
  <c r="F23" i="4"/>
  <c r="F19" i="4"/>
  <c r="F15" i="4"/>
  <c r="F11" i="4"/>
  <c r="F7" i="4"/>
  <c r="F255" i="4"/>
  <c r="F247" i="4"/>
  <c r="F239" i="4"/>
  <c r="F235" i="4"/>
  <c r="F144" i="4"/>
  <c r="F140" i="4"/>
  <c r="F136" i="4"/>
  <c r="F132" i="4"/>
  <c r="F128" i="4"/>
  <c r="F124" i="4"/>
  <c r="F120" i="4"/>
  <c r="F116" i="4"/>
  <c r="F112" i="4"/>
  <c r="F108" i="4"/>
  <c r="F104" i="4"/>
  <c r="F100" i="4"/>
  <c r="F96" i="4"/>
  <c r="F92" i="4"/>
  <c r="F88" i="4"/>
  <c r="F84" i="4"/>
  <c r="F80" i="4"/>
  <c r="F76" i="4"/>
  <c r="F72" i="4"/>
  <c r="F41" i="4"/>
  <c r="F37" i="4"/>
  <c r="F33" i="4"/>
  <c r="F29" i="4"/>
  <c r="F25" i="4"/>
  <c r="F21" i="4"/>
  <c r="F17" i="4"/>
  <c r="F13" i="4"/>
  <c r="F9" i="4"/>
  <c r="F5" i="4"/>
  <c r="E5" i="4" s="1"/>
  <c r="F68" i="4"/>
  <c r="F64" i="4"/>
  <c r="F60" i="4"/>
  <c r="F56" i="4"/>
  <c r="F52" i="4"/>
  <c r="F48" i="4"/>
  <c r="F44" i="4"/>
  <c r="F40" i="4"/>
  <c r="F36" i="4"/>
  <c r="F32" i="4"/>
  <c r="F28" i="4"/>
  <c r="F24" i="4"/>
  <c r="F20" i="4"/>
  <c r="F16" i="4"/>
  <c r="F12" i="4"/>
  <c r="F8" i="4"/>
  <c r="A105" i="4"/>
  <c r="F4" i="4"/>
  <c r="E283" i="4" s="1"/>
  <c r="E314" i="4" l="1"/>
  <c r="E44" i="4"/>
  <c r="E9" i="4"/>
  <c r="E100" i="4"/>
  <c r="E132" i="4"/>
  <c r="E7" i="4"/>
  <c r="E39" i="4"/>
  <c r="E103" i="4"/>
  <c r="E135" i="4"/>
  <c r="E167" i="4"/>
  <c r="E215" i="4"/>
  <c r="E180" i="4"/>
  <c r="E260" i="4"/>
  <c r="E89" i="4"/>
  <c r="E153" i="4"/>
  <c r="E217" i="4"/>
  <c r="E6" i="4"/>
  <c r="E102" i="4"/>
  <c r="E134" i="4"/>
  <c r="E166" i="4"/>
  <c r="E246" i="4"/>
  <c r="E273" i="4"/>
  <c r="E278" i="4"/>
  <c r="E64" i="4"/>
  <c r="E120" i="4"/>
  <c r="E239" i="4"/>
  <c r="E59" i="4"/>
  <c r="E91" i="4"/>
  <c r="E123" i="4"/>
  <c r="E155" i="4"/>
  <c r="E203" i="4"/>
  <c r="E243" i="4"/>
  <c r="E184" i="4"/>
  <c r="E109" i="4"/>
  <c r="E141" i="4"/>
  <c r="E253" i="4"/>
  <c r="E122" i="4"/>
  <c r="E154" i="4"/>
  <c r="E186" i="4"/>
  <c r="E234" i="4"/>
  <c r="E281" i="4"/>
  <c r="E268" i="4"/>
  <c r="E271" i="4"/>
  <c r="E267" i="4"/>
  <c r="E265" i="4"/>
  <c r="E20" i="4"/>
  <c r="E36" i="4"/>
  <c r="E52" i="4"/>
  <c r="E68" i="4"/>
  <c r="E33" i="4"/>
  <c r="E76" i="4"/>
  <c r="E140" i="4"/>
  <c r="E31" i="4"/>
  <c r="E47" i="4"/>
  <c r="E63" i="4"/>
  <c r="E79" i="4"/>
  <c r="E111" i="4"/>
  <c r="E127" i="4"/>
  <c r="E143" i="4"/>
  <c r="E223" i="4"/>
  <c r="E251" i="4"/>
  <c r="E156" i="4"/>
  <c r="E172" i="4"/>
  <c r="E204" i="4"/>
  <c r="E220" i="4"/>
  <c r="E252" i="4"/>
  <c r="E113" i="4"/>
  <c r="E129" i="4"/>
  <c r="E161" i="4"/>
  <c r="E177" i="4"/>
  <c r="E193" i="4"/>
  <c r="E209" i="4"/>
  <c r="E225" i="4"/>
  <c r="E257" i="4"/>
  <c r="E14" i="4"/>
  <c r="E62" i="4"/>
  <c r="E126" i="4"/>
  <c r="E142" i="4"/>
  <c r="E206" i="4"/>
  <c r="E222" i="4"/>
  <c r="E254" i="4"/>
  <c r="E277" i="4"/>
  <c r="E282" i="4"/>
  <c r="E270" i="4"/>
  <c r="E262" i="4"/>
  <c r="E274" i="4"/>
  <c r="E60" i="4"/>
  <c r="E25" i="4"/>
  <c r="E84" i="4"/>
  <c r="E116" i="4"/>
  <c r="E235" i="4"/>
  <c r="E55" i="4"/>
  <c r="E87" i="4"/>
  <c r="E119" i="4"/>
  <c r="E151" i="4"/>
  <c r="E183" i="4"/>
  <c r="E212" i="4"/>
  <c r="E244" i="4"/>
  <c r="E57" i="4"/>
  <c r="E121" i="4"/>
  <c r="E185" i="4"/>
  <c r="E233" i="4"/>
  <c r="E249" i="4"/>
  <c r="E38" i="4"/>
  <c r="E118" i="4"/>
  <c r="E182" i="4"/>
  <c r="E214" i="4"/>
  <c r="E280" i="4"/>
  <c r="E263" i="4"/>
  <c r="E276" i="4"/>
  <c r="E275" i="4"/>
  <c r="E48" i="4"/>
  <c r="E13" i="4"/>
  <c r="E136" i="4"/>
  <c r="E11" i="4"/>
  <c r="E75" i="4"/>
  <c r="E171" i="4"/>
  <c r="E152" i="4"/>
  <c r="E61" i="4"/>
  <c r="E93" i="4"/>
  <c r="E157" i="4"/>
  <c r="E205" i="4"/>
  <c r="E237" i="4"/>
  <c r="E10" i="4"/>
  <c r="E106" i="4"/>
  <c r="E138" i="4"/>
  <c r="E170" i="4"/>
  <c r="E218" i="4"/>
  <c r="E8" i="4"/>
  <c r="E56" i="4"/>
  <c r="E128" i="4"/>
  <c r="E255" i="4"/>
  <c r="E19" i="4"/>
  <c r="E35" i="4"/>
  <c r="E115" i="4"/>
  <c r="E163" i="4"/>
  <c r="E195" i="4"/>
  <c r="E211" i="4"/>
  <c r="E227" i="4"/>
  <c r="E259" i="4"/>
  <c r="E160" i="4"/>
  <c r="E208" i="4"/>
  <c r="E240" i="4"/>
  <c r="E256" i="4"/>
  <c r="E85" i="4"/>
  <c r="E101" i="4"/>
  <c r="E133" i="4"/>
  <c r="E165" i="4"/>
  <c r="E197" i="4"/>
  <c r="E229" i="4"/>
  <c r="E261" i="4"/>
  <c r="E82" i="4"/>
  <c r="E114" i="4"/>
  <c r="E130" i="4"/>
  <c r="E146" i="4"/>
  <c r="E178" i="4"/>
  <c r="E210" i="4"/>
  <c r="E242" i="4"/>
  <c r="E258" i="4"/>
  <c r="E269" i="4"/>
  <c r="E272" i="4"/>
  <c r="E279" i="4"/>
  <c r="E266" i="4"/>
  <c r="E264" i="4"/>
  <c r="E72" i="4"/>
  <c r="E248" i="4"/>
  <c r="E125" i="4"/>
  <c r="E207" i="4"/>
  <c r="E188" i="4"/>
  <c r="E236" i="4"/>
  <c r="E241" i="4"/>
  <c r="E110" i="4"/>
  <c r="E174" i="4"/>
  <c r="E104" i="4"/>
  <c r="E74" i="4"/>
  <c r="E124" i="4"/>
  <c r="E96" i="4"/>
  <c r="E144" i="4"/>
  <c r="E83" i="4"/>
  <c r="E99" i="4"/>
  <c r="E224" i="4"/>
  <c r="E149" i="4"/>
  <c r="E245" i="4"/>
  <c r="E98" i="4"/>
  <c r="E194" i="4"/>
  <c r="E226" i="4"/>
  <c r="E139" i="4"/>
  <c r="E221" i="4"/>
  <c r="E28" i="4"/>
  <c r="E71" i="4"/>
  <c r="E148" i="4"/>
  <c r="E196" i="4"/>
  <c r="E73" i="4"/>
  <c r="E137" i="4"/>
  <c r="E201" i="4"/>
  <c r="E54" i="4"/>
  <c r="E86" i="4"/>
  <c r="E230" i="4"/>
  <c r="E150" i="4"/>
  <c r="E49" i="4"/>
  <c r="E231" i="4"/>
  <c r="E105" i="4"/>
  <c r="E29" i="4"/>
  <c r="E187" i="4"/>
  <c r="E168" i="4"/>
  <c r="E216" i="4"/>
  <c r="E45" i="4"/>
  <c r="E173" i="4"/>
  <c r="E42" i="4"/>
  <c r="E90" i="4"/>
  <c r="E250" i="4"/>
  <c r="E41" i="4"/>
  <c r="E228" i="4"/>
  <c r="E16" i="4"/>
  <c r="E43" i="4"/>
  <c r="E107" i="4"/>
  <c r="E17" i="4"/>
  <c r="E92" i="4"/>
  <c r="E108" i="4"/>
  <c r="E247" i="4"/>
  <c r="E15" i="4"/>
  <c r="E159" i="4"/>
  <c r="E175" i="4"/>
  <c r="E81" i="4"/>
  <c r="E97" i="4"/>
  <c r="E30" i="4"/>
  <c r="E78" i="4"/>
  <c r="E94" i="4"/>
  <c r="E158" i="4"/>
  <c r="E23" i="4"/>
  <c r="E164" i="4"/>
  <c r="E22" i="4"/>
  <c r="E285" i="4"/>
  <c r="E32" i="4"/>
  <c r="E40" i="4"/>
  <c r="E21" i="4"/>
  <c r="E37" i="4"/>
  <c r="E80" i="4"/>
  <c r="E112" i="4"/>
  <c r="E67" i="4"/>
  <c r="E147" i="4"/>
  <c r="E176" i="4"/>
  <c r="E53" i="4"/>
  <c r="E117" i="4"/>
  <c r="E213" i="4"/>
  <c r="E18" i="4"/>
  <c r="E34" i="4"/>
  <c r="E66" i="4"/>
  <c r="E12" i="4"/>
  <c r="E65" i="4"/>
  <c r="E145" i="4"/>
  <c r="E46" i="4"/>
  <c r="E51" i="4"/>
  <c r="E179" i="4"/>
  <c r="E192" i="4"/>
  <c r="E69" i="4"/>
  <c r="E181" i="4"/>
  <c r="E50" i="4"/>
  <c r="E162" i="4"/>
  <c r="E70" i="4"/>
  <c r="E198" i="4"/>
  <c r="E24" i="4"/>
  <c r="E286" i="4"/>
  <c r="E88" i="4"/>
  <c r="E232" i="4"/>
  <c r="E77" i="4"/>
  <c r="E189" i="4"/>
  <c r="E26" i="4"/>
  <c r="E58" i="4"/>
  <c r="E202" i="4"/>
  <c r="E284" i="4"/>
  <c r="E4" i="4"/>
  <c r="E317" i="4"/>
  <c r="E199" i="4"/>
  <c r="E219" i="4"/>
  <c r="E27" i="4"/>
  <c r="E95" i="4"/>
  <c r="E131" i="4"/>
  <c r="E238" i="4"/>
  <c r="E200" i="4"/>
  <c r="E190" i="4"/>
  <c r="E191" i="4"/>
  <c r="E169" i="4"/>
  <c r="A106" i="4"/>
  <c r="D72" i="4" l="1"/>
  <c r="D269" i="4"/>
  <c r="D81" i="4"/>
  <c r="D69" i="4"/>
  <c r="D31" i="4"/>
  <c r="D10" i="4"/>
  <c r="D271" i="4"/>
  <c r="D87" i="4"/>
  <c r="D285" i="4"/>
  <c r="D46" i="4"/>
  <c r="D4" i="4"/>
  <c r="D79" i="4"/>
  <c r="D295" i="4"/>
  <c r="D279" i="4"/>
  <c r="D287" i="4"/>
  <c r="D21" i="4"/>
  <c r="D95" i="4"/>
  <c r="D7" i="4"/>
  <c r="D294" i="4"/>
  <c r="D68" i="4"/>
  <c r="D62" i="4"/>
  <c r="D67" i="4"/>
  <c r="D307" i="4"/>
  <c r="D103" i="4"/>
  <c r="D53" i="4"/>
  <c r="D266" i="4"/>
  <c r="D267" i="4"/>
  <c r="D32" i="4"/>
  <c r="D29" i="4"/>
  <c r="D80" i="4"/>
  <c r="D75" i="4"/>
  <c r="D281" i="4"/>
  <c r="D57" i="4"/>
  <c r="D300" i="4"/>
  <c r="D44" i="4"/>
  <c r="D33" i="4"/>
  <c r="D312" i="4"/>
  <c r="D56" i="4"/>
  <c r="D41" i="4"/>
  <c r="D308" i="4"/>
  <c r="D52" i="4"/>
  <c r="D43" i="4"/>
  <c r="D309" i="4"/>
  <c r="D14" i="4"/>
  <c r="D291" i="4"/>
  <c r="D92" i="4"/>
  <c r="D293" i="4"/>
  <c r="D290" i="4"/>
  <c r="D104" i="4"/>
  <c r="D298" i="4"/>
  <c r="D301" i="4"/>
  <c r="D100" i="4"/>
  <c r="D289" i="4"/>
  <c r="D22" i="4"/>
  <c r="D101" i="4"/>
  <c r="D273" i="4"/>
  <c r="D306" i="4"/>
  <c r="D77" i="4"/>
  <c r="D278" i="4"/>
  <c r="D317" i="4"/>
  <c r="D85" i="4"/>
  <c r="D63" i="4"/>
  <c r="D74" i="4"/>
  <c r="D11" i="4"/>
  <c r="D265" i="4"/>
  <c r="D305" i="4"/>
  <c r="D316" i="4"/>
  <c r="D9" i="4"/>
  <c r="D70" i="4"/>
  <c r="D283" i="4"/>
  <c r="D26" i="4"/>
  <c r="D105" i="4"/>
  <c r="D20" i="4"/>
  <c r="D66" i="4"/>
  <c r="D272" i="4"/>
  <c r="D16" i="4"/>
  <c r="D49" i="4"/>
  <c r="D304" i="4"/>
  <c r="D48" i="4"/>
  <c r="D61" i="4"/>
  <c r="D39" i="4"/>
  <c r="D106" i="4"/>
  <c r="D15" i="4"/>
  <c r="D82" i="4"/>
  <c r="D91" i="4"/>
  <c r="D23" i="4"/>
  <c r="D90" i="4"/>
  <c r="D99" i="4"/>
  <c r="D94" i="4"/>
  <c r="D19" i="4"/>
  <c r="D93" i="4"/>
  <c r="D284" i="4"/>
  <c r="D28" i="4"/>
  <c r="D270" i="4"/>
  <c r="D297" i="4"/>
  <c r="D65" i="4"/>
  <c r="D296" i="4"/>
  <c r="D40" i="4"/>
  <c r="D286" i="4"/>
  <c r="D313" i="4"/>
  <c r="D73" i="4"/>
  <c r="D292" i="4"/>
  <c r="D36" i="4"/>
  <c r="D282" i="4"/>
  <c r="D274" i="4"/>
  <c r="D30" i="4"/>
  <c r="D102" i="4"/>
  <c r="D8" i="4"/>
  <c r="D76" i="4"/>
  <c r="D314" i="4"/>
  <c r="D38" i="4"/>
  <c r="D302" i="4"/>
  <c r="D88" i="4"/>
  <c r="D319" i="4"/>
  <c r="D54" i="4"/>
  <c r="D318" i="4"/>
  <c r="D84" i="4"/>
  <c r="D6" i="4"/>
  <c r="D83" i="4"/>
  <c r="D50" i="4"/>
  <c r="D311" i="4"/>
  <c r="D34" i="4"/>
  <c r="D60" i="4"/>
  <c r="D13" i="4"/>
  <c r="D310" i="4"/>
  <c r="D25" i="4"/>
  <c r="D276" i="4"/>
  <c r="D59" i="4"/>
  <c r="D275" i="4"/>
  <c r="D96" i="4"/>
  <c r="D37" i="4"/>
  <c r="D5" i="4"/>
  <c r="D17" i="4"/>
  <c r="D78" i="4"/>
  <c r="D98" i="4"/>
  <c r="D71" i="4"/>
  <c r="D47" i="4"/>
  <c r="D55" i="4"/>
  <c r="D42" i="4"/>
  <c r="D51" i="4"/>
  <c r="D268" i="4"/>
  <c r="D12" i="4"/>
  <c r="D18" i="4"/>
  <c r="D27" i="4"/>
  <c r="D97" i="4"/>
  <c r="D280" i="4"/>
  <c r="D24" i="4"/>
  <c r="D35" i="4"/>
  <c r="D303" i="4"/>
  <c r="D58" i="4"/>
  <c r="D299" i="4"/>
  <c r="D86" i="4"/>
  <c r="D45" i="4"/>
  <c r="D277" i="4"/>
  <c r="D315" i="4"/>
  <c r="D288" i="4"/>
  <c r="D64" i="4"/>
  <c r="D89" i="4"/>
  <c r="A107" i="4"/>
  <c r="D107" i="4" s="1"/>
  <c r="A108" i="4" l="1"/>
  <c r="D108" i="4" s="1"/>
  <c r="A109" i="4" l="1"/>
  <c r="D109" i="4" s="1"/>
  <c r="A110" i="4" l="1"/>
  <c r="D110" i="4" s="1"/>
  <c r="A111" i="4" l="1"/>
  <c r="D111" i="4" s="1"/>
  <c r="A112" i="4" l="1"/>
  <c r="D112" i="4" s="1"/>
  <c r="A113" i="4" l="1"/>
  <c r="D113" i="4" s="1"/>
  <c r="A114" i="4" l="1"/>
  <c r="D114" i="4" s="1"/>
  <c r="A115" i="4" l="1"/>
  <c r="D115" i="4" s="1"/>
  <c r="A116" i="4" l="1"/>
  <c r="D116" i="4" s="1"/>
  <c r="A117" i="4" l="1"/>
  <c r="D117" i="4" s="1"/>
  <c r="A118" i="4" l="1"/>
  <c r="D118" i="4" s="1"/>
  <c r="A119" i="4" l="1"/>
  <c r="D119" i="4" s="1"/>
  <c r="A120" i="4" l="1"/>
  <c r="D120" i="4" s="1"/>
  <c r="A121" i="4" l="1"/>
  <c r="D121" i="4" s="1"/>
  <c r="A122" i="4" l="1"/>
  <c r="D122" i="4" s="1"/>
  <c r="A123" i="4" l="1"/>
  <c r="D123" i="4" s="1"/>
  <c r="A124" i="4" l="1"/>
  <c r="D124" i="4" s="1"/>
  <c r="A125" i="4" l="1"/>
  <c r="D125" i="4" s="1"/>
  <c r="A126" i="4" l="1"/>
  <c r="D126" i="4" s="1"/>
  <c r="A127" i="4" l="1"/>
  <c r="D127" i="4" s="1"/>
  <c r="A128" i="4" l="1"/>
  <c r="D128" i="4" s="1"/>
  <c r="A129" i="4" l="1"/>
  <c r="D129" i="4" s="1"/>
  <c r="A130" i="4" l="1"/>
  <c r="D130" i="4" s="1"/>
  <c r="A131" i="4" l="1"/>
  <c r="D131" i="4" s="1"/>
  <c r="A132" i="4" l="1"/>
  <c r="D132" i="4" s="1"/>
  <c r="A133" i="4" l="1"/>
  <c r="D133" i="4" s="1"/>
  <c r="A134" i="4" l="1"/>
  <c r="D134" i="4" s="1"/>
  <c r="A135" i="4" l="1"/>
  <c r="D135" i="4" s="1"/>
  <c r="A136" i="4" l="1"/>
  <c r="D136" i="4" s="1"/>
  <c r="A137" i="4" l="1"/>
  <c r="D137" i="4" s="1"/>
  <c r="A138" i="4" l="1"/>
  <c r="D138" i="4" s="1"/>
  <c r="A139" i="4" l="1"/>
  <c r="D139" i="4" s="1"/>
  <c r="A140" i="4" l="1"/>
  <c r="D140" i="4" s="1"/>
  <c r="A141" i="4" l="1"/>
  <c r="D141" i="4" s="1"/>
  <c r="A142" i="4" l="1"/>
  <c r="D142" i="4" s="1"/>
  <c r="A143" i="4" l="1"/>
  <c r="D143" i="4" s="1"/>
  <c r="A144" i="4" l="1"/>
  <c r="D144" i="4" s="1"/>
  <c r="A145" i="4" l="1"/>
  <c r="D145" i="4" s="1"/>
  <c r="A146" i="4" l="1"/>
  <c r="D146" i="4" s="1"/>
  <c r="A147" i="4" l="1"/>
  <c r="D147" i="4" s="1"/>
  <c r="A148" i="4" l="1"/>
  <c r="D148" i="4" s="1"/>
  <c r="A149" i="4" l="1"/>
  <c r="D149" i="4" s="1"/>
  <c r="A150" i="4" l="1"/>
  <c r="D150" i="4" s="1"/>
  <c r="A151" i="4" l="1"/>
  <c r="D151" i="4" s="1"/>
  <c r="A152" i="4" l="1"/>
  <c r="D152" i="4" s="1"/>
  <c r="A153" i="4" l="1"/>
  <c r="D153" i="4" s="1"/>
  <c r="A154" i="4" l="1"/>
  <c r="D154" i="4" s="1"/>
  <c r="A155" i="4" l="1"/>
  <c r="D155" i="4" s="1"/>
  <c r="A156" i="4" l="1"/>
  <c r="D156" i="4" s="1"/>
  <c r="A157" i="4" l="1"/>
  <c r="D157" i="4" s="1"/>
  <c r="A158" i="4" l="1"/>
  <c r="D158" i="4" s="1"/>
  <c r="A159" i="4" l="1"/>
  <c r="D159" i="4" s="1"/>
  <c r="A160" i="4" l="1"/>
  <c r="D160" i="4" s="1"/>
  <c r="A161" i="4" l="1"/>
  <c r="D161" i="4" s="1"/>
  <c r="A162" i="4" l="1"/>
  <c r="D162" i="4" s="1"/>
  <c r="A163" i="4" l="1"/>
  <c r="D163" i="4" s="1"/>
  <c r="A164" i="4" l="1"/>
  <c r="D164" i="4" s="1"/>
  <c r="A165" i="4" l="1"/>
  <c r="D165" i="4" s="1"/>
  <c r="A166" i="4" l="1"/>
  <c r="D166" i="4" s="1"/>
  <c r="A167" i="4" l="1"/>
  <c r="D167" i="4" s="1"/>
  <c r="A168" i="4" l="1"/>
  <c r="D168" i="4" s="1"/>
  <c r="A169" i="4" l="1"/>
  <c r="D169" i="4" s="1"/>
  <c r="A170" i="4" l="1"/>
  <c r="D170" i="4" s="1"/>
  <c r="A171" i="4" l="1"/>
  <c r="D171" i="4" s="1"/>
  <c r="A172" i="4" l="1"/>
  <c r="D172" i="4" s="1"/>
  <c r="A173" i="4" l="1"/>
  <c r="D173" i="4" s="1"/>
  <c r="A174" i="4" l="1"/>
  <c r="D174" i="4" s="1"/>
  <c r="A175" i="4" l="1"/>
  <c r="D175" i="4" s="1"/>
  <c r="A176" i="4" l="1"/>
  <c r="D176" i="4" s="1"/>
  <c r="A177" i="4" l="1"/>
  <c r="D177" i="4" s="1"/>
  <c r="A178" i="4" l="1"/>
  <c r="D178" i="4" s="1"/>
  <c r="A179" i="4" l="1"/>
  <c r="D179" i="4" s="1"/>
  <c r="A180" i="4" l="1"/>
  <c r="D180" i="4" s="1"/>
  <c r="A181" i="4" l="1"/>
  <c r="D181" i="4" s="1"/>
  <c r="A182" i="4" l="1"/>
  <c r="D182" i="4" s="1"/>
  <c r="A183" i="4" l="1"/>
  <c r="D183" i="4" s="1"/>
  <c r="A184" i="4" l="1"/>
  <c r="D184" i="4" s="1"/>
  <c r="A185" i="4" l="1"/>
  <c r="D185" i="4" s="1"/>
  <c r="A186" i="4" l="1"/>
  <c r="D186" i="4" s="1"/>
  <c r="A187" i="4" l="1"/>
  <c r="D187" i="4" s="1"/>
  <c r="A188" i="4" l="1"/>
  <c r="D188" i="4" s="1"/>
  <c r="A189" i="4" l="1"/>
  <c r="D189" i="4" s="1"/>
  <c r="A190" i="4" l="1"/>
  <c r="D190" i="4" s="1"/>
  <c r="A191" i="4" l="1"/>
  <c r="D191" i="4" s="1"/>
  <c r="A192" i="4" l="1"/>
  <c r="D192" i="4" s="1"/>
  <c r="A193" i="4" l="1"/>
  <c r="D193" i="4" s="1"/>
  <c r="A194" i="4" l="1"/>
  <c r="D194" i="4" s="1"/>
  <c r="A195" i="4" l="1"/>
  <c r="D195" i="4" s="1"/>
  <c r="A196" i="4" l="1"/>
  <c r="D196" i="4" s="1"/>
  <c r="A197" i="4" l="1"/>
  <c r="D197" i="4" s="1"/>
  <c r="A198" i="4" l="1"/>
  <c r="D198" i="4" s="1"/>
  <c r="A199" i="4" l="1"/>
  <c r="D199" i="4" s="1"/>
  <c r="A200" i="4" l="1"/>
  <c r="D200" i="4" s="1"/>
  <c r="A201" i="4" l="1"/>
  <c r="D201" i="4" s="1"/>
  <c r="A202" i="4" l="1"/>
  <c r="D202" i="4" s="1"/>
  <c r="A203" i="4" l="1"/>
  <c r="D203" i="4" s="1"/>
  <c r="A204" i="4" l="1"/>
  <c r="D204" i="4" s="1"/>
  <c r="A205" i="4" l="1"/>
  <c r="D205" i="4" s="1"/>
  <c r="A206" i="4" l="1"/>
  <c r="D206" i="4" s="1"/>
  <c r="A207" i="4" l="1"/>
  <c r="D207" i="4" s="1"/>
  <c r="A208" i="4" l="1"/>
  <c r="D208" i="4" s="1"/>
  <c r="A209" i="4" l="1"/>
  <c r="D209" i="4" s="1"/>
  <c r="A210" i="4" l="1"/>
  <c r="D210" i="4" s="1"/>
  <c r="A211" i="4" l="1"/>
  <c r="D211" i="4" s="1"/>
  <c r="A212" i="4" l="1"/>
  <c r="D212" i="4" s="1"/>
  <c r="A213" i="4" l="1"/>
  <c r="D213" i="4" s="1"/>
  <c r="A214" i="4" l="1"/>
  <c r="D214" i="4" s="1"/>
  <c r="A215" i="4" l="1"/>
  <c r="D215" i="4" s="1"/>
  <c r="A216" i="4" l="1"/>
  <c r="D216" i="4" s="1"/>
  <c r="A217" i="4" l="1"/>
  <c r="D217" i="4" s="1"/>
  <c r="A218" i="4" l="1"/>
  <c r="D218" i="4" s="1"/>
  <c r="A219" i="4" l="1"/>
  <c r="D219" i="4" s="1"/>
  <c r="A220" i="4" l="1"/>
  <c r="D220" i="4" s="1"/>
  <c r="A221" i="4" l="1"/>
  <c r="D221" i="4" s="1"/>
  <c r="A222" i="4" l="1"/>
  <c r="D222" i="4" s="1"/>
  <c r="A223" i="4" l="1"/>
  <c r="D223" i="4" s="1"/>
  <c r="A224" i="4" l="1"/>
  <c r="D224" i="4" s="1"/>
  <c r="A225" i="4" l="1"/>
  <c r="D225" i="4" s="1"/>
  <c r="A226" i="4" l="1"/>
  <c r="D226" i="4" s="1"/>
  <c r="A227" i="4" l="1"/>
  <c r="D227" i="4" s="1"/>
  <c r="A228" i="4" l="1"/>
  <c r="D228" i="4" s="1"/>
  <c r="A229" i="4" l="1"/>
  <c r="D229" i="4" s="1"/>
  <c r="A230" i="4" l="1"/>
  <c r="D230" i="4" s="1"/>
  <c r="A231" i="4" l="1"/>
  <c r="D231" i="4" s="1"/>
  <c r="A232" i="4" l="1"/>
  <c r="D232" i="4" s="1"/>
  <c r="A233" i="4" l="1"/>
  <c r="D233" i="4" s="1"/>
  <c r="A234" i="4" l="1"/>
  <c r="D234" i="4" s="1"/>
  <c r="A235" i="4" l="1"/>
  <c r="D235" i="4" s="1"/>
  <c r="A236" i="4" l="1"/>
  <c r="D236" i="4" s="1"/>
  <c r="A237" i="4" l="1"/>
  <c r="D237" i="4" s="1"/>
  <c r="A238" i="4" l="1"/>
  <c r="D238" i="4" s="1"/>
  <c r="A239" i="4" l="1"/>
  <c r="D239" i="4" s="1"/>
  <c r="A240" i="4" l="1"/>
  <c r="D240" i="4" s="1"/>
  <c r="A241" i="4" l="1"/>
  <c r="D241" i="4" s="1"/>
  <c r="A242" i="4" l="1"/>
  <c r="D242" i="4" s="1"/>
  <c r="A243" i="4" l="1"/>
  <c r="D243" i="4" s="1"/>
  <c r="A244" i="4" l="1"/>
  <c r="D244" i="4" s="1"/>
  <c r="A245" i="4" l="1"/>
  <c r="D245" i="4" s="1"/>
  <c r="A246" i="4" l="1"/>
  <c r="D246" i="4" s="1"/>
  <c r="A247" i="4" l="1"/>
  <c r="D247" i="4" s="1"/>
  <c r="A248" i="4" l="1"/>
  <c r="D248" i="4" s="1"/>
  <c r="A249" i="4" l="1"/>
  <c r="D249" i="4" s="1"/>
  <c r="A250" i="4" l="1"/>
  <c r="D250" i="4" s="1"/>
  <c r="A251" i="4" l="1"/>
  <c r="D251" i="4" s="1"/>
  <c r="A252" i="4" l="1"/>
  <c r="D252" i="4" s="1"/>
  <c r="A253" i="4" l="1"/>
  <c r="D253" i="4" s="1"/>
  <c r="A254" i="4" l="1"/>
  <c r="D254" i="4" s="1"/>
  <c r="A255" i="4" l="1"/>
  <c r="D255" i="4" s="1"/>
  <c r="A256" i="4" l="1"/>
  <c r="D256" i="4" s="1"/>
  <c r="A257" i="4" l="1"/>
  <c r="D257" i="4" s="1"/>
  <c r="A258" i="4" l="1"/>
  <c r="D258" i="4" s="1"/>
  <c r="A259" i="4" l="1"/>
  <c r="D259" i="4" s="1"/>
  <c r="A260" i="4" l="1"/>
  <c r="D260" i="4" s="1"/>
  <c r="A261" i="4" l="1"/>
  <c r="D261" i="4" s="1"/>
  <c r="A262" i="4" l="1"/>
  <c r="D262" i="4" s="1"/>
  <c r="A263" i="4" l="1"/>
  <c r="D263" i="4" s="1"/>
  <c r="A264" i="4" l="1"/>
  <c r="D264" i="4"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1FC1AA1-808A-461F-A1CF-F089B0D5565F}"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<sst xmlns="http://schemas.openxmlformats.org/spreadsheetml/2006/main" count="5412" uniqueCount="2356">
  <si>
    <t>2020 National STIC Network Showcase - Homegrown State &amp; Local Innovations</t>
  </si>
  <si>
    <t>STIC</t>
  </si>
  <si>
    <t>Innovation Name (provided by STIC)</t>
  </si>
  <si>
    <t>Innovation Description (provided by STIC)</t>
  </si>
  <si>
    <t>STIC Showcase 1-pager, direct link to EDC Summit</t>
  </si>
  <si>
    <t>State DOT Web Link for more information</t>
  </si>
  <si>
    <t>Overview of Innovation</t>
  </si>
  <si>
    <t>Benefits</t>
  </si>
  <si>
    <t>Contact</t>
  </si>
  <si>
    <t>Keywords</t>
  </si>
  <si>
    <t>AZ</t>
  </si>
  <si>
    <t xml:space="preserve"> Arizona_ADOTs Maintenance Data Analytics </t>
  </si>
  <si>
    <t xml:space="preserve">ADOT Maintenance Management Services (MMS) has created centralized data analytics hubs that aid in the sharing and understanding of maintenance data. By leveraging existing data sources, standardizing data collection processes, and integrating various data sources, ADOT MMS has been able to improve data quality and streamline performance measure reporting and maintenance progress tracking. </t>
  </si>
  <si>
    <t>https://cdn-aws.labroots.com//479/2564//Arizona_Maintenance_Data_Analytics_16056426032803191.pdf</t>
  </si>
  <si>
    <t>The University of Alaska Fairbanks and the Alaska
Department of Transportation and Public Facilities
partner to develop a standard test method to
measure the performance of palliatives.
The Alaska Test Method ATM 316 has become Alaska’s standard
test method for evaluating the effectiveness of dust palliatives.
Treated soils are dropped through a 8 in . , 5 foot column. The
PM10 dust particles are measured with a Dust Trac over time
until background levels are restored. By looking at the slope of the
curve between the drop and the time required to reach the
background levels, the time of concentration of the dust in the
column is determined. If the time of concentration is less than 6
seconds, the performance of the palliative is acceptable. If the
time of concentration exceeds 6 seconds, the performance of the
palliative is unacceptable.
ATM 316 can determine which palliatives are good performers and
the appropriate application rate. Since the performance of
palliatives is sensitive to soil type, the test method helps ensure
the soil and palliative are compatible.
ATM 316 can measure the lap performance as an aid to
acceptance of the palliative before being placed in the field. In
addition, it can be used to measure the performance in the field
by taking a sample of the treated soil.</t>
  </si>
  <si>
    <t>Processes,
materials</t>
  </si>
  <si>
    <t>AK</t>
  </si>
  <si>
    <t>Alaska_Geophysical Investigation Methods in Alaska</t>
  </si>
  <si>
    <t>Alaska Department of Transportation &amp; Public Facilities (DOT&amp;PF) adopted the EDC-5 AGaME by incorporating geophysics into our in-house "toolbox". We acquired Capacitively-Coupled Resistivity (CCR) and Ground Penetrating Radar (GPR) equipment, trained our staff, and incorporated geophysics into our drilling programs.  This has resulted in cheaper and faster, yet more thorough, geotechnical investigations, saving costs in design and reducing claims during construction.</t>
  </si>
  <si>
    <t>https://cdn-aws.labroots.com//479/2564//Alaska_Geophysical_Investigation_Methods_in_Alaska_16038376411756692.mp4</t>
  </si>
  <si>
    <t>Alaska_University of Alaska Dust Fall Column: Measure Performance of Palliatives</t>
  </si>
  <si>
    <t>The University of Alaska Fairbanks and the Alaska Department of Transportation and Public Facilities partnered to develop a standard test method to measure the performance of palliatives using a dust fall column. ATM 316 provides the ability to objectively identify palliatives which are appropriate for surfacing and the establishment of application rates.  The test method can be used to test both laboratory prepared samples and field collected samples.</t>
  </si>
  <si>
    <t>https://cdn-aws.labroots.com//479/2564//Alaska__Dust_Fall_Column_16056432833007752.pdf</t>
  </si>
  <si>
    <t>Arizona_ADOT 5S Saves Time, Money, and Headaches.</t>
  </si>
  <si>
    <t xml:space="preserve">Whether organizing data or organizing hardware "5S" has become the core value of our maintenance teams: sort, shine, set, standardize, and sustain. As part of the Arizona Management System (AMS) statewide initiative, ADOT maintenance crews used the 5S principles to evaluate their maintenance yards and identify ways to improve productivity, quality, and customer service.  
</t>
  </si>
  <si>
    <t>https://cdn-aws.labroots.com//479/2564//Arizona_5S_Saves_Time__Money__and_Headaches_16057237276967631.pdf</t>
  </si>
  <si>
    <t>Arizona_ADOT Snow Surface Condition Markers</t>
  </si>
  <si>
    <t xml:space="preserve">ADOT recognized the need to help plow operators identify pavement surface changes ahead on the roadway and bridge deck joint locations while supporting winter operations. Delineators used on roadways needed to be consistent with the type and color of marker. ADOT installed standard delineators throughout the Northern Region Districts to provide awareness to the snow plow operator during winter operations and to ensure consistency throughout the Northern Region Districts. </t>
  </si>
  <si>
    <t>https://cdn-aws.labroots.com//479/2564//Arizona_ADOT_Snow_Surface_Condition_Markers_16050354478049551.pdf</t>
  </si>
  <si>
    <t>Arizona_ADOT's I-10 Dust Storm Detection Project</t>
  </si>
  <si>
    <t xml:space="preserve"> ADOT's dust storm detection project deployed new technology that allows for real-time monitoring of weather conditions and activates warning systems to improve safety for drivers during dust storms. To more effectively respond to dust storm events and improve the safety of roadways during dust storms ADOT utilized HSIP funds to design, construct and implement a pilot dust detection and warning system for a segment of I-10 located in Pinal County. </t>
  </si>
  <si>
    <t>https://cdn-aws.labroots.com//479/2564//Arizona__I-10_%E2%80%93_DUST_STORM_DETECTION_PROJECT_16057243673607951.pdf</t>
  </si>
  <si>
    <t>Arizona_ADOT's I-17 Wrong Way Vehicle Detection Pilot Project</t>
  </si>
  <si>
    <t xml:space="preserve">As the first wrong-way detection system in the nation to provide real-time tracking of wrong-way drivers, ADOT's I-17 pilot project served as a proof-of-concept for how traffic operations center dispatchers and law enforcement can work together to swiftly apprehend wrong-way drivers before they cause harm to themselves or others. The pilot system deployed on a 15-mile freeway segment uses time-proven components and assembles them in a new and innovative configuration. </t>
  </si>
  <si>
    <t>https://cdn-aws.labroots.com//479/2564//Arizona_ADOT%E2%80%99s_I-17_Wrong_Way_Vehicle_Detection_Pilot_Project_16057247009074931.pdf</t>
  </si>
  <si>
    <t>Arizona_Maricopa County Automated Traffic Signal Performance Measures</t>
  </si>
  <si>
    <t xml:space="preserve">Automated Traffic Signal Performance Measures (ATSPM) help alleviate driver frustration on Maricopa County roadways through proactive traffic signal operations. ATSPMs are transforming traffic signal timing practices through the use of traffic signal high-resolution data-logging and related data analytics. Maricopa CountyDOT (MCDOT) has led the AZTech partnership in the deployment of the first regionally deployed ATSPM system across eight jurisdictions. </t>
  </si>
  <si>
    <t>https://cdn-aws.labroots.com//479/2564//Arizona_Maricopa_County_Automated_Traffic_Signal_Performance_Measures_16057252670109090.pdf</t>
  </si>
  <si>
    <t xml:space="preserve">Arizona_Sun Corridor Value Impact Analysis  </t>
  </si>
  <si>
    <t xml:space="preserve">The Sun Corridor Value Impact Analysis (VIA) project has developed a replicable methodology and tool kit to quantify the economic value added by large, high capacity transportation investments. The tool kit helps regional partners understand the impacts of existing and proposed transportation investments in the following areas: Economic development impacts; Land value effects; and Societal benefits. </t>
  </si>
  <si>
    <t>https://cdn-aws.labroots.com//479/2564//Arizona_Sun_Corridor_Value_Impact_Analysis_16057256532213872.pdf</t>
  </si>
  <si>
    <t>ID</t>
  </si>
  <si>
    <t>Build a Better Mousetrap 2018 Winner_Old Guardrails Find New Purpose</t>
  </si>
  <si>
    <t>Clearwater County, Idaho decided to recycle the old guardrails by using the materials as siding for their new building.</t>
  </si>
  <si>
    <t>https://cdn-aws.labroots.com//479/2564//Build_a_Better_Mousetrap_Old_Guardrails_Find_New_Purpose_16050501972059327.pdf</t>
  </si>
  <si>
    <t>MN</t>
  </si>
  <si>
    <t>Build a Better Mousetrap 2019 Winner_ 360 Degree Camera Sled</t>
  </si>
  <si>
    <t>Olmsted County, Minnesota wanted an alternative method for inspecting culverts so they came up with a 360 degree action camera and sled. The camera is waterproof and can see a culvert from every angle.</t>
  </si>
  <si>
    <t>https://cdn-aws.labroots.com//479/2564//Build_a_Better_Mousetrap_360_Degree_Camera_Sled_16050488188682018.pdf</t>
  </si>
  <si>
    <t>PA</t>
  </si>
  <si>
    <t>Build a Better Mousetrap 2019 Winner_Rolling Rack for Salt Spreaders</t>
  </si>
  <si>
    <t>East Brandywine came up with a Rolling Rack for Salt Spreaders for quick and easy access during the winter.</t>
  </si>
  <si>
    <t>https://cdn-aws.labroots.com//479/2564//Build_a_Better_Mousetrap_Rolling_Rack_for_Salt_Spreaders_16050503573777358.pdf</t>
  </si>
  <si>
    <t>NC</t>
  </si>
  <si>
    <t>Build a Better Mousetrap 2019 Winner_Temporary Roundabouts</t>
  </si>
  <si>
    <t>The City of Wilmington came up with the idea to use "˜cones' as a temporary roundabout at those intersections.</t>
  </si>
  <si>
    <t>https://cdn-aws.labroots.com//479/2564//Build_a_Better_Mousetrap_Temporary_Roundabouts_16050507716382203.pdf</t>
  </si>
  <si>
    <t>NY</t>
  </si>
  <si>
    <t>Build a Better Mousetrap 2020 Winner_Beaver Pipe Cage</t>
  </si>
  <si>
    <t>The Town of Niles, New York had a flooding problem along their roadways because of a clogged cross culvert. Highway Department officials found that beavers were packing the culvert with sticks and mud causing water to back up and flood the area. To solve the problem, town highway officials grabbed some unused steel baskets from another job and built a Beaver Pipe cage to keep out the beavers and allow water to flow freely throughout the culvert.</t>
  </si>
  <si>
    <t>https://cdn-aws.labroots.com//479/2564//Build_a_Better_Mousetrap_Beaver_Pipe_Cage_16050491484946977.pdf</t>
  </si>
  <si>
    <t>Build a Better Mousetrap 2020 Winner_Culvert Inspection Mobile Application</t>
  </si>
  <si>
    <t>Mohave County, Arizona developed a culvert inspection mobile application that featured easy data entry, a live dashboard with pie charts, color coded fonts to track progress and options for uploading photos, adding notes and generating quick reports.</t>
  </si>
  <si>
    <t>https://cdn-aws.labroots.com//479/2564//Build_a_Better_Mousetrap_Culvert_Inspection_Mobile_Application_16050495071749735.pdf</t>
  </si>
  <si>
    <t>CO</t>
  </si>
  <si>
    <t>Build a Better Mousetrap 2020 Winner_Jaws of Life</t>
  </si>
  <si>
    <t>Arapahoe County, Colorado staff use "Jaws of Life "to pry open crushed culverts.</t>
  </si>
  <si>
    <t>https://cdn-aws.labroots.com//479/2564//Build_a_Better_Mousetrap_Jaws_of_Life_16050498255735373.pdf</t>
  </si>
  <si>
    <t>ND</t>
  </si>
  <si>
    <t>Build a Better Mousetrap 2020 Winner_Spring Load Arm Enhancement</t>
  </si>
  <si>
    <t>LaMoure County, North Dakota created the Spring Load Arm Enhancement as an attachment to the Gravel Saver Disc giving it flexibility that allows rocks and vegetation to flow more freely with less clogging and breaking.</t>
  </si>
  <si>
    <t>https://cdn-aws.labroots.com//479/2564//Build_a_Better_Mousetrap_Spring_Load_Arm_Enhancement_16050505832747915.pdf</t>
  </si>
  <si>
    <t>CA</t>
  </si>
  <si>
    <t>Califonia_PREPARE - Weather-Responsive Management strategy in Wildfire Burn Area</t>
  </si>
  <si>
    <t xml:space="preserve">Caltrans partnered with National Weather Service (NWS) to develop and implement a new daily weather briefing format using a 2-page matrix. The matrix combines rainfall-only, color-coded risk levels with associated proactive actions. Caltrans uses it to restrict traffic in advance of hazardous debris flow and flooding events in the Ferguson and Briceburg wildfire burn areas of Mariposa County, California. </t>
  </si>
  <si>
    <t>https://cdn-aws.labroots.com//479/2564//California_Weather-Responsive_Management_Strategy_16055436995015336.pdf</t>
  </si>
  <si>
    <t>California_Caltrans 350 Degree Interactive Project Tour Tool</t>
  </si>
  <si>
    <t xml:space="preserve">A dynamic and interactive experience that helps community members and transportation partners visualize the pressing need for system improvements as well as the proposed solution.  </t>
  </si>
  <si>
    <t>https://cdn-aws.labroots.com//479/2564//California_Caltrans_360_Degree_Interactive_Project_Tour_16055437528907684.pdf</t>
  </si>
  <si>
    <t>California_Caltrans Hinged Sound Wall</t>
  </si>
  <si>
    <t xml:space="preserve">The Caltrans District 5 team developed a sound wall with large openings covered by a hinged, buoyant, lightweight panel. The composite sandwich panel uses a gel-coated fiberglass exterior with a lightweight polyurethane honeycomb core. The hinge design lets the panel float open when water is present, then close itself when the water recedes. </t>
  </si>
  <si>
    <t>https://cdn-aws.labroots.com//479/2564//California_Sound_Wall_Flood_Release_Panels_16055442852725070.pdf</t>
  </si>
  <si>
    <t>California_Caltrans Responder System</t>
  </si>
  <si>
    <t>Caltrans Responder System is a communication tool that allows those responding to incidents to collect and share at-scene information quickly and efficiently.</t>
  </si>
  <si>
    <t>https://cdn-aws.labroots.com//479/2564//California_Caltrans_Responder_System_16055446920802497.pdf</t>
  </si>
  <si>
    <t>California_Caltrans UAS Program</t>
  </si>
  <si>
    <t>Caltrans uses UAS in various phases of project delivery (planning, environmental documentation, design, and construction. Incorporating UAS technology into Caltrans business activities promotes safety, boosts efficiency, and decreases costs. Caltrans used STIC funding to automate UAS usage reporting by deploying an app-based collaboration and workflow tool, Smartsheet. Field users enter pertinent flight data and information using mobile devices. Real-time upload allows statewide tracking.</t>
  </si>
  <si>
    <t>https://cdn-aws.labroots.com//479/2564//California_Caltrans_UAS_Program_16055452006258965.pdf</t>
  </si>
  <si>
    <t>California_Caltrans_Plastic_Pavement</t>
  </si>
  <si>
    <t xml:space="preserve">Caltrans repaved a section of Highway 162 using recycled asphalt pavement and liquid plastic made with single-use, plastic bottles - the first time the department paved a road using 100 percent recycled materials. </t>
  </si>
  <si>
    <t>https://cdn-aws.labroots.com//479/2564//California_Caltrans_Plastic_Pavement_16055473598661968.pdf</t>
  </si>
  <si>
    <t>California_STIC NEPA Early Permitting Online Integration Tool</t>
  </si>
  <si>
    <t xml:space="preserve">Using State Transportation Innovation Council (STIC) incentive funding, Caltrans developed an online tool with steps, procedures, and check-in points for integrating NEPA permit requirements during the project development process. Available in the Standard Tracking and Exchange Vehicle for Environmental (STEVE) database, this tool assists Caltrans District staff with engaging permitting agencies earlier in the project development process. </t>
  </si>
  <si>
    <t>https://www.youtube.com/embed/9c3h0H7QjW0</t>
  </si>
  <si>
    <t>Caltrans 2020 Virtual Innovation Expo</t>
  </si>
  <si>
    <t xml:space="preserve">Using STIC incentive funds, Caltrans delivered a dynamic, virtual experience to local agencies, state and federal governments, consultants, contractors, businesses, and employees.  Each day focused on one of Caltrans Top 5 Priorities - innovation, safety, modality, efficiency, and partnerships. The Expo showcased nearly 100 innovations through live presentations and an inspiring Exhibit Hall. </t>
  </si>
  <si>
    <t>https://cdn-aws.labroots.com//479/2564//California_Caltrans_2020_Virtual_Innovation_Expo_16055480243596245.pdf</t>
  </si>
  <si>
    <t>CO_Arapahoe County_Glass Grid Dispenser</t>
  </si>
  <si>
    <t>Arapahoe County needed to develop a sustainable process to efficiently deal with the ever-increasing back log of patching and wide crack repair.  Road &amp; Bridge staff invented a creative solution mounted on the back of a patch truck to store, transport, and dispense the heavy, sticky, hazardous glass grid material needed for patching and pavement wide crack repair.</t>
  </si>
  <si>
    <t>https://cdn-aws.labroots.com//479/2564//CO_Arapahoe_County_Glass_Grid_Dispenser_16072056180219948.pdf</t>
  </si>
  <si>
    <t>CO_Arapahoe County_JAWS-OF-LIFE Inexpensive Culvert Repair</t>
  </si>
  <si>
    <t>An innovative use of the Jaws-of-Life device means repairing damaged culverts now takes minutes instead of hours.  Arapahoe County Road &amp; Bridge partnered with Byers Fire Department and together were able to turn an ingenious idea into a Time and Cost-saving reality.  A common occurrence in rural areas where farm equipment &amp; heavy trucks damage drainage structures, this economical method to straighten/repair culverts has greatly streamlined maintenance processes; cutting labor &amp; repair costs.</t>
  </si>
  <si>
    <t>https://cdn-aws.labroots.com//479/2564//CO_Arapahoe_County_JAWS-OF-LIFE_Inexpensive_Culvert_Repair_16071787467454368.pdf</t>
  </si>
  <si>
    <t>CO_City of Canon City_Pipe Puller Device</t>
  </si>
  <si>
    <t>While installing HDPE pipe, gasket ends of the pipe were damaged while pushing the joints of pipe together with the bucket of a backhoe.  After several design iterations, City staff built a Pipe Puller to pull the two pieces of pipe together consisting of a bar for leverage attached to a strap that fits down in the corrugations of the pipe with a chain and boomers attached to the other end.  The bar is pulled back to pull the two pieces of pipe together; minimizing pipe damage and saving time.</t>
  </si>
  <si>
    <t>https://cdn-aws.labroots.com//479/2564//CO_City_of_Ca%C3%B1on_City_Pipe_Puller_Device_16070017692995834.pdf</t>
  </si>
  <si>
    <t>CO_Colorado DOT Saves Millions with 2D Hydraulic Quick Checks (2dQC) Initiative</t>
  </si>
  <si>
    <t>Colorado DOT Region 4 utilized in-house expertise to discover infrastructure project savings totaling $4.4 million over three years using 2-dimensional hydraulic quick checks (2dQC). The new 2dQC initiative creates a new statewide process in the project delivery workflow to improve safety, enhance efficiency, and reduce material costs prior to construction. New 2dQC innovations will develop a process for all five CDOT Regions by 2022 to reduce construction costs by up to $20 million annually.</t>
  </si>
  <si>
    <t>https://cdn-aws.labroots.com//479/2564//CO_Colorado_DOT_Saves_Millions_with_2D_Hydraulic_Quick_Checks__2dQC__Initiative_16072060578097324.pdf</t>
  </si>
  <si>
    <t>CO_El Paso County_Adaptable Bridge Safety Platform</t>
  </si>
  <si>
    <t>El Paso County designed a unique alternative fall protection for bridge deck replacements in areas with unstable soils, limited space and not high enough to require catch systems.  Staff created a lightweight, adaptable platform assembled on structural beams; reducing fall zone to height of beam.  Standard scaffolding sections were adapted to include safety features like support locks &amp; rollers for the platform to be locked in place &amp; easily moved as a unit down the beam as work progresses.</t>
  </si>
  <si>
    <t>https://cdn-aws.labroots.com//479/2564//CO_El_Paso_County_Adaptable_Bridge_Safety_Platform_16070019751811066.pdf</t>
  </si>
  <si>
    <t>CO_Gunnison County_Under Guardrail Reclaimer</t>
  </si>
  <si>
    <t>Guardrails gather material from road debris and sand spread by plows and space below the guardrail shrinks. To reduce the number of resources needed for maintenance processes, the forks of a skid steer were designed to hold a bull blade or scraper, that's level to the road surface to pull debris out from under the guardrail. A replaceable blade accommodates different post widths; and the design is able to carry a bucket so the skid steer can swap from reclaimer to bucket to serve as loader.</t>
  </si>
  <si>
    <t>https://cdn-aws.labroots.com//479/2564//CO_Gunnison_County_Under_Guardrail_Reclaimer_16072064477386032.pdf</t>
  </si>
  <si>
    <t>CO_Lean Everyday Ideas</t>
  </si>
  <si>
    <t>Lean Everyday Ideas engages employees to develop and implement innovations to improve government services, and to "borrow" innovations developed by their fellow employees, in the pursuit of continuous improvement.</t>
  </si>
  <si>
    <t>https://cdn-aws.labroots.com//479/2564//CO_Lean_Everyday_Ideas_16070858276683494.pdf</t>
  </si>
  <si>
    <t>CO_Mobile RWIS &amp; Road Friction Data Using Regional Bus Network &amp; Snowplow Fleet</t>
  </si>
  <si>
    <t>This project expands on CDOT's previous work by deploying sensors on the Bustang regional bus network and on select CDOT snowplows. Bustang buses provided an excellent platform for instrumentation as they are equipped with WIFI, travel on a consistent schedule and route, and have assigned drivers. We will also install instrumentation on select snowplows in the CDOT fleet to demonstrate that real time road friction data will reduce the use of deicer materials while providing a B level of service.</t>
  </si>
  <si>
    <t>https://cdn-aws.labroots.com//479/2564//CO_Mobile_RWIS___Road_Friction_Data_Using_Regional_Bus_Network___Snowplow_Fleet__16073121537143073.pdf</t>
  </si>
  <si>
    <t>CO_Town of Snowmass Village_Culvert Improvements with Low-Cost Drop Inlets</t>
  </si>
  <si>
    <t>Old culvert inlets get covered up, plugged, or lost over time, and treacherous road edge drop offs are a hazard to the traveling public.  The Town of Snowmass Village designed an innovative solution for culvert inlet improvements to existing rural culverts by adding low-cost drop inlets using a Sonotube.  Ditches are not as deep at the inlets and vehicle run off roadway accidents reduced.  Inlet improvements reduced shoulder drop offs from 50 to 16-inches while providing proper drainage.</t>
  </si>
  <si>
    <t>https://cdn-aws.labroots.com//479/2564//CO_Town_of_Snowmass_Village_Culvert_Improvements_with_Low-Cost_Drop_Inlets_16073120903436180.pdf</t>
  </si>
  <si>
    <t>CO_Westminster Autonomous Vehicle Food Delivery Innovation</t>
  </si>
  <si>
    <t>During the initial peak of the pandemic, more than 150,000 lbs. of donated food &amp; supplies were distributed by contactless delivery to the Growing Home community support program through a first-of-its-kind project using an Autonomous Vehicle zero-emission shuttle. The City of Westminster, EasyMile, Growing Home &amp; US Ignite formed a successful public-private partnership to implement new solutions &amp; technological innovation faster to meet unprecedented need.</t>
  </si>
  <si>
    <t>https://cdn-aws.labroots.com//479/2564//CO_Westminster_Autonomous_Vehicle_Food_Delivery_Innovation_16073120424008766.pdf</t>
  </si>
  <si>
    <t>Day 1 - National STIC Network Innovation Showcase: Engaging People</t>
  </si>
  <si>
    <t>Presented By: Jeff Zaharewicz, Keith Smith, Leah Hille, Marilee LaFond, Clare Fullerton, Michel Wendt, Stacy Wyman, Mustafa Mohamedali, Gary Vansuch, Joaquin Pedrin, Wesley Bexton, Adrienne St John_x000D_
Broadcast Date: December 8th, 2020</t>
  </si>
  <si>
    <t>Day 2 - National STIC Network Innovation Showcase: Deploying Products</t>
  </si>
  <si>
    <t xml:space="preserve">Presented By: Dan Brodhag, Ana Ramirez, Alan Parayno, Susan Anderson, Janine Cooper, Kerry DenBraber, Todd May, Tyler Christian, Justin Belk_x000D_
Broadcast Date: December 9th, 2020_x000D_
</t>
  </si>
  <si>
    <t>Day 3 - National STIC Network Innovation Showcase: Improving Processes</t>
  </si>
  <si>
    <t>Presented By: Chris Bruntz, Scott Ebel, Jeremy White, Mike Dallaire, Lee Frederick, Derek Fuller, Allison Schmidt, Dawn Bickford_x000D_
Broadcast Date: December 10th, 2020</t>
  </si>
  <si>
    <t>DC</t>
  </si>
  <si>
    <t>DC Cycle-track Barrier</t>
  </si>
  <si>
    <t>From Summer 2019 to Summer 2020, DDOT experimented with different types of barriers for protected bike lanes and cycletracks, seeking the best mix of protection, durability, value, and ease of installation.  Through a sequence of tests, DDOT tried wood, concrete, steel, and rubber barriers, different spacing patterns, different flexible post and speed control devices.  The resulting findings were formalized in a matrix which can be used by DDOT planners.</t>
  </si>
  <si>
    <t>https://cdn-aws.labroots.com//479/2564//DC_Cycletrack_Barrier_Experiment_16073109563494243.pdf</t>
  </si>
  <si>
    <t>DC Vetting Process for Emerging Technology Pilots, Testing, and Demonstrations</t>
  </si>
  <si>
    <t>DDOT staff are regularly approached with ideas for pilots, tests, and demonstrations of emerging transportation technologies and concepts in the District. This vetting process brings a more consistent, strategic approach to responding to those requests.  Components of the 'pilot vetting' effort are:  A Strategic Framework; Online portal with a common application; A cross-agency Evaluation Panel; and Standard Operating Procedure for Vetting Emerging Technology Pilots, Testing, and Demonstrations.</t>
  </si>
  <si>
    <t>https://cdn-aws.labroots.com//479/2564//DC-_DDOT_Pilot_Vetting_16073110344513893.pdf</t>
  </si>
  <si>
    <t>DE</t>
  </si>
  <si>
    <t>Delaware_Application of Rectangular Rapid Flashing Beacons (RRFBs)</t>
  </si>
  <si>
    <t xml:space="preserve">Pedestrian and cycling safety is one of DelDOT's emphasis areas in the 2015 Delaware Strategic Highway Safety Plan: Towards Zero Deaths. DelDOT has installed RRFBs in urban, suburban, and rural settings, in resort areas, at school and trail crossings, and in mid-block and unsignalized intersection locations.  The design process begins with members of the public, pedestrian/cycling advocates, local/state elected officials, or other DelDOT studies suggesting the installation of RRFBs.  </t>
  </si>
  <si>
    <t>https://cdn-aws.labroots.com//479/2564//DelDOT_RRFB_16073102654723332.pdf</t>
  </si>
  <si>
    <t>Delaware_DelDOT's Crowdsource Data Pothole Reporting Program</t>
  </si>
  <si>
    <t>Using crowdsource data (Waze) to locate and report pothole locations along state-maintained roadways</t>
  </si>
  <si>
    <t>https://cdn-aws.labroots.com//479/2564//DelDOT_Pothole_Program_16073101654207437.pdf</t>
  </si>
  <si>
    <t>Delaware_DMV On the Go Mobile Services</t>
  </si>
  <si>
    <t>DMV's mobile customer service centers, called DMV on the Go, are handicapped-accessible full-service offices that provide most DMV transactions.</t>
  </si>
  <si>
    <t>https://cdn-aws.labroots.com//479/2564//Delaware_DMV_on_the_Go_16073102134238320.pdf</t>
  </si>
  <si>
    <t>Delaware_E-Construction: Primavera Unifier</t>
  </si>
  <si>
    <t>DelDOT and consultant staff access Unifier through an Apple iOS device (iPad) to develop and maintain the project documentation.  Currently, Unifier is used by the Department to document daily reports, process change orders and estimates, price approval letters, progress meeting minutes, and request for information submittals.</t>
  </si>
  <si>
    <t>https://cdn-aws.labroots.com//479/2564//Delaware_Unifier_16073103410608196.pdf</t>
  </si>
  <si>
    <t xml:space="preserve">Delaware_Public Outreach Videos - Bridges </t>
  </si>
  <si>
    <t>Public Outreach Videos are videos depicting construction activities for typical bridge rehabilitation or replacement projects. They are used as a tool to help better educate the public on what to expect, helping the public to understand why projects may take longer than they expect or what the construction will look like.</t>
  </si>
  <si>
    <t>https://cdn-aws.labroots.com//479/2564//EDC_Summit_Innovation_Showcase__Public_Outreach_Videos_16050411475098998.pdf</t>
  </si>
  <si>
    <t>Delaware_Safe Selfie New Driver Outreach</t>
  </si>
  <si>
    <t>Safe Selfie Zones at each of our DMV locations help Delaware's new drivers celebrate their achievement while keeping their personal information secure.</t>
  </si>
  <si>
    <t>https://cdn-aws.labroots.com//479/2564//Delaware_Safe_Selfie_16072105421416660.pdf</t>
  </si>
  <si>
    <t>Delaware_Smart SWM</t>
  </si>
  <si>
    <t>A SmartSWM pond is a traditional stormwater pond that has been outfitted with water level sensors, an electronically controlled discharge valve, a software program and an Internet connection. Programmed with each pond's specifications, SmartSWM can anticipate rainfall and manage the water level to maximize the facilities' performance</t>
  </si>
  <si>
    <t>https://www.youtube.com/embed/idu2VRw_qiA</t>
  </si>
  <si>
    <t>Delaware_The Third Eye</t>
  </si>
  <si>
    <t xml:space="preserve">Third Eye, a mirror that is mounted on the plow on snowplows with wings to eliminate the blind spot when the wing is raised. This simple idea provides added visibility and safety during snow operations. </t>
  </si>
  <si>
    <t>https://cdn-aws.labroots.com//479/2564//Delaware_Third_eye_16072111612586977.pdf</t>
  </si>
  <si>
    <t>FLH</t>
  </si>
  <si>
    <t>FLH_Deflectometer Devices, Traffic Speed</t>
  </si>
  <si>
    <t xml:space="preserve">The Traffic Speed Deflectometer (TSD) measures pavement structural response to the wheel load at traffic speed using a set of velocity-sensing lasers mounted on a trailer. </t>
  </si>
  <si>
    <t>https://cdn-aws.labroots.com//479/2564//FLH_Traffic_Speed_Deflectometer_16052977164881391.pdf</t>
  </si>
  <si>
    <t xml:space="preserve">FLH_Fiber-Reinforced Polymer Deck Panels </t>
  </si>
  <si>
    <t xml:space="preserve">Fiber-Reinforced Polymer Deck Panels met a challenge to strengthen a bridge deck while also minimizing additional dead load added to the structure and minimize impacts to traffic.  This solution also was able to allow construction to occur during cold weather in the late fall/early winter to minimize impacts to Yellowstone National Park visitors.  </t>
  </si>
  <si>
    <t>https://cdn-aws.labroots.com//479/2564//FLH_Fiber-Reinforced_Polymer_Deck_Panels_16055370761223046.pdf</t>
  </si>
  <si>
    <t>FLH_Helical Piles</t>
  </si>
  <si>
    <t>Helical piles are used for compression and tension and excavation support applications. They are installed rapidly with commercially available equipment in a variety of different geologic formations.  They come in different sizes and shapes to meet each project specific requirements. They are often a more sensible and more reliable alternative to shallow footing and reinforced mat foundations.</t>
  </si>
  <si>
    <t>https://cdn-aws.labroots.com//479/2564//FLH_Helical_Piles_1605537861680964.pdf</t>
  </si>
  <si>
    <t>FLH_Using Service Life Design in contracts</t>
  </si>
  <si>
    <t xml:space="preserve">A Service Life Design can be considered in the computation of the overall contract, which can realize an estimated 240% in cost savings over the life cycle of a bridge. The Service Life Design can raise materials costs by 45% but the forecasted absence of expensive maintenance, extended traveler delay caused by work zones, or the pre-mature replacement of steel section loss from corrosion is worth the investment. </t>
  </si>
  <si>
    <t>https://cdn-aws.labroots.com//479/2564//FLH_Using_Service_Life_Design_in_Contracts_16055389871349842.pdf</t>
  </si>
  <si>
    <t>FL</t>
  </si>
  <si>
    <t>Florida_Connected &amp; Automated Vehicles Business Plan</t>
  </si>
  <si>
    <t>FDOT's CAV Business Plan process-orients and mainstreams the Vital Few elements of improving safety, advancing mobility, embracing innovation, and fostering workforce development.</t>
  </si>
  <si>
    <t>https://cdn-aws.labroots.com//479/2564/Florida_CAV_Business_Plan_16061799296192492.pdf</t>
  </si>
  <si>
    <t>Florida_Delineator Tool</t>
  </si>
  <si>
    <t>Tool created by FDOT's Fort Myers Operations Center field crews to make it easier to quickly remove pins that hold delineators in place.</t>
  </si>
  <si>
    <t>https://cdn-aws.labroots.com//479/2564//Florida_Delineator_Tool_16073604249541284.pdf</t>
  </si>
  <si>
    <t>Florida_Digital Delivery Streamline</t>
  </si>
  <si>
    <t>Modification of the Digital Delivery Process to eliminate the need of resigning plans classified under Early Work.</t>
  </si>
  <si>
    <t>https://cdn-aws.labroots.com//479/2564//Florida_Digital_Delivery_Streamline_16073605035493407.pdf</t>
  </si>
  <si>
    <t>Florida_Dual Upright Overhead Sign Structures (DUOSS)</t>
  </si>
  <si>
    <t>Development of new software to expedite the analyzation and design of Dual Upright Overhead Sign Structures.</t>
  </si>
  <si>
    <t>https://cdn-aws.labroots.com//479/2564//Florida_DUOSS_16070061976073172.pdf</t>
  </si>
  <si>
    <t>Florida_Fabricated Water Truck</t>
  </si>
  <si>
    <t xml:space="preserve">The FDOT Fort Myers Operations (OPS) Center did not have a water truck to irrigate newly planted wildflowers, new sod, or to control dust.  To solve this problem, the OPS Center fabricated a water tank that sits on two stainless steel pallets.  The water tank fits in the back of an FDOT 550 truck.  The tank set-up includes an on-board generator to run the water pump, a solar-powered amber warning light, and spray nozzles that allow water to be distributed on both sides of the truck. </t>
  </si>
  <si>
    <t>https://cdn-aws.labroots.com//479/2564//Florida_Fabricated_Water_Truck_16073611227541821.pdf</t>
  </si>
  <si>
    <t>Florida_GIS Utility Test Holes</t>
  </si>
  <si>
    <t xml:space="preserve">GIS (Geographic Information System) for test holes performed on projects to minimize future requests. _x000D_
</t>
  </si>
  <si>
    <t>https://cdn-aws.labroots.com//479/2564//Florida_GIS_Utility_Test_Holes_16073611592654060.pdf</t>
  </si>
  <si>
    <t>Florida_Pedestrian Safety Intersection Lighting Retrofit</t>
  </si>
  <si>
    <t xml:space="preserve">FDOT used a data-driven approach to identify this significant crash trend, along with the specific corridors that experience the highest frequency of nighttime pedestrian crashes.  Funding and guidance were released in 2016 to optimize horizontal and vertical lighting levels for pedestrian visibility from motorists' perspective. Existing lighted intersections were upgraded from high pressure sodium lights to LED, while unlit intersections received new LED lighting. </t>
  </si>
  <si>
    <t>https://cdn-aws.labroots.com//479/2564//FDOT_Pedestrian_16071930055676224.pdf</t>
  </si>
  <si>
    <t>Florida_Product Evaluation Tracking and History Application (PATH)</t>
  </si>
  <si>
    <t xml:space="preserve">Software solution automates and improves the process of submitting, reviewing, approving, and posting data for Transportation related products for all users resulting in communication improvements, processing efficiencies, and reduced staff time._x000D_
</t>
  </si>
  <si>
    <t>https://cdn-aws.labroots.com//479/2564//Florida_Product_Evaluation_Tracking_and_History_Application_PATH_16073612144447161.pdf</t>
  </si>
  <si>
    <t>Florida_Safe &amp; Accessible Pedestrian Inventory Model (SAPFIM)</t>
  </si>
  <si>
    <t xml:space="preserve">SAPFIM is a Safe &amp; Accessible Pedestrian Facility Inventory Model - a web-based geospatial tool for data collection, assessment, mapping, and programming of pedestrian facilities in need of ADA or safety improvements. </t>
  </si>
  <si>
    <t>https://cdn-aws.labroots.com//479/2564//Florida_SAPFIM_%E2%80%93_Safe___Accessible_Pedestrian_Inventory_Model_16071936276838114.pdf</t>
  </si>
  <si>
    <t>Florida_Signal Phase and Timing</t>
  </si>
  <si>
    <t>Gainesville SPaT Trapezium moves the needle on safety [S], mobility [M], innovation [I] workforce development [D] by leveraging emerging technologies for the benefit of all road users.</t>
  </si>
  <si>
    <t>https://cdn-aws.labroots.com//479/2564//Florida_Gainesville_SPaT_Trapezium_16061809582313624.pdf</t>
  </si>
  <si>
    <t>Florida_Speed Management Strategies</t>
  </si>
  <si>
    <t>FDOT has implemented a Speed Management chapter in the FDOT Design Manual which includes speed management strategies to lower the operating speeds which will improve safety for all modes of transportation.  Vehicle speed management is an emerging national concern as evidenced by the recent NCHRP Synthesis 535 Pedestrian Safety Relative to Speed Management.</t>
  </si>
  <si>
    <t>https://cdn-aws.labroots.com//479/2564//Florida_Speed_Management_Strategies_16073612458488881.pdf</t>
  </si>
  <si>
    <t>Florida_Truck Parking Availability System (TPAS)</t>
  </si>
  <si>
    <t xml:space="preserve">The Truck Parking Availability System (TPAS) provides real-time information on the availability of commercial vehicle (truck) parking at public locations (rest areas, welcome centers, weigh stations) along Florida's Interstate Highway System. This innovation leverages the Statewide ITS Communication Network (SICN) and infrastructure deployments combined with new technology to actively monitor truck parking spots. </t>
  </si>
  <si>
    <t>https://cdn-aws.labroots.com//479/2564//Florida_Truck_Parking_CVO_TPAS_final_16071933296964236.pdf</t>
  </si>
  <si>
    <t>Florida_Wrong-Way Driving (WWD) Initiative</t>
  </si>
  <si>
    <t xml:space="preserve">FDOT has committed to reach WWD Vision Zero through its statewide initiative_x000D_
</t>
  </si>
  <si>
    <t>https://cdn-aws.labroots.com//479/2564//Florida_Wrong_Way_Driving_Initiative_1606182060881200.pdf</t>
  </si>
  <si>
    <t>GA</t>
  </si>
  <si>
    <t xml:space="preserve">GDOT_Developing A Comprehensive Pavement Condition Evaluation System </t>
  </si>
  <si>
    <t xml:space="preserve">The project advanced GDOT's real-time data collection  system that helps manage rigid pavement assets (i.e., CRCP and JPCP) through standardized procedures for prioritizing maintenance and rehabilitation projects and allocating funding by considering various risk metrics. </t>
  </si>
  <si>
    <t>https://cdn-aws.labroots.com//479/2564//GDOT_Developing_A_Comprehensive_Pavement_Condition_Evaluation_System_16061555510713617.pdf</t>
  </si>
  <si>
    <t xml:space="preserve">This research identified and prioritized best practices that are crucial for the successful completion of time-driven projects, and developed a Flash Track readiness assessment toolkit.  _x000D_
</t>
  </si>
  <si>
    <t>https://cdn-aws.labroots.com//479/2564/GDOT_Flash_Tracking-_Video_16050229331029949.mp4</t>
  </si>
  <si>
    <t xml:space="preserve">GDOT_Validating Change of Sign and Pavement Conditions </t>
  </si>
  <si>
    <t>This  project developed a new categorical traffic sign retro-reflectivity condition assessment method using mobile LiDAR and video images to quickly and efficiently assess and analyze the change of the traffic sign retro-reflectivity condition. The developed method has been applied successfully as a pilot to assess and categorize sign retro-reflectivity conditions (good, poor, and uncertain) of 338 selected ground mounted signs along 63 miles of I-285 in one direction. Moreove</t>
  </si>
  <si>
    <t>https://cdn-aws.labroots.com//479/2564//GDOT_Validating_Change_of_Sign_and_Pavement_Conditions_16061546934494776.pdf</t>
  </si>
  <si>
    <t>Idaho_Back up Striping</t>
  </si>
  <si>
    <t>Innovations from the Idaho Transportation Department</t>
  </si>
  <si>
    <t>https://cdn-aws.labroots.com//479/2564/Idaho_Back_up_striping_16062289374982665.pdf</t>
  </si>
  <si>
    <t>Idaho_Blade Jack</t>
  </si>
  <si>
    <t>https://cdn-aws.labroots.com//479/2564/Idaho_Blade_Jack_16062290657911648.pdf</t>
  </si>
  <si>
    <t>Idaho_Heavy Operator Training</t>
  </si>
  <si>
    <t>https://cdn-aws.labroots.com//479/2564/Idaho_Heavy_Operator_Training_16062291907759058.pdf</t>
  </si>
  <si>
    <t>Idaho_New and Improved Annual Report</t>
  </si>
  <si>
    <t>https://cdn-aws.labroots.com//479/2564//Idaho_Annual_Report_16062288622551035.pdf</t>
  </si>
  <si>
    <t>Idaho_POE Safety Sign Stabilizers</t>
  </si>
  <si>
    <t>https://cdn-aws.labroots.com//479/2564/Idaho_POE_Safety_Sign_Stabilizers_16062308569121898.pdf</t>
  </si>
  <si>
    <t>Idaho_Roadkill Collection App</t>
  </si>
  <si>
    <t>https://cdn-aws.labroots.com//479/2564/Idaho_Roadkill_Collection_App_16062317697591064.pdf</t>
  </si>
  <si>
    <t>Idaho_Scupper Cleaners</t>
  </si>
  <si>
    <t>https://cdn-aws.labroots.com//479/2564/Idaho_scupper_Cleaners_16062318382367619.pdf</t>
  </si>
  <si>
    <t>Idaho_The Back up Buddy</t>
  </si>
  <si>
    <t>https://cdn-aws.labroots.com//479/2564/Idaho_The_Back_Up_Buddy_16062319593138030.pdf</t>
  </si>
  <si>
    <t>Idaho_Tracking traffic Counter Deployments with GPS</t>
  </si>
  <si>
    <t>https://cdn-aws.labroots.com//479/2564/Idaho_Tracking_Traffic_Counter_Deployments_with_GPS_16062319999536486.pdf</t>
  </si>
  <si>
    <t>Idaho_Waste Wool Erosion Control</t>
  </si>
  <si>
    <t>https://cdn-aws.labroots.com//479/2564/Idaho_Waste_Wool_Erosion_Control_16062320500252353.pdf</t>
  </si>
  <si>
    <t>IL</t>
  </si>
  <si>
    <t>IL District Resource for Informative and Voluntary Exchange (DRIVE) Program</t>
  </si>
  <si>
    <t>Low cost, in-house solution for training new employees in Program Development procedures and assisting staff with the transition from 2-D to 3-D design software.</t>
  </si>
  <si>
    <t>https://cdn-aws.labroots.com//479/2564//IL_DRIVE_Program_-_Final_16071751833421578.pdf</t>
  </si>
  <si>
    <t>Illinois ADA Sidewalk Templates</t>
  </si>
  <si>
    <t>Excel spreadsheet templates created to aid in the design of ADA sidewalk ramps.</t>
  </si>
  <si>
    <t>https://cdn-aws.labroots.com//479/2564//EDC_Summit_Innovation_Showcase_ADA_Sidewalk_Templates_-_Final_16046021630141463.pdf</t>
  </si>
  <si>
    <t xml:space="preserve">GDOT_Flash Tracking for Accelerated Project Delivery </t>
  </si>
  <si>
    <t>https://cdn-aws.labroots.com//479/2564//GA_Flash_Tracking_for_Accelerated_Project_Delivery__16055681914873723.pdf</t>
  </si>
  <si>
    <t>Illinois Department of Transportation Hydraulic Coupler Protection</t>
  </si>
  <si>
    <t>The hydraulic couplers used on IDOT trucks would routinely become dirty and damaged after being exposed to the elements and dirty work conditions.  The couplers would eventually stop functioning correctly and would have to be replaced.  To protect couplers from dirt and damage, a protection system was developed using discarded plastic bottle caps and shrink tubing.</t>
  </si>
  <si>
    <t>https://cdn-aws.labroots.com//479/2564//EDC_Summit_Innovation_Showcase_Hydraulic_Coupler_Protection_-_Final_16046034838856870.pdf</t>
  </si>
  <si>
    <t>Illinois Digital Shared Concrete Pour Log</t>
  </si>
  <si>
    <t>A cloud system was developed using laptops, iPads and smart phones to allow real-time access to web-based and shared concrete pour logs.  The shared log reduces confusion, frustration and bad information during concrete placement when communication is  particularly critical.</t>
  </si>
  <si>
    <t>https://cdn-aws.labroots.com//479/2564//EDC_Summit_Innovation_Showcase_Digital_Shared_Concrete_Pour_Log_-_Final_16046041366393207.pdf</t>
  </si>
  <si>
    <t>Illinois Hot Asphalt Adjustable Screed</t>
  </si>
  <si>
    <t>The hot asphalt adjustable screed was developed to improve the method for placing hot-mix asphalt patches by maintenance crews.  A skid steer attachment was fabricated for leveling HMA patches saving manpower and improving safety.</t>
  </si>
  <si>
    <t>https://cdn-aws.labroots.com//479/2564//EDC_Summit_Innovation_Showcase_Hot_Asphalt_Adjustable_Screed_-_Final_16046037551549361.pdf</t>
  </si>
  <si>
    <t>Illinois Innovative Ideas Contest</t>
  </si>
  <si>
    <t>The Illinois Department of Transportation holds an annual competition encouraging staff to show off their original ideas that have been used to improve service for the traveling public and save taxpayer money.</t>
  </si>
  <si>
    <t>https://cdn-aws.labroots.com//479/2564//IL_DOT_Innovative_Ideas_Contest_-_Final_16071746501703373.pdf</t>
  </si>
  <si>
    <t>Illinois Plow Truck Fill Port Marker</t>
  </si>
  <si>
    <t>IDOT plow trucks carry either calcium or brine in their tanks  for winter road treatment with potential for accidental mixing of products.  A reversible disk was created to indicate what material is currently in the tank.</t>
  </si>
  <si>
    <t>https://cdn-aws.labroots.com//479/2564//EDC_Summit_Innovation_Showcase_Plow_Truck_Fill_Port_Marker_-_Final_16046030367786320.pdf</t>
  </si>
  <si>
    <t>IN</t>
  </si>
  <si>
    <t>Indiana Automation of Liquid De-icing Application</t>
  </si>
  <si>
    <t>This innovation adapts precision application techniques from agriculture industry to automate the application of liquid brine on roadways.</t>
  </si>
  <si>
    <t>https://cdn-aws.labroots.com//479/2564//Indiana_Automation_of_Liquid_De_Icing_16073623012517168.pdf</t>
  </si>
  <si>
    <t>Indiana Bridge Deck Preservation using Epoxy Injection</t>
  </si>
  <si>
    <t xml:space="preserve">Injection of epoxy into the debonded layer prevents fluid intrusion, thus slowing down the deterioration associated with freeze/thaw and thereby extending the service life of the deck._x000D_
</t>
  </si>
  <si>
    <t>https://cdn-aws.labroots.com//479/2564//Indiana_Bridge_Deck_Preservation_using_Epoxy_Injection_1607006386833313.pdf</t>
  </si>
  <si>
    <t>Indiana Cable Rail Repair Kit</t>
  </si>
  <si>
    <t>Increasing efficiencies and reducing time spent in the median, the cable repair kit includes four separate innovations used to repair cable barrier that has been damaged.</t>
  </si>
  <si>
    <t>https://cdn-aws.labroots.com//479/2564//Indiana_Cable_Rail_Repair_Kit_16071735222044241.pdf</t>
  </si>
  <si>
    <t>Indiana Crash Scene Documentation using Drones</t>
  </si>
  <si>
    <t>Drone, also called unmanned aircraft system (UAS), based photogrammetric mapping of crash scenes provides high quality scaled maps and faster scene clearance.</t>
  </si>
  <si>
    <t>https://cdn-aws.labroots.com//479/2564//Indiana_Crash_Scene_Documentation_using_Drones_16050456661518727.pdf</t>
  </si>
  <si>
    <t>Indiana Determining Concrete Patch Locations other than Visual</t>
  </si>
  <si>
    <t>This innovation utilizes fusion data to create a patching and classification table. Two High Resolution sensors, 3D Laser Imaging System and Ground Penetrating Radar, are coordinated to work in tandem to locate certain type of needed concrete patching.  A pilot project was initiated to compare the results with visual on I-70.  The imaging system was shown to reduce the patching needs by 36%.</t>
  </si>
  <si>
    <t>https://cdn-aws.labroots.com//479/2564//Indiana_Determining_Concrete_Patch_Locations_other_than_Visual_16050488729192500.pdf</t>
  </si>
  <si>
    <t>Indiana GIS Asset Data Management</t>
  </si>
  <si>
    <t>This innovation standardizes the enterprise asset data model based on business and systems integration needs by (1) applying workflow triggers at the database level facilitating quality review actions, (2) deploying secured services for use by web and mobile editors, and (3) making all qualified and unrestricted data available to stakeholders.</t>
  </si>
  <si>
    <t>https://cdn-aws.labroots.com//479/2564//Indiana_GIS_Asset_Data_Management_16061839586953729.pdf</t>
  </si>
  <si>
    <t>Indiana LED Roadway Lighting</t>
  </si>
  <si>
    <t>Solid-state lighting (SSL) technologies, especially light emitting diodes (LED), have advanced rapidly over the past decade.  INDOT adopted an evaluation method for approving models that may be used as part of an INDOT lighting system.  The new evaluation method is a three-step process.  This innovation is increasing the effeciency and safety of construction and maintenance crews working at night.</t>
  </si>
  <si>
    <t>https://cdn-aws.labroots.com//479/2564//Indiana_LED_Roadway_Lighting_16050469445348151.pdf</t>
  </si>
  <si>
    <t>Indiana Project Bundling using Machine Learning</t>
  </si>
  <si>
    <t>This innovation utilizes additional efficiencies that can be derived from bundling projects using machine learning.  It confirmed that machine learning dramatically improved the ability of planners to identify new combinations and apply objective decision criteria to save time and accelerate bundling.</t>
  </si>
  <si>
    <t>https://cdn-aws.labroots.com//479/2564//Indiana_Project_Bundling_using_Machine_Learning_16061846635267029.pdf</t>
  </si>
  <si>
    <t>Indiana Real Time Mobility Traffic Measures for Traffic Management</t>
  </si>
  <si>
    <t>Several dashboards were developed by using real time every minute traffic speeds for 0.1-mile segments integrated with hard braking events and crash incident reports for Interstates in Indiana.  Traffic ticker highlights the impacted regions due to winter storms, work zones or back of queue due to crash incidents. Whereas the real time traffic speed heatmaps allows to zoom down to interstate mile markers and time of the day of the impact.</t>
  </si>
  <si>
    <t>https://cdn-aws.labroots.com//479/2564//Indiana_Real_Time_Mobility_Traffic_Measures_for_Traffic_Management_16050487148223544.pdf</t>
  </si>
  <si>
    <t>Indiana Risk Based Inspection</t>
  </si>
  <si>
    <t>This digital inspection system is a complete system to be used alone. It is also being incorporated into the e-Construction field app at INDOT. It allows inspectors to plan, prepare, and train before a construction project starts and document inspection results directly.</t>
  </si>
  <si>
    <t>https://cdn-aws.labroots.com//479/2564//Indiana_Risk_Based_Inspection_16050493254878359_16070066020984713.pdf</t>
  </si>
  <si>
    <t>Indiana Winter Operations Salt Calibration</t>
  </si>
  <si>
    <t>INDOT owns over 1100 winter operation trucks and spends up to $60 M on snow removal and de-icing annually.  Non-calibrated trucks offload approximately 50% more material than expected.  Legacy calibration techniques are time and labor intensive and can take 1 to 2 hours per truck.  This innovation uses enhanced volumetric calibration which reduces time and effort enabling calibration per truck to 10 minutes or less.</t>
  </si>
  <si>
    <t>https://cdn-aws.labroots.com//479/2564//Indiana_Winter_Operations_Salt_Calibration_16050494478033498.pdf</t>
  </si>
  <si>
    <t>Indiana Young Engineer-Technician Mentoring Program (EVOLVE Program)</t>
  </si>
  <si>
    <t>INDOT and Purdue JTRP have developed and implemented an innovative mentorship program to match young engineers and technicians with more experienced peers.  Participants are matched and encouraged to spend time together developing a mentor/mentee relationship.</t>
  </si>
  <si>
    <t>https://cdn-aws.labroots.com//479/2564//INDOT_EVOLVE_Program_16073613075799594.pdf</t>
  </si>
  <si>
    <t>IA</t>
  </si>
  <si>
    <t>Iowa_3D Printing of Concrete for Transportation Infrastructure</t>
  </si>
  <si>
    <t xml:space="preserve">In this project, the Iowa Highway Research Board sponsored the use of a commercial 3D clay printer to print small-scale clay, paste, and concrete mortar objects. The study aimed at exploring the feasibility of developing 3D printable concrete mixtures and evaluating their potential uses for transportation infrastructure._x000D_
</t>
  </si>
  <si>
    <t>https://cdn-aws.labroots.com//479/2564//Iowa_3D_printed_concrete_trial_16070068109466693.pdf</t>
  </si>
  <si>
    <t>Iowa_Bio-Based Polymers for Use in Ashpalt</t>
  </si>
  <si>
    <t>Iowa has developed bio-polymers that can be used in asphalt, and in thousands of other products, such as adhesives, coatings, and packaging materials.</t>
  </si>
  <si>
    <t>https://cdn-aws.labroots.com//479/2564//Iowa_biopolymer_16072120917439992.pdf</t>
  </si>
  <si>
    <t>Iowa_Bridge Standard Plans</t>
  </si>
  <si>
    <t xml:space="preserve">The Iowa Department of Transportation (DOT) has been utilizing Standard Bridge Plans since the 1910's. </t>
  </si>
  <si>
    <t>https://cdn-aws.labroots.com//479/2564//Iowa_Bridge_Standards_16071943395137069.pdf</t>
  </si>
  <si>
    <t>Iowa_Corrugated Metal Pipe Banding Tool for Social Distancing</t>
  </si>
  <si>
    <t>Corrugated Metal Pipe Banding Tool created by Marion County Roads Department allowed one crew member the ability to install CMP bands and keep crews working during the COVID-19 Pandemic. Traditionally, it takes two crew members to install the bands and they would work less than the recommended 6 ft apart.</t>
  </si>
  <si>
    <t>https://cdn-aws.labroots.com//479/2564//Iowa_Corrugated_Metal_Pipe_Banding_Tool_16050386845474827.pdf</t>
  </si>
  <si>
    <t>Iowa_Grease Slinger</t>
  </si>
  <si>
    <t>Prior to development of the grease slinger, it took City of Des Moines staff a total of 4 to 6 staff, and roughly 3 to 4 hours on preparation and cleanup of their microsurfacing sled. The tool cut prep and cleanup time down to 1 to 1.5 hours.</t>
  </si>
  <si>
    <t>https://cdn-aws.labroots.com//479/2564//Iowa_Grease_Slinger_16071949206937522.pdf</t>
  </si>
  <si>
    <t>Iowa_Leveraging Technology to Assess ADA Compliance</t>
  </si>
  <si>
    <t>Iowa DOT leveraged geospatial data and field data collection technologies to quickly and efficiently assess thousands of assets within our state's public transit and pedestrian transportation systems.</t>
  </si>
  <si>
    <t>https://cdn-aws.labroots.com//479/2564//Iowa_technology_to_assess_ada_compliance_16072177108771733.pdf</t>
  </si>
  <si>
    <t>Iowa_Self-Heating Electrically Conductive Concrete for Smart Snow Removal</t>
  </si>
  <si>
    <t>Many aviation and transportation agencies allocate significant resources each year to remove snow. Self-heating electrically conductive concrete is a smart, promising, cost-effective, environmentally friendly and sustainable alternative to conventional snow removal operations.</t>
  </si>
  <si>
    <t>https://cdn-aws.labroots.com//479/2564//Iowa_heated-pavement_16071951927618072.pdf</t>
  </si>
  <si>
    <t>Iowa_Sign Truck Work Basket</t>
  </si>
  <si>
    <t>The sign truck work basket developed by Washington County Secondary Roads Dept. created a safer, easier way to hang roadway signs by adding a basket attachment to its trucks.</t>
  </si>
  <si>
    <t>https://cdn-aws.labroots.com//479/2564//Iowa_Sign_Truck_Work_Basket_16072170842352245.pdf</t>
  </si>
  <si>
    <t>Iowa_Snow Fence Roller</t>
  </si>
  <si>
    <t>The snow fence roller invented by Page County Secondary Roads Department made the job of rolling plastic snow fence a breeze. It allows county crews to efficiently roll fencese into neat coils in a third of the time and with less staff.</t>
  </si>
  <si>
    <t>https://cdn-aws.labroots.com//479/2564//Iowa_Snow_Fence_Roller_1607195525738232.pdf</t>
  </si>
  <si>
    <t>Iowa_SYG Fluorescent Background for Truck Mounted Work Zone Signs</t>
  </si>
  <si>
    <t>To increase the visibility of signs mounted on trucks, the Iowa DOT added a strong yellow green fluorescent background to the signs.</t>
  </si>
  <si>
    <t>https://cdn-aws.labroots.com//479/2564//Iowa_SYG_Work_Zone_Sign_16072173663349295.pdf</t>
  </si>
  <si>
    <t>KS</t>
  </si>
  <si>
    <t>Kansas_Box Culvert Cleaning Attachment</t>
  </si>
  <si>
    <t>A skid loader attachment that can be hauled to the project in stacked sections and assembled at the worksite on the same trailer used to haul the skid steer loader for an effective way to clean out low concrete box culverts that is relatively inexpensive.</t>
  </si>
  <si>
    <t>https://cdn-aws.labroots.com//479/2564//Kansas_Saline_Co_Box_Culvert_Cleaning_Attachment_16058162962647703.pdf</t>
  </si>
  <si>
    <t>Kansas_Portable Stop Sign</t>
  </si>
  <si>
    <t>Portable, temporary Stop/Yield signs for rapid replacement when digging new hole is not yet possible.  Signs allow for faster replacement meaning safer intersections; can be easily transported; easily assembled and can be adjusted for multiple types of terrain.</t>
  </si>
  <si>
    <t>https://cdn-aws.labroots.com//479/2564//Kansas_Lyon_County_Portable_Stop_Sign_16061505729168509.pdf</t>
  </si>
  <si>
    <t>KY</t>
  </si>
  <si>
    <t>Kentucky_KYTC Snow and Ice Decision Support Software</t>
  </si>
  <si>
    <t>This dashboard allows for the consolidation of information for KYTC staff that are responding to inclement weather events and to also view the status of operations and weather on a statewide scale.</t>
  </si>
  <si>
    <t>https://cdn-aws.labroots.com//479/2564//Kentucky_Snow_and_Ice_Decision_Support_Software_16061549683311795.pdf</t>
  </si>
  <si>
    <t>Kentucky_LiDAR Data Collection / Evaluation of Pavement Elevations</t>
  </si>
  <si>
    <t>This innovation provides an efficient, cost effective way to ensure quality control and quality assurance on pavement construction, potentially improving safety, and reducing total life cycle and maintenance costs.</t>
  </si>
  <si>
    <t>https://cdn-aws.labroots.com//479/2564/Kentucky_LiDAR_Data_Pavement_Elevations_16061550753482917.pdf</t>
  </si>
  <si>
    <t>LA</t>
  </si>
  <si>
    <t>Louisiana_The Rutbuster</t>
  </si>
  <si>
    <t>Louisiana DOTD Innovation</t>
  </si>
  <si>
    <t>https://cdn-aws.labroots.com//479/2564//LA_DOTD_-_The_Rutbuster_16067526500507561.pdf</t>
  </si>
  <si>
    <t>ME</t>
  </si>
  <si>
    <t>Maine_Composite Arch Bridge System</t>
  </si>
  <si>
    <t>The system uses concrete filled FRP composite arch tubes with a composite decking as a competitive option to bridges in the 20 ft. to 60 ft. span range.  The first bridge was installed in Pittsfield Maine in 2008. Now there are more than 25 systems installed world-wide. This bridge technology uses AASHTO Bridge Design Code and has been full scale tested at the ASCC. The bridge system takes advantage of the inherent benefits of arch structures and the durable properties of FRP composite materials</t>
  </si>
  <si>
    <t>https://cdn-aws.labroots.com//479/2564//EDC_Summit_Innovation_Showcase_Comp_Arch_Bridge_System_16043409258859127.pdf</t>
  </si>
  <si>
    <t>Maine_Composite Tub Girder System for Mid-size Bridge Spans</t>
  </si>
  <si>
    <t>AIT Bridges in Brewer, Maine and the University of Maine Advanced Structures &amp; Composite Center (ASCC) have partnered to develop an innovative composite tub girder for mid-size bridge spans. They are working with Maine DOT on two projects in Hampden, Maine. This new bridge girder technology has been designed using AASHTO Bridge Code and full scale tested at the ASCC. The first project at the Grist Mill Bridge is a 75 ft. long span with five - 50" deep girders.</t>
  </si>
  <si>
    <t>https://cdn-aws.labroots.com//479/2564//EDC_Summit_Innovation_Showcase_CT_Girder_16046664605139159.pdf</t>
  </si>
  <si>
    <t>Maine_Congestion Avoidance using probe data</t>
  </si>
  <si>
    <t>MaineDOT used probe (cellphone-based) data from the StreetLight Insight platform to analyze vehicle movement within a roadway network to gain a better understanding of the impact of congestion on motorists' route choices._x000D_
The Piscataqua River Bridge is a six lane Interstate bridge connecting Maine and New Hampshire over the Piscataqua River.  The bridge is known to experience high levels of congestion during peak hours. StreetLight data is used to more effectively plan for maintenance of traffic</t>
  </si>
  <si>
    <t>https://cdn-aws.labroots.com//479/2564//EDC_Summit_Innovation_Showcase_StreetLight_Insight_16050131341994354.pdf</t>
  </si>
  <si>
    <t>Maine_FRP Composite Bridge Drains</t>
  </si>
  <si>
    <t>A standardized fiber-reinforced polymer (FRP) composite drain is being used on Maine DOT bridge projects to replace traditional steel bridge drains. Steel drains tend to corrode over time due mostly to winter salt applications. This creates fairly expensive drain replacement projects. The FRP material will not corrode. Standard details along with material and construction specifications have been developed. The use of these drains is commonplace on bridge projects.</t>
  </si>
  <si>
    <t>https://cdn-aws.labroots.com//479/2564//EDC_Summit_Innovation_Showcase_MaineDOT_FRP_Drains_16043418739508183.pdf</t>
  </si>
  <si>
    <t>Maine_Guardrail ends - Education and Training</t>
  </si>
  <si>
    <t xml:space="preserve">Maine DOT recognized the need to improve as installed guardrail ends after inspecting newly installed guardrail systems. Guardrail end systems were installed at our Fairfield Training Center and proper inspection video-taped to provide hands-on and video tools to assist our inspectors on projects. </t>
  </si>
  <si>
    <t>https://cdn-aws.labroots.com//479/2564//EDC_Summit_Innovation_Showcase_Guardrail_Garden_16043460091208114.pdf</t>
  </si>
  <si>
    <t>Maine_Innovative Culvert Diffuser to Improve Insitu Pipe Stream Flow</t>
  </si>
  <si>
    <t>Maine has developed and deployed a culvert diffuser system that is attached to existing under-sized pipes and improves hydraulic capacity by up to 40%. This can be used in sliplining situations to improve flow or in conditions where roadside overtopping is occurring due to more extreme and intense rainfall events. The cost is much less than pipe replacement costs.</t>
  </si>
  <si>
    <t>https://cdn-aws.labroots.com//479/2564//EDC_Summit_Innovation_Showcase_MaineDOT_Culvert_Diffuser_16039163413368092.pdf</t>
  </si>
  <si>
    <t>Maine_Road Weather Temperature Phone App for Winter Storms</t>
  </si>
  <si>
    <t xml:space="preserve">Maine DOT is deploying a phone app that crew leaders and supervisors use to report road and weather conditions during winter storms. In the past, crews would call central dispatch to report these conditions along with roadway temperatures. Once written down on paper the operators would enter the data into our system, New England Compass. With the RWT App, the data is entered from the field and automatically populated into New England Compass.  </t>
  </si>
  <si>
    <t>https://cdn-aws.labroots.com//479/2564//EDC_Summit_Innovation_Showcase_RWT_app_16039156468662987.pdf</t>
  </si>
  <si>
    <t>Maine_Underwater FRP Wrap</t>
  </si>
  <si>
    <t xml:space="preserve">Working with Kenway Corporation in Augusta, Maine the department successfully installed fiber reinforced polymer wraps over exposed  steel pipe pile to slow deterioration due to corrosion. The wrap system is applied in underwater conditions and is being used as a cost effective rehabilitation treatment. </t>
  </si>
  <si>
    <t>https://cdn-aws.labroots.com//479/2564//EDC_Summit_Innovation_Showcase_MaineDOT_FRP_Wrap_16043428044033183.pdf</t>
  </si>
  <si>
    <t>MD</t>
  </si>
  <si>
    <t>Maryland_Lightweight Deflectometer QA-QC Tool</t>
  </si>
  <si>
    <t xml:space="preserve">The Lightweight Deflectometer is a QA/QC tool used to measure the stiffness and deflection of compacted soils.  As MDOT SHA moves towards implementing the mechanistic-empirical pavement design guide, soil elastic stiffness is pertinent design data. The current testing Nuclear Gauge equipment for the field does not include an acceptable device that measures stiffness of material at the construction site. </t>
  </si>
  <si>
    <t>https://cdn-aws.labroots.com//479/2564//Maryland_Lightweight_Deflectometer_QA-QC_Tool_16071958517354115.pdf</t>
  </si>
  <si>
    <t xml:space="preserve">Maryland_MDOT Operations Dashboard </t>
  </si>
  <si>
    <t xml:space="preserve">MDOT Operations Dashboard provides an internal common operational picture simplifying work, improving safety and customer experience.  The Dashboard empowers MDOT decision makers with the latest and best available information to quickly and easily make informed data driven operational decisions. 
</t>
  </si>
  <si>
    <t>https://cdn-aws.labroots.com//479/2564//Maryland_MDOT_Operations_Dashboard_16050381316436680.pdf</t>
  </si>
  <si>
    <t>Maryland_Mobile Advanced Road Weather Information Sensor Pilot Program</t>
  </si>
  <si>
    <t xml:space="preserve">MDOT SHA is using the devices to provide real-time road weather data to assist Operations Managers with treatment decisions for specific road conditions. The MARWIS devices utilize infrared measuring via four emitting and two receiving diodes that capture the reflecting behavior of the road surface at varying wavelengths. The road condition is indicated by the captured values.  The three-phase pilot program resulted in 100 units permanently mounted to fleet vehicles deployed Statewide.   
</t>
  </si>
  <si>
    <t>https://cdn-aws.labroots.com//479/2564//Maryland_Mobile_Advanced_Road_Weather_Information_Sensor_Pilot_Program_16050378184701771.pdf</t>
  </si>
  <si>
    <t>Maryland_Sea Curb Design-Dundalk Marine Terminal</t>
  </si>
  <si>
    <t>Maryland Port Administration is implementing a multi-phased resiliency and flood mitigation program at the Dundalk Marine Terminal.  The Sea Curb design is being used to address sea level rise and storm surge, and to mitigate localized flooding from high intensity short duration rain events is comprised of several major components.</t>
  </si>
  <si>
    <t>https://cdn-aws.labroots.com//479/2564//Maryland_Sea_Curb_Design_16050388770263733_16071960990962277.pdf</t>
  </si>
  <si>
    <t>Maryland_Unmanned Aerial Systems for Emergency Geologic Analysis</t>
  </si>
  <si>
    <t xml:space="preserve">MDOT has successfully incorporated Unmanned Aerial Systems (UAS) into emergency geologic response, enabling first responders to provide a more complete and comprehensive understanding of hazardous geologic site conditions in a fraction of the time previously possible. </t>
  </si>
  <si>
    <t>https://cdn-aws.labroots.com//479/2564//Maryland_Unmanned_Aerial_Systems_for_Emergency_Geologic_Analysis_16050391714342798.pdf</t>
  </si>
  <si>
    <t>MA</t>
  </si>
  <si>
    <t>MassDOT_Laboratory Information Materials Management System (LIMMS) with RFID</t>
  </si>
  <si>
    <t>Cutting edge software and radio-frequency identification (RFID) technology provides MassDOT with the digital tools it needs to manage, analyze, and track construction materials and assets.</t>
  </si>
  <si>
    <t>https://cdn-aws.labroots.com//479/2564//MassDOT_Laboratory_Information_Materials_Management_System_LIMMS_16050386970818419.pdf</t>
  </si>
  <si>
    <t>MassDOT_Public Involvement Management Application (PIMA)</t>
  </si>
  <si>
    <t>PIMA is an easy-to-use, highly accessible platform for managing the full public involvement process on all projects managed by an agency.</t>
  </si>
  <si>
    <t>https://cdn-aws.labroots.com//479/2564//MassDOT_Public_Involvement_Management_Application_PIMA_16050344815881766.pdf</t>
  </si>
  <si>
    <t>MassDOT_Rivers &amp; Roads Training Program, Integration of Fluvial Geomorphology</t>
  </si>
  <si>
    <t>The MassDOT Fluvial Geomorphology Program includes the Massachusetts Rivers &amp; Roads Training Program and improved project implementation to create more resilient infrastructure and protect rivers.</t>
  </si>
  <si>
    <t>https://cdn-aws.labroots.com//479/2564//MassDOT_Integrate_Fluvial_Geomorphology_into_Project_Development_16050380920078913.pdf</t>
  </si>
  <si>
    <t>MI</t>
  </si>
  <si>
    <t>Michigan_Cold In-Place Recycling with Double Chip Seal</t>
  </si>
  <si>
    <t>Cold In-Place Recycling (CIR) utilizes existing, in-place materials to create stronger, more durable road bases capable of withstanding the harsh effects of winter while simultaneously saving time and money and reducing carbon emissions and the use of raw materials relative to traditional reconstruction methods.</t>
  </si>
  <si>
    <t>https://cdn-aws.labroots.com//479/2564//Michigan_Cold_In-Place_Recycling_with_Double_Chip_Seal_16071963935352157.pdf</t>
  </si>
  <si>
    <t>Michigan_Culvert Invert Lining</t>
  </si>
  <si>
    <t>The KCRC has developed a low-cost/low-impact repair technique for their steel culverts with deteriorated flow lines. _x000D_
This repair is expected to extend the life of the culvert at least another 30 years until funds allow for a more substantial upgrade such as installing a larger culvert. This repair impacts the stream and traffic flow much less than a complete culvert replacement. The KCRC is able to repair more culverts per year with the same funds, which helps improves their overall condition.</t>
  </si>
  <si>
    <t>https://cdn-aws.labroots.com//479/2564//Michigan_Culvert_Invert_Lining_16071967903879648.pdf</t>
  </si>
  <si>
    <t>Michigan_Gateway Treatment for Pedestrian Crossings</t>
  </si>
  <si>
    <t>The gateway treatment is a low-cost and highly effective tool for changing driver behavior. Depending on the location and configuration of signs used, it reduces speeds by an average of 5 mph while significantly increasing the rate at which drivers yield - all for less than $2,000.  To assist with implementation, MDOT created a user guide that outlines the eight most common layouts, including the signs needed, installation time and costs, and anticipated driver compliance rates.</t>
  </si>
  <si>
    <t>https://cdn-aws.labroots.com//479/2564//Michigan_Gateway_Treatment_for_Pedestrian_Crossings_16044103842138549.pdf</t>
  </si>
  <si>
    <t>Michigan_Hitch-Mounted Digital Message Signs</t>
  </si>
  <si>
    <t>The hitch-mounted digital message sign (DMS) improves worker safety by alerting drivers to changing conditions, and it can keep pace with a crew's progress along the road. The sign has a large, highly visible display yet folds easily to fit into the bed of the pickup truck for transport.  Affixed directly to a standard hitch on a pickup truck, the mobile DMS can keep up with a work crew as it progresses along the road. It can be preprogrammed with a variety of commonly used messages.</t>
  </si>
  <si>
    <t>https://cdn-aws.labroots.com//479/2564//Michigan_Hitch-Mounted_Digital_Message_Signs_16070902718899852.pdf</t>
  </si>
  <si>
    <t>Michigan_Mumble Strips</t>
  </si>
  <si>
    <t>Rumble strips have been used effectively for decades to warn drivers who are at risk of drifting off the road or into oncoming traffic. The downside is the external sound produced when they're driven on, which can disturb residents and businesses nearby. Like traditional rumble strips, mumble strips can be added to a road's shoulders and centerline to keep drivers alert and help prevent crashes. Both options cost about the same, but mumble strips create less noise outside of the vehicle.</t>
  </si>
  <si>
    <t>https://cdn-aws.labroots.com//479/2564//Michigan_Mumble_Strips_16044115864819365.pdf</t>
  </si>
  <si>
    <t>Michigan_Online Survey Tool - A2 Open City Hall</t>
  </si>
  <si>
    <t>A2 Open City Hall helps us reach more residents than we are able to reach through traditional city meetings; seeking participation through a variety of engagement formats draws out multiple perspectives and supports more inclusive and accessible public engagement. A2 Open City Hall also provides more opportunity for a resident to spend time learning about a topic and respond with meaningful input.</t>
  </si>
  <si>
    <t>https://cdn-aws.labroots.com//479/2564//Michigan_Online_Survey_Tool_-_A2_Open_City_Hall_16044152532471865.pdf</t>
  </si>
  <si>
    <t>Michigan_Shoreline Flooding Barrier System</t>
  </si>
  <si>
    <t>Using a few basic supplies, engineers have developed a sophisticated flood mitigation system that successfully prevents water from pooling on the road in all types of weather.  The barrier system creatively combines multiple flooding mitigation strategies, resulting in an effective and durable tool that can be adapted to its environment.  While the products used can vary with the specific challenges at each site, the system costs an average of $100,000 for 1,000 feet of protection per edgeline.</t>
  </si>
  <si>
    <t>https://cdn-aws.labroots.com//479/2564//Michigan_Shoreline_Flooding_Barrier_System_16044124284018793.pdf</t>
  </si>
  <si>
    <t>Michigan_Ultra High Performance Concrete Joints</t>
  </si>
  <si>
    <t>Ultra High Performance Concrete (UHPC) has high tensile and compressive strengths which allows for smaller joint design sizes and less work to be completed by field staff.  A recent joint design was further modified to create a closed bottom and reduced the onsite joint forming time significantly. Smaller and more resilient connections reduce future maintenance costs, provide smaller area for failure, and provide motorists unobstructed use the bridge for future years.</t>
  </si>
  <si>
    <t>https://cdn-aws.labroots.com//479/2564//Michigan_Ultra_High_Performance_Concrete_Joints_16052008355465579.pdf</t>
  </si>
  <si>
    <t>Michigan_Underseal Experience</t>
  </si>
  <si>
    <t>An underseal is a pavement repair treatment which consists of a chip seal followed by an HMA overlay. The Wexford County Road Commission has been using underseals for 10 years. An underseal provides an interface that delays cracks  from moving up into the pavement surface. It helps maintain base strength by preventing moisture intrusion. It delays underlying pavement layers from concentrating stresses at cracks that would reflect through the top course of the new asphalt overlay.</t>
  </si>
  <si>
    <t>https://cdn-aws.labroots.com//479/2564//Michigan_Underseal_Experience_16071972158956851.pdf</t>
  </si>
  <si>
    <t>Michigan_Unmanned Surface Vessels for Bridge Scour Inspection</t>
  </si>
  <si>
    <t>An unmanned surface vessel (USV) operated from shore can take the place of an inspector in a boat or a diver, identifying potential scour below the water's surface and in hard-to-reach locations.  It can be mobilized quickly in emergencies, and it is also well suited for routine bridge and culvert inspections, saving MDOT time and money.</t>
  </si>
  <si>
    <t>https://cdn-aws.labroots.com//479/2564//Michigan_Unmanned_Surface_Vessels_for_Bridge_Scour_Inspection_16070070063289130.pdf</t>
  </si>
  <si>
    <t>Minnesota_Addressing Citizen Requests for Traffic Safety Concerns</t>
  </si>
  <si>
    <t xml:space="preserve">Local agencies often receive communications from residents about traffic or unsafe drivers. In many cases, citizens ask a local agency to install traffic control measures. These requests may be received by phone, by email, through social media, in person or at local council meetings.  In response, Minnesota's Local Road Research Board developed a guide for city and county agencies that provides clear, recommended procedures for responding to citizen requests for traffic safety measures. </t>
  </si>
  <si>
    <t>https://cdn-aws.labroots.com//479/2564//Minnesota_Local_Road_Reserach_Board_Addressing_Citizen_Requests_for_Traffic_Safety_Concerns_16073617900424418.pdf</t>
  </si>
  <si>
    <t>Minnesota_Affordable Bridge Beam End Repair</t>
  </si>
  <si>
    <t>Concrete bridge girder ends can be repaired for only $5,000 to $10,000, using a new method scientifically validated by the Minnesota Department of Transportation. The findings will help MnDOT and other transportation agencies avoid more intensive repair techniques, which can cost hundreds of thousands of dollars and require several weeks of bridge lane closures. https://www.youtube.com/watch?v=D6KPeZ9mtZ0 Contact: Paul Pilarski, MnDOT Bridge Office, paul.pilarksi@state.mn.us, (651) 366-4562</t>
  </si>
  <si>
    <t>https://www.youtube.com/embed/D6KPeZ9mtZ0</t>
  </si>
  <si>
    <t>Minnesota_CAV Challenge</t>
  </si>
  <si>
    <t>The Minnesota CAV Challenge is a new procurement process developed by MnDOT and other partners to advance innovation in government. MnDOT challenges industry, researchers, nonprofits and communities to use technology to meet their specific community needs. Innovations include autonomous shuttles, public engagement, STEM outreach, winter weather testing, autonomous maintenance, connected vehicle traveler information, bike and ped warnings systems, and more safe, efficient and equitable solutions</t>
  </si>
  <si>
    <t>https://cdn-aws.labroots.com//479/2564//CAV-X_EDC_6_Submission_16049532239616881.pdf</t>
  </si>
  <si>
    <t xml:space="preserve">Minnesota_Guide for Stream Connectivity and Aquatic Organism Passage (AOP) </t>
  </si>
  <si>
    <t xml:space="preserve">MnDOT has supported many research projects examining fish and aquatic organism passage (AOP) through culverts, and nationally, a myriad published resource exists on appropriate culvert design. Because of the variety of ecological regions in the state, the range of culvert geometries and many other factors, no single solution can accommodate AOP through culverts throughout the state. A comprehensive culvert design guide was needed to inform designers </t>
  </si>
  <si>
    <t>https://cdn-aws.labroots.com//479/2564//Minnesota_Culvert_Design_for_AOP_16061514253195637.pdf</t>
  </si>
  <si>
    <t>Minnesota_Guide to Converting Distressed Low-Volume Paved Roads to Unpaved Roads</t>
  </si>
  <si>
    <t xml:space="preserve">Local agencies can't afford to resurface all their low-volume paved rural roads. Although it's not uncommon to convert severely distressed low-volume paved roads to gravel, there is little guidance available. Minnesota's Local Road Research Board used relevant material from a 2015 National Cooperative Highway Research Program synthesis to develop a comprehensive, but accessible, guide that addresses what road managers need to know about the road conversion process.  </t>
  </si>
  <si>
    <t>https://cdn-aws.labroots.com//479/2564//EDC_Summit_Innovation_Showcase_-_Unpaving_Roads_16039947351374222.pdf</t>
  </si>
  <si>
    <t>Minnesota_Hot Mix Asphalt E-Ticketing</t>
  </si>
  <si>
    <t xml:space="preserve">MnDOT is piloting and validating the use of electronic tickets (E-Tickets) for the tracking and delivery of Hot Mix Asphalt (HMA) material. The deployment of e-ticketing is being accelerated, due to COVID workplace safety concerns. </t>
  </si>
  <si>
    <t>https://cdn-aws.labroots.com//479/2564//EDC_Summit_Innovation_Showcase_E-Ticketing_16049592068005375.pdf</t>
  </si>
  <si>
    <t>Minnesota_Retrofitting Bridge Approach Transition Curbs</t>
  </si>
  <si>
    <t>To address the problem of washout erosion on the wing walls of bridges, Jackson County Public Works developed a bridge approach transition curb that has been included on all new bridge construction for the last 10 years. The county has now developed a process for adding the feature to older bridges, including the design and fabrication of reusable custom metal forms. https://www.youtube.com/watch?v=awoFpG66lKE, http://www.mnltap.umn.edu/opera/projects/2018/documents/bridgeapproach_factsheet.pdf</t>
  </si>
  <si>
    <t>https://www.youtube.com/embed/awoFpG66lKE</t>
  </si>
  <si>
    <t>Minnesota_SAFL Baffle</t>
  </si>
  <si>
    <t>The SAFL Baffle is a low-cost stormwater pretreatment system that fits into a sump structure (new or existing) and keeps sediment out of downstream water bodies and BMPs. Originally developed for the Minnesota Department of Transportation, the SAFLE Baffle is now available nationwide from Upstream Technologies. _x000D_
https://upstreamtechnologies.us/videos/SAFL-Baffle-Skunk.mp4_x000D_
Contact: Upstream Technologies: (651) 237-5123 or info@upstreamtechnologies.us</t>
  </si>
  <si>
    <t>https://upstreamtechnologies.us/videos/SAFL-Baffle-Skunk.mp4</t>
  </si>
  <si>
    <t>Minnesota_Side-Dumping Plow Truck</t>
  </si>
  <si>
    <t xml:space="preserve">Nicollet County Public Works connected a side-dumping trailer to a plow truck for use in summer hauling. The trailer can carry double the load of a conventional dump box. Since adding the side-dumping trailer and two-belly dumping trailers to their fleet, Nicollet County Public Works has increased its hauling capacity from 300 tons per day to 1,200 tons per day and freed up three staff to perform other maintenance tasks. https://www.youtube.com/watch?v=BIoCNjhjgdg 
</t>
  </si>
  <si>
    <t>https://www.youtube.com/embed/BIoCNjhjgdg</t>
  </si>
  <si>
    <t>MS</t>
  </si>
  <si>
    <t>Mississippi_2D Modeling for Complex Bridge Hydraulics.</t>
  </si>
  <si>
    <t xml:space="preserve">2D hydraulic modeling better represents the physics of flow, provides more realistic hydraulic results compared to 1D methods, and is better suited to model site conditions that are commonly encountered with bridge sites throughout our state and region (HDS 7). The higher precision and resolution provided by 2D analysis is used to inform and verify a more refined and efficient bridge hydraulic design.
</t>
  </si>
  <si>
    <t>https://cdn-aws.labroots.com//479/2564//Mississippi_2D_Modeling_for_Complex_Bridge_Hydraulics_16046773800228195.pdf</t>
  </si>
  <si>
    <t>Mississippi_Consultant Services Tracking System</t>
  </si>
  <si>
    <t xml:space="preserve">CSTS offers a centralized database for efficient tracking of consultant contracts, improved record keeping, and advanced reporting capability. CSTS helps to ensure compliance with 23 CFR 172 in its ability to track data and provide information, includes several approval levels during contract initiation, and allows for the export of data to provide various performance measures. The CSTS navigation tool allows for toggling between sections in the system which creates a seamless user experience. </t>
  </si>
  <si>
    <t>https://cdn-aws.labroots.com//479/2564//Mississippi_Consultant_Services_Tracking_System_1607197487807702.pdf</t>
  </si>
  <si>
    <t>Mississippi_Risk-Based Construction Administration</t>
  </si>
  <si>
    <t>Risk-based approach to construction inspection and material testing creates efficiency in construction administration on Local Public Agency (LPA) projects and focuses consultants on critical components of the work. Value is also added though the use of a critical inspection guide that focuses inspectors on key components of the work.</t>
  </si>
  <si>
    <t>https://cdn-aws.labroots.com//479/2564//Mississippi_Risk-Based_Construction_Administration_16070898941867545.pdf</t>
  </si>
  <si>
    <t>MO</t>
  </si>
  <si>
    <t>Missouri_Buckle Up Phone Down Challenge (BUPD)</t>
  </si>
  <si>
    <t xml:space="preserve">The goal of the Buckle Up Phone Down challenge campaign is to draw attention to and combat distracted driving stemming from cellphone usage by encouraging individual drivers and businesses to accept the challenge to buckle up and put their phones down while driving"”every trip, every time. The Buckle Up Phone Down challenge improves safety by creating a safer driving environment for everyone, including MoDOT employees who are on the road and working in work zones every day. </t>
  </si>
  <si>
    <t>https://cdn-aws.labroots.com//479/2564//Missouri_Buckle_Up_Phone_Down_Challenge_16055438644461370.pdf</t>
  </si>
  <si>
    <t>Missouri_GPS Roadside Obstacle Marker</t>
  </si>
  <si>
    <t xml:space="preserve">This innovation helps locate and identify hazards while mowing on the right-of-way. Natural gas lines, electric guy wires, phone pedestals, cross pipe and washouts can be identified and marked with a GPS location on a five inch high definition screen. This innovation improves safety and saves money by locating hazards that could cause damage to equipment and personal property, as well as employees. It saves mowing crews time since driving the route each time they mow has been eliminated. </t>
  </si>
  <si>
    <t>https://cdn-aws.labroots.com//479/2564//Missouri_GPS_Roadside_Obstacle_marker_16055453297469834.pdf</t>
  </si>
  <si>
    <t>Missouri_Immersive Work Zone Inspection Training Using Virtual Reality</t>
  </si>
  <si>
    <t>MoDOT in partnership with UMC developed an innovative training platform using virtual reality (VR). The immersive platform places trainees in virtual work zones where their inspection performance is observed and assessed. VR tools provide an engaging platform for training the future generation workforce consisting of Millennials, Gen X and Z generations. Beyond state DOTs, the training platform can also be used to train staff of contractors, utilities, cities, and counties.</t>
  </si>
  <si>
    <t>https://cdn-aws.labroots.com//479/2564//Missouri_Work_Zone_inspection_Training_using_Virtual_Reality_16055386743007335.pdf</t>
  </si>
  <si>
    <t>Missouri_JAWS Debris Remover</t>
  </si>
  <si>
    <t>JAWS is a vehicle debris remover which allows employees to safely remove roadway debris without exiting the truck. The truck is outfitted with a drop-down skid plate that is controlled with a joystick inside the cab of the truck. There is also a camera that automatically activates when the skid plate is lowered allowing the operator to see the debris or object in the roadway. The JAWS debris remover greatly improves safety by keeping employees out of the roadway to avoid risk of serious injury.</t>
  </si>
  <si>
    <t>https://cdn-aws.labroots.com//479/2564//MoDOT_JAWS_Debris_Remover_16061538447055812.pdf</t>
  </si>
  <si>
    <t>Missouri_Real Time Digital Warnings</t>
  </si>
  <si>
    <t>This technology enables emergency response vehicles to alert motorists of hazards through apps such as WAZE.  When an emergency response operator activates their emergency lights, digital warnings are instantly sent to nearby motorists. Motorists will be alerted to the incidents ahead via in-car systems and phone apps. MoDOT's Traffic Management Centers are notified through their software systems. This advance notification will help drivers be alert making it safer for all involved.</t>
  </si>
  <si>
    <t>https://cdn-aws.labroots.com//479/2564//MO_Real_Time_Digital_Warnings_16055680521179026.pdf</t>
  </si>
  <si>
    <t>Missouri_Social Media Surveys</t>
  </si>
  <si>
    <t>For the past 10 years, the Right Transportation Solution survey has been conducted to gauge the public's perception of MoDOT's performance to specific projects across the state.  A consultant compiled and analyzed the results.  A team brainstormed other methods and selected an online survey using social media. MoDOT has found use of social media surveys includes benefits such as: reduced cost; improved response rate; and real-time results that lead to dialogue with respondents.</t>
  </si>
  <si>
    <t>https://cdn-aws.labroots.com//479/2564//MO_Social_Media_Surveys_1605567639352491.pdf</t>
  </si>
  <si>
    <t>Missouri_Tailgate Lever (Clever Lever)</t>
  </si>
  <si>
    <t>The tailgate lever is a tool that attaches to the tailgate of a truck to open the gate and prop it open safely. It is easy to use and is stored in an easy to access place. In past years, there have been several incidents where employees were reaching in the open tailgate to clean and remove debris. When doing so, the tailgate closed unexpectedly, leading to injuries of hands and fingers. This tool not only opens the tailgate in an easier manner, but also keeps the tailgate securely propped open.</t>
  </si>
  <si>
    <t>https://cdn-aws.labroots.com//479/2564//MO_Tailgate_Lever__16055682925776632.pdf</t>
  </si>
  <si>
    <t>Missouri_TMA Automated Flagger Assistance Device (AFAD)</t>
  </si>
  <si>
    <t xml:space="preserve">The TMA AFAD uses a boat-trailer style TMA that is modified to become an AFAD allowing clearer direction to motorists by incorporating three color variable message boards, an automated stop/slow paddle and a flashing red/yellow signal. Its primary focus is to get flaggers off the road and out of traffic. It also simplifies work since it's flexible enough to fit on all HD fleet vehicles and saves time setting up a work zone. </t>
  </si>
  <si>
    <t>https://cdn-aws.labroots.com//479/2564//Missouri_TMA_Automated_Flagger_Assistance_Device_16052889041278148.pdf</t>
  </si>
  <si>
    <t>Missouri_Tractor-Mounted Weed Eater</t>
  </si>
  <si>
    <t>The tractor-mounted weed eater works to mow around delineators, guardrails and guard cable in a timely, safe and efficient manner. Hydraulics from the tractor feed the weed eater motors. This allows crew members to safely maintain Missouri's roadways and landscapes without needing to wade near traffic. Using the mounted weed eater increases safety by reducing exposure to the elements and traffic. It also saves time and money, as well as simplifies work.</t>
  </si>
  <si>
    <t>https://cdn-aws.labroots.com//479/2564//Missouri_Tractor-Mounted_Weed_Eater_16052869589972629.pdf</t>
  </si>
  <si>
    <t>Missouri_Wing Camera on Snow Plow</t>
  </si>
  <si>
    <t>When a wing plow is attached to a snowplow in the up position, it is impossible see out the passenger window while plowing or when pulling out of an intersection. This requires lowering and raising the wing every time or continuously driving with it down, both of which could inadvertently damage a car, sign, mailbox, or anything along the roadway. With a backup camera mounted to the top of the passenger side mirror, you can see over the front mounted wing plow.</t>
  </si>
  <si>
    <t>https://cdn-aws.labroots.com//479/2564//Missouri_Wing_Camera_16055387492603310.pdf</t>
  </si>
  <si>
    <t>NE</t>
  </si>
  <si>
    <t>Nebraska_Environmental Documentation System_NEDS</t>
  </si>
  <si>
    <t>The Nebraska Environmental Documentation System (NEDS) provides a web-based system for developing, completing and storing environmental reviews, analyses, and documentation.  With 23 USC 326 assignment and working toward 23 USC 327 assignment, NDOT needed a system that provided a transparent record of environmental compliance and NEDS will meet this need.</t>
  </si>
  <si>
    <t>https://cdn-aws.labroots.com//479/2564//Nebraska_Environmental_Documentation_System_NEDS_16055385440547080.pdf</t>
  </si>
  <si>
    <t>Nebraska_NDOT Lincoln South Beltway Funding Innovation</t>
  </si>
  <si>
    <t>NDOT utilized an innovative financing method, Deferred Contract Payment Certificates (DCPC), for construction of the $350 million Lincoln South Beltway.  Utilizing DCPCs has allowed the construction to be completed in three years under one construction project. Traditional methods would have require multiple construction projects over eight years or longer as State funding became available.</t>
  </si>
  <si>
    <t>https://cdn-aws.labroots.com//479/2564//Nebraska_Lincoln_South_Beltway_Funding_Innovation_16055385845232838.pdf</t>
  </si>
  <si>
    <t>Nebraska_NDOT UAS_DDIR Innovation</t>
  </si>
  <si>
    <t>NDOT has used Unmanned Aircraft Systems (UAS) to review infrastructure damaged by flooding in the Spring of 2019.  UAS used in conjunction with open data and 3D technologies has the ability to provide better quality data more efficiently, accurately, and safer than traditional inspection methods.</t>
  </si>
  <si>
    <t>https://cdn-aws.labroots.com//479/2564//Nebraska_UAS_DDIR_Innovation_16055385632703612.pdf</t>
  </si>
  <si>
    <t>NH</t>
  </si>
  <si>
    <t>New Hampshire_16 hour plowing shifts to promote better rest &amp; safety, &amp; reduce driver fatigue</t>
  </si>
  <si>
    <t>Winter operations often means long shifts that fluctuate around the storm.  Plow drivers may arrive home after long overnight shifts to their own responsibilities in clearing their own driveways, before they rest &amp; sleep ahead of their next shift.   To better combat the risk of fatigue &amp; drowsiness in drivers, Lebanon NH implemented shift scheduling so that no driver works more than 16 consecutive hours.  The workforce is supplemented by temporary seasonal drivers as needed.</t>
  </si>
  <si>
    <t>https://cdn-aws.labroots.com//479/2564//NH_Lebanon_Sixteen_Hour_Plowing_Shifts_16073619245844404.pdf</t>
  </si>
  <si>
    <t>New Hampshire_Accelerated Settlement with Prefabricated Vertical Drains</t>
  </si>
  <si>
    <t>Up to 85 feet very soft marine clay underlain, embankments built to surcharge the construction area. PVDs installed to provide vertical "wicking", promote consolidation as the porewater pressure dissipates. Min. waiting periods of 30, 45, and 90 days depended on location. An acceptable level of consolidation occurred within planned time frame. Technique based on preliminary test embankment within construction site by the University of New Hampshire in 2012 (Getchell, 2013).</t>
  </si>
  <si>
    <t>https://cdn-aws.labroots.com//479/2564//EDC_Showcase_NHDOT_PV_Drains_16048887853818613.pdf</t>
  </si>
  <si>
    <t>New Hampshire_Creating Social Distancing Space for Teams during winter operations</t>
  </si>
  <si>
    <t>Through the use of a rented trailer outfitted as break and office space, the Amherst public works team will be able to more effectively adhere to social distancing and pod isolation during crew briefings, breaks, and rest periods without reducing the crew size. By installing a trailer in the public works garage yard by its existing facility, the team will be able to stay warm, rested, and socially distanced during the winter operations months.</t>
  </si>
  <si>
    <t>https://cdn-aws.labroots.com//479/2564//NH_Amherst_Rental_Trailer_Breakroom_Space_16070871115799262.pdf</t>
  </si>
  <si>
    <t>New Hampshire_Georeferencing, Creating georeferenced 3D point clouds of rock slopes using photogrammetry</t>
  </si>
  <si>
    <t>A camera and specialized software enhances the management of the statewide rock slope assets. The data from the ground-based camera is combined with a GPS survey of ground control points to create georeferenced 3D point clouds of rock slopes using photogrammetry or Structure from Motion techniques. Provides a more detailed model allowing for additional quantification of the risks posed by a rock slope.</t>
  </si>
  <si>
    <t>https://cdn-aws.labroots.com//479/2564//NHDOT_Georeferencing_16071795100479519.pdf</t>
  </si>
  <si>
    <t>New Hampshire_LED Lights on Snowplow, performs in house evaluation of snowplow lights light emitting diode (LED)</t>
  </si>
  <si>
    <t>In-house evaluation of using LED headlights on push-frame when plowing on rural and highway routes in a variety of weather and traffic conditions, instead of the standard halogen headlights.  Operators, supervisors &amp; traveling public were surveyed for feedback on the LED lighting experience, including visibility, eye fatigue, and the reaction of oncoming traffic.  Operators also monitored the maintenance of the equipment. None of the LED headlights required replacement during the test period.</t>
  </si>
  <si>
    <t>https://cdn-aws.labroots.com//479/2564//EDC_Showcase_NHDOT_LED_Lights_16048880158963799.pdf</t>
  </si>
  <si>
    <t>New Hampshire_NHDOT Annual Plow Rally Innovation and Demonstration Showcase</t>
  </si>
  <si>
    <t>The Annual NHDOT Safety Plow Rally showcases in house solutions to highway maintenance task innovations since 1988. Employees gather to display and demonstrate innovative homegrown solutions, and top three winning innovations are awarded. Although not held in 2020 due to COVID, the winning innovations in 2019 were: 1. Working Tailgate District 5 2. Truck Safety Step District 4 3. Fork Lift Pintle Hitch Turnpikes</t>
  </si>
  <si>
    <t>https://cdn-aws.labroots.com//479/2564//NHDOT_Plow_Rally_16070046391245806.pdf</t>
  </si>
  <si>
    <t>New Hampshire_Salt Transfer and Spreader Screen Access Area to offload material and clear clogged debris screens improves safety</t>
  </si>
  <si>
    <t xml:space="preserve">A three-side concrete area where salt trucks can dump unused material for pickup, as well as where operators can more easily access the top of trucks to clear debris or other clogs from spreader screens, has improved efficiency in the flow of truck traffic as well as safety.  </t>
  </si>
  <si>
    <t>https://cdn-aws.labroots.com//479/2564//Salt_Transfer_Area-_Amherst_16050435460848341.pdf</t>
  </si>
  <si>
    <t>New Hampshire_Stone Template, Wooden template for grading cemetery markers</t>
  </si>
  <si>
    <t>When digging to set the Veteran's markers in the cemetery, it's important to get depth correct to ensure the stone sets flush.  If too high the mowers will hit the stones, and if too low the stone may sink out of sight or become a trip hazard. To assist in the depth, a wooden form the same dimensions of a marker was built with a handle on top. The wooden box template is used to determine the correct grade, rather than using the heavy 100+ pound stone to prep the site.</t>
  </si>
  <si>
    <t>https://cdn-aws.labroots.com//479/2564//New_Hampshire_Stone_Template_16049298201974907.pdf</t>
  </si>
  <si>
    <t>New Hampshire_Stream bank slope stabilization solution, Stream-bank long-term scour- &amp; flood-resistent slop stabilization system</t>
  </si>
  <si>
    <t xml:space="preserve">Tropical Storm Phillipe (10/2017) caused bank failure along the Baker River in Warren. Weaver Brother's Inc.'s design engineer, Scarptec , Inc., proposed an anchored riprap buttress for reliable long term scour and flood resistant slope support system, approved by NHDOT.  Comprised of stone (Class A) wrapped in flexible, high-strength mesh, the wedge buttress provides stability &amp; is anchored into bedrock. Base anchors provide shear resistance, upper anchors work in tension. </t>
  </si>
  <si>
    <t>https://cdn-aws.labroots.com//479/2564//EDC_Showcase_Slope_Stabilization_16048873747239447.pdf</t>
  </si>
  <si>
    <t>New Hampshire_Using Social Media for Communications, UNH T2's :Tuesday Top 10 at 10 with T2 for outreach, communication, and sharing</t>
  </si>
  <si>
    <t xml:space="preserve">A once-weekly Facebook GoLive video shares 10 important resources, trainings, outreach efforts, safety initiatives, and other communications of benefit or awareness to public works and local road agencies, to reduce email volume while still staying in touch on important and helpful topics.  </t>
  </si>
  <si>
    <t>https://cdn-aws.labroots.com//479/2564//NH_using_social_media_16071765443958471.pdf</t>
  </si>
  <si>
    <t>NM</t>
  </si>
  <si>
    <t>New Mexico_Alternate Guardrail Material in Leave-outs</t>
  </si>
  <si>
    <t>A solution to solve difficulties NMDOT construction crews were encountering to provide consistent material and testing methods to verify the specifications of guardrail post leave-outs. This process makes construction easier, more economical, faster and more effective.</t>
  </si>
  <si>
    <t>https://cdn-aws.labroots.com//479/2564//New_Mexico_Alternate_Guardrail_Material_in_Leave-outs_16055443684382311.pdf</t>
  </si>
  <si>
    <t>New Mexico_I-10 Dust Storm Detection System</t>
  </si>
  <si>
    <t>The I-10 Dust Storm Detection and Notification System was installed to advise the public of the presence of a severe dust storm that could impact driving conditions that often result in limited or no visibility. The system provides appropriate actions that will greatly reduce the likelihood of associated crashes resulting in severe injury or fatalities.</t>
  </si>
  <si>
    <t>https://cdn-aws.labroots.com//479/2564//New_Mexico_Dust_Storm_Detention__advisory__and_notification_system_16055435289667132.pdf</t>
  </si>
  <si>
    <t>NJ</t>
  </si>
  <si>
    <t>NJDOT Bridge Fender Navigation Lighting Reflective Backup System</t>
  </si>
  <si>
    <t>The 2019 Build A Better Mousetrap Award (BABM) was given for a Bridge Fender Navigation Lighting Reflective Backup System to Gerald Oliveto in NJDOT Operations Support and Engineering. Retroreflective panels were installed on NJDOT bridges in navigable waters to better identify bridge piers and serve as a backup system for navigation lighting.  The backup system avoids the burden of potential fines for malfunctioning navigation lighting and additional costs for emergency work orders and overtime</t>
  </si>
  <si>
    <t>https://cdn-aws.labroots.com//479/2564//New_Jersey_BABM_Navigation_Reflectors_16058146812041821.pdf</t>
  </si>
  <si>
    <t>https://www.njdottechtransfer.net/NJSTIC-Innovations-at-EDC-Virtual-Summit</t>
  </si>
  <si>
    <t>NJDOT Build a Better Mousetrap Competition 2020 Anti-Jackknife Device</t>
  </si>
  <si>
    <t>The 2020  Build A Better Mousetrap Award (BABM) was given for an Anti-Jackknife Device to Scott Ainsley and Mark Crago in NJDOT's Operations Training Unit. They developed this early warning device to prevent jackknifes and damage to trucks and trailers during new employee CDL training. NJDOT had four incidents during new employee training for the Commercial Driving License test which resulted in vehicles and trailers getting damaged from jackknifing the trailer while practicing maneuvers.</t>
  </si>
  <si>
    <t>https://cdn-aws.labroots.com//479/2564//New_Jersey_BABM_2020_Anti-Jackknife_Device_16058139751925651.pdf</t>
  </si>
  <si>
    <t>NJDOT DDSA Burlington County Roundabout</t>
  </si>
  <si>
    <t xml:space="preserve">The New Jersey Department of Transportation (NJDOT), in partnership with the Delaware Valley Regional Planning Commission (DVRPC) and Burlington County officials, used predictive safety analysis tools to help secure public buy-in, and funding, for a modern roundabout at a rural intersection.  </t>
  </si>
  <si>
    <t>https://cdn-aws.labroots.com//479/2564//New_Jersey_DDSA_Burlington_County_Modern_Roundabout_16061440870965904.pdf</t>
  </si>
  <si>
    <t>NJDOT Local Safety Peer Exchanges</t>
  </si>
  <si>
    <t>NJDOT, FHWA and NJDOT held a series of three Local Safety Peer Exchange events for municipal and county representatives to share best practices in addressing traffic safety.  These full-day events brought together representatives of NJDOT, FHWA, counties, municipalities, and Metropolitan Planning Organizations (MPOs) to discuss project prioritization, substantive safety, implementation of FHWA safety countermeasures, and use of a systemic safety approach.</t>
  </si>
  <si>
    <t>https://cdn-aws.labroots.com//479/2564//NJDOT_Local_Safety_Peer_Exchanges_16061495366949015.pdf</t>
  </si>
  <si>
    <t>NJDOT Pavement Preservation Video</t>
  </si>
  <si>
    <t>NJDOT's Pavement and Drainage Management and Technology Unit is advancing the use of Pavement Preservation treatments on the state's roads to increase safety, enhance durability, improve customer experience and minimize costs. Pavement rehabilitation is needed for deficient roadways, but pavement preservation can extend pavement life for state highways in good and fair condition. </t>
  </si>
  <si>
    <t>https://cdn-aws.labroots.com//479/2564//NJDOT_Pavement_Preservation_Video_1606149165870515.pdf</t>
  </si>
  <si>
    <t>NJDOT Post Pusher and Post Puller</t>
  </si>
  <si>
    <t xml:space="preserve">The 2018 NJDOT Build a Better a Mousetrap Award was given to NJDOT Crew 333 for the Roncovitz Post Pusher and Post Puller. This innovation is a means to put posts in the ground without using a sledge hammer and pounding cap. The approach is a very efficient way to handle the placement of post stubs while reducing the risk of injury to the operations workforce. _x000D_
</t>
  </si>
  <si>
    <t>https://cdn-aws.labroots.com//479/2564//New_Jersey_BABM_Post_Pusher_and_Post_Puller_16058150650774166.pdf</t>
  </si>
  <si>
    <t>NJDOT Real-Time Signal Performance Measurement</t>
  </si>
  <si>
    <t>A research team working with NJDOT designed an automated traffic signal performance measurement system (ATSPM) based on existing open-source software to develop an economically justifiable ATSPM for arterial traffic management in New Jersey.  </t>
  </si>
  <si>
    <t>https://cdn-aws.labroots.com//479/2564//New_Jersey_Automated_Traffic_Signal_Performance_Measures_16058134465282524.pdf</t>
  </si>
  <si>
    <t>NJDOT has deployed Adaptive Signal Control Technology (ASCT) in select corridors and required a set of metrics to gauge functionality and effectiveness in easing traffic congestion and reliability. However, the monitoring and assessment of the ASCT performance at arterial corridors has been a time-consuming process.​
A research team working with NJDOT designed an automated traffic signal performance measurement system (ATSPM) based on existing open-source software to develop an economically justifiable ATSPM for arterial traffic management in New Jersey.  ​
Phase II of the research involves the development and deployment of a significantly-enhanced version of the original toolbox, NJDOT ATSPM 2.0, along with a pilot study on the integration of Connected Autonomous Vehicle technologies, Roadside Units, and Onboard Units.​</t>
  </si>
  <si>
    <t>Improves safety by reducing traffic congestion. Targeted maintenance saves time and money.​
Addresses problems before they become complaints. ​
Adjusts timing without lengthy data collection effort.</t>
  </si>
  <si>
    <t xml:space="preserve">2-Products; Safety; Technology; Intersections </t>
  </si>
  <si>
    <t>NJDOT Safety Service Patrol - iCone Technology</t>
  </si>
  <si>
    <t xml:space="preserve">In September 2018, New Jersey began a pilot study of the effectiveness of using connected vehicle technology to alert the motoring public to the presence of safety service patrol (SSP) workers at incident sites.  With the support of a STIC Incentive Funding grant awarded by FHWA, NJDOT piloted the use of Beacon Hazard Lights technology on 32 safety service vehicles to alert drivers to the presence of workers via the mobile navigation app Waze. </t>
  </si>
  <si>
    <t>https://cdn-aws.labroots.com//479/2564//NJDOT_Safety_Service_Patrol_-_iCone_Technology_16061487319291053.pdf</t>
  </si>
  <si>
    <t>NJDOT UAS and A-GaME</t>
  </si>
  <si>
    <t xml:space="preserve">NJDOT has used drones in emergency situations to investigate large slope failures and to inform design on rockfall mitigation projects. On I-287, a drone equipped with a high-resolution camera was able to take photographs and videos revealing a broken drainage pipe that was contributing to erosion that required immediate remediation. The use of a drone was safer and more cost effective than using a team of workers to investigate. _x000D_
</t>
  </si>
  <si>
    <t>https://cdn-aws.labroots.com//479/2564//NJDOT_UAS_and_A-GaME_16055679271598231.pdf</t>
  </si>
  <si>
    <t>NJDOT UAS High Mast Light Pole Inspection</t>
  </si>
  <si>
    <t>Drones can perform High Mast Light Pole inspections more quickly and less expensively than by traditional means. One advantage of UAS inspections is that they do not require shutting down a travel lane for a bucket truck to occupy. This results in cost savings to the traveling public who would otherwise experience traffic congestion and lost productivity.</t>
  </si>
  <si>
    <t>https://cdn-aws.labroots.com//479/2564//NJDOT_UAS_High_Mast_Light_Pole_Inspection_16055677722226059.pdf</t>
  </si>
  <si>
    <t>North Carolina_CLEAR Knowledge Management Program</t>
  </si>
  <si>
    <t xml:space="preserve">CLEAR is an internally-developed knowledge management program that gives voice to every NCDOT employee. It promotes cross-unit communication, sharing of best practices, and organization enhancements through an easy-to-use technical platform. Knowledge gathering and knowledge sharing are widely regarded as essential to the long-term viability of most contemporary organizations. CLEAR was developed with the goal of breaking down silos and meet the essential need of the Department. </t>
  </si>
  <si>
    <t>https://cdn-aws.labroots.com//479/2564//North_Carolina_CLEAR-KM_Program_16070877716585511.pdf</t>
  </si>
  <si>
    <t>North Carolina_Coastal Bridge Vulnerability Web GIS Application</t>
  </si>
  <si>
    <t xml:space="preserve">In major storm events, such as Hurricane Dorian in 2019, NCDOT used data from the Coastal Emergency Risk Assessment website to obtain storm surge data predictions for the event.  In the GIS web application, it was easy to see which coastal bridges were in the predicted storm track and quickly assess whether any of these could potentially be vulnerable to damage from the approaching storm.  _x000D_
</t>
  </si>
  <si>
    <t>https://cdn-aws.labroots.com//479/2564//North_Carolina_Coastal_Bridge_Vulnerability_Web_GIS_Application_16050061550443996.pdf</t>
  </si>
  <si>
    <t>North Carolina_Dynamic Left Turn</t>
  </si>
  <si>
    <t xml:space="preserve">Dual left turn lanes are typically operated with protected left turn signals, which means much extra delay during non-peak hours compared to permissive operation.  To reduce this delay, a team at the NCDOT, Town of Cary, and Regional Transportation Alliance designed, installed, and tested a "dynamic left turn intersection" (DLTi), which is a new way to operate dual left turn lanes. </t>
  </si>
  <si>
    <t>https://cdn-aws.labroots.com//479/2564//North_Carolina_Dynamic_Left_Turn_16050064378822178.pdf</t>
  </si>
  <si>
    <t>North Carolina_Flood Inundation Mapping and Alert Network for Transportation</t>
  </si>
  <si>
    <t xml:space="preserve">Flood Inundation Mapping and Alert Network for Transportation (FIMAN-T) is a web-based tool that provides NCDOT officials and emergency management stakeholders with real-time and forecasted flood inundation depths along roadways, bridges, and other NCDOT assets in support of risk-based decision-making during flood events.  </t>
  </si>
  <si>
    <t>https://cdn-aws.labroots.com//479/2564//North_Carolina_Flood_Inundation_Mapping_and_Alert_Network_for_Transportation_16050068141803293.pdf</t>
  </si>
  <si>
    <t>North Carolina_FREEVAL</t>
  </si>
  <si>
    <t xml:space="preserve">FREEVAL is a powerful macroscopic freeway analysis tool based on the Highway Capacity Manual. FREEVAL is a nationally available software that provides capacity, work zone impact, managed lanes and time reliability analysis. NCDOT has been using this customized software application to conduct in-house analysis of freeway facilities which saves considerable time and money for staff and is used to better plan for treatments to save drivers time on freeways._x000D_
</t>
  </si>
  <si>
    <t>https://cdn-aws.labroots.com//479/2564//North_Carolina_FREEVAL_16050069365553.pdf</t>
  </si>
  <si>
    <t>North Carolina_Innovative Use of All Way Stop</t>
  </si>
  <si>
    <t xml:space="preserve">AWS is not a new or particularly flashy form of intersection control but what is innovative is North Carolina's systemic, widespread application of AWS as a safety strategy for high risk rural intersections.  The NCDOT Traffic Safety Unit has identified hundreds of additional potential candidate intersections for AWS through the Highway Safety Improvement Program, with site investigation and project development underway._x000D_
</t>
  </si>
  <si>
    <t>https://cdn-aws.labroots.com//479/2564//North_Carolina_Innovative_Use_of_All_Way_Stop_16050072051026509.pdf</t>
  </si>
  <si>
    <t>North Carolina_Public Involvement for Improved Community Relations</t>
  </si>
  <si>
    <t xml:space="preserve">Business 40, a section of freeway that runs through the middle of Winston Salem, was closed in both directions in order to complete a major construction project that included widening and modernizing the highway, multimodal improvements, and enhanced connections for pedestrians and bicyclists. This project was completed in just fourteen months; reopening 6 months ahead of an already aggressive schedule. _x000D_
</t>
  </si>
  <si>
    <t>https://cdn-aws.labroots.com//479/2564//North_Carolina_Public_Involvement_for_Improved_Community_Relations_16050073126992949.pdf</t>
  </si>
  <si>
    <t>North Carolina_UAS for Aerial Herbicide Spraying</t>
  </si>
  <si>
    <t>Herbicide applications may occur using aerial, aquatic and land-based equipment. Aerial herbicide applications may be considered when environmental factors, such as large spray areas, topography and site access, may hinder the ability to spray target plant species. Implementation of drone aerial herbicide applications share the same benefits of traditional helicopter aerial applications but are safer, quicker and easier to mobilize, cheaper and offer a more targeted spraying strategy.</t>
  </si>
  <si>
    <t>https://cdn-aws.labroots.com//479/2564//North_Carolina_UAS_for_Aerial_Herbicide_Spraying_16050075934939982.pdf</t>
  </si>
  <si>
    <t>North Carolina_UAS Sign Inspection</t>
  </si>
  <si>
    <t xml:space="preserve">The primary goal of the demonstration in Lee County on March 13, 2019, was to evaluate the ability of the drone platform to visualize and photo document individual sign components commonly reviewed during routine sign inspections. The demonstration proved to meet the requirements of the visual inspection and provided improved effectiveness, efficiency, and safety over traditional methods. </t>
  </si>
  <si>
    <t>https://cdn-aws.labroots.com//479/2564//North_Carolina_UAS_Sign_Inspection_16050076921705200.pdf</t>
  </si>
  <si>
    <t>North Carolina_Wetland Prediction Model</t>
  </si>
  <si>
    <t xml:space="preserve">Enhancing wetland prediction models further exemplifies how innovative technologies can be used to speed the environmental assessment process and ultimately advance transportation projects while protecting the environment.
This research project developed automated GIS-based methods to determine conditions and types for predicted wetlands. This will allow resource agencies and NCDOT to make more efficient decisions on alternative routes during the transportation planning process. </t>
  </si>
  <si>
    <t>https://cdn-aws.labroots.com//479/2564//North_Carolina_Wetland_Prediction_Model_1605007807752133.pdf</t>
  </si>
  <si>
    <t>Improved relationships have led to better communication and more informed staff resulting in better maintenance of the existing system.​
Engineers and planners receive valuable feedback from maintenance forces on roadway issues that can be fixed long-term instead of repeatedly receiving short-term repairs. ​</t>
  </si>
  <si>
    <t>OH</t>
  </si>
  <si>
    <t>ODOT Planning and Engineering Roadshow</t>
  </si>
  <si>
    <t>ODOT's Cincinnati area district developed an internal communication program called the
Roadshow. At the Roadshow representatives from the Planning and Engineering Departments visited the county garage workforce.  Improved relationships have led to better communication and more informed staff resulting
in better maintenance of the existing system. Engineers and planners receive valuable feedback from maintenance forces on roadway issues.</t>
  </si>
  <si>
    <t>https://cdn-aws.labroots.com//479/2564//Ohio_Planning_and_Engineering_Roadshow_16071086225906967.pdf</t>
  </si>
  <si>
    <t>ODOT’s Cincinnati area district developed an internal communication program called the Roadshow. ​
At the Roadshow representatives from the Planning and Engineering Departments visited the county garage workforce. ​
The first year consisted primarily of introductions, and how work responsibilities fit within the goals and vision of ODOT.  ​
The second year focused on important aspects of maintaining the state’s assets and how staff and county forces could interact and communicate to ensure observations in the field led to projects that provide more permanent solutions to everyday issues. ​
The top five areas where office staff and county forces could exchange information to develop long-term solutions to common roadway and structure deficiencies.​</t>
  </si>
  <si>
    <t>ODOT Public Outreach</t>
  </si>
  <si>
    <t xml:space="preserve">Due to the pandemic, the idea of multi-page pamphlets being sent out via Every Door Direct to postal routes within affected project communities before our virtual open houses go live. </t>
  </si>
  <si>
    <t>https://cdn-aws.labroots.com//479/2564//Oklahoma_DOT_Public_Outreach_16061499628387362.pdf</t>
  </si>
  <si>
    <t>Ohio - Carroll County - Snow Diverter</t>
  </si>
  <si>
    <t>Attached a steel plate (Snow Diverter) to the top, edge line side of the snowplow. Alters the way snow is discharged from the plow and reduces the volume of snow that strikes a mailbox. Prevents snow discharged from the plow knocking over mailboxes, reduces costs associated with mailbox replacement claims, reduced complaints means fewer upset constituents.</t>
  </si>
  <si>
    <t>https://cdn-aws.labroots.com//479/2564//Ohio_-_Carroll_County_Ohio_Snow_Diverter_16071083584168139.pdf</t>
  </si>
  <si>
    <t>Ohio - City of Centerville - Secondary Hitch System</t>
  </si>
  <si>
    <t>Developed and installed secondary hitch system mounted to the rear of a construction trailer. Addresses the challenge of transporting multiple pieces of equipment to the job site. Reduces fuel and labor costs, eliminates multiple on and off loading of machinery, frees trucks for other work.</t>
  </si>
  <si>
    <t>https://cdn-aws.labroots.com//479/2564//Ohio_-_Secondary_Hitch_System_16071085472377129.pdf</t>
  </si>
  <si>
    <t>http://www.dot.state.oh.us/districts/D12/Documents/No%20Boundaries%20Roadshow%20Application%2012.31.18.pdf</t>
  </si>
  <si>
    <t>Ohio - Friction and Safety Improvement of Highway Ramps</t>
  </si>
  <si>
    <t>Areas where friction loss was occurring and leading to unsafe conditions were identified.  County crews were deployed to fine mill the ramp (about a quarter of an inch) to remove a small layer of asphalt to create friction on the ramps to reduce accidents. This method is most cost-effective when the pavement otherwise has several years of service life remaining and the milling can be done in lieu of placing new pavement.</t>
  </si>
  <si>
    <t>https://cdn-aws.labroots.com//479/2564//Ohio_-_Friction_and_Safety_Improvement_of_Highway_Ramps_16071085118835533.pdf</t>
  </si>
  <si>
    <t>Ohio - Pavement/Horseshoe Study on Routes Traveled by Amish Horse and Buggies</t>
  </si>
  <si>
    <t>Roadways in Ohio with heavy Amish buggy traffic see more frequent partial depth repairs as the system encounters more damage. This project was initiated by ODOT and the Ohio Research Initiative for Locals to improve the performance and service life of repairs and reduce their life cycle costs. Different safe, cost effective, and durable alternative horseshoes were designed and evaluated. New asphalt mixes that have much better resistance to damage were designed and evaluated.</t>
  </si>
  <si>
    <t>https://cdn-aws.labroots.com//479/2564//Ohio_-_Amish_Horse_and_Buggy_Study_1607108284370411.pdf</t>
  </si>
  <si>
    <t>Ohio - Preble County - Concrete Bridge Beam Launcher</t>
  </si>
  <si>
    <t>Ohio's Preble County Engineer's Office built a bridge beam launch device that consisted of a heavy-duty rail track system with an attached movable cart.  Reduces overall project costs and results in an annual savings of $25,000 and provides bridge crews project scheduling flexibility as compared to contracting a private crane operation.</t>
  </si>
  <si>
    <t>https://cdn-aws.labroots.com//479/2564//Ohio_-_Concrete_Bridge_Beam_Launcher_16071083973929998.pdf</t>
  </si>
  <si>
    <t>Ohio - Tuscarawas County - Bridge Building Process, time and safety improvements</t>
  </si>
  <si>
    <t>Re-engineered the county's bridge building process to improve efficiency and increase safety. Reduced motorist impact as closures were cut from six to four weeks. Reduced labor costs by spending fewer hours on site. Created additional off-season work for bridge crew. Improved safety by reducing work below grade by 90 percent. The time savings enables building more bridges during the construction season.</t>
  </si>
  <si>
    <t>https://cdn-aws.labroots.com//479/2564//Ohio_-_Bridge_Building_Process_-_Time_and_Safety_Improvements_16071083228646631.pdf</t>
  </si>
  <si>
    <t>Ohio - Vehicle and Equipment Reservation System</t>
  </si>
  <si>
    <t>Implementation of calendaring system created on an existing SharePoint platform to reserve pool cars and heavy equipment.  This system permits reservation of pool cars online, while also allowing for a calendar view of available resources. It provides details about each vehicle to permit staff to reserve the vehicle needed.</t>
  </si>
  <si>
    <t>https://cdn-aws.labroots.com//479/2564//Ohio_-_Equipment_Reservation_System_16071084786302848.pdf</t>
  </si>
  <si>
    <t>Ohio - Workspace Aggregation Architecture</t>
  </si>
  <si>
    <t>ODOT's Workspace Aggregation Architecture simplifies user experience, allows for rapid fulfillment of application deployment requests, and sets the stage for tighter integrations, improved automation, and increased efficiencies between enterprise systems.  Seamless user experience between multiple systems with SSO, and on-demand access to applications and data regardless of device type. Allowed ODOT to implement workforce teleworking for more than 1,600 employees in three days.</t>
  </si>
  <si>
    <t>https://cdn-aws.labroots.com//479/2564//Ohio_-_Workspace_Aggregation_16071085762674112.pdf</t>
  </si>
  <si>
    <t>Ohio_Northeast Ohio Distracted Driving Corridor</t>
  </si>
  <si>
    <t>ODOT partnered with the Ohio State Highway Patrol to create the state's first Distracted Driving Safety Corridor in 2018. The focus was to raise awareness and reduce distracted driving crashes, injuries, and fatalities through increased education and enforcement.  During the two-year deployment period, traffic crashes were reduced by 30 percent and injury crashes were reduced by 31 percent.  This safety corridor was the first of its kind in Ohio and believed to be the first in the nation.</t>
  </si>
  <si>
    <t>https://cdn-aws.labroots.com//479/2564//Ohio_-_Distracted_Driving_Corridor_16071084390621777.pdf</t>
  </si>
  <si>
    <t>OK</t>
  </si>
  <si>
    <t>Oklahoma_Guard Rail Cleaner</t>
  </si>
  <si>
    <t>The Guard Rail cleaner was fabricated from some scrap plate steel attached to a hydraulic arm and a piece of a discarded road grader blade. The plate steel is the connection point for a skid steer machine and the device is used to clean out vegetation and debris underneath guard rails. The blade can be rotated at different angles for better maneuverability.</t>
  </si>
  <si>
    <t>https://cdn-aws.labroots.com//479/2564//Oklahoma_Guardrail_Cleaner_Attachment_for_Skid_Steer_16055457912079927.pdf</t>
  </si>
  <si>
    <t>Oklahoma_Modification of the Weed Wiper for Roadside Vegetation Management</t>
  </si>
  <si>
    <t xml:space="preserve">The Weed Wiper is a trailer that is towed behind an ATV with a wick system that applies herbicides to targeted areas and to avoid drift on high wind days. The trailer has arms that fold out to create a wider swath. The device was modified with CV joints at the fold-out points to allow the arms to adjust to the terrain, creating better application of the herbicide and enhancing the safety of the machinery. </t>
  </si>
  <si>
    <t>https://cdn-aws.labroots.com//479/2564//Oklahoma_Modification_to_a_Weed_Wiper_for_Roadside_Managment_16061478538453531.pdf</t>
  </si>
  <si>
    <t>OR</t>
  </si>
  <si>
    <t>Oregon DOT - Innovative Uses for Ground Penetrating Radar</t>
  </si>
  <si>
    <t>The ground penetrating radar (GPR) technology has been used by Oregon DOT on pilot projects for underground utility location, pavement/concrete thickness, bridge deck analysis, abandoned railroad track location, and bedrock depth determination.  The use of GPR has allowed ODOT to do advanced investigations of unknown elements during the project development phase of projects which has provided significant savings in costs and reduced the potential of delays during construction.</t>
  </si>
  <si>
    <t>https://cdn-aws.labroots.com//479/2564//Oregon_DOT_-_Ground_Penetrating_Radar_-_Innovation_Showcase_1_16046306098666142.pdf</t>
  </si>
  <si>
    <t>Oregon DOT - Use of GPS Guided Equipment for Improved Maintenance Management</t>
  </si>
  <si>
    <t>Through an FY 2020 STIC project, Oregon DOT is utilizing precision guidance technology (EDC-4 initiative) to assist ODOT snowplow drivers with plowing roads during heavy winter storms and when there are low visibility conditions, to optimize ODOT's winter operations, reduce risk to their operators and the traveling public, and to ensure commodity flow.  GPS guided equipment has also provided cost savings for ODOT by reducing costs associated with retrieving snow-plows that have run off the road.</t>
  </si>
  <si>
    <t>https://cdn-aws.labroots.com//479/2564//Oregon_DOT_-_GPS_Guided_Equipment_for_Improved_Maintenance_-_Innovation_Showcase_2_16046349738922762.pdf</t>
  </si>
  <si>
    <t>Pennsylvania Department of Transportation Pervious Pavement</t>
  </si>
  <si>
    <t xml:space="preserve">Pervious pavements provide a valuable stormwater management benefit to help offset the costs of constructing and maintaining traditional Stormwater Control Measures, like retention basins. </t>
  </si>
  <si>
    <t>https://cdn-aws.labroots.com//479/2564//Pennsylvania_Pervious_Pavement_16052861154926023.pdf</t>
  </si>
  <si>
    <t>PR</t>
  </si>
  <si>
    <t>Puerto Rico_High Crash Location Report</t>
  </si>
  <si>
    <t>The High Crash Location Report is a document that guided Puerto Rico to a better understanding of the roadway locations that need more attention from the 4Es in order to reduce the number of fatalities and serious injuries caused by traffic crashes.</t>
  </si>
  <si>
    <t>https://cdn-aws.labroots.com//479/2564//Puerto_Rico_High_Crash_Location_Report_16073621530499660.pdf</t>
  </si>
  <si>
    <t>SC</t>
  </si>
  <si>
    <t>SCDOT's Applied Drone Technology Course, Unmanned Aerial System UAS</t>
  </si>
  <si>
    <t>A recent FHWA publication found that all 50 state DOT's are using Unmanned Aircraft Systems (UAS), commonly referred to as "drones," in some capacity.  As UAS equipment's cost can be relatively low, the most significant challenge limiting the benefit that this technology can provide is the lack of education and training.  The South Carolina Department of Transportation (SCDOT) aggressively addressed this issue by creating a 40-hour Applied Drone Technology Course with FY 2019 STIC funds.</t>
  </si>
  <si>
    <t>https://cdn-aws.labroots.com//479/2564//SCDOT_Unmanned_Aerial_Systems__UAS_16061477254431460.pdf</t>
  </si>
  <si>
    <t>SCDOT's SC511 Application - Crowdsourcing for Operations, incorporating the Waze App</t>
  </si>
  <si>
    <t>In 2020 South Carolina DOT completed a major overhaul to their 511 mobile app and website.  This update included the use of crowdsourced incident data.  The crowdsourced incident data provides users with valuable information while being a low-cost solution for South Carolina DOT.</t>
  </si>
  <si>
    <t>https://cdn-aws.labroots.com//479/2564//SC_Updating_511_System_to_including_Crowdsourced_Data_16052888059952202.pdf</t>
  </si>
  <si>
    <t>TN</t>
  </si>
  <si>
    <t>Tennessee- Regional Operations Forums</t>
  </si>
  <si>
    <t>Regional Operations Forums- Mainstreaming TSMO in Tennessee</t>
  </si>
  <si>
    <t>https://cdn-aws.labroots.com//479/2564//EDC_Summit_Innovation_Showcase__TDOT_ROF_update_16049560034869476.pdf</t>
  </si>
  <si>
    <t xml:space="preserve">Tennessee Traffic Incident Management Training Facility &amp; Advanced TIM Training </t>
  </si>
  <si>
    <t xml:space="preserve">Tennessee Traffic Incident Management Training (TIM) Facility &amp; Advanced TIMs Training  </t>
  </si>
  <si>
    <t>https://cdn-aws.labroots.com//479/2564//EDC_Summit_Innovation_Showcase__TIM_Training_Site__Advanced_Training__16049562186649774.pdf</t>
  </si>
  <si>
    <t>TX</t>
  </si>
  <si>
    <t>Texas_Concrete Median Barrier for Flood-Prone Areas</t>
  </si>
  <si>
    <t xml:space="preserve">Concrete median barriers are used to prevent serious cross-median crashes by preventing penetration of passenger vehicles and trucks into on-coming traffic. During Hurricane Harvey, it was observed that solid concrete median barriers can act as an unintentional dam for flood waters. This raises the height of the flood waters and increases the severity of flooding on both the highway, the surrounding roads and adjacent communities. </t>
  </si>
  <si>
    <t>https://cdn-aws.labroots.com//479/2564//Texas_Concrete_Median_Barrier_for_Flood_Prone_Areas_1607362409166116.pdf</t>
  </si>
  <si>
    <t>Texas_Exploring Rapid Repair Methods for Embankment Slope Failure</t>
  </si>
  <si>
    <t xml:space="preserve">Recurring slope failures are common in Texas due to the extreme weather and soil conditions. The Texas Department of Transportation (TxDOT) annually spends millions of dollars to repair embankment slope failures along the state roads and highways. The proactive maintenance of highway embankments and cut slopes can significantly reduce the cost of emergency stabilization and improve highway operations. </t>
  </si>
  <si>
    <t>https://cdn-aws.labroots.com//479/2564//Texas_Exploring_Rapid_Repair_for_Embankment_Slope_Failure_16073624901295191.pdf</t>
  </si>
  <si>
    <t>Texas_GoCarma</t>
  </si>
  <si>
    <t xml:space="preserve">The Regional Transportation Council (RTC), NCTCOG Transportation Departments policy body established policies for all managed lanes, and one of those policies provides a High Occupancy Vehicle (HOV) toll discount during weekday peak periods.  The RTC directed staff to replace a manual HOV pre-declaration and roadside enforcement system, with an automated technology to remove the need for pre-declaration and improve the safety of our law enforcement officers._x000D_
</t>
  </si>
  <si>
    <t>https://cdn-aws.labroots.com//479/2564//Texas_GoCarma_16073625310251127.pdf</t>
  </si>
  <si>
    <t xml:space="preserve">Texas_Implementation of Pavement Rehabilitation and Design Strategy </t>
  </si>
  <si>
    <t xml:space="preserve">Designing economical long-life pavements to handle the intense traffic loads in the energy development areas presents many challenges to pavement designers. The intense loading and the need to keep the roadway operational at all-times are issues that require new materials and design approaches. Recent failures in South Texas indicate that current design approaches do not address these challenges. </t>
  </si>
  <si>
    <t>https://cdn-aws.labroots.com//479/2564//Texas_Implementation_of_Pavement_Rehab_and_Design_Strategy_16073625927801087.pdf</t>
  </si>
  <si>
    <t>Texas_Performance-based Planning Corridor Prioritization Tool and Corridor Eval.</t>
  </si>
  <si>
    <t xml:space="preserve">The Transportation Planning and Programming Division (TPP) at TxDOT created the Corridor Prioritization Tool (CPT) and the Corridor Evaluation Tool (CET), with performance-based planning and programming elements to statewide whole cycle of roadway system planning and project development. The Houston District has served as a pilot to scale down TPP's tools to the Houston Region. The CPT tool prioritizes corridors based on TxDOT's top priority goals. </t>
  </si>
  <si>
    <t>https://cdn-aws.labroots.com//479/2564//Texas_Performance-based_Planning_-_Corridor_Prioritization_Tool_and_Corridor_Evaluation_Tool_16070866250624840.pdf</t>
  </si>
  <si>
    <t>Texas_Situational Awareness for Emergency Response SAFER</t>
  </si>
  <si>
    <t xml:space="preserve">In 2008, City of Frisco leadership had a vision to provide first responders critical incident information through a common operating picture.  Unfortunately, no existing commercial off-the-shelf product could adequately accomplish that mission in its entirety.  City staff started in-house development of a Geospatial platform to provide a tool for situational awareness; hence, SAFER was born.  </t>
  </si>
  <si>
    <t>https://cdn-aws.labroots.com//479/2564//Texas_City_of_Frisco_Situational_Awareness_for_Emergency_Response_16073626275164076.pdf</t>
  </si>
  <si>
    <t>Texas_Sustainable Ways to Integrate Future Transportation SWIFT</t>
  </si>
  <si>
    <t xml:space="preserve">SWIFT is a data-driven, performance-based scenario planning tool that features a land use model and dynamic traffic assignment model to predict future outcomes across five performance areas, including: mobility, social, environmental, infrastructure, and economic.  This investigative model explores a wide range of feasible scenarios and evaluates their impact on the transportation system.  _x000D_
</t>
  </si>
  <si>
    <t>https://cdn-aws.labroots.com//479/2564//Texas_Sustainable_Ways_to_Integrate_Future_Transportation_16073626787342845.pdf</t>
  </si>
  <si>
    <t>Texas_Traffic Safety Improvements at Low Water Crossings</t>
  </si>
  <si>
    <t xml:space="preserve">According to the National Weather Service (NWS), there were 38 flood deaths in Texas in 2016. Studies suggest that of all flood victims, between 60 and 75 percent were motorists that became victims of road flooding. Many accidents, rescues, and deaths occur at low water crossings, and often at night. While it may be impractical to raise or remove all low water crossings across the state, there are low-cost measures to better alert the driving public to the risks of low water crossings._x000D_
</t>
  </si>
  <si>
    <t>https://cdn-aws.labroots.com//479/2564//Texas_Traffic_Safety_at_Low_Water_Crossings_16073623675324001.pdf</t>
  </si>
  <si>
    <t>Texas_Wrong-way Driver Pilot Project</t>
  </si>
  <si>
    <t>The Central Texas Regional Mobility Authority is piloting a program to proactively create a safer driving environment on the newly constructed 45SW Toll road using a wrong-way intelligent warning system at four locations.  Since the toll road's opening at the beginning of June 2019, 81 drivers corrected their direction after being alerted by the technology effectively preventing a wrong way driving accident.</t>
  </si>
  <si>
    <t>https://cdn-aws.labroots.com//479/2564//Texas_Wrong_Way_Driver_Pilot_16073627472426434.pdf</t>
  </si>
  <si>
    <t>UT</t>
  </si>
  <si>
    <t>Utah_Digital Delivery with Model-Based Design and Construction (MBDC)</t>
  </si>
  <si>
    <t xml:space="preserve">UDOT received an AID Demonstration grant to advance Digital Delivery and is working to create a repeatable process that includes the standards, organization, validation, and communication of data using digital models through the road construction lifecycle from design to construction to asset management.  </t>
  </si>
  <si>
    <t>https://cdn-aws.labroots.com//479/2564//UT_Digital_Delivery_with_Model_Based_Design_and_Construction__MBDC__16055670778514772.pdf</t>
  </si>
  <si>
    <t>Utah_Digital Traffic Cabinet Lock-and-Key System</t>
  </si>
  <si>
    <t xml:space="preserve">The Utah Department of Transportation has converted all traffic cabinets to an innovative digital lock-and-key system._x000D_
</t>
  </si>
  <si>
    <t>https://cdn-aws.labroots.com//479/2564//UT_Digital_Traffic_Cabinet_Lock-and-Key_System_16055671056659820.pdf</t>
  </si>
  <si>
    <t>Utah_High Polymer Single-Lift HMA</t>
  </si>
  <si>
    <t xml:space="preserve">The Utah Department of Transportation (UDOT) has a long history of using polymer-modified binders.  The use of these binders has all but eliminated rutting on UDOT roadways and has led to better cracking performance allowing UDOT to practice "good roads cost less" on long-life pavements._x000D_
</t>
  </si>
  <si>
    <t>https://cdn-aws.labroots.com//479/2564//Utah_High_Polymer_Single_Lift_HMA_16055600351227912.pdf</t>
  </si>
  <si>
    <t>Utah_Road Usage Charge Program</t>
  </si>
  <si>
    <t>The Utah Department of Transportation has implemented an innovative Road Usage Charge Program.</t>
  </si>
  <si>
    <t>https://cdn-aws.labroots.com//479/2564//Utah_Road_Usage_Charge_Program_16055601070528052.pdf</t>
  </si>
  <si>
    <t>Utah_Rural Intersection Conflict Warning System (RICWS)</t>
  </si>
  <si>
    <t xml:space="preserve">The Utah Department of Transportation has designed and deployed multiple Rural Intersection Conflict Warning Systems (RICWS)._x000D_
</t>
  </si>
  <si>
    <t>https://cdn-aws.labroots.com//479/2564//UT_Rural_Intersection_Conflict_Warning_System__RICWS__16055671634098160.pdf</t>
  </si>
  <si>
    <t>Utah_Stone Matrix Asphalt (SMA) in Utah</t>
  </si>
  <si>
    <t xml:space="preserve">UDOT uses SMA as the preferred surface type for any project with scope greater than preservation on all roads outside the major urban area.  </t>
  </si>
  <si>
    <t>https://cdn-aws.labroots.com//479/2564//Utah_Stone_Matrix_Asphalt_16055600821412777.pdf</t>
  </si>
  <si>
    <t>Utah_UAS Integration on Incident Management Team Vehicles</t>
  </si>
  <si>
    <t xml:space="preserve">The Utah Department of Transportation has integrated UAS on all of its freeway service vehicles to aid with traffic incident management and to help keep Utah moving._x000D_
</t>
  </si>
  <si>
    <t>https://cdn-aws.labroots.com//479/2564//UT_UAS_Integration_on_Incident_Management_Team_Vehicles_1605567134965155.pdf</t>
  </si>
  <si>
    <t>Utah_VPI: Mapping and Visualization Tools</t>
  </si>
  <si>
    <t xml:space="preserve">The Utah Department of Transportation used animated GIFs and short video visualizations to help people understand new traffic movements and active transportation trail connections at the conclusion of a 3-year interstate widening project. </t>
  </si>
  <si>
    <t>https://cdn-aws.labroots.com//479/2564//Utah_VPI_Mapping_and_Visualization_Tools_16055599587195003.pdf</t>
  </si>
  <si>
    <t>Utah_VPI: Project Visualizations &amp; Digital Tools to Enhance In-Person Events</t>
  </si>
  <si>
    <t>A couple of EIS projects collaborated on developing a process overview video. The video provides background information about the National Environmental Policy Act and the steps through each stage of an EIS. The video concludes with information about the public's role in providing comments and tips for providing comments with substantive content. The video is available on project websites and is designed to be played at public meetings to help orient people to the NEPA process.</t>
  </si>
  <si>
    <t>https://cdn-aws.labroots.com//479/2564//Utah_VPI_Project_Visualization_and_Digital_tools_16055600079742650.pdf</t>
  </si>
  <si>
    <t>VT</t>
  </si>
  <si>
    <t>Vermont A-GaME Implementatoin</t>
  </si>
  <si>
    <t>The objective of this project is to educate VTrans staff on geophysical tools and the various applications where technology can be deployed. The Geotechnical Section is hoping to develop an in-house manual that provides guidance and outlines risks, limitations, and benefits of each of the most relevant applications</t>
  </si>
  <si>
    <t>https://cdn-aws.labroots.com//479/2564//Vermont_A-GaME_16072100889449152.pdf</t>
  </si>
  <si>
    <t>Vermont Asset Management Information System</t>
  </si>
  <si>
    <t>VAMIS will be used to implement sound maintenance, preservation and rehabilitation strategies and to schedule, track, and manage the Agencies' key investment decisions. It will help the VTrans achieve the goal of making investments or asset improvements in a fiscally constrained and economically sustainable manner through a commitment to continued improvement and data driven, strategic decision making processes.</t>
  </si>
  <si>
    <t>https://cdn-aws.labroots.com//479/2564//Vermont_VAMIS_Final_16071939862678849.pdf</t>
  </si>
  <si>
    <t>Vermont HIVE-II: Updated Culvert Inspection Vehicle</t>
  </si>
  <si>
    <t>The Vermont Agency of Transportation (VTrans) must inspect approximately 9,600 small culverts annually. _x000D_
In this project, a next-generation culvert inspection vehicle, the Hydraulic Inspection Vehicle Explorer II ("HIVE-II"), is designed to meet VTrans requirements for efficient and effective low-cost culvert inspection. Optimal equipment for radio control and video transmission through small culverts is understood through theoretical analysis and a series of field tests.</t>
  </si>
  <si>
    <t>https://cdn-aws.labroots.com//479/2564//Vermont_EDC_Summit_HIVE-II_16061466953343023.pdf</t>
  </si>
  <si>
    <t>Vermont_GRS-IBS Technology used for Hartland Bridge Replacement Project</t>
  </si>
  <si>
    <t>GRS-IBS Technology used for Hartland Bridge Replacement Project</t>
  </si>
  <si>
    <t>https://cdn-aws.labroots.com//479/2564//VT_GRS-IBS_Technology_used_for_Hartland_Bridge_Replacement_Project_16055675620258383.pdf</t>
  </si>
  <si>
    <t xml:space="preserve">Vermont_Surveying and Cataloguing Vermonts Cultural Resources </t>
  </si>
  <si>
    <t>Surveying and Cataloguing Vermont's Cultural Resources Using GIS: Recent Progress and Next Steps</t>
  </si>
  <si>
    <t>https://cdn-aws.labroots.com//479/2564//VT_GIS_Cultural_Resources_in_Vermont_16071790738045979.pdf</t>
  </si>
  <si>
    <t>WA</t>
  </si>
  <si>
    <t>Washington_ NextGen Work Zone Database + the WZDx</t>
  </si>
  <si>
    <t>FHWA's Work Zone Data Initiative (WZDI) is developing a standard approach for collecting, organizing, and sharing data on the "when", "where", and "how" of work zone deployment. WZDI was born in response to the need for a standard on how to digitally describe and communicate dynamic work zone activities that take place on roads and highways. Standardized WZED enables effective coordination of activities and enhanced mobility and safety in and around work zones.</t>
  </si>
  <si>
    <t>https://cdn-aws.labroots.com//479/2564//Washington_NextGen_WZDB_EDC_Summit_Innovation_Showcase_FINAL_1607088260169629.pdf</t>
  </si>
  <si>
    <t>Washington_Transportation Asset Management for Roadsides</t>
  </si>
  <si>
    <t xml:space="preserve">WSDOT's innovative roadside management program is the culmination of a thirty year agency commitment to applying the principles of Integrated Roadside Vegetation Management (IRVM) in the design, construction, and ongoing maintenance of highway roadside landscapes in Washington. WSDOT has adapted mobile technology and GIS applications to map the overall inventory of highway maintenance work, including all elements of its IRVM plans. </t>
  </si>
  <si>
    <t>https://cdn-aws.labroots.com//479/2564//WSDOT-IRVM_11_10_2020_16071979324937707.pdf</t>
  </si>
  <si>
    <t>Washington_Webinar Wednesdays; Providing the latest in tech transfer</t>
  </si>
  <si>
    <t>WSDOT's Webinar Wednesdays provides participants the latest in technology transfer from WSDOT's Research Office. Webinar Wednesdays is a highly successful bimonthly tech transfer activity that engages a national- and sometimes, international - audience. Webinars showcase WSDOT's research projects with the intent to share our results for possible implementation at other State DOTs. All are welcome to attend the webinars, free. Persons who register but unable to attend will receive the recording.</t>
  </si>
  <si>
    <t>https://cdn-aws.labroots.com//479/2564//WSDOT_Webinar_Wednesdays_FINAL_16070022100693117.pdf</t>
  </si>
  <si>
    <t>WI</t>
  </si>
  <si>
    <t xml:space="preserve">WisDOT Collaborative Cloud-based PS&amp;E Review </t>
  </si>
  <si>
    <t xml:space="preserve">Collaboration during the PS&amp;E review process is critical for creating accurate and viable plan sets. WisDOT dissected its PS&amp;E review process, identified improvements, then sought appropriate technology to support the desired process. The result was implementation of Bluebeam ReVu's "˜Studio' feature which enables a source PDF plan set to be posted in a cloud environment and invites reviewers to add comments (in real time) to the single source. </t>
  </si>
  <si>
    <t>https://cdn-aws.labroots.com//479/2564//Wisconsin_PSE_Bluebeam_16061554664977718.pdf</t>
  </si>
  <si>
    <t>WisDOT Culvert Asset Management Program (CAMP)</t>
  </si>
  <si>
    <t>The Wisconsin DOT's Culvert Asset Management Program (CAMP) is a blend of process improvement with mobile devices and modern GIS technology. The implementation of the CAMP program has created an efficient and consistent inspection program for WI culverts leading to stronger asset management and improved coordination across multiple functional areas including planning, construction, operations and maintenance.</t>
  </si>
  <si>
    <t>https://cdn-aws.labroots.com//479/2564//Wisconsin_Culvert_Asset_Management_program_CAMP_16061496965682600.pdf</t>
  </si>
  <si>
    <t>WisDOT eConstruction File Sharing</t>
  </si>
  <si>
    <t>One of the key components to implementing eConstruction is seamless and secure access to data from the field along with access for partners. WisDOT sought to implement a robust, secure cloud-based file sharing and access platform to improve this process and meet the needs of field operations.</t>
  </si>
  <si>
    <t>https://cdn-aws.labroots.com//479/2564//Wisconsin__eConstruction_file_sharing_Box_16061485288701699.pdf</t>
  </si>
  <si>
    <t>WisDOT Ferry Crossing Count Tool</t>
  </si>
  <si>
    <t>The Merrimac Ferry crosses the Wisconsin River between Sauk and Columbia counties. The ferry generally operates April to November. The Merrimac Ferry, Wisconsin's only FREE ferry, takes about seven minutes for a single crossing."‹  The program is responsible for tracking the number of vehicles, buses, motorcycles, bicycles, and pedestrians using the ferry per trip. The new approach uses a mobile app on an iPad and allows the Operator to upload data live from the Ferry.</t>
  </si>
  <si>
    <t>https://cdn-aws.labroots.com//479/2564//Wisconsin_Ferry_Crossing_Counting_Tool_16061506335702989.pdf</t>
  </si>
  <si>
    <t>WisDOT Quantities to Plans Tool (Q2P)</t>
  </si>
  <si>
    <t xml:space="preserve">Quantities-to-Plans (Q2P) was developed by the Wisconsin Department of Transportation to create a single repository of construction bid item data that maintains a live link between the Engineer's estimate, quantity calculations, and the construction plan miscellaneous quantity sheets. </t>
  </si>
  <si>
    <t>https://cdn-aws.labroots.com//479/2564//Wisconsin_Quantities_to_Plans_Tool_Q2P_16061602829856510.pdf</t>
  </si>
  <si>
    <t>https://wisconsindot.gov/Pages/doing-bus/eng-consultants/cnslt-rsrces/tools/estimating/est-q2p.aspx</t>
  </si>
  <si>
    <t>Topic Area (Room)</t>
  </si>
  <si>
    <t>Asset Management &amp; Finance</t>
  </si>
  <si>
    <t>Maintenance &amp; Emergency Response</t>
  </si>
  <si>
    <t>Operations</t>
  </si>
  <si>
    <t>Design &amp; Construction</t>
  </si>
  <si>
    <t>Pavement &amp; Structures</t>
  </si>
  <si>
    <t>Technology &amp; Materials</t>
  </si>
  <si>
    <t>Safety</t>
  </si>
  <si>
    <t>Planning &amp; Environment</t>
  </si>
  <si>
    <t xml:space="preserve">A dynamic and interactive experience that helps community members and transportation partners visualize the pressing need for system improvements as well as the proposed solution.  _x000D_
</t>
  </si>
  <si>
    <t>CO_City of CaÃ±on City_Pipe Puller Device</t>
  </si>
  <si>
    <t>National STIC Showcase Presentations</t>
  </si>
  <si>
    <t>DDOT staff are regularly approached with ideas for pilots, tests, and demonstrations of emerging transportation technologies and concepts in the District. This vetting process brings a more consistent, strategic approach to responding to those requests.  Components of the 'pilot vetting' effort are: A Strategic Framework; Online portal with a common application; A cross-agency Evaluation Panel; and Standard Operating Procedure for Vetting Emerging Technology Pilots, Testing, and Demonstrations.</t>
  </si>
  <si>
    <t xml:space="preserve">The Traffic Speed Deflectometer (TSD) measures pavement structural response to the wheel load at traffic speed using a set of velocity-sensing lasers mounted on a trailer. _x000D_
</t>
  </si>
  <si>
    <t xml:space="preserve">GIS (Geographic Information System) for test holes performed on projects to minimize future requests. </t>
  </si>
  <si>
    <t>Software solution automates and improves the process of submitting, reviewing, approving, and posting data for Transportation related products for all users resulting in communication improvements, processing efficiencies, and reduced staff time.</t>
  </si>
  <si>
    <t xml:space="preserve">Gainesville SPaT Trapezium moves the needle on safety [S], mobility [M], innovation [I] workforce development [D] by leveraging emerging technologies for the benefit of all road users._x000D_
</t>
  </si>
  <si>
    <t>FDOT has committed to reach WWD Vision Zero through its statewide initiative</t>
  </si>
  <si>
    <t xml:space="preserve">The project advanced GDOT's real-time data collection  system that helps manage rigid pavement assets (i.e., CRCP and JPCP) through standardized procedures for prioritizing maintenance and rehabilitation projects and allocating funding by considering various risk metrics. _x000D_
</t>
  </si>
  <si>
    <t xml:space="preserve">This research supports successful delivery of time-driven projects while managing their inherent volatility risks. The Flash Track Readiness Assessment Toolkit:_x000D_
- Assesses team's readiness to undertake projects on Flash Track basis._x000D_
- Identifies practices that can remedy the team's weaknesses and thus enhancing their performance._x000D_
</t>
  </si>
  <si>
    <t xml:space="preserve">This research identified and prioritized best practices that are crucial for the successful completion of time-driven projects, and developed a Flash Track readiness assessment toolkit.  </t>
  </si>
  <si>
    <t>This research supports successful delivery of time-driven projects while managing their inherent volatility risks. The Flash Track Readiness Assessment Toolkit:
- Assesses team's readiness to undertake projects on Flash Track basis.
- Identifies practices that can remedy the team's weaknesses and thus enhancing their performance.</t>
  </si>
  <si>
    <t>In this project, the Iowa Highway Research Board sponsored the use of a commercial 3D clay printer to print small-scale clay, paste, and concrete mortar objects. The study aimed at exploring the feasibility of developing 3D printable concrete mixtures and evaluating their potential uses for transportation infrastructure.</t>
  </si>
  <si>
    <t>MDOT Operations Dashboard provides an internal common operational picture simplifying work, improving safety and customer experience.  The Dashboard empowers MDOT decision makers with the latest and best available information to quickly and easily make informed data driven operational decisions.</t>
  </si>
  <si>
    <t>MDOT Operations Dashboard provides an internal common operational picture simplifying work, improving safety and customer experience.  The Dashboard empowers MDOT decision makers with the latest and best available information to quickly and easily make informed data driven operational decisions.  </t>
  </si>
  <si>
    <t xml:space="preserve">MDOT SHA is using the devices to provide real-time road weather data to assist Operations Managers with treatment decisions for specific road conditions. The MARWIS devices utilize infrared measuring via four emitting and two receiving diodes that capture the reflecting behavior of the road surface at varying wavelengths. The road condition is indicated by the captured values.   The three-phase pilot program resulted in 100 units permanently mounted to fleet vehicles deployed Statewide.   
</t>
  </si>
  <si>
    <t xml:space="preserve">MDOT SHA is using the devices to provide real-time road weather data to assist Operations Managers with treatment decisions for specific road conditions. The MARWIS devices utilize infrared measuring via four emitting and two receiving diodes that capture the reflecting behavior of the road surface at varying wavelengths. The road condition is indicated by the captured values.   The three-phase pilot program resulted in 100 units permanently mounted to fleet vehicles deployed Statewide.   </t>
  </si>
  <si>
    <t>The hitch-mounted digital message sign (DMS) improves worker safety by alerting drivers to changing conditions, and it can keep pace with a crew's progress along the road. The sign has a large, highly visible display yet folds easily to fit into the bed of the pickup truck for transport. Affixed directly to a standard hitch on a pickup truck, the mobile DMS can keep up with a work crew as it progresses along the road. It can be preprogrammed with a variety of commonly used messages.</t>
  </si>
  <si>
    <t xml:space="preserve">Local agencies often receive communications from residents about traffic or unsafe drivers. In many cases, citizens ask a local agency to install traffic control measures. These requests may be received by phone, by email, through social media, in person or at local council meetings. In response, Minnesota's Local Road Research Board developed a guide for city and county agencies that provides clear, recommended procedures for responding to citizen requests for traffic safety measures. </t>
  </si>
  <si>
    <t>Concrete bridge girder ends can be repaired for only $5,000 to $10,000, using a new method scientifically validated by the Minnesota Department of Transportation. The findings will help MnDOT and other transportation agencies avoid more intensive repair techniques, which can cost hundreds of thousands of dollars and require several weeks of bridge lane closures. https://www.youtube.com/watch?v=D6KPeZ9mtZ0, Contact: Paul Pilarski, MnDOT Bridge Office, paul.pilarksi@state.mn.us, (651) 366-4562</t>
  </si>
  <si>
    <t>The 2020  Build A Better Mousetrap Award (BABM) was given for an Anti-Jackknife Device to Scott Ainsley and Mark Crago in NJDOT's Operations Training Unit. They developed this early warning device to prevent jackknifes and damage to trucks and trailers during new employee CDL training.  NJDOT had four incidents during new employee training for the Commercial Driving License test which resulted in vehicles and trailers getting damaged from jackknifing the trailer while practicing maneuvers.</t>
  </si>
  <si>
    <t xml:space="preserve">NJDOT's Pavement and Drainage Management and Technology Unit is advancing the use of Pavement Preservation treatments on the state's roads to increase safety, enhance durability, improve customer experience and minimize costs. Pavement rehabilitation is needed for deficient roadways, but pavement preservation can extend pavement life for state highways in good and fair condition. _x000D_
</t>
  </si>
  <si>
    <t xml:space="preserve">The 2018 NJDOT Build a Better a Mousetrap Award was given to NJDOT Crew 333 for the Roncovitz Post Pusher and Post Puller. This innovation is a means to put posts in the ground without using a sledge hammer and pounding cap. The approach is a very efficient way to handle the placement of post stubs while reducing the risk of injury to the operations workforce. </t>
  </si>
  <si>
    <t>A research team working with NJDOT designed an automated traffic signal performance measurement system (ATSPM) based on existing open-source software to develop an economically justifiable ATSPM for arterial traffic management in New Jersey.</t>
  </si>
  <si>
    <t xml:space="preserve">NJDOT has used drones in emergency situations to investigate large slope failures and to inform design on rockfall mitigation projects. On I-287, a drone equipped with a high-resolution camera was able to take photographs and videos revealing a broken drainage pipe that was contributing to erosion that required immediate remediation. The use of a drone was safer and more cost effective than using a team of workers to investigate. </t>
  </si>
  <si>
    <t xml:space="preserve">In major storm events, such as Hurricane Dorian in 2019, NCDOT used data from the Coastal Emergency Risk Assessment website to obtain storm surge data predictions for the event.  In the GIS web application, it was easy to see which coastal bridges were in the predicted storm track and quickly assess whether any of these could potentially be vulnerable to damage from the approaching storm.  </t>
  </si>
  <si>
    <t>FREEVAL is a powerful macroscopic freeway analysis tool based on the Highway Capacity Manual. FREEVAL is a nationally available software that provides capacity, work zone impact, managed lanes and time reliability analysis. NCDOT has been using this customized software application to conduct in-house analysis of freeway facilities which saves considerable time and money for staff and is used to better plan for treatments to save drivers time on freeways.</t>
  </si>
  <si>
    <t>AWS is not a new or particularly flashy form of intersection control but what is innovative is North Carolina's systemic, widespread application of AWS as a safety strategy for high risk rural intersections.  The NCDOT Traffic Safety Unit has identified hundreds of additional potential candidate intersections for AWS through the Highway Safety Improvement Program, with site investigation and project development underway.</t>
  </si>
  <si>
    <t xml:space="preserve">Business 40, a section of freeway that runs through the middle of Winston Salem, was closed in both directions in order to complete a major construction project that included widening and modernizing the highway, multimodal improvements, and enhanced connections for pedestrians and bicyclists. This project was completed in just fourteen months; reopening 6 months ahead of an already aggressive schedule. </t>
  </si>
  <si>
    <t xml:space="preserve">The primary goal of the demonstration in Lee County on March 13, 2019, was to evaluate the ability of the drone platform to visualize and photo document individual sign components commonly reviewed during routine sign inspections. The demonstration proved to meet the requirements of the visual inspection and provided improved effectiveness, efficiency, and safety over traditional methods. _x000D_
</t>
  </si>
  <si>
    <t xml:space="preserve">Enhancing wetland prediction models further exemplifies how innovative technologies can be used to speed the environmental assessment process and ultimately advance transportation projects while protecting the environment._x000D_
This research project developed automated GIS-based methods to determine conditions and types for predicted wetlands. This will allow resource agencies and NCDOT to make more efficient decisions on alternative routes during the transportation planning process. _x000D_
</t>
  </si>
  <si>
    <t>ODOT's Cincinnati area district developed an internal communication program called the
Roadshow. At the Roadshow representatives from the Planning and Engineering Departments visited the county garage workforce. Improved relationships have led to better communication and more informed staff resulting
in better maintenance of the existing system. Engineers and planners receive valuable feedback from maintenance forces on roadway issues.</t>
  </si>
  <si>
    <t>ODOT's Cincinnati area district developed an internal communication program called the Roadshow. At the Roadshow representatives from the Planning and Engineering Departments visited the county garage workforce.  Improved relationships have led to better communication and more informed staff resulting in better maintenance of the existing system. Engineers and planners receive valuable feedback from maintenance forces on roadway issues.</t>
  </si>
  <si>
    <t>Attached a steel plate (Snow Diverter) to the top, edge line side of the snowplow. Alters the way snow is discharged from the plow and reduces the volume of snow that strikes a mailbox.  Prevents snow discharged from the plow knocking over mailboxes, reduces costs associated with mailbox replacement claims, reduced complaints means fewer upset constituents.</t>
  </si>
  <si>
    <t>Re-engineered the county's bridge building process to improve efficiency and increase safety.  Reduced motorist impact as closures were cut from six to four weeks. Reduced labor costs by spending fewer hours on site. Created additional off-season work for bridge crew. Improved safety by reducing work below grade by 90 percent. The time savings enables building more bridges during the construction season.</t>
  </si>
  <si>
    <t xml:space="preserve">Implementation of calendaring system created on an existing SharePoint platform to reserve pool cars and heavy equipment. This system permits reservation of pool cars online, while also allowing for a calendar view of available resources. It provides details about each vehicle to permit staff to reserve the vehicle needed.
</t>
  </si>
  <si>
    <t>ODOT partnered with the Ohio State Highway Patrol to create the state's first Distracted Driving Safety Corridor in 2018. The focus was to raise awareness and reduce distracted driving crashes, injuries, and fatalities through increased education and enforcement. During the two-year deployment period, traffic crashes were reduced by 30 percent and injury crashes were reduced by 31 percent. This safety corridor was the first of its kind in Ohio and believed to be the first in the nation.</t>
  </si>
  <si>
    <t>The Regional Transportation Council (RTC), NCTCOG Transportation Departments policy body established policies for all managed lanes, and one of those policies provides a High Occupancy Vehicle (HOV) toll discount during weekday peak periods.  The RTC directed staff to replace a manual HOV pre-declaration and roadside enforcement system, with an automated technology to remove the need for pre-declaration and improve the safety of our law enforcement officers.</t>
  </si>
  <si>
    <t xml:space="preserve">In 2008, City of Frisco leadership had a vision to provide first responders critical incident information through a common operating picture.  Unfortunately, no existing commercial off-the-shelf product could adequately accomplish that mission in its entirety.  _x000D_
City staff started in-house development of a Geospatial platform to provide a tool for situational awareness; hence, SAFER was born.  </t>
  </si>
  <si>
    <t>The Utah Department of Transportation has converted all traffic cabinets to an innovative digital lock-and-key system.</t>
  </si>
  <si>
    <t>The Utah Department of Transportation (UDOT) has a long history of using polymer-modified binders.  The use of these binders has all but eliminated rutting on UDOT roadways and has led to better cracking performance allowing UDOT to practice "good roads cost less" on long-life pavements.</t>
  </si>
  <si>
    <t>The Utah Department of Transportation has designed and deployed multiple Rural Intersection Conflict Warning Systems (RICWS).</t>
  </si>
  <si>
    <t>The Utah Department of Transportation has integrated UAS on all of its freeway service vehicles to aid with traffic incident management and to help keep Utah moving.</t>
  </si>
  <si>
    <t>VAMIS will be used to implement sound maintenance, preservation and rehabilitation strategies and to schedule, track, and manage the Agencies' key investment decisions. It will help the VTrans achieve the goal of making investments or asset improvements in a fiscally constrained and economically sustainable manner through a commitment to continued improvement and data_x000D_
driven, strategic decision making processes.</t>
  </si>
  <si>
    <t>Planning, Engineering, Maintenance, Design, Environment, Construction, Funding, Operations​</t>
  </si>
  <si>
    <t>Attached a steel plate (Snow Diverter) to the top, edge line side of the snowplow.​
Alters the way snow is discharged from the plow and reduces the volume of snow that strikes a mailbox.​
The addition of the snow diverter causes a gap in the discharge and greatly reduces the flying snow’s energy when striking the mailbox.​
The 3/16 plate steel to make the diverter was fabricated using in-house labor.​
An average of four hours is required to cut the material to shape, weld, paint, and install it.​</t>
  </si>
  <si>
    <t>http://www.dot.state.oh.us/Divisions/Planning/LocalPrograms/LTAP/Documents/Ohio_LTAP_Center_Build_a_Better_Mousetrap_Competition_2015.pdf​</t>
  </si>
  <si>
    <t>Maintenance, Snow and Ice Control, Equipment, Weather​</t>
  </si>
  <si>
    <t>Developed and installed secondary hitch system mounted to the rear of a construction trailer.​
Addresses the challenge of transporting multiple pieces of equipment to the job site. ​
Four-member crews transport tools and required equipment for jobs via optimally two trucks and trailers. ​
Often a third truck would be required for additional equipment. The installed secondary hitch system enabled triples to be towed and eliminated the need for the third truck.​
The total length with the truck, trailer, and additional machinery measured 52 feet. There is no prohibition to tow triples in Ohio if the total length does not exceed 65 feet. ​
The low-cost solution was assembled primarily with in-stock parts in approximately four hours.​</t>
  </si>
  <si>
    <t>http://www.dot.state.oh.us/Divisions/Planning/LocalPrograms/LTAP/Documents/Ohio_LTAP_Center_Build_a_Better_Mousetrap_Competition_2016.pdf​</t>
  </si>
  <si>
    <t>Operations, Maintenance, Equipment​</t>
  </si>
  <si>
    <t>Reduced friction, particularly on ramps can lead to loss of control for vehicles. ​
Tires polish the pavement surface over time which increases the potential of slide offs and crashes. ​
Areas where friction loss was occurring and leading to unsafe conditions were identified. ​
County crews were deployed to fine mill the ramp (about a quarter of an inch) to remove a small layer of asphalt to create friction on the ramps to reduce accidents.​
This method is most cost-effective when the pavement otherwise has several years of service life remaining and the milling can be done in lieu of placing new pavement.​</t>
  </si>
  <si>
    <t>Roadway safety.​
Ramp grinding is especially beneficial during wet, slippery conditions. ​
Work conducted by in-house crews.​</t>
  </si>
  <si>
    <t>Safety, Maintenance, Pavement​</t>
  </si>
  <si>
    <t>The research started as an ODOT project and later included the locals because the Amish use state, local, and township routes. ​
The Amish shoe their horses to worst-case scenarios. The horses struggled to get traction during the colder months on Township roads due to the type of mix being used. This finding prompted the state, county engineers, and townships to form a task force with the Amish leading.  ​
Roadways in Ohio with heavy Amish buggy traffic see more frequent partial depth repairs as the system encounters more damage. ​
This project was initiated by ODOT and the Ohio Research Initiative for Locals to improve the performance and service life of partial depth repairs performed on Amish buggy routes in Ohio and reduce their life cycle costs.​
Different safe, cost effective, and durable alternative horseshoes were designed and evaluated.​
New asphalt mixes that have much better resistance to damage were designed and evaluated.​
​</t>
  </si>
  <si>
    <t>Alternative horseshoes can reduce the stress to the roads by at least 45 percent and reduce costs of Amish buggy routes by at least 40 percent.​
Savings is not just in developing shoes that  cause less damage to state and local routes but working together to get them accepted and Safe for the Amish community. ​</t>
  </si>
  <si>
    <t>http://www.dot.state.oh.us/groups/oril/projects/Pages/Evaluation-of-Partial-Depth-Pavement-Repairs-on-Routes-Heavily-Traveled-by-Amish-Horse-and-Buggies-Phase-2.aspx​</t>
  </si>
  <si>
    <t>Pavement, Materials, Maintenance, Public Involvement, Safety, Planning, Design​</t>
  </si>
  <si>
    <t>Ohio’s Preble County Engineer’s Office built a bridge beam launch device that consisted of a heavy-duty rail track system with an attached moveable cart. ​
During the staging process, the beam launcher is hoisted across the span of the bridge abutments. A cart, made of a truck fifth wheel on heavy duty casters, is permanently attached to the rail. The beam launch requires the use of a rubber- tired loader, a rubber-tired excavator, and a track excavator. ​
A semi-truck, with the loaded beam, backs up to the bridge. The loader attaches to one end of the beam, while the excavator attaches to the other end of the beam. The beam is then hoisted onto the beam launch. One end of the beam fits onto the launch cart, while the other beam is still secured to the loader. ​
The loader attached to the rear of the beam then slowly moves forward. The forward end of the beam that is attached to the cart, then slowly wheels across the track to the other side of the bridge span. Two excavators, one located at each abutment wall, will then lift the beam off the cart equally. The beam is then set into place. It takes approximately four hours to set eight beams using the same amount of labor that it would have taken using a crane.​</t>
  </si>
  <si>
    <t>Reduces overall project costs and results in an annual savings of $25,000.​
Provides bridge crews project scheduling flexibility as compared to contracting a private crane operation.​</t>
  </si>
  <si>
    <t>http://www.dot.state.oh.us/Divisions/Planning/LocalPrograms/LTAP/Documents/Ohio%20LTAP%20Center%20Build%20a%20Better%20Mousetrap%20Competition.pdf​</t>
  </si>
  <si>
    <t>Maintenance, Structures​</t>
  </si>
  <si>
    <t>Re-engineered the county’s bridge building process to improve efficiency and increase safety.​
Engineering-standard abutment wall cage design - ordered rebar for each abutment that was bent and shipped in kit form. ​
Designed cage-tying jigs and had them fabricated by an outside vendor. ​
Purchased a lifting beam to load and set cages and forms allowing for the pre-assembly of abutment wall cages in the off season. ​
Saved significant time and reduced exposure spent below grade tying steel and setting form panels individually. ​
Form panels were shop-assembled and lowered into place along with the pre-fabricated wall cages. ​
Purchased other labor-saving and safety-related equipment and items. ​</t>
  </si>
  <si>
    <t>Reduced motorist impact as closures were cut from six to four weeks​
Reduced labor costs by spending fewer hours on site​
Created additional off-season work for bridge crew​
Improved safety by reducing work below grade by 90 percent​
Time savings enables building more bridges during the construction season​</t>
  </si>
  <si>
    <t>https://www.fhwa.dot.gov/clas/pdfs/2010_mousetrap_entry_booklet.pdf​</t>
  </si>
  <si>
    <t>Construction, Structures, Operations,  ​</t>
  </si>
  <si>
    <t>Implementation of calendaring system created on an existing SharePoint platform to reserve pool cars and heavy equipment.​
 Simplifies scheduling and maximizes usage.​
This system permits reservation of pool cars online, while also allowing for a calendar view of available resources.​
It provides details about each vehicle to permit staff to reserve the vehicle needed.​
Reservations are approved, denied, or modified by the vehicle or equipment “owner.”​
Email notification allows for convenient notice of reservation status.​</t>
  </si>
  <si>
    <t>Maximizes use of available pooled vehicles and equipment and enables easier “contactless” pickup of vehicles and equipment.​
Reduces costs by lowering the need for rented equipment.​
Increases tracking of available pooled vehicles and equipment.​</t>
  </si>
  <si>
    <t>Equipment, Operations​</t>
  </si>
  <si>
    <t>ODOT’s Workspace Aggregation Architecture simplifies user experience, allows for rapid fulfillment of application deployment requests, and sets the stage for tighter integrations, improved automation, and increased efficiencies between enterprise systems.​
This componentized approach enables ODOT’s Division of Information Technology to achieve one of its primary objectives: “Any app, on any device, from anywhere.”​
Each component of the architecture is vendor and solution agnostic by design, so that ODOT can replace any specific technology with a comparable alternative, as long as that alternative is capable of API/REST/SOAP integration with other technologies in the stack.  As a result, IT can continuously review and adopt technologies which provide the greatest benefits to ODOT, without the need to rebuild from scratch every time a component of the architecture is replaced with an alternative.​</t>
  </si>
  <si>
    <t>Seamless user experience between multiple systems with SSO, and on-demand access to applications and data regardless of device type.  Allowed ODOT to implement workforce teleworking for more than 1,600 employees in three days.​
Tight integrations between components allow IT to leverage cross-platform workflow and task automation.​
Micro segmentation enables IT to securely and selectively expose classically internal-network only applications and services to external partners rapidly.​</t>
  </si>
  <si>
    <t>Endpoints, Architecture, Technology​</t>
  </si>
  <si>
    <t>ODOT partnered with the Ohio State Highway Patrol (OSHP) to create the state's first Distracted Driving Safety Corridor in April 2018.​
The focus was to raise awareness and reduce distracted driving crashes, injuries, and fatalities through increased education and enforcement.​
ODOT and OSHP collaborated on establishing the corridor to alert drivers of the high number of injury crashes on I-80/I-76.​
A public awareness campaign was also developed to help educate the public about distracted driving dangers.​
Statistical heat maps identified high crash locations to establish the 17-mile target area in northeast Ohio.​
This safety corridor was the first of its kind in Ohio and believed to be the first in the nation. ​</t>
  </si>
  <si>
    <t>During the two-year deployment period, April 2018 through April 2020, traffic crashes were​
reduced by 30 percent and injury crashes were reduced by 31 percent.​
​
Similar corridors have been constructed or are being planned in an additional 13 Ohio counties.​</t>
  </si>
  <si>
    <t>Distracted Driving​
High Crash Locations​
Safety​
Driver Education​
Traffic Enforcement​</t>
  </si>
  <si>
    <t>"THE RUTBUSTER" is a quick attach implement fabricated for use on a skid steer loader.  The multi-use attachment provides for the ability to quickly and efficiently complete a variety of tasks routinely encountered by DOTD maintenance units.  Since its inception the device has been used to fill in ruts in asphaltic roadway wheelpaths, pave asphalt shoulders, asphalt roadway/turnout widening, cutting isolated high shoulder locations, placing RAP on shoulders, and to cap small isolated locations with asphaltic concrete (cross drain replacements, base failures, etc.).  ​
The device was designed using the same basic concept as the back end of a standard asphalt paver, including floating side panels along with the ability to easily adjust paving thickness and throat width. In its current configuration the strike off portion of the unit is 50 inches wide for use in conjunction with our 48 inch wide milling machine for the purposes of rutting repair.  Optional rear strike off plates can be constructed for desired widths and are easily swapped out in as little as 5 minutes. It should be noted that initial milling is not required and is OPTIONAL based on severity of rutting and desired finished product. When the milling machine is used to repair rutted wheelpaths, you can easily mill, sweep, tack, and lay the hot mix in one continuous train using only one lane closure for the entire operation. ​
Use of the RUTBUSTER requires minimal handwork and achieves a more aesthetically pleasing finished product.  Motor grader tire tracks in the asphalt are a thing of the past. From a material cost standpoint, the design of the apparatus results in an efficiency that is unattainable when utilizing a motor grader for placement.  This leads to material cost savings due to the decreased waste and increased yield (LF/Ton). The increased production rate also means shorter duration lane closures, resulting in less inconvenience to the traveling public.  ​
The initial Rutbuster was fabricated from scrap components on the found on the yard.  Subsequent units cost about $800 in materials + ~ 40 man-hours of labor.  This extremely innovative attachment fills a variety of needs with a very low cost to manufacture all while utilizing existing equipment already possessed by most maintenance gangs. ​
​</t>
  </si>
  <si>
    <t>Improved Productivity and Reduced Unit Cost​
Prior method for filling ruts included use of a motor grader with a typical productivity of 500 – 1,000 LF/Day.  ​
With Rutbuster, productivity improved to ~10,000 LF/Day.  ​
Productivity with Rutbuster is primarily limited by the efficiency of delivering material to the wheelpath.​
Multiple other applications as described in overview section.​</t>
  </si>
  <si>
    <t>Operations, Equipment, Attachment​</t>
  </si>
  <si>
    <t>Annual Reports communicate the progress made toward strategic goals and objectives of the Department. ​
Previously the Annual Report was 55 pages long with very few graphics or pictures.​
Our communications department wanted to make the report more reader-friendly and converted the 55 pg report into a 4 page, high color info graph.​
The Department’s accomplishments are represented, the employees are featured in photos and the publication is easily distributed and understood.​
This innovation is categorized under the Customer Service umbrella at ITD.​</t>
  </si>
  <si>
    <t>Annual report information is more reader-friendly​
Increased employee morale​
Easy to distribute and understand: Facts at your Fingertips.​</t>
  </si>
  <si>
    <t>Continuous Improvement:​
Laura Meyer: 208-332-7883 laura.meyer@itd.Idaho.gov​
Public Affairs Manager:​
Vince Trimboli: 208-334-8817​
Vincent.Trimboli@itd.idaho.gov ​</t>
  </si>
  <si>
    <t>Annual Report, Infographics, ​
Public Involvement​</t>
  </si>
  <si>
    <t>Unlike the static Port of Entry locations, Roving POE inspectors must set up temporary signage at each individual inspection site directing commercial vehicles to slow down and stop for inspection. These temporary signs (stored in the back of each RPOE truck) must be assembled on the side of the road with each inspection site requiring 3 signs for each direction of travel into the inspection site. These signs are also subject to the ambient wind of the inspection site as well as wind created by passing vehicles. Often during times of high wind these signs are blown over forcing Inspectors to close the inspection site and fix the overturned sign.​
A solution to this was to create and install permanent signage base posts at the inspection site locations. These posts were fabricated using materials already purchased and used by the department. Inspectors are able to quickly set up regulatory signage at their Roving inspection sites that is not affected by the wind or passing traffic.  It also reduces the amount of time Inspectors are exposed to traffic. When not in use the signage base posts are covered by standard delineator post covers that both assist in marking the location of the posts for future use and adding to road shoulder visibility for the traveling public.​</t>
  </si>
  <si>
    <t>This innovation not only saves time and improves safety for Port of Entry Inspectors it has also been adopted by a number of county highway districts for locations that are common work zone areas where permanent signage is not authorized. ​
Each permanent signage base post cost only ~$15 to manufacture using materials already on hand. A comparative cost for permanent signage at an inspection or work location cost ~$400 for similar sized signage used by Port of Entry employees.​</t>
  </si>
  <si>
    <t>Continuous Improvement:​
Laura Meyer: 208-332-7883 laura.meyer@itd.Idaho.gov​
DMV Division Administrator:​
Alberto Gonzalez: 208-334-8234​
Ned.Parrish@itd.Idaho.gov ​</t>
  </si>
  <si>
    <t>Safety, POE, Signs, DMV​</t>
  </si>
  <si>
    <t>Incremental savings that really adds up!​
Collecting Roadkill data helps ITD make design choices that benefit both the environment and our travelers.  The data helps IDFG learn more about the migratory patterns of the animals in the corridor. ​
ITD partnered with IDFG to increase the efficiency and accuracy of collecting the data through the use of a mobile app called Survey 123.​
Previously it took 5 min for staff to log an incident.  The data then passed through 6 hands before it could be utilized.​
NOW: it takes 2 min/entry and goes directly to the database to be used by both agencies.​
It has the added benefit of an interactive dashboard, so users can filter down to the info they need quickly and easily.​</t>
  </si>
  <si>
    <t>Increased efficiency and accuracy of data collection​
Workers are more motivated to collect the data.​
Users can access the interactive dashboard​
Programming Survey 123 was fairly easy and integrates nicely between agencies.​</t>
  </si>
  <si>
    <t>Continuous Improvement:​
Laura Meyer: 208-332-7883 laura.meyer@itd.Idaho.gov​
Research:​
Ned Parrish: 208-334-8296​
Ned.Parrish@itd.Idaho.gov ​</t>
  </si>
  <si>
    <t>Mobile App, Roadkill, Agency Collaboration, Dashboards​</t>
  </si>
  <si>
    <t>This innovation solves Jersey Barrier drainage issues. ​
This innovative method is used to keep the scuppers clean and to prevent water from pooling in the travel lanes. Clean scuppers reduce the risk of cars hydroplaning. ​
This innovation reduces the amount of manpower needed to complete the task and prevents crews from standing on the side of the interstate blowing them out with an air compressor.​
It has the added benefit of utilizing equipment we already have that would otherwise have been dormant.​
​</t>
  </si>
  <si>
    <t>This innovation benefits Idaho driver’s and their safety by making it less likely to hydroplane due to excess on the road. ​
This also allows crews to be on the road less, and to save time by not having to constantly clean them out. ​</t>
  </si>
  <si>
    <t>Continuous Improvement:​
Laura Meyer: 208-332-7883 laura.meyer@itd.Idaho.gov​
District 3 Engineer​
Caleb Lakey: 208-334-8301​
Caleb.Lakey@itd.idaho.gov​</t>
  </si>
  <si>
    <t>Scupper Cleaner, Jersey Barrier, Deicer Conversion, Hydroplane​</t>
  </si>
  <si>
    <t>PIMA is an easy-to-use, highly accessible platform for managing the full public involvement process on all projects managed by an agency. PIMA allows project teams to:​
Collect and respond to stakeholder comments​
Organize and host virtual events​
Manage stakeholder databases​
Send and track bulk emails to stakeholder groups ​
Measure the effectiveness of outreach through various analytics ​
PIMA supplements in-person engagement by providing a simple way to gather and monitor feedback and events in a virtual setting. Originally developed by Iowa DOT in 2015, PIMA is now being used by over 15 agencies across the country. Through this consortium of transportation agencies, PIMA continues to grow and enhance to meet the variety of needs for the modern public engagement process.​</t>
  </si>
  <si>
    <t>The benefits of PIMA include: ​
Centralized and accessible management system​
Customizable comment forms and virtual events​
Easily exportable information for environmental documentation purposes​
Visualization of analytics ​
Available across all browsers and devices ​</t>
  </si>
  <si>
    <t>Virtual, Public, Involvement, Stakeholder, Engagement, Technology, Analytics, Documentation, Visualizations, Comments, Management</t>
  </si>
  <si>
    <t>The MassDOT Fluvial Geomorphology Program includes the Massachusetts Rivers &amp; Roads Training Program and improved project implementation to create more resilient infrastructure and protect rivers. ​
In 2018 MassDOT launched the Rivers &amp; Roads Training Program to integrate the field of fluvial geomorphology into the transportation sector across the Commonwealth. The trainings include an online introduction to fluvial geomorphology; a classroom course with river model flume table; and field trainings on river assessment and case studies. Modeled after a similar program in the state of Vermont, MassDOT has pulled together a multidisciplinary and interagency team of instructors from MassDEP, MassWildlife, the Division of Ecological Restoration, UMass Amherst and private sector consultants.  Over 300 trainees have attended the courses, including MassDOT designers, construction engineers, hydraulics engineers, and environmental personnel; municipal public works, planning, and conservation staff; consulting engineers, scientists, and planners; environmental agency staff; and members of non-governmental organizations.  To continue delivering training content during the COVID-19 pandemic, a video mini-series on stream assessment skills and project case studies is currently under development.​
MassDOT has utilized fluvial geomorphology to complement traditional engineering practices and many culvert, bridge, retaining wall and roadway projects across the state. The improved design of bridges and culverts to be geomorphically compatible with river and stream channels promote adequate conveyance of water, sediment, and large wood, while also allowing fish and wildlife to pass safely under roads. Alternatives to using traditional armoring to stabilize banks and protect infrastructure are promoted, such as decreasing flood velocities through floodplain restoration, restoring bankfull channel width, and installing naturalistic instream features that deflect flow away from critical infrastructure.  These designs have led to reduced environmental agency review timelines and efficient permitting.​
The integration of fluvial geomorphology into project development and asset management is increasing the resiliency of the Massachusetts transportation network and protecting rivers.</t>
  </si>
  <si>
    <t>Improved flood resiliency of culverts, bridges, retaining walls, &amp; roadways.​
Improved cost effectiveness of MassDOT’s surface transportation investments,  enhanced public safety, resilient emergency responder routes, minimize flood damage impacts to economy  ​
Environmental benefits: reduced river disturbance, fish &amp; wildlife passage, water quality protection, and instream habitat restoration.​
Streamlined permitting = time &amp; cost savings.  ​
Low potential for major permitting-phase design changes.​</t>
  </si>
  <si>
    <t>You can find out more about MassDOT’s Rivers &amp; Roads Training Program and other fluvial geomorphology initiatives by contacting Tim Dexter of the MassDOT Highway Division Environmental Services Section (contact information provided below).</t>
  </si>
  <si>
    <t>Key Words:  Fluvial Geomorphology; Rivers and Roads; Geomorphic Design Approach; Training; Resiliency; Flood; River; Stream; Culvert; Bridge; Fish; Habitat.</t>
  </si>
  <si>
    <t>MassDOT_Rivers &amp; Roads Training Program, Integration of Fluvial Geomorphology into Project Development</t>
  </si>
  <si>
    <t>Cutting edge software and radio-frequency identification (RFID) technology provides MassDOT with the digital tools it needs to manage, analyze, and track construction materials and assets.​
For decades, MassDOT has relied on an antiquated system of paper, hand-written test report forms, redundant data entry, and numerous decentralized databases to perform its daily functions, resulting in such inefficiencies as immense paper consumption, misfiling of documentation, delayed contract certification, misidentification, and lack of test data analytics.​
Today, we live in a “data-driven” society, compelled by data, rather than by intuition or anecdotal evidence.  To resolve these inefficiencies and to bring MassDOT into the “Digital Age”, MassDOT required a much-needed upgrade to its existing system, which is accomplished through the implementation of its newly developed laboratory information materials management system (LIMMS) software with radio-frequency identification (RFID) technology. ​
The LIMMS software is a highly efficient software ecosystem, which uses a system of computers, electronic identification tags, and cloud servers to manage, analyze, and track materials.​</t>
  </si>
  <si>
    <t>Ability to perform data analytics to make informed and data-driven decisions​
Enhanced chain of custody and tracking of materials​
Elimination of redundancies​
Reduction in paper consumption​
RFID tagging of construction materials and assets​
Statewide sharing of data and centralized database​
Time and cost savings</t>
  </si>
  <si>
    <t>You can find out more about MassDOT’s LIMMS software and RFID technology by contacting Richard Mulcahy of the MassDOT Research and Materials Section (contact information provided below).​</t>
  </si>
  <si>
    <t>Richard Mulcahy​
MassDOT Research and Materials Section​
Tel: (857) 368-3422​
Email:  Richard.Mulcahy@dot.state.ma.us</t>
  </si>
  <si>
    <t>Key Words:  Laboratory Information Materials Management System (LIMMS); Radio-Frequency Identification (RFID); Software; Technology; Manage; Analyze; Track; Tagging; Data</t>
  </si>
  <si>
    <t>The Town of Niles, New York had a flooding problem along their roadways because of a clogged cross culvert.   Highway Department officials found that beavers were packing the culvert with sticks and mud causing water to back up and flood the area.  To solve the problem, town highway officials grabbed some unused steel baskets from another job and built a Beaver Pipe cage to keep out the beavers and allow water to flow freely throughout the culvert.</t>
  </si>
  <si>
    <t>The solution cost the town less than $500 because they already had the main materials.  The Beaver Pipe Cage solved the flooding problems and forced the beavers out of the area.</t>
  </si>
  <si>
    <t>Flooding​
Local ​
Beavers​
Roadways​
Niles</t>
  </si>
  <si>
    <t>Mohave County, Arizona needed a solution for efficiently completing their annual inspections of 994 maintained culverts not included in the National Bridge Inventory, across 2,095 maintained road miles.  County officials say this was a large effort that required a system to maintain geospatial inventory, document culvert characteristics, rate culvert condition, enable image capture and timestamp and archive inspection findings in a central location, in real time and electronically.   Their solution was to develop a mobile application that featured easy data entry, a live dashboard with pie charts, color coded fonts to track progress and options for uploading photos, adding notes and generating quick reports.</t>
  </si>
  <si>
    <t>The MCPW’s culvert inspection mobile application increased inspection services speed and accuracy coupled with consistency in inspection performance across multiple staff.  The app improved culvert data and information management and workflows.  And it provides county officials a way to track trends in performance and maintenance  as well as other data.</t>
  </si>
  <si>
    <t>Mobile Application​
Mobile App​
Culvert​
Inspection​
Mohave</t>
  </si>
  <si>
    <t>Arapahoe County needed a solution for repairing hundreds of culverts damaged from large trucks and farming equipment making sharp turns on narrow roadways.   The repairs were expensive, time-consuming and required a disruption in traffic flow.   An Arapahoe County employee left a suggestion on a bulletin board known as the “Thought Spot” where employees can submit innovative ideas.   County management team leaders reviewed the suggestion and decided to conduct further research on the idea.   They came up with a “Jaws of Life” to pry open the crushed culverts.    Now, a job that took hours can now be done in minutes.   Arapahoe County says that although the “Jaws of Life” cost them $11,900, they have already paid themselves back with what they’ve saved repairing 12 culverts.   Overall, they expect to save over 300,000 using the Jaws of Life.​</t>
  </si>
  <si>
    <t>Saves time, money and effort repairing crushed culverts.  And, it is easily portable requiring only a battery for power.</t>
  </si>
  <si>
    <t>Jaws of Life​
Arapahoe​
Culverts​
Innovation</t>
  </si>
  <si>
    <t>The Gravel Saver Disc is a tool that clears away debris and vegetation from roadsides to keep them from being a hazard to drivers.   The problem with the Gravel Saver Disc is that it would often crack or break from getting hit with rocks or other solid objects and sometimes the vegetation would cause clogging on the machine.   LaMoure County, North Dakota created the Spring Load Arm Enhancement as an attachment to the Gravel Saver Disc giving it flexibility that allows rocks and vegetation to flow more freely with less clogging and breaking.​
This innovation cost LaMoure County $300.​</t>
  </si>
  <si>
    <t>Less time (a one hour job is now complete in 40 minutes)​
Less money (increases the life of a Gravel Saver Disc which means less money spent replacing it after it is broken)</t>
  </si>
  <si>
    <t>LaMoure County​
Spring Load​
Innovation​
Enhancement</t>
  </si>
  <si>
    <t>East Brandywine was faced with a storage problem.   Their storage facility was filled to capacity with large equipment and supplies.  Inside the facility were salt spreaders weighing 300 to 500 pounds each.  Moving these in and out of the fully loaded facility was a huge task that required multiple people and the use of a backhoe.   So, they came up with a Rolling Rack for Salt Spreaders for quick and easy access during the winter.   The Rolling Rack is a self-contained unit on wheels that can be used by a single person to load the salt spreaders onto trucks.   Because they built the Rolling Rack themselves using in-house materials, the innovation only cost them $50.</t>
  </si>
  <si>
    <t>Improved the amount of time it took to grab the salt spreaders and load onto the trucks.​
The salt trucks were able to get on the road quicker, which improved service delivery to residents.</t>
  </si>
  <si>
    <t>Salt Spreaders​
Innovation​
EastBrandywine Township</t>
  </si>
  <si>
    <t xml:space="preserve">The only way for Public Works inspectors to see inside culverts was to go in with a flashlight.  Of course, this was a physically challenging task that sometimes led to encounters with snakes and rodents.    Olmsted County wanted an alternative method for inspecting culverts so they came up with a 360 degree action camera and sled.   The camera is waterproof and can see a culvert from every angle.   The county purchased a laptop so that they see the inside of a culvert in real time and they created a ‘sled’ type feature to help push the camera in and out of the culverts during inspection.   This innovation cost the County $1240.    </t>
  </si>
  <si>
    <t>A recording of the inside of the culverts helps manage the culvert inspection program​
Improves amount of time it takes to conduct the inspections and it is less labor intensive for the inspectors.</t>
  </si>
  <si>
    <t>360 camera​
Olmsted​
Culverts</t>
  </si>
  <si>
    <t xml:space="preserve">The City of Wilmington needed a solution to better protect drivers and police officers at 4-way intersections following a natural disaster like hurricanes.   Typically, two rotations of four officers will be assigned to intersections where the traffic lights are out.   The City of Wilmington came up with the idea to use ‘cones’ as a temporary roundabout at those intersections.   One police officer is assigned to the intersection with the cones setup around the police car as a barrier warning drivers to slow down and go around.    The method improved safety at the intersections as there have been no wrecks using the temporary roundabouts.   And, with one policer assigned to work the roundabout, the city could make more officers available for other calls.   </t>
  </si>
  <si>
    <t>Wilmington​
Roundabouts​
Innovation</t>
  </si>
  <si>
    <t>In Clearwater County, Idaho, they began a recycling program that quickly grew and became popular in their communities.   Because of the increased demand for recycling, the County needed a larger recycling facility for the compactors and storage space for housing the large bales of recyclables.   The County only had enough money for a new structure and a roof.   There was no budget for brand new siding for bldg.   As they explored their options, they discovered that their maintenance yard had large amounts of old guard rail due to a new State requirement for new steel guard rails.  The County decided to recycle the old guard rails by using the materials as siding for their new bldg.</t>
  </si>
  <si>
    <t>Guardrails​
Clearwater County, Idaho​
Innovation</t>
  </si>
  <si>
    <t>In a separate effort to prevent back up accidents, District 2 crews in Moscow, ID created the Back Up Buddy.​
A magnetic wand attaches to the truck to enable the drivers to gage how close they are to the sides of the garage.​
The magnet allows for it to be placed on any size truck and can be used anywhere there is a tight situation.​</t>
  </si>
  <si>
    <t>Increased Safety​
Mobile/ Reusable​
Increased Confidence And Morale​</t>
  </si>
  <si>
    <t>https://itd.idaho.gov/itd/?target=innovation</t>
  </si>
  <si>
    <t>Continuous Improvement:​
Laura Meyer: 208-332-7883 laura.meyer@itd.Idaho.gov​
District 2 Engineer​
Doral Hoff: 208-799-4200​
Doral.Hoff@itd.idaho.gov ​</t>
  </si>
  <si>
    <t>Safety, Back Up, Simple Innovation​</t>
  </si>
  <si>
    <t>Traffic counting devices must be tracked for calculating AADT (Annual Average Daily Traffic), the location of the deployment is very important to ensure that the traffic counts are applied to the proper road segment.  Historically at ITD, deployments have been tracked via paper forms then scanned and transferred to other workers to be digitized and disseminated into other systems.  ​
A process was developed and implemented to track the locations of a traffic counter deployments via the ESRI collector app.  This has eliminated the need of paper forms and has eliminated the need to digitized and conduct data entry after the fieldwork has been completed.  This process has been implemented by the traffic team statewide.​</t>
  </si>
  <si>
    <t>Save fieldworkers time by eliminating the use of paper forms which then requires information to be uploaded.  Estimated time savings are 900 hours a year.​</t>
  </si>
  <si>
    <t>Traffic, GIS, ESRI, ​
Automated Systems​</t>
  </si>
  <si>
    <t>Current erosion control products all have flaws when operating in challenging roadside environments where there are efforts to minimize soil erosion, reestablish soil health, and grow desirable vegetation. ​
ITD RAC grant project is working with Montana State researchers to determine if woolen blankets from waste wool would outperform standard erosion control products from 2018 to 2021.  ​
Researchers are currently in the process of evaluating performance and cost effectiveness of the wool blankets verses existing standard erosion control products in semi-arid climate of District 5 (Pocatello, ID).   Additionally, the wool blankets are a biodegradable product.​</t>
  </si>
  <si>
    <t>Provide better erosion control products for use in arid regions, achieving better revegetation and slope stabilization state-wide, and reducing the time and expense in evaluating  or revegetating failed projects stand to create cost efficiency for ITD in both project construction and in post-construction maintenance.​</t>
  </si>
  <si>
    <t>Erosion Control, Revegetation, Wool, RAC Grants​</t>
  </si>
  <si>
    <t>A shortfall of skilled labor in the construction field prompted Russ Rivera to seek FHWA grants to assist in Heavy Equipment Operator Training for 20 men &amp; women interested in the career.  ​
The grant money came from 2 sources…​
$75,000 - Highway Construction Workforce grant. This was a competitive grant awarded to 6 states nationwide. ​
$190,798 - Annual FHWA On-the-Job-Training allocation (saved over 4 years) ​
Partners Included: ​
Idaho Workforce Development Council, and Idaho AGC to leverage Workforce Development grant funds. We received donations of land and/or equipment from Idaho construction contractors. ​
Participants receive certifications for:​
OSHA, NCCR, Forklift, Maintenance &amp; Service as well as Heavy Equipment Operator.​</t>
  </si>
  <si>
    <t>Increase in skilled labor within the construction community.​
Opportunity for those wanting careers in construction to gain skill and certification that would otherwise not be accessible.​</t>
  </si>
  <si>
    <t>Highway Construction Workforce Grant, FHWA On-the-job training, ​
Workplace Training, Heavy Equipment Operator Training​</t>
  </si>
  <si>
    <t>Low Cost Safety Measures​
Utilizes Equipment We Currently Own​
Drivers Are More Confident​</t>
  </si>
  <si>
    <t>Safety, Back Up, Snow Plow, Striping​</t>
  </si>
  <si>
    <t>The Blade Jack has allowed for one individual to replace the blades on a snow plow instead of requiring a team of two or three.  This has resulted in reducing the amount of time spent on the activity while also reducing the health and safety risk of the activity. ​</t>
  </si>
  <si>
    <t>Continuous Improvement:​
Laura Meyer: 208-332-7883 laura.meyer@itd.Idaho.gov​
District 4 Engineer​
Jesse Barrus: (208) 886-7801​
Jesse.Barrus@itd.idaho.gov</t>
  </si>
  <si>
    <t>Snow, Plow Blades, Winter Maintenance​</t>
  </si>
  <si>
    <t>Machine learning is a proven technology for identifying hidden data relationships and patterns.  To date, it has been under-utilized for transportation project bundling. ​
​
While extensive research has documented construction costs can be reduced with project bundling, practical application has proven complex, time-consuming and subjective. ​
​
In a 4-year pilot comparison that reviewed over 15,000  transportation construction projects in Indiana, expert selection was compared to machine learning for identifying project bundles. ​
​
The study confirmed machine learning dramatically improved the ability of planners to identify new combinations and apply objective decision criteria to save time and accelerate bundling. ​
​
The combination of machine learning, and expert business rule review enabled iterative machine learning to outperform the expert and find an additional $107 million in savings. Time to identify potential bundles dropped from weeks to hours. Multi-year bundling and scenarios can now be evaluated. ​
​
Our findings suggest additional efficiencies can be derived from bundling projects with local and Federal partners. ​
​
This review also includes lessons learned for construction managers considering how to implement ML for cost—savings, time reduction and smarter operation. ​</t>
  </si>
  <si>
    <t>Comparing the same 2021-2024-year period, machine learning identified construction bundles that projected an additional $107 million in cost savings over INDOT’s existing bundling process. ​
​
Machine learning is a proven technology for agencies seeking cost savings, time reduction and smarter operations.​
​
Multi-year bundling and corridor bundling using machine learning offer huge planning benefits and time savings​</t>
  </si>
  <si>
    <t>Highway Construction Project Bundling​
Machine Learning​
Artificial Intelligence​
Contract Savings ​</t>
  </si>
  <si>
    <t>This project is consistent with FDOT’s Vital Few themes of improving safety, advancing mobility, embracing innovation, and developing the workforce​
Innovation: The project demonstrates new ways to handle safety and mobility issues by implementing CAV technologies​
Initial Results: Basic Safety Messages and Traveler Information Messages are providing an indication to improve travel time, information provision to motorists and all road users, and overall improvements in safety for all road users​
Institutionalization: This project mainstreams and institutionalizes emerging technologies through planning, concept development, innovative procurement, field implementation, and training​
Interaction: This work provides a case study on partnerships with the industry, local agencies, and universities to provide tangible transportation solutions​</t>
  </si>
  <si>
    <t>Raj Ponnaluri, PhD, PE, PTOE, PMP​
State Connected Vehicles, Arterials, &amp; Managed Lanes Engineer; (850) 410-5616​
raj.ponnaluri@dot.state.fl.us​</t>
  </si>
  <si>
    <t>Products​, Operations​, Safety, pedestrians, intersections, technology​</t>
  </si>
  <si>
    <t>FDOT’s CAV Business Plan process-orients and mainstreams the Vital Few elements of improving safety, advancing mobility, embracing innovation, and fostering workforce development.​
Key Objectives of the Business Plan​
Leverage CAV tech for safety and mobility benefits to road users​
Establish an approach to deploying emerging technologies​
Demonstrate commitment to industry, partnerships, and results​
Seven Priority Focus Areas:-​
Policies and Governance: Leadership, organizational framework​
Program Funding: Safety- and mobility-centric funds allocation​
Education and Outreach: Unified messaging and awareness​
Industry Outreach and Partnerships: Innovation sustainability​
Technical Standards and Specifications Development: Development, design, and deployment of standard equipment​
Implementation Readiness: Systems and hardware for CAV tech.​
Deployment and Implementation: Results, roadmap, lessons learned​
Outcomes:-​
Coordination, communication, mainstreaming CAV tech. utility​
Dedicated funding for safety and mobility CAV applications​
CAV tech. roadmap with lessons-learned and research​
Technology workforce development and training​
28 active projects (as of November 2020) including​
Signal Phase and Timing projects​
Security Credential Management System​
Florida’s Regional Advanced Mobility Elements projects​
Near-Miss Identification Safety System​
Technology Application Partnerships for Local Agencies​
Vehicle-to-Everything (V2X) Data Exchange Platform​
Smart Work Zones​
Pedestrian-Bicyclist Safety​
Integrated Corridor Management​
Dedicated Short Range, Cellular V2X Communication use​</t>
  </si>
  <si>
    <t>Institutionalizing business processes to deploy emerging tech.​
Inspiring innovation with field deployments and lessons-learned​
Implementing ideas to realize the FDOT’s Vital Few elements​
Improving and advancing safety and mobility for all road users ​
Incorporating multimodalism with cross-functional capabilities​
Including outcome-based project prioritization methods​
Interfacing with industry, universities, and local agency partners​
Interacting with FDOT Offices, Districts, FHWA, and national bodies</t>
  </si>
  <si>
    <t>Raj Ponnaluri, PhD, PE, PTOE, PMP​
State Connected Vehicles, Arterials, &amp; ​
Managed Lanes Engineer; (850) 410-5616​
raj.ponnaluri@dot.state.fl.us​</t>
  </si>
  <si>
    <t>Products​, Operations​, Safety​, Planning​, funding, technology</t>
  </si>
  <si>
    <t>Quantities-to-Plans (Q2P) was developed by the Wisconsin Department of Transportation to create a single repository of construction bid item data that maintains a live link between the Engineer’s estimate, quantity calculations, and the construction plan miscellaneous quantity sheets. ​
Q2P is a Microsoft® Excel® macro-enabled workbook-based application that contains all the current bid items from the WisDOT Standard Specifications for Highway and Structure Construction. The project data is updated by design staff from scoping phase through PS&amp;E, when the estimate is uploaded into AASHTOWare Project ™ Preconstruction Module.​
Use of this tool saves time, reduces error, improves the detail within the estimate, reduces revision cycles and provides a single source for tracking quantities, prices and changes over time.​</t>
  </si>
  <si>
    <t>eConstruction, Estimating, Quantities, quantity take-off, miscellaneous quantities​</t>
  </si>
  <si>
    <t>Collaboration during the PS&amp;E review process is critical for creating accurate and viable plan sets. Traditional methods of red-lined paper have transitioned into PDF-based reviews, but even consolidating multiple PDFs and tracking and resolving comments across many files is time consuming and often duplicative.​
WisDOT dissected its PS&amp;E review process, identified improvements, then sought appropriate technology to support the desired process. ​
The result was implementation of Bluebeam ReVu’s ‘Studio’ feature which enables a source PDF plan set to be posted in a cloud environment and invites reviewers to add comments (in real time) to the single source. As comments are added to the plan they are captured in a database, which makes tracking, resolving and consolidating much easier. ​</t>
  </si>
  <si>
    <t>Real-time collaborative review – no lag​
Color coded toolset for each functional area (e.g. Green = Env., Blue = Ops, Orange = Construction )​
Automatic database creation and change log​
Time savings, quality, reduces redundant comments​</t>
  </si>
  <si>
    <t>Plan review, collaboration, cloud-based, PS&amp;E, eConstruction, eDesign review​</t>
  </si>
  <si>
    <t>This research project (RP 15-02) developed advanced pavement condition evaluation systems for Georgia’s rigid pavements, including continuously reinforced concrete pavement (CRCP) and jointed plain concrete pavement (JPCP). Significant deliverables from this project included:​
First-ever CRCP pavement condition evaluation system (CRCPACES), integrated into a tablet-based application to simplify data collection and thereby enhance safety for field personnel.​
Enhanced JPCP pavement condition evaluation system (JPCPACES) with a finer distress categorization to better monitor severe distresses in aged JPCP and a refined treatment criteria based on today’s JPCP condition. This system was also integrated into a tablet-based JPCPACES application with features similar to the CRCPACES application to improve data collection by eliminating the existing pen-and-paper recording method.​
Modern Georgia Faultmeter (GFM) upgraded from an earlier model developed by GDOT and used for annual concrete faulting measurements by many state DOTs. ​
A 2D-based faulting measurement method that can safely and effectively measure faulting using highly granular 3D pavement data collected using 3D laser technology at highway speed.​</t>
  </si>
  <si>
    <t>The project advanced GDOT’s real-time data collection  system that helps manage rigid pavement assets (i.e., CRCP and JPCP) through standardized procedures for prioritizing maintenance and rehabilitation projects and allocating funding by considering various risk metrics. ​
The new JPCPACES and CRCPACES provided not only a safer tool to conduct pavement ratings on the road—by tablet instead of handwriting—but also a streamlined method that can improve data quality and pavement rater productivity.​</t>
  </si>
  <si>
    <t xml:space="preserve">Supriya Kamatkar ​
GDOT Office of Performance Based Management and Research​
(404) 347-60552, skamatkar@dot.ga.gov ​
Yichang (James) Tsai, Ph.D., P.E. ​
Georgia Institute of Technology​
404-385-6428, james.tsai@ce.gatech.edu </t>
  </si>
  <si>
    <t>This innovation provides an efficient, cost effective way to ensure quality control and quality assurance on pavement construction, potentially improving safety, and reducing total life cycle and maintenance costs. ​
KYTC has utilized LiDaR to model pavement cross sections for proper superelevation and horizontal transitions for drainage analysis for concentrated sheet flow or ponding.​
KYTC has also used LiDaR to collect data to aid in the development and implementation of Highway Safety Improvement Program projects in Kentucky.  By using the pavement and crash data jointly this aids to inform decision makers in great detail on current conditions to make decisions on how to best use limited funds to positively impact safety on corridors.​</t>
  </si>
  <si>
    <t>This data collection method provides more detail than a standard survey and allows for innovative modeling of these facilities enabling drainage and superelevation analysis for roadway segments.  This also allows for data to be collected at close to highway speeds and then post-processed in the office, reducing exposure to both transportation industry and the traveling public.​</t>
  </si>
  <si>
    <t>Additional information for each of these projects can be found on an personalized ARCGIS page.  Contact Jarrod Stanley for a generic login for the website.​</t>
  </si>
  <si>
    <t>Process, Data Management, Asset Management​</t>
  </si>
  <si>
    <t>Staff from the Kentucky Transportation Cabinet’s Division of Maintenance have teamed up with staff from the Office of Information Technology to create a unique, all encompassing dashboard that displays several data sources onto an ARCGIS map in one location.  Upon accessing the dashboard, users can make use of the map that displays:​
Waze Incident and  Speed Data​
Here Speed Data​
Current Temperatures​
CoCoRaHS Observations (Community Collaborative Rain, Hail and Snow Network)​
Automated Vehicle Location (AVL) for KYTC fleet​
Users can also utilize a toggle feature that displays other information such as:​
District Office Twitter Feeds​
Traffic Cameras​
Road Weather Information (Air and Pavement)​
Treated Routes​</t>
  </si>
  <si>
    <t>This dashboard allows for the consolidation of information for KYTC staff that are responding to inclement weather events and to also view the status of operations and weather on a statewide scale.  ​
Since the dashboard is public facing, roadways user can view the data for consumption.​
The next piece of data to incorporate into the dashboard will be KYTC’s Storm Severity Index.​</t>
  </si>
  <si>
    <t>https://kytc.maps.arcgis.com/apps/opsdashboard/index.html#/7e6fad274c5c4ae58c152e475dfe11f1​
​
GO KY - GoKY.ky.gov​</t>
  </si>
  <si>
    <t>Process, Crowdsourcing, Data Management​</t>
  </si>
  <si>
    <t xml:space="preserve">3D sensing technologies such as mobile LiDAR and 3D Line Laser scanning are emerging mainstream technologies for assessing and inventorying roadway assets (such as traffic signs, pavement) conditions efficiently and automatically. ​
This research project (RP 17-32) developed a new categorical traffic sign retro-reflectivity condition assessment method using mobile LiDAR and video images to quickly and efficiently assess and analyze the change of the traffic sign retro-reflectivity condition. The developed method has been applied successfully as a pilot to assess and categorize sign retro-reflectivity conditions (good, poor, and uncertain) of 338 selected ground mounted signs along 63 miles of I-285 in one direction. Moreover, the change of sign retro-intensity was also analyzed using 4 years of LiDAR data collected on I-285.​
The asphalt pavement condition evaluation on the entire Georgia’s interstate highways were collected in 2018 and compared with the pavement distress data collected in 2015 (RP 15-11: Implementation of Automatic Sign Inventory and Pavement Condition Evaluation on Georgia’s Interstate Highways) to analyze the change (deterioration) of pavement distresses. The collected pavement distress data is used by GDOT for monitoring the statewide pavement conditions, identifying maintenance activities, and optimally allocating pavement funds. </t>
  </si>
  <si>
    <t>The categorical traffic sign retro-reflectivity condition assessment method using mobile LiDAR could potentially save approximately 60% of sign inspection efforts at the network-level by focusing on signs that need the most attention (poor or uncertain category signs), and quickly and efficiently identify poor retro-reflectivity condition signs for timely replacement, thereby complementing commonly used nighttime retro-reflectivity sign condition assessment methods.​
​
Automatic pavement condition evaluation using 3D line laser imaging technologies has demonstrated to be accurate, reliable and consistent for not only detection and measurement of asphalt pavement distresses but also JCPC pavement distresses and IRI. The extracted pavement distress data has been used for GDOT’s interstate long-term maintenance and rehabilitation planning.​</t>
  </si>
  <si>
    <t>Supriya Kamatkar ​
GDOT Office of Performance-based Management and Research​
(404) 347-60552, skamatkar@dot.ga.gov ​
Yichang (James) Tsai, Ph.D., P.E. ​
Georgia Institute of Technology​
404-385-6428, james.tsai@ce.gatech.edu ​</t>
  </si>
  <si>
    <t>Process, Asset Management​
Safety​</t>
  </si>
  <si>
    <t>JAWS is a vehicle debris remover which allows employees to safely remove roadway debris without exiting the truck. The truck is outfitted with a drop-down skid plate that is controlled with a joystick inside the cab of the truck. ​
There is also a camera that automatically activates when the skid plate is lowered. This allows the operator to see the debris or object in the roadway. ​</t>
  </si>
  <si>
    <t>The JAWS debris remover greatly improves safety by keeping employees out of the roadway to avoid risk of serious injury or death. JAWS also saves time and simplifies work since one employee can operate the truck.​</t>
  </si>
  <si>
    <t>Maintenance, Operations, Technology, Safety ​</t>
  </si>
  <si>
    <t>This project exemplifies how the research process can find an innovative solution to transportation challenges through the application and training for the recommended solution. Using a multidisciplinary approach, the investigation teams examined fish passage research to develop a culvert design guide for Minnesota's varied ecological regions. ​
MnDOT has supported many research projects examining fish and aquatic organism passage (AOP) through culverts, and nationally, a myriad published resource exists on appropriate culvert design. Because of the variety of ecological regions in the state, the range of culvert geometries and many other factors, no single solution can accommodate AOP through culverts throughout the state. A comprehensive culvert design guide was needed to inform designers about solutions that can effectively facilitate the movement of fish and other aquatic organisms in Minnesota while maintaining healthy streams. ​
Minnesota Guide for Stream Connectivity and Aquatic Organism Passage Through Culverts is intended primarily for culvert designers and hydraulic engineers who are tasked with designing culverts that facilitate the movement of fish and other aquatic organisms, and do not block the free flow of streams and rivers. The guide is the first of its kind for the state and culminates in a training webinar series to accompany the guide. ​</t>
  </si>
  <si>
    <t>Guidance document will promote consistent, optimal culvert design, which will: reduce construction costs, increase efficiency in the permitting process, improves stream connectivity and passage of aquatic organisms through culverts, and protect the ecosystem within and proximal to and stream. ​</t>
  </si>
  <si>
    <t>Planning, Design, Environment, Structures, Hydraulics</t>
  </si>
  <si>
    <t>Stop and/or Yield signs get stolen or knocked down at all hours of the night, weekend, and holidays. They must be put back up as soon as the notification is received; however, the individual responding may not be able to find the existing hole and/or remove the stub and a new hole cannot be dug without one call locates.​
A portable stop or yield sign can be easily and quickly transported to the site by one person. Most times the items needed are not known and it takes precious time to gather everything you MIGHT need. Do I need to sign face, post, bolts, tuff nuts, washers, wrenches, wire, pliers, etc? There is no need to gather up supplies when responding with the portable sign. The legs adjust to level the sign in steep or uneven ditches. An extension is used to reach an appropriate height in deep ditches. A few long stakes can tie it to the ground in high winds.​</t>
  </si>
  <si>
    <t>These signs allow for faster replacement meaning safer intersections; can be easily transported; is easily assembled and can be adjusted for multiple types of terrain.​</t>
  </si>
  <si>
    <t>Portable traffic signs​</t>
  </si>
  <si>
    <t>The Merrimac Ferry is a popular tourist activity that crosses the Wisconsin River between Sauk and Columbia counties. The ferry generally operates April to November. The Merrimac Ferry, Wisconsin's only FREE ferry, takes about seven minutes for a single crossing.​ ​
The program is responsible for tracking the number of vehicles, buses, motorcycles, bicycles, and pedestrians using the ferry per trip. The Operators also track the direction of the trip, any maintenance downtime and vehicle queues waiting for the ferry.  The Operators would count the various items and write them in a note book. The notes were turned in to WisDOT staff who manually entered the data into a spreadsheet.​
The new approach uses a mobile app on an iPad and allows the Operator to upload data to a WisDOT database for tracking and reposting. The app was developed in-house using the Microsoft Power App product.​
The data is synchronized with a SharePoint list that can generate reports or analysis as needed. This project has improved data quality and availability while saving staff time and improving the end users satisfaction.​</t>
  </si>
  <si>
    <t>Time savings from data entry and analysis​
Improved data quality and availability of data​
Improved end user satisfaction​</t>
  </si>
  <si>
    <t>Ferry counts, mobile technology, mobile application​</t>
  </si>
  <si>
    <t>The Wisconsin DOT's Culvert Asset Management Program (CAMP) is a blend of process improvement with mobile devices and modern GIS technology. ​
Team set out to gather culvert condition data from the field in an efficient, electronic and mobile format with intent to share the data across the organization for consumption by various decision-makers at different levels in the organization. ​
This innovation The WI-CAMP Program leverages Esri’s Collector application used in the field on iPads and pushes data to ArcGIS Online where information is accessed through a Web-based maps and an operational dashboard.​
The implementation of the CAMP program has created an efficient and consistent inspection program for WI culverts leading to stronger asset management and improved coordination across multiple functional areas including planning, construction, operations and maintenance.​</t>
  </si>
  <si>
    <t>Improved asset management​
Improved data analysis (lay culvert data over improvement program data to make decisions on when and where to replace culverts. ​
Operational efficiencies in data collection​</t>
  </si>
  <si>
    <t>Culverts, Asset Management, Mobile Technology, GIS​</t>
  </si>
  <si>
    <t>One of the key components to implementing eConstruction is seamless and secure access to data from the field along with access for partners. WisDOT’s traditional DOT Local Area Network (LAN) required Virtual Private Network (VPN) access to reach files on the network. Not only is this connection process cumbersome, it also has limitations on partner access, mobile access, file auditing and version control.  ​
WisDOT sought to implement a robust, secure cloud-based file sharing and access platform to support eConstruction efforts. Along the way there was an opportunity to create consistent folder structures, metadata templates and records processes for statewide projects.​
WisDOT selected Box.com as the platform due to the high level of security, ease of use, mobile access, and performance. The platform has been very beneficial for design and construction activities, but also has drastically helped during COVID-19 to improve collaboration and reduce impacts on the DOT’s VPN and LAN environments. ​</t>
  </si>
  <si>
    <t>Seamless mobile access from the field; including secure and controlled access for stakeholders and partners​
Cloud technology offers more features than traditional LANs, creating efficiencies​
Consistent, statewide folder structures and file management procedures in place​</t>
  </si>
  <si>
    <t>eConstruction, file sharing, mobile technology, collaboration​</t>
  </si>
  <si>
    <t>Applied Drone Technology Course​
​
A recent FHWA publication found that all 50 state DOT's are using Unmanned Aircraft Systems (UAS), commonly referred to as "drones," in some capacity.  As UAS equipment's cost can be relatively low, the most significant challenge limiting the benefit that this technology can provide is the lack of education and training.  The South Carolina Department of Transportation (SCDOT) aggressively addressed this issue by creating a 40-hour Applied Drone Technology Course as part of an FY 2019 STIC initiative.  ​
​
This project's heart was leveraging Clemson University's nationally recognized Department of Construction Science and Management to develop a drone training program tailored to the SCDOT's needs.  An innovative approach to the program had Clemson students and SCDOT employees work shoulder-to-shoulder as they learned leading-edge drone tools and techniques.​
​
The program participants came from a wide range of SCDOT offices, including (among others) Construction, Communications, IT Services, Preconstruction Engineering, Planning, Traffic Engineering, Survey, and Maintenance.  Perhaps the most outstanding achievement of the program is its sustaining legacy.  Clemson University has made this course available fully online to any state DOT through its professional studies program.​</t>
  </si>
  <si>
    <t>Safety, Construction, Work Zones, Emergency Response / Relief, Materials, Intersections, Public Involvement, Weather, Traffic Incident Management, &amp; Technology​</t>
  </si>
  <si>
    <t>The Vermont Agency of Transportation (VTrans) must inspect approximately 9,600 small culverts annually. During inspection, a small remotely controlled vehicle drives through a culvert and streams video of the culvert interior back to the operator. ​
In this project, a next-generation culvert inspection vehicle, the Hydraulic Inspection Vehicle Explorer II (“HIVE-II”), is designed to meet VTrans requirements for efficient and effective low-cost culvert inspection. Optimal equipment for radio control and video transmission through small culverts is understood through theoretical analysis and a series of field tests.​</t>
  </si>
  <si>
    <t>Proper inspection of small culverts can prevent roadway failures, traffic disturbances, and costly unexpected repairs.​
Compared to the original HIVE, the HIVE-II offers much greater operating range, improved capability to traverse obstacles and gaps, and precise distance encoding from a tether spool with a digital revolution counter. Total materials cost of the HIVE-II is less than $1,500.​</t>
  </si>
  <si>
    <t>https://vtrans.vermont.gov/planning/research/2020-symposium/amm1​</t>
  </si>
  <si>
    <t>Products, Asset Management, Technology, Maintenance, Stormwater Management ​</t>
  </si>
  <si>
    <t>The New Jersey Department of Transportation (NJDOT), in partnership with the Delaware Valley Regional Planning Commission (DVRPC) and Burlington County officials, used predictive safety analysis tools to help secure public buy-in, and funding, for a modern roundabout at a rural intersection.  ​
The intersection of county road 528 and county road 660 in Chesterfield Township had experienced severe crashes and had been identified for improvement in a prior study conducted by the DVRPC. The analysis used HSM Part C predictive tools to quantify the expected safety performance (number and severity of crashes and total societal costs) of each alternative, and determine the benefit/cost ratio. The modern roundabout had a benefit/cost ratio of more than twice that of a signalized intersection.​
The before and after crash analysis at this location showed a 100% reduction in right-angle and left-turn crashes.​</t>
  </si>
  <si>
    <t>Data analysis:​
Convinced local residents of the value of a roundabout​
Supported HSIP funding​
Improved safety – there are fewer crashes at the location​</t>
  </si>
  <si>
    <t>Keywords: 3-Processes; Design; Intersections; Safety​</t>
  </si>
  <si>
    <t>The county saw a need for an effective way to clean out low concrete box culverts that was relatively inexpensive and utilized equipment they already owned. ​
They had an idea for a skid loader attachment that could be hauled to the project in stacked sections and assembled at the worksite on the same trailer used to haul the skid steer loader.  A local manufacturing company was used to build the attachment.​</t>
  </si>
  <si>
    <t>Gives the ability for efficient cleaning of culverts allowing for the free passage of runoff and drainage waters. This saves damages to the roadway and personal property.​</t>
  </si>
  <si>
    <t>Culvert; blockage, clean​</t>
  </si>
  <si>
    <t>The 2018 NJDOT Build a Better a Mousetrap Award was given to NJDOT Crew 333 for the Roncovitz Post Pusher and Post Puller. This innovation is a means to put posts in the ground without using a sledge hammer and pounding cap. The approach is a very efficient way to handle the placement of post stubs while reducing the risk of injury to the operations workforce. ​
In the past, a worker would hold the post while another would swing a sledge hammer to pound a post into the ground. The risk of injury to the worker holding the post is eliminated with the post pusher. The same mechanism can be used to pull the post from the ground.​
The device fits all trucks that take a plow push frame and can be assembled in approximately 12 man hours using plow and piston equipment readily available to the DOT.​</t>
  </si>
  <si>
    <t>Improves safety for workforce by reducing the risk of injury in the field. Improves productivity and efficiency of operations workforce. Improves safety for motorists through quick means for repairing or replacing traffic signs.​</t>
  </si>
  <si>
    <t>(732) 372-9582; James.Nunn@dot.nj.gov​</t>
  </si>
  <si>
    <t>The 2019 Build A Better Mousetrap Award (BABM) was given for a Bridge Fender Navigation Lighting Reflective Backup System to Gerald Oliveto in NJDOT Operations Support and Engineering. Retroreflective panels were installed on NJDOT bridges in navigable waters to better identify bridge piers and serve as a backup system for navigation lighting.  ​
The backup system avoids the burden of potential fines for malfunctioning navigation lighting and additional costs for emergency work orders and overtime repairs to the bridge fender navigation lighting system.  The panels provide an enhanced safety feature to the maritime community by allowing for increased visibility of the bridge fender systems and can safely identify the channel margins should navigation lighting malfunction.  ​
The low cost application can be transferred to any other agency with bridges spanning navigable waterways, such as NJ TRANSIT, counties, port authorities/commissions, and other state DOTs. ​</t>
  </si>
  <si>
    <t>Improves safety by improving visibility of bridge fender systems and channel margins. Increases cost savings by providing an inexpensive response to avoid potential fines for malfunctioning lighting and emergency overtime repairs.​</t>
  </si>
  <si>
    <t>https://www.njdottechtransfer.net/share-your-ideas/build-better-mousetrap/​
​</t>
  </si>
  <si>
    <t>The 2020  Build A Better Mousetrap Award (BABM) was given for an Anti-Jackknife Device to Scott Ainsley and Mark Crago in NJDOT’s Operations Training Unit. They developed this early warning device to prevent jackknifes and damage to trucks and trailers during new employee CDL training.​
NJDOT had four incidents during new employee training for the Commercial Driving License test which resulted in vehicles and trailers getting damaged from jackknifing the trailer while practicing maneuvers.​
Each incident requires 17 man hours to repair at a cost of $2,100 for parts and labor. Since implementing the anti-jackknife device, NJDOT has had no incidents.​
The cost to build the Anti-Jackknife device with parts and labor is $165.​</t>
  </si>
  <si>
    <t>The device increases cost savings by eliminating the need for repairs, and improves efficiency during new employee training.​</t>
  </si>
  <si>
    <t>Keywords:, 2-Products; Operations; Maintenance; Technology​</t>
  </si>
  <si>
    <t>Bridge D37 was a six-span bridge that carried TH 41 in Hartland over Interstate 91. During the design of a superstructure replacement, the project’s scope evolved to a full bridge replacement using an innovative technology: Geosynthetic Reinforced Soil-Integrated Bridge System (GRS-IBS). With FHWA support, this technology is being used for the first time in Vermont. ​
What is GRS-IBS Technology?​
Geosynthetic Reinforced Soil (GRS) consists of alternating layers of compacted fill and closely spaced geosynthetic reinforcement. The Integrated Bridge System (IBS) consists of three main components: the Reinforced Soil Foundation, the GRS Abutment, and the Integrated Approach. This robust system blends the roadway into the superstructure for a jointless interface.​
Results​
GRS-IBS technology will extend the life of the bridge while reducing the project construction duration and cost. The existing six span bridge is being replaced with two shorter single-span bridges. Each bridge will span one barrel of the interstate and will be supported on GRS-IBS abutments with an earthen embankment in the median between abutments. By replacing the existing six-span bridge with two single spans over each barrel of the interstate, VTrans eliminated 190 linear feet of structure that would require future maintenance.​</t>
  </si>
  <si>
    <t>Extended Service Life​
Minimal maintenance​
Rapid Construction​
Additional Funding share from FHWA​
Potential use of GRS-IBS technology on future VTrans projects​</t>
  </si>
  <si>
    <t>Construction, Bridge, GRS-IBS​</t>
  </si>
  <si>
    <t>NJDOT’s Unmanned Aerial Systems program in the Bureau of Aeronautics is demonstrating how the adoption of drone technology can serve NJDOT’s goals to increase safety, increase efficiency, save time, and save money. Drones are replacing boots on the ground, increasing accuracy, speeding up data collection, and providing access to hard-to-reach locations for divisions throughout the Department.​
Drones can perform High Mast Light Pole inspections more quickly and less expensively than by traditional means. One advantage of UAS inspections is that they do not require shutting down a travel lane for a bucket truck to occupy. This results in cost savings to the traveling public who would otherwise experience traffic congestion and lost productivity. A UAS inspection requires a crew of only three including two controllers (one pilot and one engineer each with a camera and screen), and a third visual observer to monitor the site. Using this method, NJDOT was able to complete six or seven inspections per day compared with one or two using traditional methods, contributing to “significant” cost savings.​</t>
  </si>
  <si>
    <t>Improves safety by reducing the risk of injury for roadside workers.​
Saves time and money for the traveling public and for NJDOT.​</t>
  </si>
  <si>
    <t>3-Processes; Technology; Maintenance; Work Zones​</t>
  </si>
  <si>
    <t>NJDOT has used drones in emergency situations to investigate large slope failures and to inform design on rockfall mitigation projects. ​
On I-287, a drone equipped with a high-resolution camera was able to take photographs and videos revealing a broken drainage pipe that was contributing to erosion that required immediate remediation. The use of a drone was safer and more cost effective than utilizing a team of workers to investigate. ​
On I-280 and I-287, drones have been used for rockface mapping and early site characterization as a design tool. ​</t>
  </si>
  <si>
    <t>The use of a drone was safer and more cost-effective than having a team of workers investigating on steep slopes.​</t>
  </si>
  <si>
    <t>2-Products; Geotechnical;  Design; Technology ​</t>
  </si>
  <si>
    <t>The tailgate lever is a tool that attaches to the tailgate of a truck to open the gate and prop it open safely. ​
​
​
It is easy to use and is stored in an easy to access place on the tailgate of a truck.​</t>
  </si>
  <si>
    <t>In past years, there have been several incidents where employees were reaching in the open tailgate to clean and remove debris. When doing so, the tailgate closed unexpectedly, leading to injuries of hands and fingers. This tool not only opens the tailgate in an easier manner, but also keeps the tailgate securely propped open.​</t>
  </si>
  <si>
    <t>Operations, Safety ​</t>
  </si>
  <si>
    <t>Kansas City Scout, Gateway Guide, Emergency Response and Central Office Highway Safety and Traffic teamed up to utilize Real Time Digital Warnings. This technology enables emergency response vehicles to alert motorists of hazards through apps such as WAZE.​
When an emergency response operator activates their emergency lights, digital warnings are instantly sent to nearby motorists. Motorists will be alerted to the incidents ahead via in-car systems and phone apps. MoDOT’s Traffic Management Centers are notified through their software systems.​
Preliminary data in the St. Louis District shows a 40% reduction in third party crashes as reported by Risk Management in one year after full device deployment as compared with one year of data prior to deployment. Based on these results, the St. Louis District has started to deploy these devices on their truck mounted attenuators (TMA). They currently have eight installed on TMAs with more planned.​</t>
  </si>
  <si>
    <t>With navigation apps becoming more common, more motorists can be alerted by ER operators. No additional efforts need to be made by the ER or TMC operator to send real time digital alerts to motorists. This advance notification will help drivers be alert and prepare to move over, making it safer for all involved. In the future, this technology can be adopted by all MoDOT fleet vehicles, aiding every district and division.​</t>
  </si>
  <si>
    <t>Emergency response/relief, Public involvement, Safety, Technology, Traffic incident management ​</t>
  </si>
  <si>
    <t>For the past 10 years, the Right Transportation Solution survey has been conducted to gauge the public’s perception of MoDOT’s performance to specific projects across the state. Each district chose a small, medium and large project to include in the annual survey which was mailed to 600 residents within each project area. A consultant compiled and analyzed the results and prepared a final report.​
A team brainstormed other methods and selected an online survey using social media (via a MoDOT Facebook targeted ad) as an alternative survey mechanism. Team members created a simpler version of the 2015 mailed survey in SurveyMonkey at no cost to MoDOT and posted the survey on the MoDOT major projects website, the St. Louis District website, the St. Louis District Facebook page, and mentioned it in press releases, on partner websites, and in partner newsletters and news media. The I-64 Daniel Boone Missouri River Bridge project in the St. Louis District was selected as a pilot project as it had been recently completed and included a bike/pedestrian component. The St. Louis District also created a communications and marketing plan to complement the Facebook ad, which targeted people who lived within a certain radius of the project.​</t>
  </si>
  <si>
    <t>MoDOT has found use of social media surveys includes benefits such as: reduced cost; improved response rate; real-time results that lead to dialogue with respondents; survey customization; ability to obtain demographic information; easily repeatable.  ​</t>
  </si>
  <si>
    <t>Planning, Public involvement, Technology​</t>
  </si>
  <si>
    <t>This research identified and prioritized best practices that are crucial for the successful completion of time-driven projects, and developed a Flash Track readiness assessment toolkit.  ​As Owners, like Georgia Department of Transportation (GDOT), are increasingly demanding faster project delivery from concept to completion, a higher level of fast tracking is needed, (a.k.a. flash tracking) offering greater predictability and even faster project deliveries. ​Compared to fast tracking, the flash track delivery method involves a heightened degree of concurrency between engineering, procurement, and construction (EPC) activities to significantly compress and shorten the project schedule. ​The research data were collected through literature review, case studies, interviews, and was analyzed  through various statistical methods, including the Delphi method, and the  Analytic Hierarchy Process (AHP).  ​
​
A Flash Track Readiness Assessment Toolkit was developed to include total of 83 Flash Track Best Practices: 47 general and 36 DOT-specific. ​</t>
  </si>
  <si>
    <t>This research supports successful delivery of time-driven projects while managing their inherent volatility risks. The Flash Track Readiness Assessment Toolkit:​
Assesses team’s readiness to undertake projects on Flash Track basis.​
Identifies practices that can remedy the team’s weaknesses and thus enhancing their performance.​</t>
  </si>
  <si>
    <t>Supriya Kamatkar ​
GDOT Office of Performance-based Management and Research​
(404) 347-60552, skamatkar@dot.ga.gov ​
​
Pardis Pishdad-Bozorgi, Ph.D., ​
Associate Professor, Georgia Tech,  ​
Email: pardis.pishdad@gatech.edu​</t>
  </si>
  <si>
    <t>Processes, Planning, Emergency Response/Relief, Accelerated project delivery, Fast Tracking, Flash Tracking, Time-driven projects, risk management​</t>
  </si>
  <si>
    <t>The Utah Department of Transportation has integrated UAS on all of its freeway service vehicles to aid with traffic incident management and to help keep Utah moving.​
An accident can cause major delays on the traveling public. More than $305 billion dollars was wasted in the United States in 2017 due to these delays (Sneider). Every minute of blockage on a freeway travel lane increases the delay after an incident is cleared by a factor of four. In addition to the delays, the likelihood of a secondary crash increases by 2.8 percent for each minute the primary incident continues to be a hazard (Karlaftis &amp; Richards).​</t>
  </si>
  <si>
    <t>UAS integration provides a new tool to map accidents and live stream high res video. It also assists Utah Highway Patrol in their efforts to keep the traveling public moving and safe in alignment with UDOT’s goal of Zero Fatalities.​</t>
  </si>
  <si>
    <t>John Leonard P.E. - Director​
801-633-6407, jleonard@utah.gov ​
Jeff Reynolds - IMT Program Manager​
801-910-2943, jeffreynolds@utah.gov​</t>
  </si>
  <si>
    <t>Products​
Traffic Incident Management​
Operations​
Technology ​</t>
  </si>
  <si>
    <t>The Utah Department of Transportation has designed and deployed multiple Rural Intersection Conflict Warning Systems (RICWS).​
The Federal Highway Administration reports roughly forty percent of all crashes, mostly from left turns, occur at  intersections. An Engineering Team at UDOT Region 4 decided to research what other state DOTs have implemented to reduce the number of serious crashes at rural intersections.  ​
The research resulted in a report that guided the design and deployment of RICWS for three rural intersections.  The intersections used signalized intersection detection equipment to warn drivers about approaching traffic whether you are stopped at the cross street or you are on the mainline roadway.​</t>
  </si>
  <si>
    <t>Using RICWS has enabled UDOT’s Region Four to improve safety in rural areas where other options may be too cost prohibitive, or are too far out on the planning horizon.​
​</t>
  </si>
  <si>
    <t>​</t>
  </si>
  <si>
    <t>Troy C. Torgersen  - ITS Project Manager​
435-896-1303, ttorgersen@utah.gov​
Robert Dowell - Traffic Operations Engineer​
435-896-0712, rdowell@utah.gov​</t>
  </si>
  <si>
    <t>Products​
Safety​
Technology ​
Intersections​</t>
  </si>
  <si>
    <t>The Utah Department of Transportation has implemented a successful online surplus property auction platform that has revolutionized how surplus property is sold to interested parties.​
UDOT’s auction platform has proven to be a fast, efficient, and transparent way to sell surplus real property. The platform also helps maximize return on taxpayer investments.​
It combines traditional real estate concepts (e.g., marketing, site inspections, response to interested party inquiries, etc.) with an easy-to-access platform where interested buyers compete to purchase surplus property.​
It also includes a mobile iOS and Android app that allows for a fully functional property auction experience from mobile devices. ​</t>
  </si>
  <si>
    <t>UDOT’s auction platform provides increased transparency, throughput, and revenue. It helps to speed up surplus property sales, which reduces property maintenance holding costs. It also helps to get idle property back onto the tax rolls. In addition, it has streamlined the sales process, freeing up limited personnel resources, and serving as a model for FHWA’s value capture concepts.  ​</t>
  </si>
  <si>
    <t>Charles A. Stormont - Director​
385-226-8948, castormont@utah.gov​
Darek Sagers - Deputy Director​
801-315-2314 , dsagers@utah.gov​
​</t>
  </si>
  <si>
    <t>Products​​, Process​, Right of Way/Realty  ​</t>
  </si>
  <si>
    <t>ADDED TO SPREADSHEET</t>
  </si>
  <si>
    <t>The Utah Department of Transportation has converted all traffic cabinet to an innovative digital lock-and-key system.​
Conventional mechanical lock and keys systems have not changed much for several hundred years. Over time, it is difficult to keep track of distribution, because conventional keys can be copied. There are also inherent risks with using a single key that can open multiple cabinets. If a key is compromised you have to go through a costly and time intensive re-keying process. Conventional key systems also provide little situational awareness in regards to who accessed what and when.​</t>
  </si>
  <si>
    <t>Digital lock-and-key systems significantly improve accountability. They add convenience and flexibility,. They also help to improve loss prevention efforts, while providing enhanced statewide statewide situational awareness.​</t>
  </si>
  <si>
    <t>Products​
Operations​
Technology ​</t>
  </si>
  <si>
    <t>Traditional delivery of projects relies on an established repeatable process based on  paper plan sets; not data.  The goal of digital delivery is 1) to use digital models and data in place of 2D paper plans to deliver projects and 2) to replace traditional as-builts (field modifications of those plans stored on a document management system) with digital as-builts stored in a database; aka a Digital Twin.​
​
UDOT received an AID Demonstration grant to advance Digital Delivery and is working to create a repeatable process that includes the standards, organization, validation, and communication of data using digital models through the road construction lifecycle from design to construction to asset management.  ​
​
Prior to the Aid grant, UDOT had completed about 10 pilot projects to establish Digital Delivery, Since the AID grant was awarded, UDOT has completed one Digital Delivery pilot project, has four in construction and seven in design with at least three  new projects in construction  coming next year.​</t>
  </si>
  <si>
    <t>Produce  a more optimal design  ​
Improve information transfer ​
Obtain and manage data to improve decision making ​
Improve efficiency​
Foundation of a digital twin for UDOT roads​</t>
  </si>
  <si>
    <t>digitaldelivery.udot.utah.gov​</t>
  </si>
  <si>
    <t>George Lukes, glukes@utah.gov​
Becky Hjelm, bhjelm@utah.gov</t>
  </si>
  <si>
    <t>Mark Taylor, Traffic Signal Operations Engineer​
801-514-5726, marktaylor@utah.gov ​</t>
  </si>
  <si>
    <t>High Polymer single lift HMA is a potential solution to improve the life of overlays and speed up the construction process.  ​
The Utah Department of Transportation (UDOT) has a long history of using polymer modified binders.  The use of these binders has all but eliminated rutting on UDOT roadways and has led to better cracking performance allowing UDOT to practice good roads cost less on long life pavements.​
In 2015, UDOT placed a 1.5” HPHMA overlay on US-191 in order to gain some experience with high polymer HMA.​
​
UDOT has evaluated this section, and worked with industry to modify and update the specification.  Using the new high polymer section, UDOT will place a single 6” lift of high polymer HMA on a port of entry ramp.​</t>
  </si>
  <si>
    <t>High Polymer HMA’s exhibit better crack and rut resistance.​
Single lift HMA allows for faster construction reducing impacts to the traveling public.​</t>
  </si>
  <si>
    <t>​Howard Anderson​
(801) 633-8770, handerson@Utah.gov​</t>
  </si>
  <si>
    <t>Process​
Materials​
Pavements​</t>
  </si>
  <si>
    <t>The Utah Department of Transportation has implemented an innovative Road Usage Charge Program.​
You don’t have to be a scientist or an economist to see the writing on the wall: as motor vehicles become more fuel efficient and less reliant upon gasoline, departments of transportation all around the country that rely on gas tax revenues for infrastructure development and improvement are increasingly faced with a rapidly accelerating funding challenge.​</t>
  </si>
  <si>
    <t>UDOT’s goal for this first year was to get about 650 participants. But Utahns seemed to agree with the notion of fairness, and signed up for almost three times as many as we were expecting. ​</t>
  </si>
  <si>
    <t>Tiffany Pocock - Program Manager​
385-414-2344, tpocock@utah.gov ​</t>
  </si>
  <si>
    <t>products, technology</t>
  </si>
  <si>
    <t>The Utah Department of Transportation (UDOT) began using SMA in 2003. Since then they have done approximately 200 projects with SMA with about 20 more per year currently planned.​
UDOT uses SMA as the preferred surface type for any project with scope greater than preservation on all roads outside the major urban area.  ​
UDOT has always sealed the HMA at the time of placement, mostly with chip seals, on these routes.  Replacing the top 1.5” of HMA and the chip seal with SMA is essentially the same cost.  UDOT practices good roads cost less, and has had an aggressive preservation program for along time.  When they built new roads or did a rehab with an HMA/Chip surface, they would come back and chip these after 6-8 years.  With the SMA surface they are coming back and chipping after 10-12 years.    ​
UDOT also use SMA as a poor man’s rehab where they overlay 1.5” of SMA, sometimes with a mill and sometimes without.  This is done when the condition is just a little too bad for a preservation.  In most cases after this is done, the next treatment is a chip seal 8-10 years later. On occasion, the next treatment is another 1.5” SMA, but still in the 8-10 time from.  Very seldom is the next treatment a rehabilitation project.  ​</t>
  </si>
  <si>
    <t>Long lasting asphalt pavement surface.​
Reduced life cycle cost.​</t>
  </si>
  <si>
    <t>Howard Anderson​
(801) 633-8770, handerson@Utah.gov​
Jason Simmons​
(801) 641-6599, jasonsimmons@Utah.gov​
​</t>
  </si>
  <si>
    <t>Process, Materials, Pavements</t>
  </si>
  <si>
    <t>The Utah Department of Transportation used animated GIFs and short video visualizations to help people understand new traffic movements and active transportation trail connections at the conclusion of a 3-year interstate widening project. The project included expanding freeway lanes from four to six lanes, adding one-way frontage roads with slip ramps to provide additional access points along the interstate, and grade-separated trail connections to increase safety for pedestrians and bicyclists. ​</t>
  </si>
  <si>
    <t>The map-based animations provided a way for people to more easily grasp how to navigate the completed I-15 Technology Corridor project.​</t>
  </si>
  <si>
    <t>Geoff Dupaix, UDOT Region Three Communications Manager​
gdupaix@Utah.gov​
801-227-8012​</t>
  </si>
  <si>
    <t>People, Public Involvement</t>
  </si>
  <si>
    <t>The environmental study process overview video helps people better understand the NEPA process and how public involvement fits within it. It also provides tips on writing substantive comments to improve the quality of public comments.​
​</t>
  </si>
  <si>
    <t>Caltrans hosted a “Week of Innovation” at the first statewide Innovation Expo leading the way to proactive innovation sharing across California. ​
Using STIC incentive funds, Caltrans delivered a dynamic, virtual experience to local agencies, state and federal governments, consultants, contractors, businesses, and employees.  Each day focused on one of Caltrans Top 5 Priorities – innovation, safety, modality, efficiency, and partnerships. ​
The Expo showcased nearly 100 innovations through live presentations and an inspiring Exhibit Hall. In addition to daily messages from Caltrans Director Toks Omishakin Expo highlights included:​
​
Opening remarks by CalSTA Secretary David Kim and Caltrans Director Toks Omishakin​
22 live sessions​
Daily plenaries​
Keynote speakers​
Virtual coffee breaks​
Virtual exhibit hall​
Innovation awards​
​
All speaker presentations and live sessions were recorded and are available after the EXPO.​</t>
  </si>
  <si>
    <t>Fosters information sharing among transportation partners across the state and encourages collaboration on future innovative efforts.​
Shares transformative solutions ranging from small continuous improvements of existing projects, services, and processes to new and significantly improved processes and business models that generate value, including EDC initiatives and STIC projects.​</t>
  </si>
  <si>
    <t>Pauline Valenzuela​
(916) 653-3571 pauline.valenzuela@dot.ca.gov​</t>
  </si>
  <si>
    <t>People, Innovation, Virtual, live, exhibits, awards, safety, modality, efficiency, partnerships, dynamic, STIC, incentive funds​</t>
  </si>
  <si>
    <t>Caltrans, in partnership with a construction contractor and materials supplier, constructed a test section of pavement with a plasticized binder.  A plasticized binder had never been used on a California State Highway before.  According to the manufacturer, the binder contains recycled plastic bottles which can be incorporated at various quantities, up to 150,000 bottles per lane mile.​
The purpose of the test section was to observe if the material could be placed using a Cold-in Place Recycling Process and paving machine as well as curing quickly enough to allow public traffic onto the section within 4 hours.  On site to witness the operation were various testing labs, universities, technical experts, and researchers.  Some evaluation factors for the test section included cure time, pavement smoothness, production rate, and overall constructability.  ​
Moving forward, testing, and evaluation of the existing test section will continue.  An additional test section will be constructed in the Spring of 2021, incorporating any lessons learned from the prior test section.  Coordination with several laboratories is ongoing, including preparation and testing of lab samples to assess performance, explore and improve construction techniques, evaluate materials, and improve test methods.  Also, development and investigation of methods to increase the amount of recycled plastic bottles into the pavement mix is being explored.​</t>
  </si>
  <si>
    <t>Supports intelligent risk taking and innovation in our work. “Plastic roads” aside from the obvious benefits of removing plastic from the waste stream, it also reduces our reliance on oil for use in flexible pavements. The application of plastic asphalt could reduce material costs by 25 percent, and its high level of durability would significantly reduce maintenance costs over time.​</t>
  </si>
  <si>
    <t>Products, Process, Environment, Pavement, Materials, Maintenance, Sustainability, Flexible Pavements, Plastics, Recycle, Reduce Materials Costs, Cost Savings​</t>
  </si>
  <si>
    <t>This innovation was produced by welding some plate steel together to attach to a skid steer and it has a piece of a road grader blade attached to some hydraulics.  It will slide underneath a guard rail and shove out vegetation and debris. It was produced at a District 8 Maintenance yard, using repurposed materials that were destined for a scrap yard. ​</t>
  </si>
  <si>
    <t>Benefits are that it produces a better maintained and visually appealing roadway.  It allows for better drainage of the roadway, thus increasing the safety factor.  The attachment replaces the need for manual labor, reducing the risk of injury, saves time, and money.​</t>
  </si>
  <si>
    <t>Products, Maintenance, Operations,  Safety​</t>
  </si>
  <si>
    <t>UAS may be used in different phases of project delivery including planning, environmental documentation, design, and construction.  ​
Incorporating UAS technology into Caltrans business activities promotes safety, boosts efficiency, and decreases costs. The Caltrans UAS Program has experienced significant growth in the past year with some Caltrans Districts and Programs making great strides in areas such as Surveys, Geotech, and Bridge Inspections. Caltrans investment in UAS policies, procedures, training, and safety management has helped advance the program as well. Each of these are critical components as Caltrans maintains an active and central role in this technology’s deployment and advancement statewide.​
Using STIC funding, Caltrans automated UAS usage reporting by deploying an app-based collaboration and workflow tool, Smartsheet.  This app allows Caltrans and consultant UAS pilots to enter information about their flight such as location, UAS used, and other pertinent data using their mobile device from the field. The data is uploaded in real time providing the UAS Program the ability to track activities and to develop metrics and dashboard displays for UAS operations statewide.  In addition, the UAS Program is sponsoring the safe and widespread adoption of UAS within Caltrans by assisting in the establishment of subject specific working groups that promote UAS use within their specialty areas.​</t>
  </si>
  <si>
    <t>The benefits of using UAS include worker safety, project delivery time savings, and cost savings.​
In the past three years, Caltrans deployed UAS for projects related to surveys, bridge inspections, construction monitoring, emergency response, and field investigations. The UAS Program currently has 68 Remote Pilots, and 48 UAS operating across California. ​
​</t>
  </si>
  <si>
    <t>Process, Innovation, Cost Savings, Safety, Efficiency, Project Delivery, UAS, Field Inspections, Monitoring, Emergency Response, Technology, Surveys, Environmental, STIC ​</t>
  </si>
  <si>
    <t>When a freeway project in Santa Barbara required installation of a sound wall across a flood-prone area, Caltrans District 5, San Luis Obispo, invented an innovative hinged sound wall to block freeway noise, but let floodwaters pass through.​
An extensive widening of Route 101, the east-west freeway corridor through Santa Barbara, needed to stay within the existing narrow right-of-way lines. The widening required a new concrete sound wall that wouldn’t recreate the same problems as the existing wood sound wall. There was no room to build a typical staggered, overlapping design.​
The freeway runs across a known floodplain. Upstream lies a heavily developed low-income neighborhood with trailer parks and a campground. The wood sound wall, built in the 1980s, blocked the flood flows that damaged homes. Over the years, the community faced constant noise intrusion and tackled periodic flooding events. During the 1995 flood event, they even took matters into their own hands and cut into the wood sound wall using chainsaws and hand tools.​
The Caltrans District 5 team developed a sound wall with large openings covered by a hinged, buoyant, lightweight panel. The composite sandwich panel uses a gel-coated fiberglass exterior with a lightweight polyurethane honeycomb core. The hinge design lets the panel float open when water is present, then close itself when the water recedes. The team tested the exterior for extreme weather conditions and graffiti removal. ​
The panels are colored and textured to match the stucco finish on the walls. Trained vines grow between and above the panels on wires to increase aesthetics. A concrete gutter at the base prevents vegetation or dirt from blocking the panel from opening.​</t>
  </si>
  <si>
    <t>Reduced flood risks and increased safety in the heavily developed low-income neighborhood upstream​
Blocked freeway noise from the adjacent residential area​
Enhanced aesthetics using a visually appealing sound wall design​</t>
  </si>
  <si>
    <t>David Beard, PE​
805-549-3438​
david_beard@dot.ca.gov​</t>
  </si>
  <si>
    <t>Products, Hinge, Sound wall, Concrete, Composite, Panel, Gel-Coated, Flood Plain, Safety, Block, Noise​</t>
  </si>
  <si>
    <t>Caltrans partnered with National Weather Service (NWS) to develop and implement a new daily weather briefing format using a 2-page matrix. The matrix combines rainfall-only, color-coded risk levels with relative proactive actions. Caltrans uses it to restrict traffic in advance of hazardous debris flow and flooding events in the Ferguson and Briceburg wildfire burn areas of Mariposa County, California.  ​
Hazard probability of debris flow likelihood is calculated and modeled by the US Geological Survey (USGS) as part of a post-fire watershed assessment, which includes a rainfall threshold that was used to inform the color-coded risk matrix levels 0-4, with level 3 and 4 resulting in impassable, catastrophic impacts to infrastructure and life. ​
Credit for this innovation is shared by many local, state, and federal partners: NWS Western US Region in Salt Lake City, NWS (Hanford), Caltrans HQ Sacramento and Caltrans District 10 Stockton Maintenance and Traffic Management Center, Sierra National Forest, Yosemite National Park, USGS,  California Geologic Survey (CGS), California Highway Patrol (CHP), Mariposa County Sheriff, County Supervisor District 1, and WeatherNET, a private weather service consultant. ​
Caltrans and NWS are delivering 12 to 15 virtual PREPARE workshops as a state-wide roll-out effort.  A State Transportation Innovation Council (STIC) grant funds the weather response roadshow.​</t>
  </si>
  <si>
    <t>Caltrans made confident, local decisions to keep the public out of harm’s way of major debris flow, mud slides and flooding on state highway 140 with a high degree of accuracy.​
Caltrans and local partners communicated road closures and detours within a 100-mile region, minimizing disruption to 4 million annual visitors to Yosemite National Park.​</t>
  </si>
  <si>
    <t>Process, Product, Safety, Maintenance, Flooding, Operations, Emergency Response, Weather, Stormwater Management, Debris Flow, Weather-responsive management, PREPARE, Rainfall threshold​</t>
  </si>
  <si>
    <t>The Caltrans Responder System allows those responding to incidents to collect and share at-scene information quickly and efficiently.​
This is a communication tool for those responding to incidents to allow photographs, drawings, weather information, incident information, and maps to be shared between responders and a Traffic Management Center (TMC), Public Information Officer, Outside Agencies, etc. during an incident via WiFi, cellular, satellite, or other communication methods. This information is critical for Caltrans maintenance staff—often first on the scene—to determine the appropriate response and manage resources at-scene. ​
This technology is especially valuable in:​
Major incidents such as landslides, floods, and earthquakes, where the damage could be extensive.​
Remote rural areas where communication is often limited to voice and coverage is sparse.​
New or inexperienced first responder responding to certain situations.​</t>
  </si>
  <si>
    <t>The Responder system allows responders to utilize resources effectively by:​
Supporting the ability to evaluate what is happening at the scene from a maintenance station or TMC without extended delay.​
Sending correct employees and equipment to the incident, based on initial information that can be seen in the photo(s) and/or report(s) submitted by staff at the incident scene.​
Providing real-time information to other staff, such as the Public Information Office (PIO), who may have to answer to outside agencies regarding what is happening at the incident. ​</t>
  </si>
  <si>
    <t>Product, Traffic Incident Management, First Responder, Maintenance, Real-Time, Safety​</t>
  </si>
  <si>
    <t>California_Caltrans 360 Degree Interactive Project Tour Tool</t>
  </si>
  <si>
    <t>Caltrans District 4 Office of Landscape Architecture created a dynamic and interactive experience  that helps community members and transportation partners visualize the pressing need for system improvements as well as the proposed solution.  ​
Clearly communicating the details of projects in the beginning phases of project development is essential in establishing trust with stakeholders. With this innovation, users explore Caltrans projects through an interactive 360 degree website highlighting existing and proposed information critical to successful outreach.​
Stakeholders can explore proposed projects at their own pace using an interactive web-based interface. Users can interact with both existing and proposed conditions. They can turn on simulations illustrating environmental impacts and visualize the effects on the existing roadway and these same effects on the proposed improvements.​
This virtual experience allows more effective outreach, communication, and engagement.  Stakeholders can zoom into specific areas of interest, click links to see various project alternatives, and view video simulations from a driver’s perspective or from the air.  This simple interface is both flexible and scalable for various project types and user groups.​</t>
  </si>
  <si>
    <t>Garnering public and local agency support during the planning stages of project development is key in delivering improvements on-time and on-budget.​
This easy to use engagement tool clearly explains proposed transportation projects during the early development stages. With a clear understanding, stakeholders can effectively voice their concerns and/or approval.​</t>
  </si>
  <si>
    <t>Product, Process, People, Virtual, Public Involvement, Simulations, Outreach, Engagement, Technology, Web-based, Interactive, Trust, Design</t>
  </si>
  <si>
    <t xml:space="preserve">The existing Fishing Bridge over the Yellowstone River was originally constructed in 1936 consists of nineteen - 26 foot log stringer spans with nail laminated deck and asphalt plank overlay (total bridge length of 532 feet).   The nail laminated deck exhibited isolated areas of decay and the asphalt plank overlay was in poor condition creating a very rough riding surface and additional deterioration from impact loading.  Replacing the nail laminated deck while maintaining traffic under live traffic was deemed impractical.  A solution was needed to strengthen the bridge deck while also minimizing additional dead load added to the structure and minimize impacts to traffic.  The solution also had to be built during cold weather in the late fall/early winter to minimize impacts to park visitors.  ​
The solution selected was to specify lightweight Fiber Reinforced Polymer Deck Panels.  The panels were prefabricated offsite and installed with bolts/plates through the existing timber deck.  This allowed for installation during cold weather.  Only the asphalt plank overlay was removed prior to installing the FRP deck panels.  The deck panels were specified to be less than 5 in thick and a pre-installed thin bonded epoxy wearing surface.  The panels weights approximately 15 PSF.  Deck panels bid price @ $153 per SQFT, for a total of $1,958,400 for the 12,800 SQFT of deck panels on this bridge. </t>
  </si>
  <si>
    <t>Lightweight deck material (minimal increase in dead load)​
Fast installation with smaller equipment​
High friction wearing surface pre-installed​</t>
  </si>
  <si>
    <t>Benn Oltmann, PE ​
Bridge &amp; Structures Team Lead - WFL-FHWA​
Benjamin.oltmann@dot.gov​
360-619-7550​</t>
  </si>
  <si>
    <t>Bridge Decking, minimal traffic delay, pre-fabricated bridge elements​</t>
  </si>
  <si>
    <t>Helical piles can be used for both compression and tension as well as excavation support applications and they are installed rapidly with commercially available equipment.  They come in different sizes and shapes to meet each project specific requirements and they can be installed in different geologic formations and in just about any type of weather situation. They are often a more sensible and more reliable alternative to shallow footing and reinforced mat foundations.​
Helical piles are installed by rotating the shaft of the pile. As the shaft rotates, the helical plate advances into the ground “pulling” the shaft with it. This action is much like a wood screw, generating almost no soil cuttings. Additional extensions are added to the lead section until the desired pile depth and torque rating are achieved.​</t>
  </si>
  <si>
    <t>Immediate loading capability and built-in quality control through real-time tracking of torque-to-capacity ratio during installation. Can be used as piles or soil anchors, and require no dewatering. No pile driving is needed and minimum vibrations are generated during installation with almost no soil cuttings. Has been used successfully by Eastern Federal Lands Highway Division to support pedestrian bridges in George Washington Memorial Parkway Mount Vernon Trail McLean, VA. ​</t>
  </si>
  <si>
    <t>https://www.helicalpileassociation.com/​</t>
  </si>
  <si>
    <t>Mounir Abouzakhm, 571-434-1566, Mounir.Abouzakhm@dot.gov​</t>
  </si>
  <si>
    <t>The Traffic Speed Deflectometer (TSD) measures pavement structural response to the wheel load at traffic speed using a set of velocity-sensing lasers mounted on a trailer. ​
State Highway agencies are recognizing the importance of the pavement structural condition as performance indicator besides the traditional functional (surface) condition data for their pavement management systems (PMS) to determine appropriate pavement section treatment and make better decisions.   ​
The Falling Weight Deflectometer (FWD) is commonly used to conduct structural evaluation of pavement. Although, the FWD process is well documented, it has the limitations that it is a stationary (stop-and-go) operation and requires lane closures, resulting in traffic disruptions which is unpractical for data collection, especially at network-level. ​
The TSD has been developed for the purpose of collecting data for network-level PMS applications making pavement structural evaluation more practical. FHWA has led a number of research efforts focused on evaluation of the technology, demonstration of the technology to State DOTs and currently is participating in the implementation of the technology through a Transportation Pooled Fund (TPF) study. ​
Most TSD devices are also equipped to simultaneously measure pavement functional condition indicators (i.e., cracking, rutting, IRI, etc.) that can be synchronized with the structural condition data.​</t>
  </si>
  <si>
    <t>TSD-based structural condition data can be incorporated into the PMS, at the network level, to enhance investment decision making that can maximize pavement life. ​
TSD-based data can be used to support design needs at project level​
Compared to traditional FWD, TSD is safer, more productive, provides faster collection and processing and continuous data points, and can be correlated and augmented with functional data. ​</t>
  </si>
  <si>
    <t>Mohammed Elias Mohammed.Elias@dot.gov, 703-948-1403</t>
  </si>
  <si>
    <t>Pavement, Non-destructive testing, Pavement Structural Capacity, Pavement Management System, Asset Management​</t>
  </si>
  <si>
    <t>Although premium material costs more than traditional materials, the cost increase for a Service Life Design as part of the overall project is typically in the range of less than 5% of the project.   ​
For the Fort Pulaski Bridge in Savanna, Georgia (structure expose to chloride), a Service Life Design was considered in the computation of the overall contract, which is realizing an estimated 240% in cost savings over the life cycle of the bridge. The Service Life Design raised materials costs by 45% but the forecasted absence of expensive maintenance, extended traveler delay caused by work zones, or the pre-mature replacement of steel section loss from corrosion was worth the investment. The Service Life Design used material science (the fundamental transport properties of concrete) and construction strategies in conjunction with a life cycle cost analysis to provide the most economical and constructible design for the desired service life. ​</t>
  </si>
  <si>
    <t>Changes to plans and to special contract requirements to meet the service life requirements are “invisible” and done in a way that allows the contractor flexibility and minimizes prescriptive specifications in meeting contract requirements and satisfying the design service life.​</t>
  </si>
  <si>
    <t>Mike Dallaire, Michael.Dallaire@dot.gov, 571-434-1573​</t>
  </si>
  <si>
    <t>Processes, Structures, Materials, Design, Assets Management, Life Cycle Cost Analysis, Service Life Design ​</t>
  </si>
  <si>
    <t xml:space="preserve">Gainesville SPaT Trapezium moves the needle on safety [S], mobility [M], innovation [I] workforce development [D] by leveraging emerging technologies for the benefit of all road users.​
The project advances FDOT’s emerging technology initiatives and the connected and automated vehicle (CAV) Program​
Outcome 1: Key stop on the CAV roadmap and innovation​
Outcome 2: Advances the AASHTO SPaT Challenge Initiative​
Collaborated with the City of Gainesville and Univ. of Florida​
Outcome 1: Support local agencies with tech for S, M, I, D​
Outcome 2: Before-after study by UF on project effectiveness​
Roadside (RSU) and On-Board Units (OBU), and ancillary firmware were furnished, installed, integrated, and tested​
Outcome: Implementation with innovation and S,M,I,D action​
The project-implementing, system-operating and equipment-maintaining staff were trained on tech and system capabilities​
Outcome: Workforce development, especially tech for S,M,I,D​
The project deployed CAV technologies and applications on UF campus in Gainesville, Florida​
Outcome: Key step along the CAV-S,M,I,D deployment roadmap​
Focus on multimodalism to improve the safety and mobility of pedestrians, bicyclists, and motorists​
Outcome: project benefits all road users and infrastructure  ​
Key Project and Technical Parameters:- ​
27 signalized intersections, 30 RSUs, and 71 OBUs​
6 vehicle-to-infrastructure (V2I) applications: SPaT-MAP and warnings for red-light violation, wrong-way entry, curve speeds, work-zones, and speed limits​
4 vehicle-to-vehicle (V2V) applications: Emergency electronic braking warning, forward collision warning, intersection movement assist, do not pass warning​
Testing and implementation of the statewide Security Credential Management System (SCMS) platform​
Data evaluation, machine learning (ML), artificial intelligent (AI), field studies and lessons learned    </t>
  </si>
  <si>
    <t>This research identified and prioritized best practices that are crucial for the successful completion of time-driven projects, and developed a Flash Track readiness assessment toolkit.  ​As Owners, like Georgia Department of Transportation (GDOT), are increasingly demanding faster project delivery from concept to completion, a higher level of fast tracking is needed, (a.k.a. flash tracking) offering greater predictability and even faster project deliveries. ​Compared to fast tracking, the flash track delivery method involves a heightened degree of concurrency between engineering, procurement, and construction (EPC) activities to significantly compress and shorten the project schedule. ​ The research data were collected through literature review, case studies, interviews, and was analyzed  through various statistical methods, including the Delphi method, and the  Analytic Hierarchy Process (AHP).  ​
​
A Flash Track Readiness Assessment Toolkit was developed to include total of 83 Flash Track Best Practices: 47 general and 36 DOT-specific. ​
​
​</t>
  </si>
  <si>
    <t>This research supports successful delivery of time-driven projects while managing their inherent volatility risks. The Flash Track Readiness Assessment Toolkit:​
Assesses team’s readiness to undertake projects on Flash Track basis.​
Identifies practices that can remedy the team’s weaknesses and thus enhancing their performance.​
​</t>
  </si>
  <si>
    <t>The goal of the Buckle Up Phone Down challenge campaign is to draw attention to and combat distracted driving stemming from cellphone usage by encouraging individual drivers and businesses to accept the challenge to buckle up and put their phones down while driving—every trip, every time.​
​
One aspect of the campaign is the Buckle Up Phone Down website, which features the logos of businesses who have accepted the challenge. The Gold Standard businesses are featured in a special section on the homepage. These businesses are those that take the extra step of requiring, by policy, that all employees buckle up and not use their phones—not even hands-free—while driving in a company vehicle. By spotlighting these businesses, we hope to encourage others to make the policy change and to create a culture of safe driving while on the job.​</t>
  </si>
  <si>
    <t>The Buckle Up Phone Down challenge improves safety by creating a safer driving environment for everyone, including MoDOT employees who are on the road and working in work zones every day. The more people the campaign reaches, the safer the roads become to travel and work on.​
Media placement of videos and graphics online and through MoDOT’s and SaveMOLives’ social media channels continue to push the campaign forward.​</t>
  </si>
  <si>
    <t>Safety, Public involvement​</t>
  </si>
  <si>
    <t>This innovation helps locate and identify hazards while mowing on the right-of-way. Natural gas lines, electric guy wires, phone pedestals, cross pipe and washouts can be identified and marked with a GPS location on a five inch high definition screen. A waterproof fish finder was installed on our tractors to mark these obstacles on the right-of-way.​
Each hazard has its own symbol on the screen so it’s easy to determine with only a glance of the screen. These screens have been installed at eye level on the right side of the canopy post. This tool has been used for Missouri One Call and uses its GPS coordinates for locations to give each cross pipe its own identification number for later repairs. ​
One thing the GPS Roadside Marker has been especially useful for is cross pipe replacement. Crews are able to mark the location of the pipe and label it. The SD card is then plugged into a computer, where it can calculate the total footage for every pipe size, making adjustments for your budget and replacement needs as necessary.    ​</t>
  </si>
  <si>
    <t>This innovation improves safety and saves money by locating hazards that could cause damage to equipment and personal property, as well as employees. It saves mowing crews time since driving the route each time they mow has been eliminated. This job has been simplified because information is marked on one finder to easily add or delete hazards with the punch of a button.​</t>
  </si>
  <si>
    <t>Operations, Technology, Asset Management, Safety  ​</t>
  </si>
  <si>
    <t>The TMA AFAD uses a boat-trailer style TMA that is modified to become an AFAD allowing clearer direction to motorists by incorporating three color variable message boards, an automated stop/slow paddle and a flashing red/yellow signal. ​
Its primary focus is to get flaggers off the road and out of traffic. Two flaggers were killed in Missouri in 2016. An innovation like this could have prevented such fatalities.​
Implementation:​
The TMA AFAD was an innovation within MoDOT.  Funds have been dedicated to deploy this innovation in all Districts.  Soon, each of MoDOT’s seven Districts will have two TMA AFADs in action.  Once all units are delivered to MoDOT, we will begin installation.​</t>
  </si>
  <si>
    <t>This innovation improves safety in work zones with flagging operation by providing better direction to motorists, while protecting the work areas with a TMA. It also eliminates the need for a flagger on the ground. It simplifies work since it’s flexible enough to fit on all HD fleet vehicles. It saves time setting up a work zone and moving from work zone to work zone. It saves money by increasing productivity in unfavorable weather conditions. It has the clear potential to save a flagger’s life.​</t>
  </si>
  <si>
    <t>Technology, Safety, Work Zone, Flagger​</t>
  </si>
  <si>
    <t>The tractor-mounted weed eater works to mow around delineators, guardrails and guard cable in a timely, safe and efficient manner. Hydraulics from the tractor feed the weed eater motors. This allows crew members to safely maintain Missouri’s roadways and landscapes without needing to wade near traffic.​
Easy and versatile to assemble and re-assemble as needed, the weed eater uses heavy-duty weed eater string that is four-sided for an easier cut. As a safety feature, the weed eater folds back against the tractor when not in use.​
For example, a district crew of two members mowed from the Iowa border to the St. Louis District line in two weeks—one week going down and one week going back—with one tractor and one safety truck.​</t>
  </si>
  <si>
    <t>Using the mounted weed eater increases safety by reducing exposure to the elements and traffic. It also saves time and money, as well as simplifies work.​</t>
  </si>
  <si>
    <t xml:space="preserve">Maintenance, Operations, Safety </t>
  </si>
  <si>
    <t>When a wing plow is attached to a snowplow in the up position, it is impossible see out the passenger window while plowing or when pulling out of an intersection. This requires lowering and raising the wing every time or continuously driving with it down, both of which could inadvertently damage a car, sign, mailbox, or anything along the roadway. ​
​
With a backup camera mounted to the top of the passenger side mirror, you can see over the front mounted wing plow, making it easier to see cars or other obstructions while plowing.​</t>
  </si>
  <si>
    <t>Drivers can now use the camera to see over the wing in places they could not see before. This keeps the public and MoDOT drivers safer and reduces claims for damages.​</t>
  </si>
  <si>
    <t>Maintenance, Safety, Technology, Weather​</t>
  </si>
  <si>
    <t>Can virtual reality tools be used to train engineers that inspect work zones? Missouri DOT in partnership with University of Missouri developed an innovative training platform using virtual reality (VR). The immersive platform places trainees in virtual work zones where their inspection performance is observed and assessed (e.g., quiz on work zone deficiencies such as poor signage or misaligned cones). Two training scenarios of a freeway work zone were created using the Unity 3D engine and the Oculus Rift VR headset. Participants, wearing a VR headset, are placed in the passenger seat of a vehicle that drives through a work zone. As the participant travels past various signs and temporary traffic control devices, they note any issues. One additional scenario of flagger operations in a two-way one lane work zone was also created. The scenario was developed in Unity using drive through video data, mapping software, and motion capture technology for replicating manual flagger movements.​
​
The training platform was tested by 34 MoDOT staff. During the test, the participants called out any deficiencies they noticed while going through the scenario. The research team developed a rubric to record the participant responses. ​
​
On average, the participant score was 79% while 88% of the participants earned a score of over 70%. An overwhelming majority (97%) agreed that virtual reality offered a realistic and effective way to train inspectors.​</t>
  </si>
  <si>
    <t>Virtual reality tools provide an engaging platform for training the future generation workforce consisting of Millennials, Gen X and Z generations. The demonstrated immersive platform fits well within the FHWA’s Strategic Plan’s Innovation goal and EDC-6 ‘Strategic Workforce Development’ innovation. Beyond state DOTs, the training platform can also be used to train staff of contractors, utilities, cities, and counties.​</t>
  </si>
  <si>
    <t>Technology, Work zones​</t>
  </si>
  <si>
    <t>After 5 years of delivering Categorical Exclusion documentation through Nebraska DOT’s SmartForm application, NDOT is working to create a new system that will provide an enhanced documentation process for all of our Environmental Professionals and Specialists.  NDOT began work on one of our largest technological projects in March of 2020 with the groundbreaking development of NEDS (Nebraska Environmental Documentation System).  ​
NEDS aims at creating a web-based ecosystem where all NDOT Environmental will complete their reviews, analyses and documentation for all Categorical Exclusion projects. NEDS is a three-phased, multi-year project that will be designed and developed by NDOT resources. The three phases of development are: planning, development and finally, creation of a reporting portal. ​
NEDS seeks to build resource specific processes that reduce redundancy, increase quality, and ensure consistent documentation.  NEDS will provide our staff with new project management tools, and lend itself to business intelligence reports.  These reports will seek to provide actionable information, which allows for informed, data driven decisions to be made.  ​
NEDS will create a transparent record of environmental compliance and documentation that will aid in 23 U.S.C. 326 monitoring events as well as future 23 U.S.C. 327 audits.  ​</t>
  </si>
  <si>
    <t>One-stop shop:  Environmental Professionals will be able to access and review project information, complete their analyses and automatically generate the required documentation all in one place.    ​
Reducing Redundancy:  Copy and Paste from PQS memos into the CE Documentation becomes a thing of the past.  Data and information seamlessly flow from one resource to another.​
Workflows:  Creation of quality control review and approval workflows.  ​
Notifications:  Project Team receives automatic notifications through system, for example, when the project description is updated and additional review is necessary​</t>
  </si>
  <si>
    <t>Environment, Planning, Technology, NEPA​</t>
  </si>
  <si>
    <t>Alternate Guardrail Material in Leave-outs ​
Strong post W-Beam guardrail posts in either asphaltic or concrete requires leave-outs according to New Mexico Department of Transportation (NMDOT) construction Specifications and Standard Drawings. Leave-outs are the portion of asphalt or concrete that is omitted to accommodate the post rotation. Leave-out can be filled with low-strength grout with compressive strength of 120 psi or less, according to the Roadside Design Guide. ​
NMDOT construction crew encountered difficulties with providing consistent material and testing methods to verify the specification. A proposed alternate method was suggested by one of state’s prominent contractors resolved many common issues for the leave-out material. They recommended the following:​
 Drill 4” past the asphalt into base course, backfill the hole drilled with the original materials extracted and tamp in place. While back filling the extracted materials leave the millings (asphalt portion) of extracted materials on top portion of back fill before tamping in place. This should provide the water proofing that the emulsified oil was intended to provide in the original method.​
Note: When guardrail is installed in a maintenance scenario or where asphalt may be old and dry, leave out may require the application of an emulsified material to the entire surface area of the leave-out to rejuvenate the asphalt material.​</t>
  </si>
  <si>
    <t>The process makes construction easier, more economical, faster, and more effective​</t>
  </si>
  <si>
    <t>https://dot.state.nm.us/content/dam/nmdot/Plans_Specs_Estimates/2019_Standard_Drawings.pdf​
​</t>
  </si>
  <si>
    <t>Product Material, Leave-out, Construction Design​</t>
  </si>
  <si>
    <t>The southwestern area of New Mexico seasonally experiences dust storms that have a severe impact on driving conditions often resulting in limited or no visibility. ​
In some instances, the affect to traffic along I-10 has been both severe and fatal, especially in the La Playa area between mm 5 and mm 14.​
Advising the public of the presence of such occurrences and the appropriate actions they should take would greatly reduce the likelihood of associated crashes resulting in severe injuries or fatalities. The I-10 Dust Storm Detection and Notification System was installed to that end.​
It consists of a series of RWIS stations, CCTV systems, flashing beacons, DMSs, and VSLs interconnected via a fiber optics communication system to a field processor that uses sensor data (visibility and wind speed) to activate the notification and advisory systems with appropriate messages and speed displays for the conditions at hand.​</t>
  </si>
  <si>
    <t>The system can monitor local conditions and provide the appropriate response without the input of human operators. This improves performance to ‘real-time’ without delays that would otherwise occur. ​</t>
  </si>
  <si>
    <t>Product Safety Weather​
Traffic Incident Management​
Technology​</t>
  </si>
  <si>
    <t>District 3 purchased a tool called the Weed Wiper.  It is a trailer with bars that have a wick system to distribute herbicides in areas that cannot be sprayed or when there is a risk of drift from high winds.  The machine has arms that fold out when deployed, to cover a wider path.  The folding points from the factory only fold in and out.  When the terrain changes it places the hinge point in a bind and risks damage to the equipment.  The Shop foreman at District 3 placed CV joints at the pivot points and now the equipment adjusts to the terrain.​</t>
  </si>
  <si>
    <t>This modification reduces the risk of damage to the equipment, which would save money if it would need to be repaired.  There would also be a safety benefit because if the equipment were to fall off into an unlevel area, it could have the potential of the overturning the ATV that is towing it.​</t>
  </si>
  <si>
    <t>Products, Maintenance, Operations, Roadside Vegetation Management, Safety​</t>
  </si>
  <si>
    <t>Reducing Runoff and Improving Water Quality​
Pervious pavements provide a valuable stormwater management benefit to help offset the costs of constructing and maintaining traditional Stormwater Control Measures, like retention basins. ​
Stormwater flows through the porous surface layer, filtering out many pollutants, before temporarily settling in an underlying stone reservoir to infiltrate into the ground. ​
Effective Uses:​
Low-volume park-and-rides, parking lots, sidewalks, bicycle and walking paths, and the center island of roundabouts.​
Not Appropriate for:​
High-traffic areas, roads with heavy hauling, or high rates of speed.​
​</t>
  </si>
  <si>
    <t>Reduces stormwater runoff and contamination ​
• Helps water and air circulate to root systems​
• Recharges groundwater supplies​
• Melts snow and ice faster with less salt ​</t>
  </si>
  <si>
    <t>Lydia Peddicord, P.E.​
(717) 787-4246, lpeddicord@pa.gov​
​</t>
  </si>
  <si>
    <t>pervious, groundwater, recharge, infiltrate, environment, stormwater, runoff, water quality, paths, bicycle, walking, paths, construction, design​</t>
  </si>
  <si>
    <t>In 2020 South Carolina DOT completed a major overhaul to their 511 mobile app and website.  This update included the use of crowdsourced incident data.  The crowdsourced incident data provides users with valuable information while being a low-cost solution for South Carolina DOT.​
Crowdsourced incident data was added to South Carolina DOT’s 511 system through a partnership with Waze.  The Waze crash, congestion and hazard layers are shown on the 511 map along with real-time traffic speeds from HERE.  The addition of Waze data allowed South Carolina DOT to provide incident data on roadways that are not monitored by sensors or cameras.  ​
Along with the addition of crowdsourced incident data the 511 mobile app and website were updated with a modern look and faster-loading map.  The mobile app also has a look-ahead feature that verbally notifies the driver of upcoming incidents.  ​
South Carolina DOT has had a 511 system since December of 2010.  The telephone system, website and mobile app receive over 2 million visits per year.  South Carolina DOT’s 511 system also provides resources for hurricane evacuation and other planned or unplanned events.  Use of the 511 system spikes during those events and has proven to be an invaluable resource for public information.  ​</t>
  </si>
  <si>
    <t>The addition of crowdsourced incident data has proven to be beneficial to 511 users while being a low-cost solution for South Carolina DOT.​</t>
  </si>
  <si>
    <t>Products, operations​</t>
  </si>
  <si>
    <t>Data analytics hubs are currently only available to ADOT Users. Please contact MMS Support for a demo.</t>
  </si>
  <si>
    <t>Processes, Asset Management, Operations, Maintenance</t>
  </si>
  <si>
    <t>Whether organizing data or organizing hardware “5S” has become the core value of our maintenance teams: sort, shine, set, standardize, and sustain. As part of the Arizona Management System (AMS) statewide initiative, ADOT maintenance crews used the 5S principles to evaluate their maintenance yards and identify ways to improve productivity, quality, and customer service.
By reorganizing work spaces, crews can now more efficiently find tools and materials and spend more time on job sites. On average, a crew saves anywhere from 15 to 45 minutes a day once their site has been fully 5S’ed. In addition, twice yearly inventory audits now take 6 to 8 hours instead of 3 to 5 days.
The photos provide examples of 5S measures:
•Top left: display board visualizes training needs to ensure crews stay current.
•Top right: guardrail materials, labeled, bundled, and easy to find in a central location.
•Bottomleft: removable bed organizer keeps cones and signs secure, saves time at emergency scenes and can be placed in any truck.
•Bottom right: wall of tools, organized and labeled for quickly finding the right tool for a variety of tasks.</t>
  </si>
  <si>
    <t>Saves time finding tools/materials.
Increases amount of time we have on the job site.
Increase transparency and accountability.
Easier to reorder and count inventory.
Pride in a workplace the crew has power to organize how they want to.</t>
  </si>
  <si>
    <t>Processes, Maintenance</t>
  </si>
  <si>
    <t>ADOT’s I-17 wrong-way vehicle detection pilot project has been an effective test of a corridor-level system of wrong-way driving countermeasures.
As the first wrong-way detection system in the nation to provide real-time tracking of wrong-way drivers, the I-17 pilot served as a proof-of-concept for how traffic operations center dispatchers and law enforcement can work together to swiftly apprehend wrong-way drivers before they cause harm to themselves or others.
The pilot system deployed on a 15-mile freeway segment uses time-proven components and assembles them in a new and innovative configuration.
•Thermal cameras for detection.
•Wrong-way signs with flashing LED borders for wrong-way driver notification.
•Decision support software for immediate recording, notification, verification, and communication.
•Ramp meter pre-emption to restrict right-way vehicles from entering the freeway.
•Closed-circuit traffic cameras for tracking errant vehicles.
•Dynamic message signs for right-way vehicle notification.
•TOC dispatchers and DPS troopers based at the TOC for operation of the wrong-way system and coordination with law enforcement.
•Law enforcement personnel for interception and apprehension.
Increased wrong-way vehicle detection and improved notification and coordination between ADOT and law enforcement have been the most significant benefits of the system.</t>
  </si>
  <si>
    <t>Increased detection. In 2018, the detection system resulted in a threefold increase in wrong-way vehicle detections compared with traditional means (911 calls) alone.
Improved notification of law enforcement. Of the detected incursions during the pilot that were also reported to 911, the detection system reported the incursion much faster—an average of 1 minute, 38 seconds before a 911 call was received.
Driver self-correction. During the study, 109 wrong-way vehicle incursions were identified within the pilot project’s limits. Within those incursions, 88 percent of drivers self-corrected on an exit ramp.</t>
  </si>
  <si>
    <t>Products, Technology, Safety, Operations</t>
  </si>
  <si>
    <t>ADOT’s dust storm detection project deployed new technology that allows for real-time monitoring of weather conditions and activates warning systems to improve safety for drivers during dust storms.
To more effectively respond to dust storm events and improve the safety of roadways during dust storms ADOT utilized Highway Safety Improvement Project (HSIP) funds to design, construct and implement a pilot dust detection and warning system for a segment of I-10 located in Pinal County from MP 209 to MP 219.
The I-10 dust detection system includes a series of devices that gather information on current conditions and automatically disseminate information to travelers.
Dynamic Message Signs (DMS) have been placed to alert drivers to hazardous conditions. There are DMSs at each end of the corridor and additional DMSs in the center section. Along with posting traditional messages the DMSs post advisories alerting travelers of dust conditions.
Variable Speed Limit (VSL) signs have been installed at the entrance to the corridor at 1000’ spacing and additional VSLs every 2 miles. The spacing allows for a reduction in speed from 75 MPH to 35 MPH to be done in 10 MPH increments.
CCTV cameras are installed every 2 miles and have capability of seeing 1-mile in each direction along the corridor.
Visibility sensors are installed close to the roadway and are used to measure the amount of dust particles in the air. The measured particles are then used to determine the existing visibility and automatically post real-time messages to the DMS and activate the VSLs based on this measured visibility.
X-Band Radar is being used to for long range weather detection and to supplement other agencies.
Loop detector stations utilize embedded loops to collect speed and volume data. This information is valuable and will be used to measure traveler’s compliance during a dust event.</t>
  </si>
  <si>
    <t>Detection. Improves ADOT’s ability to detect dust storm events.
Response. Develop capabilities where ADOT can accurately respond to dust events and quickly inform travelers .
Automated. The dust detection system is constantly monitoring the real-time weather conditions and the quality of the visibility. In the event that visibility is reduced, the system will automatically make changes to the speed limit and post appropriate messages on the dynamic message signs.
Safety. Reduce the number of crashes resulting from dust conditions</t>
  </si>
  <si>
    <t>Monitoring, Technology, Safety, Operations</t>
  </si>
  <si>
    <t>Automated
Traffic Signal Performance Measures ( help
alleviate driver frustration on Maricopa County roadways
through proactive traffic signal operations
ATSPMs
are transforming traffic signal timing practices through the use of
traffic signal high resolution data logging and related data analytics The system
provides traffic signal professionals with analytics to support proactive traffic
signal operational strategies in support of safety and mobility goals in a timely
manor
Through
the EDC 4 ATSPM initiative, Maricopa County DOT ( has led
the AZTech partnership in the deployment of the first regionally deployed
ATSPM system across eight jurisdictions Maricopa County and AZTech deployed
the open source Utah Department of Transportation ( ATSPM software to
manage the high resolution traffic signal data and turn it into actionable
information for traffic signal professionals The ATSPM server, collects the data
from the multiple AZTech partner agencies and links it all to one interface
The
one of a kind ATSPM system is the outcome of trust and working
relationships that have formed and solidified over 22 years of AZTech Regional
Partnership collaboration Furthermore, the Federal Highway Administration
( ATSPM Peer Exchange provided meaningful learning opportunities for
AZTech Regional Partnership partners to gain knowledge of ATSPMs and its
capabilities
Through
current ACTI funding, MCDOT in partnership with ADOT will enhance
the system by developing a standardized method for importing the traffic signal
detection configurations This tool will be shared with the ATSPM Open Source
Code Community for others to use</t>
  </si>
  <si>
    <t>Operations, Technology</t>
  </si>
  <si>
    <t>Comprehensivetoolkithelpsdeterminetheeconomicimpactoftransportationprojects.
TheSunCorridorValueImpactAnalysis(VIA)projecthasdevelopedareplicablemethodologyandtoolkittoquantifytheeconomicvalueaddedbylarge,highcapacitytransportationinvestments.
Thetoolkithelpsregionalpartnersunderstandtheimpactsofexistingandproposedtransportationinvestmentsinthefollowingareas:
•Economicdevelopmentimpactssuchaschangesinincome,grossregionalproduct,employment
•Landvalueeffectssuchaschangesinpropertyvaluesandhousingcosts
•Societalbenefitsincludingaspecialfocusonequitywhichaddressesaccessibilityandcommunitiesofconcern
Byprovidingamorethoroughunderstandingofthebroadandvariedimpactsoftransportationinvestments,thetoolkithelpstheSunCorridormegaregioncommunicatethebenefitsoftransportationinvestmentstokeystakeholdersandthegeneralpublic.
Thetoolkitalsohelpstocoordinatetransportationdecisionmakingandbetterleveragetransportationinvestmentsforsharedeconomicbenefit.</t>
  </si>
  <si>
    <t>A better understanding of how transportation connectsto the economy of the megaregion and affects different household, employment, and industry groups.
Better alignment among diverse partnersin the megaregion to make transportation planning more inclusive and responsive to local needs and regional opportunities, and to help the megaregion make more strategic decisions that improve the economy and quality of life.
More support for future transportation investmentsby being able to clearly communicate the value of these investments across a wide swath of economic indicators.</t>
  </si>
  <si>
    <t>Funding, Planning</t>
  </si>
  <si>
    <t>Arapahoe County needed to develop a
sustainable process to efficiently deal with the
ever increasing back log of patching and wide
crack repair. Road &amp; Bridge staff invented a
creative glass grid dispenser to store, transport,
and unroll the heavy, sticky, hazardous glass grid
material needed for patching and pavement wide
crack repair.
A metal rack, functioning similar to a paper towel
holder, was designed by Road &amp; Bridge staff and
installed on the back of the asphalt patch trucks
to make the process safer, faster and easier.
Initial prototypes were fashioned out of a couple
pieces of pipe and flat steel. The simple design
doesn’t allow the pipe to slide back and forth, is
easily reproduced and is easy to bolt on to the
rear spoils bin. The dispenser was built and
installed for just $650 and has been added to all
the County’s patch trucks.</t>
  </si>
  <si>
    <t>The glass grid dispenser improves safety and operational
efficiencies by having the hazardous material readily
available on the patch truck, safely and hassle free. A
process that original took 3 people to dispense the grid
material can now be achieved with one, saving on labor.
Using, storing and transporting the material is no longer
an issue, and employees are now willing to use the
needed glass grid during patching and repair operations.</t>
  </si>
  <si>
    <t>; Operations; Safety; Pavement;
Construction; Materials; Maintenance;
Glass Grid; Operational Efficiency;
Paving; Patching</t>
  </si>
  <si>
    <t>An innovative use of the Jaws
of Life device means
repairing damaged culverts now takes minutes
instead of hours .
Arapahoe County Road &amp; Bridge partnered with Byers Fire
Department and together were able to turn an ingenious
idea into a Time and Cost saving reality. A common
occurrence in rural areas where farm equipment and heavy
trucks damage drainage structures, this economical method
to straighten and repair culverts has greatly streamlined
maintenance processes; cutting labor and repair costs.
Working directly with the local fire department during the
experimentation stage, several styles of the piston rod
hydraulic devices were used, as well as trying different
numbers of employees to find the most efficient method.
The final equipment purchase paid for itself within the first
12 culvert repairs. The idea was found to be a huge success
and the operational assessment and process improvement
showed considerable cost and time savings for the Road &amp;
Bridge Department.
Arapahoe County has created a culture of innovative thinking
amongst employees, and through their “ Thought Spot ”
program has a system in place to encourage and reward
innovation. Employees are particularly proud of this
imaginative solution to a common problem shared among
many communities nationwide wide.</t>
  </si>
  <si>
    <t>An innovative use of the Jaws
of Life device shaves
hours and dollars off culvert repairs.
This economical method to straighten and repair
drainage culverts has greatly streamlined
maintenance processes; drastically cutting labor
and repair costs while improving safety .</t>
  </si>
  <si>
    <t>Processes
, Operations; Structures; Right
of Way; Culvert Repair; Jaws of Life;
Innovative; Cost Savings; Maintenance;
Operational Efficiency; Safety; Creative
Solution</t>
  </si>
  <si>
    <t>While installing 24
inch diameter HDPE pipe, the
gasket ends of the pipe were being damaged during
the process of pushing the joints of the pipe
together with the bucket of the backhoe. After
several design iterations, City staff built an
innovative Pipe Puller device to pull the two pieces
of pipe together easily without damaging the pipe.
The device consists of a bar for leverage attached to
a strap that fits down in the corrugations of the pipe
with the chain and boomers attached to the other
end. The bar is pulled back, moving the two pieces
of pipe together.
Equipment used includes: 6 feet of 1” X ½” flat strap;
3 feet of ¾” black iron pipe; 6 feet of 5/16” chain; 2
10” chain boomers; 2 7/16” X 2 ½” bolts; and 2
7/16” lock nuts.
Considering the cost of HDPE pipe, if the ends are
damaged during installation, the pipe is rendered
useless as the pipe cannot be sealed. Time is saved
on the job as the workers can safely put the pipe
together while the operator continues to dig.</t>
  </si>
  <si>
    <t>Processes
; Operations; Maintenance;
Safety; Construction; Structures; Right
of Way; Stormwater Management</t>
  </si>
  <si>
    <t>Colorado Statewide
Initiative Develops a Process
to Save Millions Annually with 2D Hydraulic
Quick ChecksChecks;2dQC Initiative.
Two -dimensional (2) hydraulic analysis software helped Region 4 staff at
the Colorado DOT save $4.4 million in construction costs over a 3 year
period. The in in-house experience created a new statewide catalyst
initiative to reduce annual construction costs up to $20 million while
improving safety and enhancing project delivery efficiency. The new
initiative, deemed 2D Quick Checks (2dQC), is now developing statewide
protocols in all 5 CDOT Regions with $100k of federal STIC resources and
$325k of state matching project and research funds.
The 2dQC effort leverages the innovation of 3
3-dimensional terrain
modeling in a 2D software package from survey and LiDAR. The
technological leap from 1D to 2D software removes user user-based
judgements to more accurately analyze infrastructure performance in
natural waterways during design. CDOT is using the 2dQC program as a
catalyst to support their Resiliency Program, Change Management
Program, and other statewide initiatives.
CDOT Leadership hopes the 2dQC effort can fundamentally transform in
in-house capabilities and expertise, and allow CDOT employees and
partnering consultants deliver projects that are safer , more cost
effective, and enhance the resiliency of publiclypublicly-funded infrastructure
projects delivered in Colorado.</t>
  </si>
  <si>
    <t>Innovation, Resiliency, Resilience, Safety, 2D,
2dQC, Quick Check, Hydraulics, CDOT, STIC,
LiDAR, Design, Colorado, Expertise, SMS</t>
  </si>
  <si>
    <t>El Paso County designed a unique alternative fall
protection for bridge deck replacements for use in
areas with unstable soils, limited space for
scaffolding and not high enough to require worker
catch systems.
Staff created a lightweight, adaptable, sectionalized
platform assembled onto structural I beams;
reducing fall zone to just the height of the beam plus
decking. Standard scaffolding sections were adapted
to include safety features like support locks &amp; rollers
for the platform to be locked in place and easily
moved as a unit down the beam as work progresses.
The platform was designed and fabricated in
house
utilizing all the welding shop’s resources mills,
grinders, welders and numerous hand/power tools.
Materials primarily consisted of steel products such
as DOM tubing, guide wheels, modified clamps and
scaffold decking.
Fabricating this system in
house dramatically saved
on costs and was customized to meet the agency’s
unique work site requirements.</t>
  </si>
  <si>
    <t>The adaptable bridge deck platform improves
safety
while not impeding workflow, minimizing trip hazards
by eliminating multiple safety lines.
Fabricating this system in
house dramatically saved
on costs and provides a safe system that mitigates
risk of injury by being designed specifically for our
bridge deck replacement work site.</t>
  </si>
  <si>
    <t>Processes
; Operations; Safety;
Structures; Construction; Maintenance;
Technology; Bridge; Platform;</t>
  </si>
  <si>
    <t>Every year, Guardrails gather material from road
debris and sand spread by plow trucks and space
below the guardrail shrinks. To reduce the
amount of resources needed for maintenance
operations and to improve safety and efficiency, a
skid steer mounted device was designed to
mechanically pull debris out from under the
guardrail system.
The implement fits over the forks of a skid steer,
eliminating the need to buy a hitch, and chains to
the forks so that there are no modifications
required. It is designed to hold both a bull blade
and a scraper and has a replaceable blade that
accommodates different guardrail post widths.
The design also has the ability to carry a bucket so
the skid steer can swap between the reclaimer
and bucket, so an additional loader is not needed.
The device was made from 10 ft of 4” x 2” box
steel, a 6 ft cutting edge and scraps from other
projects. Total construction cost was $650.</t>
  </si>
  <si>
    <t>Cleaning guardrail is no longer a burdensome task
for the crew. Drainage is reestablished and
returning the guardrail system to original design
height improves Safety . Resources of 3 FTE’s and
at least one piece of equipment have been
eliminated from the maintenance process.</t>
  </si>
  <si>
    <t>Marlene Crosby
Public Works Director
970 641 0044
publicworks@gunnisoncounty.org</t>
  </si>
  <si>
    <t>Processes
; Operations; Environment;
Structures; Right of Way; Stormwater
Management; Guardrail; Maintenance;
Drainage; Operational Efficiency; Debris
Removal; Skid Steer</t>
  </si>
  <si>
    <t>Lean
Everyday Ideas engages employees
to develop and implement innovations to
improve government services, and to
“ innovations developed by their
fellow employees, in the pursuit of
continuous improvement
As
CDOT’s Executive Director noted in
2019 ,,"We encourage everyone in the
department, and especially frontline staff,
to improve our day to day operations,
which ultimately enhances safety and
improves the lives of the users of our
transportation system”
In
2018 the LEI Program was named a
Top 25 program by the Innovation in
American Government Awards Program
at the Ash Center for Democratic
Governance and Innovation at Harvard
University!</t>
  </si>
  <si>
    <t>Extensive employee engagement in
improving CDOT’s business over the
long haul enhances safety,
effectiveness, and efficiency in our
operations.</t>
  </si>
  <si>
    <t>Lean; process improvement; continuous
improvement; employee engagement;
employee empowerment; innovation;
innovator; Every Day Counts; EDC;
transportation; maintenance; engineering</t>
  </si>
  <si>
    <t>CDOT has been using mobile RWIS sensors with
road friction on maintenance supervisor vehicles
for several winter seasons. This data is valuable in
determining road conditions and the proper
deicer material treatment to meet maintenance
level of service goals.
• This project expands on CDOT’s previous work
with the deployment of additional sensors on
the Bustang regional bus network on select
CDOT snowplows.
• The Bustang platform provide a robust sensor
platform with consistent and scheduled data
collection. The Buses are already equipped
with WIFI for a significant cost savings.
• Road friction data on snowplows will provide
real time information on deicer material
application rates and usage while meeting
CDOT’s level of service goals to the travelling
public.</t>
  </si>
  <si>
    <t>Five sensors on the Regional Bus Network has the
potential to collect data on 2500 miles of highway
per day. This platform could provide good public
facing data for road and travel reporting.
• Sensors on CDOT snowplow fleet for deicer
materials management will result in cost savings
while meeting CDOT level of service goals.</t>
  </si>
  <si>
    <t>Road Friction , RWIS, Mobile Sensor,</t>
  </si>
  <si>
    <t>Old culvert inlets get covered up, plugged, or lost
over time, and treacherous road edge drop offs are
a hazard to the traveling public. Road &amp; Bridge staff
designed a culvert inlet improvement program for
existing rural culverts by adding innovative low low-cost
drop inlets.
The drop culvert inlet is designed using a
SonotubeSonotube, Sackcrete , a steel manhole ring, and a 24” slotted lid.
The final design allows for the preservation of culvert
inlets by adding protection from debris, run run-off,
rocks, etc. Maintenance is minimal and quick.
Dangerous road edge safety concerns were
addressed so ditches are not as deep at the inlets,
and the hazard to the traveling public for shoulder
drop off or vehicle run off roadway accidents is
reduced. Shoulder drop offs are reduced from 50 50-inches to just 16 16-inches while still providing for
proper drainage. By adding a low low-cost drop culvert
built in in-house that is durable, heavy rain, run run-off, and
snowmelt do not stand a chance with this system.</t>
  </si>
  <si>
    <t>Dangerous road edge safety concerns were addressed
so ditches are not as deep at the inlets, and the
hazard to the traveling public for shoulder drop off
and vehicle run off the road accidents is reduced.
Shoulder drop offs are reduced from 50
50-inches to just
16 -inches while still providing for proper drainage.</t>
  </si>
  <si>
    <t>Products
; Safety; Environment;
Structures; Construction; Right Right-of -Way;
Maintenance; Stormwater Management;
Culvert Inlet</t>
  </si>
  <si>
    <t>During the initialinitialpeak of the pandemic, more than
150150,000 lbslbs.of donated foodfood&amp;supplies were
distributeddistributedby contactless deliverydeliveryto the GrowingGrowingHome community support program throughthroughafirstfirst-of -its -kind project usingusingan Autonomous Vehicle zerozero-emission shuttleshuttle.
The CityCityof Westminster, EasyMileEasyMile,Growing Home andandUS Ignite
formedformedapublicpublic-private partnership and firstfirst-ever demonstration
usingusingan autonomous vehiclevehicleto deliver the suppliessupplies.With
facilities closedcloseddue to COVID, the City donated commercial
refrigeration spacespaceto store and distribute donationsdonations.The autonomous vehicle, donateddonatedby EasyMileEasyMile,reliesrelieson sensors and
realreal-time data processing/algorithms algorithmsto navigatenavigateits route withoutwithoutahuman driverdriver.ApprovalsApprovalsto drivedriveon City streets were made
possiblepossibleby NHTSA and thetheCO Autonomous Mobility Task ForceForce.Partners were grateful for speedy approvals received from both
federal and state government that enabled the projectprojectto be implementedimplementedso quicklyquickly.The innovative aspectaspectof this projectprojectis one exampleexampleof the many ways the CityCityof Westminster, CO is approaching new solutions and pushing technological innovation
fasterfasterto meet unprecedented needneed.</t>
  </si>
  <si>
    <t>This innovative
publicpublic-private partnership demonstrated the
safety and potential of utilizing Autonomous technology to meet urgent needs of the community.
The City’s successful delivery of food and supplies using
autonomous zero zero-emission vehicles helps pave the way for
more connected communities, less congestion, and seamless
public transport.</t>
  </si>
  <si>
    <t>Processes
, Environment, Operations, Autonomous,
Vehicle, Innovation, Technology, Community,
Westminster, Growing Home, EasyMile , US Ignite,
Parks, Recreation, Contactless Delivery, COVID COVID-19,
zerozero-emission shuttle</t>
  </si>
  <si>
    <t>From Summer 2019 to Summer 2020, DDOT experimented with different types of barriers for protected bike lanes and cycletracks, seeking the best mix of protection, durability, value, and ease of installation. Through a sequence of tests, DDOT tried wood, concrete, steel, and rubber barriers, different spacing patterns, different flexible post and speed control devices.The resulting findings were formalized in a matrix which can be used by DDOT planners to hone-in on the type of barrier and spacing pattern which should be used on different roadway types.</t>
  </si>
  <si>
    <t>Formalized DDOT’s methods and practices for installing bikeway protection through hands-on installation, testing, observation, and public feedback. Resulted in clarity and cost savings across projects.</t>
  </si>
  <si>
    <t>Will Handsfield
202-705-7845
will.handsfield@dc.gov</t>
  </si>
  <si>
    <t>Protected Bike Lanes
•Barriers</t>
  </si>
  <si>
    <t>DDOT staff are regularly approached with ideas for pilots, tests, and demonstrations of emerging transportation technologies and concepts in the District. This vetting process brings a more consistent, strategic approach to responding to those requests.
Components of the 'pilot vetting' effort are:
•A Strategic Frameworkfor Vetting Emerging Technology Pilots, Testing, and Demonstrations that require support or approval from DDOT
•Online portal with a common applicationfor vendors to submit pitches for emerging technology projects
•A cross-agency Evaluation Panelto assessing emerging technology pitches based on the strategic framework
•Standard Operating Procedure for Vetting Emerging Technology Pilots, Testing, and Demonstrations that provides guidance to DDOT staff on how to champion a pilot, test, or demonstration following initial vetting</t>
  </si>
  <si>
    <t>The process allows DDOT to prioritize and test ideas most relevant to the needs of the residents, businesses, and visitors of the District.
This application helps researchers and companies focus their proposal based on DDOT’s values.</t>
  </si>
  <si>
    <t>Stephanie Dockstephanie.dock@dc.gov202.359.6965
Kelli Raboykelli.Raboy@dc.gov202.359.0532</t>
  </si>
  <si>
    <t>Innovation Management
•Emerging Technolgoies</t>
  </si>
  <si>
    <t>DMV’s mobile customer service centers, called DMV on the Go, are handicapped-accessible full-service offices that provide most DMV transactions. DMV on the Go is the ultimate in customer service and is available to serve customers in all corners of the State of Delaware. Services provided by DMV on the Go:
Driver’s Licenses (no CDL) and ID Cards
Veterans Cards
Titles and registrations
License plates
Driver transcripts
Disabled parking placards or plates
Address changes
Driving Written Test (no road test)
E-ZPasstransponders
Anything that can be done at a DMV facility (except CDL) can be done on the DMV on the Go!</t>
  </si>
  <si>
    <t>DMV on the Go has proven invaluable for customers that struggle with mobility. Being handicapped-accessible, we can bring DMV services to customers that otherwise may not be able to easily get to a DMV facility.</t>
  </si>
  <si>
    <t>Chris Cox
302-832-5094, chris.cox@delaware.gov</t>
  </si>
  <si>
    <t>Handicapped-accessible
•Driver’s License
•Registration</t>
  </si>
  <si>
    <t>The Safe Selfie Zones feature a fun, colorful backdrop for new drivers to use when photographing selfies as an alternative to photographing their driver’s license. This option will allow new Delaware drivers to share the exciting news of obtaining their driver’s license with family and friends on social media while keeping their driver’s license number and home address secure.
Willie Goldsboro, a DMV employee in Dover noticed that, in their excitement, newly licensed drivers were posting “selfies” on various social media channels that showed identifying information that could be stolen and used without the individual’s permission. Mr. Goldsboro presented this idea to Laura Russum, a DMV Communications employee, who designed the Safe Selfie Zones and designated the hashtags #SafeSelfieand #NewDEDriverto further promote DelDOT and DMV’s commitment to help keep the personal information of Delaware residents secure.
Safe Selfie Zones have been installed at each of our DMV locations nearest to where the public retrieves their driver license. Wall-hung instructions nearby complement the branding of the Safe Selfie backdrop, and highlight the benefits of protecting one’s personal information on public platforms such as the Internet. Social media participation has been steadily increasing as more and more new drivers choose to use Safe Selfie and the hashtags when sharing online about their new license.</t>
  </si>
  <si>
    <t>Safe Selfie Zones allows new Delaware drivers to share the exciting news of obtaining their driver’s license with family and friends on social media while keeping their personal information (such as driver’s license number and home address) secure.</t>
  </si>
  <si>
    <t>https://www.youtube.com/watch?v=JB_-LX6YGFs</t>
  </si>
  <si>
    <t>Marinah Carver
Call 302-744-2621 or email marinah.carver@delaware.gov</t>
  </si>
  <si>
    <t>New or Teen Driver
•Driver’s License
•Protecting Personal Information</t>
  </si>
  <si>
    <t>Problem Statement:
When driving a snow plow with a wing, it is very difficult to see along the right side of the truck. This is a hazard for the driver and others near the snow plow.
Discussion of Solution:
The Third Eye, a mirror that is mounted on the plow on snowplows with wings to eliminate the blind spot when the wing is raised. This simple idea provides added visibility and safety during snow operations.
This Innovation won the 2018 National Build A Better Mousetrap Competition in the Maintenance Tools and Methods Category</t>
  </si>
  <si>
    <t>Increased visibility for the equipment operation, eliminating the blind spot and increasing situational awareness for better safety for the community.</t>
  </si>
  <si>
    <t>https://www.youtube.com/watch?v=9SFCTI3H9dY&amp;feature=youtu.be</t>
  </si>
  <si>
    <t>James Pappas
(302) 760-2288
james.pappas@delaware.gov</t>
  </si>
  <si>
    <t>Winter Maintenance;
•Snow Removal:
•Roadway Safety</t>
  </si>
  <si>
    <t>The Delaware Department of Transportation has made e-Construction a priority as the method of administering highway construction projects.
The Department has invested in Oracle Primavera Unifier which is a web-based project lifecycle management application owned by Oracle, Inc. Unifier is used to facilitate the electronic administration of all aspects of construction documentation beginning with the Preconstruction Meeting through the Final Inspection process. DelDOT and consultant staff access Unifier through an Apple iOS device (iPad) to develop and maintain the project documentation.
Currently, Unifier is used by the Department to document daily reports, process change orders and estimates, price approval letters, progress meeting minutes, and request for information submittals.
Future Department processes to be integrated with Unifier include shop drawing submittals, source of supply submittals (integrate the Materials and Research processes), e-Ticketing, and source document creation.</t>
  </si>
  <si>
    <t>Utilizing Unifier allows the Department to track the documentation in a workflow based system designed and customized to our specifications adding transparency to all of our partners in the construction process.</t>
  </si>
  <si>
    <t>Billy Sweeney
DelDOT –Engineering Support
Billy.Sweeney@Delaware.gov
302-760-2350
https://constructionmanual.deldot.gov/index.php/Part_F_-_eConstruction</t>
  </si>
  <si>
    <t>E-Construction
•Unifier
•Document Management</t>
  </si>
  <si>
    <t>The
Fort Myers Operations Center field
crews were having a difficult time replacing
damaged delineators To solve this
problem, they fabricated a tool to make it
easier to quickly remove the pins that hold
the delineators in place</t>
  </si>
  <si>
    <t>Improves
productivity and safety Cost
effective tool that was fabricated in
house Reduces lane closure time It
allows staff to replace broken delineators
quickly and safely</t>
  </si>
  <si>
    <t>FL Dept. Transportation
District One
David Vangilder
Highway
Main. Tech Coordinator Fort
Myers OPS Center
(239) 985
7822
David .Vangilder@dot.state.fl.us</t>
  </si>
  <si>
    <t>Keywords: Maintenance,
Operations , Products</t>
  </si>
  <si>
    <t>Modification of the Digital Delivery Process to
eliminate the need of resigning plans
classified under Early Work.
The previous Digital Delivery Process required
all the professional of records to sign and seal
one PDF. Early within the development stages
of the project, plan sheets are signed and
sealed that do not necessarily need to be re
signed and sealed upon project completion.
This team devised a method to avoid resigning
and sealing the sheets produced during the
early stages of production. Provisions were
made to resolve potential changes to the
signature sheet eliminating the need to re sign
and seal the PDF by all the professional of
records. Their efforts resulted in
implementation and revision of the statewide
CADD Manual.</t>
  </si>
  <si>
    <t>The benefit of eliminating the need of
resigning plans classified under Early Work
results in an enhanced streamlined delivery
process.
Using this method, the Department estimates
a total savings of $360,000 per year.</t>
  </si>
  <si>
    <t>https://www.fdot.gov/cadd/downloads/documentation/fdotdigitaldelivery/fdotdigitaldelivery.shtm</t>
  </si>
  <si>
    <t>Karina Fuentes
(305) 470 5310, karina.fuentes@dot.state.fl.us
Natalie Garganta
(305) 470 5269, natalie.garganta@dot.state.fl.us</t>
  </si>
  <si>
    <t>Processes, Design, Technology</t>
  </si>
  <si>
    <t>Development of new software to expedite
the analyzation and design of Dual Upright
Overhead Sign Structures.
As the width of freeways increase due to
increased traffic demands, the 2 foot median
barrier wall cannot accommodate the required
diameter for a single upright. Additionally,
designing a Dual Upright system requires an
extensive increase in staff hours.
By building
upon and modifying the software
program developed by FDOT’s Structures Design
Office to design single upright overhead sign
structures, the newly developed software
application for Dual Upright OHSS has new coding
to address the unique and complicated analysis
introduced by having Dual Uprights.</t>
  </si>
  <si>
    <t>The benefits of this new software for DUOSS
reduces the required staff hours needed to
complete the analysis.
Using this method, the Department estimates
a total savings of $900,000 per year.</t>
  </si>
  <si>
    <t>https://www.fdot.gov/structures/proglib.shtm</t>
  </si>
  <si>
    <t>Karina Fuentes
(305) 470 5310, karina.fuentes@dot.state.fl.us
Hailing Zhang
(305) 470 5484, hailing.zhang@dot.state.fl.us</t>
  </si>
  <si>
    <t>Products, Structures, Technology, Construction</t>
  </si>
  <si>
    <t>The
FDOT Fort Myers Operations (
Center did not have a water truck to irrigate
newly planted wildflowers, new sod, or to
control dust To solve this problem, the OPS
Center fabricated a water tank that sits on
two stainless steel pallets The water tank
fits in the back of an FDOT 550 truck The
tank set up includes an on board generator
to run the water pump, a solar powered
amber warning light, and spray nozzles that
allow water to be distributed on both sides
of the truck</t>
  </si>
  <si>
    <t>Improves
equipment versatility and reduces
costs A new water truck is approximately
50 000 to 80 000 The Fort Myers OPS
Center spent 12 000 to manufacture the
fabricated water truck It provides FDOT
with the flexibility to use an FDOT 550 truck
to distribute water</t>
  </si>
  <si>
    <t>Jessica White
Program Engineer
Fort
Myers OPS Center
(239) 985
7829
Jessica.White@dot.state.fl.us</t>
  </si>
  <si>
    <t>WSDOT’s innovative roadside management program is the culmination
of a thirty year agency commitment to applying the principles of
Integrated Roadside Vegetation Management (IRVM) in the design,
construction, and ongoing maintenance of highway roadside landscapes
in Washington State.
This program has evolved over time, beginning as a relatively simple
documented planning and data tracking process for roadside vegetation
management actions, statewide.
The creation and annual update of IRVM plans for all areas of the state
was integrated with the agency’s overall Maintenance Accountability
Program producing over 15 years of annual measurements showing
planned work, roadside system condition, and dollars spent.
In recent years, WSDOT has adapted mobile technology and GIS
applications to map the overall inventory of highway maintenance work,
including all elements of the IRVM plans. This innovative system,
referred to as HATS, was developed by WSDOT IT staff working directly
with maintenance field crews. Together, they created an iPad-based
reference and record keeping system integrating maps of the planned
treatments specified in the IRVM plans, along with GPS tracking
capabilities to record work unit accomplishments in relation to plans.
The result of this innovation is the most comprehensive state
transportation asset management system for roadside landscapes in the
entire country.</t>
  </si>
  <si>
    <t>We now have the beginnings of a decades-long data trail to explain the lifecycle
realities of designing, constructing and maintaining roadside vegetation.
The most effective way to manage the living ecosystems that occupy our
roadsides is by studying them over time and adapting maintenance practices
based on what we learn. WSDOT’s innovative processes and applied
technology provide a way to effectively study and understand roadside design
and maintenance processes using the resulting geographic and historic data.
This data demonstrates that the cost of roadside vegetation management can
decrease with good planning and crew implementation.</t>
  </si>
  <si>
    <t>Maintenance, Accountability, Roadside,
Vegetation Management, Landscape, GIS, Asset
Management</t>
  </si>
  <si>
    <t>Webinar Wednesdays is a highly successful
bimonthly tech transfer activity that engages a
national—and sometimes, international—
audience. Webinars showcase WSDOT’s research
projects with the intent to share our results for
possible implementation at other state DOTs.
Since March of 2017, our series has covered a
wide range of transportation research topics from
bridge deck durability to wildlife conservation;
engineering to the environment; electric vehicle
charging to embankments; LiDAR to linear
scheduling; resilient cities to road user charges;
and TSMO to Title VI/disability and accessibility
compliance.
You are invited to participate and ask your
questions! If you would like to receive
notifications for future webinars, enter your email
address here to be added to our mailing list:
https://bit.ly/2U3Ctkk or contact us.</t>
  </si>
  <si>
    <t>• Research results have been shared with over
3,100 participants.
• 23 webinars have been produced; 6 more are
scheduled for 2021.
• Live engagement with subject matter experts.</t>
  </si>
  <si>
    <t>People. Operations. Safety.
Environment. Structures. Design.
Construction. Materials. Civil Rights.
Public Involvement. Technology.
Maintenance. Stormwater
Management.</t>
  </si>
  <si>
    <t>1. Build on existing WSDOT applications and workflow:
Create automated connectivity into the system so that
existing and future data sources can translate planning level
information into real-time use (and eventually historical data
collection.)
2. Use existing off-the-shelf products: Test and integrate
devices through low-risk pilot projects with emerging
technology.
3. Work Zone Data Exchange (WZDx): Develop and adopt
national specifications: Take existing lessons learned and
institutionalize proven products and practices into daily
activities to promote widespread use and adoption of
smarter work zone technologies.</t>
  </si>
  <si>
    <t>• Real-time awareness of active work zones, statewide
• Potential primary and secondary crash reduction and benefits
• Vehicles with ADAS and ADA Technologies that consider and/or
warn the driver that they are approaching / entering a work
zone might benefit from more favorable insurance premiums by
reducing potential accidents.</t>
  </si>
  <si>
    <t>Operations, Safety, Planning, Design,
Construction, Work Zones, Emergency
Response/Relief, Traffic Incident Management,
Technology, Freight/Goods Movement,
Maintenance</t>
  </si>
  <si>
    <t>Optimizing the VTrans Project Review Process
Currently, VTrans historic preservation staff use a variety of existing non-spatial
data (mainly PDFs) to perform the research necessary to support their project
review process. Stakeholder engagement, decision-making, and public
educational opportunities could be greatly streamlined and enhanced if these
data – and the new data arising from the review process – were catalogued
geospatially.
Seizing an Opportunity: Middlebury Bridge and Rail Project
One of the Section 106 mitigation requirements for the extensive, multi-year
Middlebury Tunnel Project, WCRS(23), is to update the National Register
nomination for the Middlebury Village Historic District, which was originally
completed in 1974 and had become outdated. This nomination process
involves filling out a standard paper form—the Vermont Historic Sites and
Structures Survey (VHSSS) form—for over 400 buildings. VTrans recognized that
this re-nomination process represented a perfect opportunity to develop and
implement new GIS tools to collect, share, and archive the necessary data in a
paperless and geo-referenced format.
Mobile Data Collection and Data Sharing Using Web Maps
Supported in part by FHWA Project Development Work Program (PDWP) funds
and WCRS(23) project funds, the VTrans Cultural Resources Team and its
consultant, VHB, developed GIS and web-based tools to collect, archive, and
share historic resource information. VHB created custom applications using
Esri’s ArcGIS Collector and Survey 123 to document Middlebury’s historic
resources through VHSSS forms using mobile devices. A web map is used to
track survey progress and share information with project stakeholders. This
online tool will greatly expedite project review. This robust, geocoded, and
query-able data format is a resilient foundation upon which additional
functionality can be overlain, facilitating future research by VTrans, other
government agencies, and eventually the public.</t>
  </si>
  <si>
    <t>Where to Next?
Immediate benefits from this program include data sharing amongst
multiple VTrans sections to assist with project-related or other decisionmaking.
By going paperless, this GIS enhances business continuity during
times of disruption (such as the current pandemic) and facilitates project
transition should staff be reassigned. Looking forward, VTrans and VHB are
evaluating how to incorporate existing non-spatial data managed by the
Vermont State Historic Preservation Office into the GIS to improve future
project review and eventually provide a resource for users outside VTrans.</t>
  </si>
  <si>
    <t>Keywords: Process, Environment, Historic, GIS,
Review, National Register</t>
  </si>
  <si>
    <t>​FHWA is encouraging State DOT’s to increase
their awareness and usage of underutilized
technologies, including geophysical
techniques, to supplement information
obtained during traditional subsurface
exploration programs. By optimizing
geotechnical site characterization with
proven, effective exploration methods and
practices, we can mitigate risks and improve
reliability of information.
The objective of this project is to educate VTrans staff on
geophysical tools and the various applications where technology
can be deployed. The Geotechnical Section is hoping to develop an
in-house manual that provides guidance and outlines risks,
limitations, and benefits of each of the most relevant applications.
Research is being conducted into Multichannel Analysis of Surface
Waves (MASW) survey equipment with the goal of performing
seismic data acquisition in-house, which would improve profiling
of bedrock elevations during subsurface investigations.</t>
  </si>
  <si>
    <t>• Improved Quality – Increasing confidence in site characterization
reduces conservatism in design.
• Reduced Risk – Reduced uncertainty mitigates risk in design and
construction. Making decisions with limited information can result in
costly overruns and claims in construction.
• Accelerated Project Delivery –Well-scoped subsurface
investigations provide more reliable basis for design and
construction decision making, providing time and cost savings to the
Agency.</t>
  </si>
  <si>
    <t>• Process, Products, Geotechnical, Materials,
Design, Technology</t>
  </si>
  <si>
    <t>VTrans’ Asset Management Bureau has engaged in a
contract with Deighton, ltd. to implement Deighton’s
cloud-based asset management solution as that
cohesive framework. The goal is to get as many
assets as possible implemented into the solution, but
to also demonstrate the added value of key features,
like an interactive and transparent work order
process. Currently there are twenty-four asset
groups defined, spread across multiple phases of
implementation.
While this is a commercial off-the-shelf product, the
agency together with the vendor has adopted an
agile approach to the configuration and
implementation of the product.
VAMIS will be used to implement sound
maintenance, preservation and rehabilitation
strategies and to schedule, track, and manage the
Agencies’ key investment decisions. It will help the
VTrans achieve the goal of making investments or
asset improvements in a fiscally constrained and
economically sustainable manner through a
commitment to continued improvement and data
driven, strategic decision-making processes.</t>
  </si>
  <si>
    <t>VAMIS provides deterioration modeling and
analysis, which in turn drives decision making
tools like cross-asset analyses and budget
scenario analyses. With the aforementioned
assets implemented, VTrans will be able to
monitor their lifecycle, and perform budgeting
programming tasks that ensure the right
treatment on the right asset at the right time.</t>
  </si>
  <si>
    <t>Systems, Enterprise, Asset Management</t>
  </si>
  <si>
    <t>The Central Texas Regional Mobility Authority is piloting a
program to proactively create a safer driving environment
on the newly constructed 45SW Toll road using a wrong-way
intelligent warning system at four locations.
According to the National Highway Safety Administration,
wrong way driving (WWD) has long been a dangerous
roadway hazard causing on average 359 deaths each year.
Texas ranks highest in the nation for fatal WWD crashes with
14% of the nation’s total occurring here. A crash of this type
accounts for 3% of collisions nationally.
If a wrong-way driver is operating a connected vehicle, they
will receive a ‘DO NOT ENTER’ driver warning through their
dashboard via TAPCO’s Connected Vehicle Interface, which is
installed on the road. Even if the vehicle is not connected,
the wrong-way driver will still be alerted by flashing warning
lights.
At the same time, the Siemens Roadside Unit sends
messages to an Onboard Unit to display ‘WRONG WAY’ driver
warnings as well as head-on crash warnings to oncoming cars
traveling in the legal direction. Oncoming cars approaching
the wrong-way driver head-on will receive a CRASH warning.
Before choosing to implement this technology, Texas A&amp;M
Transportation Institute studies were consulted. WWD data
was collected to determine the most effective measures to
implement.
Since the toll road’s opening at the beginning of June 2019,
81 drivers corrected their direction after being alerted by
the technology effectively preventing a wrong way driving
accident.</t>
  </si>
  <si>
    <t>• The innovative system can detect wrong-way motorists,
activate roadside signage to alert drivers, and notify law
enforcement of the wrong way movement.
• By investing in these technologies, the Mobility Authority
is setting the example of how technological innovations
solve real world problems by helping tomitigate accidents
and ultimately saving lives.</t>
  </si>
  <si>
    <t>Key Words – Products, Safety, Technology</t>
  </si>
  <si>
    <t>According to the National Weather Service (NWS), there were 38
flood deaths in Texas in 2016. Studies suggest that of all flood
victims, between 60 and 75 percent were motorists that became
victims of road flooding. Texas consistently leads the nation in flood
related deaths and most of those deaths are in vehicles. Many
accidents, rescues, and deaths occur at low water crossings, and
often at night. While it may be impractical to raise or remove all low
water crossings across the state, there are low-cost measures to
better alert the driving public to the risks of low water crossings.
The objectives of this research project:
• Investigate each TxDOT Area Office's current inventory and
management approach of low water crossings.
• Survey other state DOTs, AASHTO, FHWA, and other agencies on
low water crossing management techniques.
• Determine which reflective pavement markings and striping can
show the most contrast when submerged/not submerged in
water. Evaluate flood sensor and flood warning devices for
roadways and assess their cost/benefit in both high- and lowvolume
traffic settings.
• Test Infrastructure-to-Infrastructure (I2I) and Infrastructure-to-
Vehicle (I2V) technologies.
• Conduct developmental testing to verify the accuracy of the water
level sensors and the functionality of the developed and applied
technologies.</t>
  </si>
  <si>
    <t>• Improved driver awareness,
• Improved driver safety,
• Installing reflective pavement markings, striping, or sensors as
effective warning devices at low water crossings to improve driver
awareness.
• Potential to reduce flood related deaths
• Development of connected vehicle implementation</t>
  </si>
  <si>
    <t>Key Words – Products, Planning, Hydraulics,
Weather, Technology</t>
  </si>
  <si>
    <t>SWIFT is a data-driven, performance-based
scenario planning tool that features a land use
model and dynamic traffic assignment model to
predict future outcomes across five performance
areas, including: mobility, social, environmental,
infrastructure, and economic. This investigative
model explores a wide range of feasible scenarios
and evaluates their impact on the transportation
system.
The interactive tool features a user-friendly GISbased
interface to integrate four modules
including: scenario manager, land use allocation
model, transportation model, and key
performance indicators.
SWIFT explores current uncertainties related to
generation shifts in travel behavior, how growth
affects the transportation system, and what the
impacts may be of an aging infrastructure and
emerging technology. This will enable the TxDOT
Houston District leadership to better understand
potential outcomes under certain scenarios.</t>
  </si>
  <si>
    <t>• Explore the impacts of land use, travel behavior, technology,
and policies on the transportation system;
• Enable better decision making for major
transportation/corridor study investments; and
• Improve collaboration with other public and private entities
to make more informed investment decisions.</t>
  </si>
  <si>
    <t>Texas Department of Transportation
Eliza Paul, P.E., District Engineer
Andrew C. Mao, P.E., Director,
Transportation Planning;
Phone | 713.802.5802
P.O. Box 1386 | Houston, TX 77252-1386</t>
  </si>
  <si>
    <t>Key Words –Processes, Planning, Environment</t>
  </si>
  <si>
    <t>The Transportation Planning and Programming Division (TPP) at
TxDOT created the Corridor Prioritization Tool (CPT) and the
Corridor Evaluation Tool (CET), with performance-based planning
and programming elements to statewide whole cycle of roadway
system planning and project development. The Houston District
has served as a pilot to scale down TPP’s tools to the Houston
Region. The CPT tool prioritizes corridors based on TxDOT’s top
priority goals. From a system-wide approach, the tool addresses
performance areas including pavement, bridge, safety,
congestion, connectivity, and economic.
After corridors are ranked in CPT as a guide to invest for corridor study (prefeasibility,
pre-PEL), the CET tool will evaluate smaller segments and identify
segment needs to achieve TxDOT’s performance goals. This will help prioritize
potential projects at high-need locations with limited investments.
A few highlights on CPT tool for Houston :
 User-friendly tool with interactive dashboards and maps
 Allows users to adjust weights by performance area
 Includes all TxDOT on-system roadways within the District
 Flexibility to create new corridors for any on-system roadways, such as
Interstate, US, State Highways, Farm-to-Market roads, arterials and others.
 New performance measures to reflect district priorities - such as bridge
vertical clearance, at-grade railroad crossings, and vulnerable population
 New functionalities to select and view corridors more efficiently
 Automates part of the workflow with support of an innovative Data Pond
 Transparent in raw data from TxDOT statewide and other sources, allowing
TxDOT staff to make update to the data</t>
  </si>
  <si>
    <t>• Performance-based planning and programming approach
• Consistent data-driven system-wide analysis to guide investment
• Need-based evaluation by segment to support project development
• User-friendly visualization &amp; dashboard of to inform decision making
• All on-system roadways within Houston District, such as Interstate,
Freeways, and Arterial roads.
• Performance measures based on TxDOT’s performance goals and
FHWA’s performance management approach, measures, and goals</t>
  </si>
  <si>
    <t>Product, Planning, Environment, Design,
Structures, Safety, Pavement</t>
  </si>
  <si>
    <t>Designing economical long-life pavements to handle the
intense traffic loads in the energy development areas
presents many challenges to pavement designers. The
intense loading and the need to keep the roadway
operational at all-times are issues that require new
materials and design approaches. Recent failures in
South Texas indicate that current design approaches do
not address these challenges. Failures have recently
been encountered with hot mix asphalt (HMA) overlays,
and both cement and emulsion stabilization has run into
problems with the need for early trafficking of the
recently rehabilitated pavements.
Current Implementation Efforts included:
• Compare the advanced design recommendations from
TxME with those obtained using traditional
methods (FPS21).
• Completion of at least five (5) projects for various
impacted TxDOT Districts around
Texas, including, but not limited to Laredo, Corpus
Christi, Odessa and Austin.
• The Researchers used the data generated in the five (5)
projects to develop and teach implementation
workshops for TxDOT District designers.</t>
  </si>
  <si>
    <t>• Assist TxDOT Districts in surveying pavement conditions of impacted
areas using the state-of-the-art nondestructive test equipment,
• Developed materials options for handling the early trafficking
requirement which is critical in most recent projects,
• Recommended improved pavement designs that are structurally,
adequate for overloaded vehicles, and
• The right solutions at the right time for TxDOT Districts severely
impacted which include Laredo, San Antonio, Corpus, Odessa, San
Angelo, Bryan and Yoakum to design, construct, and monitor test
sections with new materials and design approaches.</t>
  </si>
  <si>
    <t>Keywords –Processes, Operations, Pavement,
Design, Materials, Freight/Goods Movement</t>
  </si>
  <si>
    <t>The Regional Transportation Council (RTC), NCTCOG
Transportation Departments policy body established
policies for all managed lanes, and one of those policies
provides a High Occupancy Vehicle (HOV) toll discount
during weekday peak periods.
The RTC directed staff to replace a manual HOV predeclaration
and roadside enforcement system, with an
automated technology to remove the need for predeclaration
and improve the safety of our law
enforcement officers.
NCTCOG contracting with Carma Technology Corporation
to deploy GoCarma, a fully automated smartphone
application, requiring neither driver interaction nor
roadside enforcement once installed. The program
launched on January 24, 2020.
How is works -When any GoCarma user drives through a
managed lane gantry, the road operator requests the
current occupancy status from GoCarma using backoffice
integration. The HOV status is used to calculate
the proper toll provided to the North Texas Tollway
Authority for billing purposes, thus completely removing
the need for self-declaration or enforcement.
GoCarma is a smartphone app that uses Bluetooth
technology to automatically verify two or more travelers
are riding together. If at least two people in the vehicle
install the GoCarma app or have an occupant pass, they
will not need to interact with the app after setup.</t>
  </si>
  <si>
    <t>• Free smartphone app that uses Bluetooth technology to
automatically verify travelers in a carpool. Free Occupant Pass
option for passengers without smartphones, such as children or
senior citizens.
• No user interaction is required after setup, which reduces the
potential for HOV violations and distracted driving.
• Integrates with existing toll systems to ensure that HOV discount
qualification is automatic, with discounts appearing on a driver’s
toll statement.</t>
  </si>
  <si>
    <t>Key Words – Products, Technology,
Environment</t>
  </si>
  <si>
    <t>Recurring slope failures are common in Texas due to the
extreme weather and soil conditions. The Texas
Department of Transportation (TxDOT) annually spends
millions of dollars to repair embankment slope failures
along the state roads and highways. The proactive
maintenance of highway embankments and cut slopes can
significantly reduce the cost of emergency stabilization and
improve highway operations. The slope repair and
maintenance management system (SRMMS) helps TxDOT
personnel to identify the critical slopes and facilitate
proactive slope maintenance decisions.
The geospatial data on soil properties, precipitation, historical slope
failures, slope geometry, and landcover in the TxDOT Paris district
slopes were collected and integrated into a geodatabase using a
geotechnical model to assess the stability of the slopes along the
highway corridors. Based on the minimum duration of rainfall
required to trigger the slope instabilities, color-coded slope failure
susceptibility maps were prepared: Highly critical (&lt; 3 days), Critical
(3-10 days), Moderately critical (10-45 days), and Non-critical (&gt;45
days). A multi-criteria decision support system was developed to
recommend a list of methods for maintenance and repair of critical
slope segments. A map-based interface was developed to visualize
the collected geospatial data entities and color-coded slope failure
susceptibility maps.</t>
  </si>
  <si>
    <t>• This system helps to minimize the slope failures and enhance safety,
customer satisfaction, infrastructure conditions and service life,
environmental sustainability, and transportation system reliability.
• Assuming an annual budget of $28.5 million for slope repairs in
Texas, the implementation of the findings of this research project is
expected to lead to a cost savings of $15.6 million per year.
• The validation results showed that slope failure susceptibility maps
could effectively identify the slope segments highly susceptible to
slope failures.</t>
  </si>
  <si>
    <t>• Key Words – Products, Planning,
Maintenance, Geotechnical, Technology</t>
  </si>
  <si>
    <t>Concrete median barriers are used to prevent serious
cross-median crashes by preventing penetration of
passenger vehicles and trucks into on-coming traffic.
During Hurricane Harvey, it was observed that solid
concrete median barriers can act as an unintentional
dam for flood waters. This raises the height of the flood
waters and increases the severity of flooding on both
the highway, the surrounding roads and adjacent
communities.
This rise in flood waters increases the risk to both
motorists and others in the area and can also increase
the level of flood damage to the road network and
nearby structures. In the Beaumont area, several
sections of median barrier were exploded to help
mitigate flooding caused by the solid concrete barrier. In
the Houston area, large sections of portable barrier
being used as permanent median barrier were displaced
or broken by flood waters. These situations required
significant repair before the highways could be reopened
and the level of safety for motorists restored.
Consequently, there is a need for a crashworthy median
barrier that is designed to accommodate the passage of
flood water during severe weather events.</t>
  </si>
  <si>
    <t>• When implemented in flood-prone areas, such
a barrier would reduce the severity of
flooding,
• decrease risk to motorists and others in the
area; and
• reduce the level of damage to the highway and
surrounding area.</t>
  </si>
  <si>
    <t>Products, Design, Hydraulics,
Weather</t>
  </si>
  <si>
    <t>In 2008, City of Frisco leadership had a vision to provide
first responders critical incident information through a
common operating picture. Unfortunately, no existing
commercial off-the-shelf product could adequately
accomplish that mission in its entirety.
City staff started in-house development of a Geospatial
platform to provide a tool for situational awareness; hence,
SAFER was born. Since its infancy, SAFER has grown into a
highly effective, multilateral program increasingly
dependent upon integrated systems.
Innovations and Integrations include:
- Waze: Bi-Directional integration of Frisco road/lane
closures, etc.
- Closest To Dispatch for 9-1-1: Dispatching closest
available units via GPS
- Automated Vehicle Locations &amp; Radio Locations:
Presenting responder location
- Traffic and School Video Cameras: Video camera
locations with ability to stream content
- RapidSOS: Provides enhanced caller location
- Weather Station Data and Weather Radar Overlay
- Gate and Apartment Codes: Visible to first responders
for quicker access
Over 15 other integrations in place with 20 more planned.</t>
  </si>
  <si>
    <t>• Common Operation Picture: First Responders, Dispatchers, &amp; Traffic
Engineers have same incident view
• Incident Management: Data Sharing and Automated routing allowing
staff to act early in an incident, ultimately clearing the roads faster
• GeoVisualization: Visualizing data so it is easier for the users to
understand an incident, making better decisions
• Partnerships: Facilitates collaboration between Transportation and
First Responders allowing for a common vision
• Intuitive User Interface (UI): Minimal training required for end users
throughout the organization</t>
  </si>
  <si>
    <t>Products, Operations, Safety,
Work Zones, Emergency Response / Relief,
Traffic Incident Management, Technology</t>
  </si>
  <si>
    <t>A three-sided concrete bunker Transfer Area allows for efficient
offloading of salt and sand during winter operations, reduced
backlogs at the salt garage, and offers a much safer way of
removing debris from spreader screens.
A three-sided concrete bunker was constructed out of concrete
blocks, to allow trucks returning to back into and offload excess
material (salt, sand, etc) from winter snow removal and deicing. By
moving the vehicles that are returning to dump excess material
away from the salt shed, it frees up the salt shed area for loading
vehicles- thus improving the flow of truck traffic.
A platform and stairs were erected alongside the bunker to allow
operators to safely access the top of backed-in vehicles to push off
or jar loose any material or debris blocking the spreader screen.
This activity is necessary as the salt/sand spreaders became
blocked, but was previously hazardous, as it required climbing on
to the vehicles, including in wet or icy conditions.
In addition this transfer area can help support an effective road
salt reduction program. After material is unloaded, it is picked up
by the loader (typically within 10 minutes) and can then be
weighed using the weighting system built into the loader, to
reconcile and confirm the calibration of the spreader controls
periodically or as needed.
The location is paved and lighting will be installed shortly to
continue to enhance the safety benefits of this innovation.</t>
  </si>
  <si>
    <t>Improves safety in clearing debris obstructions
from spreader screen, improves flow of truck
volume in and out of facility (reduces backlog
in queue), creates efficient system to gather
additional salt reduction data</t>
  </si>
  <si>
    <t>Eric Hahn
Director of Public Works
22 Dodge Rd
Amherst NH 03031
(603) 673-2317 ext 404</t>
  </si>
  <si>
    <t>Salt, spreader, plow, truck, platform, safety,
debris</t>
  </si>
  <si>
    <t>The High Crash Location Report is a document
that guided Puerto Rico to a better
understanding of the roadway locations that
need more attention from the 4Es in order to
reduce the number of fatalities and serious
injuries caused by traffic crashes.
The report is prepared by the Puerto Rico
Highway and Transportation Authority (PRHTA)
every three (3) years as part of the
implementation of the Puerto Rio Strategic
Highway Safety Plan. The safety data analysis
defined the corridors (3-km or more), spots (500-
meters), and intersections with higher crash costs
(CCF) and frequency indexes (FI) for specific three
(3) years.
PRHTA defined the high crash locations by
functional classification, emphasis areas, and
special cases, such as festive periods,
motorcyclists, transportation management areas,
elderly drivers, and pedestrians.</t>
  </si>
  <si>
    <t>Document represents the road map for the
development and investment of the highway
safety projects.
• The high crash location lists and maps provide
key information for the enforcement, EMS, and
education action plans.</t>
  </si>
  <si>
    <t>Process, Safety, Pedestrians</t>
  </si>
  <si>
    <t>The Oregon DOT has been piloting the use of in-house ground
penetrating radar (GPR) technology for the past two years.
While the use of GPR is not new at the Oregon DOT, having inhouse
equipment and technical capacity is new. This
presentation will cover some of the uses that have been
piloted and highlight the results and benefits of using GPR on
transportation projects. Pilot projects have been conducted for
underground utility location, pavement/concrete thickness,
bridge deck analysis, abandoned railroad track location, and
bedrock depth determination. All of the projects have been
conducted on state highway projects utilizing DOT equipment
and staff.</t>
  </si>
  <si>
    <t>The ground penetrating radar (GPR) technology has been used
by Oregon DOT on pilot projects for underground utility
location, pavement/concrete thickness, bridge deck analysis,
abandoned railroad track location, and bedrock depth
determination. The use of GPR has allowed ODOT to do
advanced investigations of unknown elements during the
project development phase of projects which has provided
significant savings in costs and reduced potential of delays
during construction.</t>
  </si>
  <si>
    <t>Processes (this product has allowed
ODOT to save costs and time through improved
advanced investigation processes during design),
and this is an existing Product, but new
applications for ODOT)</t>
  </si>
  <si>
    <t>Oregon DOT’s Maintenance and Operations branch is tasked
with keeping Oregon’s Highway network functional no matter
the weather. Heavy winter storms and low visibility conditions
often challenge both ODOT snowplow drivers and the traveling
public to operate safely. In low visibility conditions snowplow
operators frequently rely on visual cues such as guardrails and
road paint together with professional judgement to guide
equipment. When large storm events cover these visual cues
or reduce visibility to near zero guardrails can be damaged,
plow drivers can lose their orientation to the road, and
dangerous and costly road departures can result. Road
departures are a serious hazard to the driver, require
expensive emergency towing, incur costly repairs, and remove
a needed plow truck from service when it is needed most. Such
low visibility conditions can also delay plowing, resulting in
economic loss in commerce. To optimize ODOT’s winter
operations, reduce risk to our operators and the traveling
public, and to ensure commodity flow, a more updated,
precision guidance technology is needed. This effort will
support ODOT’s efforts to improve our road weather
management using advanced vehicle-based technologies (EDC-
4) and will deliver standard operating procedures, an
implementation plan, and training to facilitate use of this
innovation throughout ODOT Maintenance Districts. ODOT is
evaluating and implementing this technology through a FY
2020 STIC project.</t>
  </si>
  <si>
    <t>Every year, maintenance forces lose a snowplow off the road.
It typically costs between $30,000 and $60,000 to retrieve the
snowplow and this cost doesn’t include repairs to any damage
to the plows. The GPS Guided snowplows will prevent the runoff
the road costs and improve safety for the drivers and
travelling public. It will therefore, more than pay for itself.
Additionally, ODOT is planning to use the GPS for other
applications such as striping highways.</t>
  </si>
  <si>
    <t>Products – the use of existing
products in a new application for ODOT.</t>
  </si>
  <si>
    <t>• Reduces fuel and labor costs
• Eliminates multiple on and off loading of
machinery
• Frees trucks for other work
​</t>
  </si>
  <si>
    <t>Prevents snow discharged from the plow knocking
over mailboxes.
Reduces costs associated with mailbox
replacement claims.
Reduced complaints means fewer upset
constituents.</t>
  </si>
  <si>
    <t>8 months ago we were all thrown a curve ball when the pandemic began, and
the country went on lock down. The uncertainty nationwide from DOTs and
Federal Highways on how to get information to the public and obtain their input
without face to face contact was one of our biggest challenges. By using a multipronged
approach to our outreach, we ensure that we are doing our best to
include all underrepresented populations.
It is important to remember we can’t rely completely on technology as it does
not serve everyone. Traditionally, the USPS Every Door Direct Mail tool is used
to send out postcards, menus, and flyers. The tool allows you to target your
outreach by using U.S. Census data to filter by age, income, household size, etc.
This data can be helpful when sending out pamphlets translated for our Limited
English Proficiency communities. We developed the idea of multi-page
pamphlets that would be sent out via Every Door Direct to postal routes within
affected project communities before our virtual open houses went live.
It has been paramount to us that we continue to do our best to reach our EJ
communities, Rural townships, and those members of the public who are not
comfortable with or able to utilize technology. Our motive for sending these
pamphlets instead of a post card is to ensure that we are providing more than
just meeting information to all the potentially affected members of the public.
The pamphlets are comprised of what was formally the door to door flyer, our
traditional public invite letter, and the brochure that would have been handed
out at a face-to-face meeting or open house (the brochure gives more in-depth
information regarding the project and also contains an 11 x 17 project map and
comment form). We also include in the pamphlet a self-addressed stamped
envelope, phone number, and email address for folks to give feedback, leave
comments, or ask questions if they are unable to or uncomfortable with logging
on to the project website.</t>
  </si>
  <si>
    <t>By sending these pamphlets to not only to our traditional
mailing lists, but also through Every Door Direct we are able to
provide those who are renting or leasing with the same
information as Elected and Appointed Officials, Key
Stakeholders, Property &amp; Utility Owners.
We have seen a significant increase in our public responses,
not only on our virtual op</t>
  </si>
  <si>
    <t>Jenny Droscher
Public Involvement Officer
Oklahoma Department of Transportation
jdroscher@odot.org
405-246-6975</t>
  </si>
  <si>
    <t>• People
• Public Involvement</t>
  </si>
  <si>
    <t>Enhancing wetland prediction models further
exemplifies how innovative technologies can be used to
speed the environmental assessment process and
ultimately advance transportation projects while
protecting the environment.
This research project developed automated GIS‐based
methods to determine conditions and types for
predicted wetlands. This will allow resource agencies and
NCDOT to make more efficient decisions on alternative
routes during the transportation planning process.
A Wetland Type Prediction Automation Tool and Initial
Wetland Functional E‐Assessment Tool were developed
using LiDAR data and based on ArCGIS along with
associated User Guides.
Cost‐effective estimation of potential wetland
impactsResearch Contact:
will improve the efficiency of project planning.
This project enhanced NCDOT’s wetland prediction
model using LiDAR data, machine learning, and pattern
recognition to include wetland types. This significantly
reduces the time and cost of field delineations. The cost
saving recognized by this technology is upward of
$375,000 per project as well as improving the
functionality of NCDOT’s Project ATLAS.</t>
  </si>
  <si>
    <t>This tool significantly reduces the time and
cost of field delineations.
• The cost saving recognized by this technology
is upward of $375,000.
• This improved the functionality of NCDOT’s
Project ATLAS.</t>
  </si>
  <si>
    <t>Environment, Wetlands, Hydraulics</t>
  </si>
  <si>
    <t>Sign inspections include both visual and physical
inspection techniques of the base, vertical
support(s), horizontal arm and sign connections.
Inspectors use a bucket truck to access the sign, and
they inspect individual components by walking
across the horizontal arm over traffic lanes.
NCDOT Aviation and Scenic Consulting Group worked
with NCDOT Structure Management Unit and
Division 8 to determine whether drones are a viable
method to assist in the performance of routine sign
inspections.
The primary goal of the demonstration in Lee County
on March 13, 2019, was to evaluate the ability of the
drone platform to visualize and photodocument
individual sign components commonly reviewed
during routine sign inspections. The demonstration
proved to meet the requirements of the visual
inspection and provided improved effectiveness,
efficiency, and safety over traditional methods.
Drone surveys can increase efficiency by reducing
field time typically associated with ground surveys in
dense habitats.</t>
  </si>
  <si>
    <t>• Initial testing has shown the drone platform can visualize
individual sign components using equipment offset and
camera zoom capabilities as effectively as traditional
methods of visually accessing the sign structure.
• Initial testing using a drone platform to assist in the visual
inspection and documentation of routine sign inspections
was a quick and efficient method to gather visual data. The
total setup and flight time was approximately 30 minutes
for each sign.</t>
  </si>
  <si>
    <t>https://www.ncdot.gov/divisions/aviation/
uas/Pages/default.aspx</t>
  </si>
  <si>
    <t>• UAS, Drone, Inspection, Sign, Structures,
Safety, Maintenance</t>
  </si>
  <si>
    <t>Herbicide applications may occur using aerial, aquatic and land‐based
equipment. Aerial herbicide applications may be considered when
environmental factors, such as large spray areas, topography and site
access, may hinder the ability to spray target plant species. Both
airplanes and helicopters have been used traditionally for aerial
herbicide applications. Airplanes can carry greater payloads and operate
at lower costs than helicopters but have greater potential for herbicide
spray drift. Implementation of drone aerial herbicide applications share
the same benefits of traditional helicopter aerial applications but are
safer, quicker and easier to mobilize, cheaper and offer a more targeted
spraying strategy.
The NCDOT Environmental Analysis Unit (EAU), NCDOT Division of
Aviation, Scenic Consulting Group, and University of North Carolina
Wilmington (UNCW) collaborated in late summer 2019 to use drones to
apply aerial herbicide in an environmentally sensitive area with
accessibility challenges.
UNCW was tasked with creating an aerial image processing model to
map out the location of the phragmites using their Red Edge MX sensor
mounted on a DJI Matrice 210. They also utilized the senseFly eBee for
RGB imagery encapsulating the overall project area.
Scenic Consulting Group utilized a DJI AGRAS MG‐1S octocopter
platform to aid in the precision an accuracy of chemical application to
the designated Phragmites locations. In conjunction to the AGRAS,
Scenic also employed the Phantom 4 RTK for additional flight
planning/surveying needs as well as to serve as an “eye in the sky”
providing aerial overwatch and maintaining flight safety precautions
during spraying operations.
The project marked the first time drones were used for herbicide
spraying on National Park Service land. The objective was to treat
Phragmites, an aggressive, non‐native march grass that pushes out all
native species, in the wetland marsh at the Bodie Island Lighthouse
Mitigation Site near Nags Head. Wetland restoration efforts were
documented using drone‐mounted RGB and multispectral cameras.</t>
  </si>
  <si>
    <t>• Initial testing has shown that drones can effectively
apply herbicides in a controlled manner while
reducing herbicide drift.
• Drone aerial herbicide applications may increase
project efficiency because herbicides, spray
equipment and the drone are easily mobilized and
less intrusive.</t>
  </si>
  <si>
    <t>Herbicide, UAS, Aerial Spraying, Drones,
National Park Service, Wetland, Maintenance</t>
  </si>
  <si>
    <t>Pedestrian and cycling safety is one of DelDOT’s emphasis areas in the 2015 Delaware Strategic Highway Safety Plan:TowardsZeroDeaths.
The design process begins with members of the public, pedestrian/cycling advocates,local/state elected officials, or other DelDOT studies suggesting the installation of RRFBs.
On-site meetings are held with stakeholders to discuss feasibility, expectations and needs, and site-specific concerns.  “Before”studies are completed measuring vehicle speeds and yielding compliance.  Analysis is completed based on crash history, vehicle and pedestrian volumes, and NCHRP standards.
A variety of design features allows for context-sensitive designs.  These include median refuges and bumpouts, overhead beacon mountings, solar and hardwired power, APS push buttons, and wi-fi communications.
Because designs are relatively low-cost and minimally intrusive, installation typically takes just one to two weeks.  After completion, speed and yielding compliance studies are repeated to assess the effectiveness of the improvement.
DelDOT has installed RRFBs in urban, suburban, and rural settings, in resort areas, at school and trail crossings, and in mid-block and unsignalized intersection locations.</t>
  </si>
  <si>
    <t>Over 40 RRFBs have been installed since 2016.
Vehicular speeds typically decrease 3-5 percent after installation but have decreased as much as 18 percent.
Yielding compliance typically increases 20-50 percent.</t>
  </si>
  <si>
    <t>Peter R. Haag, Jr., PE, PTOE Chief of Traffic Engineering (302) 659-4084, Peter.Haag@delaware.gov</t>
  </si>
  <si>
    <t>Products, Safety, Design, Pedestrians, Intersections</t>
  </si>
  <si>
    <t>GIS (Geographic Information System) for
test holes performed on projects to
minimize future requests.
Every project with drainage, signal or lighting
work usually requests several utility test holes.
Large projects with extensive drainage usually
have hundreds of test holes. In the past, test
holes have been requested without knowing what
was previously done in the area.
Now with our GIS tools, a layer for test holes has
been created and the designers can view past test
holes information from previous projects at the
exact location they were taken.</t>
  </si>
  <si>
    <t>The benefits of compiling test hole information
within GIS resulted in consistent quality,
enhanced collaboration, and streamlined delivery
of necessary information.
Using this method, the Department estimates a
total savings of $223,000 per year.</t>
  </si>
  <si>
    <t>Natalie Garganta, P.E. District Roadway
Design Engineer
(305) 470 5269, Natalie.Garganta@dot.state.fl.us
Xenia Rodriguez
(305) 470 5234, xenia.rodriguez@dot.state.fl.us</t>
  </si>
  <si>
    <t>Processes, Design, Technology, Construction</t>
  </si>
  <si>
    <t>Most pedestrian
involved crashes resulting in serious
injuries and fatalities in Florida occur during non daylight
hours. As part of our vision to achieve a fatality free
transportation system, the Florida Department of
Transportation (FDOT) issued a 5 year, $100 million
statewide intersection lighting retrofit initiative to
improve roadway illumination levels and nighttime
visibility of pedestrians at over 2,000 intersections.
FDOT used a data driven approach to identify this
significant crash trend, along with the specific corridors
that experience the highest frequency of nighttime
pedestrian crashes. Funding and guidance were released
in 2016 to optimize horizontal and vertical lighting levels
for pedestrian visibility from motorists’ perspective.
Existing lighted intersections were upgraded from high
pressure sodium lights to LED, while unlit intersections
received new LED lighting. Construction of the
geographically clustered project bundles will be
complete in 2021.</t>
  </si>
  <si>
    <t>FHWA reports that improving intersection lighting at
intersections should reduce nighttime pedestrian
fatalities that occur in these locations by up to 78%!
Focusing resources statewide dedicated to this effort
was the fastest most effective way to deploy this
countermeasure in the areas needed most to save
lives.</t>
  </si>
  <si>
    <t>Brenda Young, P.E.
State Safety Engineer
850
414 4146
Brenda.young@dot.state.fl.us</t>
  </si>
  <si>
    <t>Products, Processes, Safety, Funding, Pedestrian,
Intersections, Design, Construction, Maintenance</t>
  </si>
  <si>
    <t>Software solution automates and improves the process
of submitting, reviewing, approving, and posting data
for Transportation related products for all users
resulting in communication improvements, processing
efficiencies, and reduced staff time.
The PATH application has moved the Department processing of
transportation related product applications from a manual process
involving spreadsheets and email applications to a full service
application that automates processes and communication and manages
2000 applications annually to produce the Approved Product List,
containing over 2500 approved products. PATH maintains product
application history, manufacturer detail, automates communication,
creates the APL and IPL, assigns the APL number, publishes
documentation and photos, and transfers all documentation to the FDOT
Electronic Data Management System (EDMS). Manufacturers,
Department reviewer and users have levels of authority that controls
access and authorization.
Activity time stamps in PATH are used by the Department to track
efficiency and the PATH platform has allowed computer
interconnectivity resulting in more project production efficiencies.</t>
  </si>
  <si>
    <t>The benefits of using PATH include Enhanced
Collaboration and Streamlined Delivery.
FDOT received over 2000 applications in fiscal year
2019/2020. The Department has documented a time
savings of 60 hours per week in the Product Evaluation
Section with additional time savings for manufacturers
and Project Engineers.</t>
  </si>
  <si>
    <t>Karen Byram
State Product Evaluation Administrator
(850) 414
4353,
karen.byram@dot.state.fl.us</t>
  </si>
  <si>
    <t>Process, Product, Application</t>
  </si>
  <si>
    <t>In April 2018, the Florida Department of
Transportation (FDOT) in cooperation with
Federal Highway Administration (FHWA) and
Florida International University (FIU) developed
SAPFIM.
SAPFIM is a Safe &amp; Accessible Pedestrian
Facility Inventory Model a web based
geospatial tool for data collection, assessment,
mapping, and programming of pedestrian
facilities in need of ADA or safety improvements.
SAPFIM is offered to local agencies and
metropolitan planning organizations as a low
cost/no cost method of demonstrating
compliance with ADA transition planning
requirements under 28 CFR 35 as well as a tool
for achieving Vision Zero.</t>
  </si>
  <si>
    <t>Speed management saves time by achieving desired target speed prior to
reconstruction, rather than constructing a project then going back and applying
“traffic calming” to achieve the desired operating speed. This step also saves
money by incorporating speed management strategies in the original design rather
than relying on follow up construction projects. Speed management improves the
quality of the roadway and the community by providing safer, context appropriate
roadways. It enhances safety by reducing vehicular speeds to lower the kinetic
energy transferred in a crash. Ideally, lower speeds also allow longer reaction times
which reduces the number of crashes and the severity of crashes.
Finally, speed management improves the efficiency of the system by encouraging
the use of pedestrian and bicycle modes to provide a higher number of person trips
on the same roadway.</t>
  </si>
  <si>
    <t>Florida Department of Transportation
Brad Bradley, Lorraine Moyle
State ADA Coordinator/State Local
Program Administrator
850
414 4295/ 850 414 4383
brad.bradley@dot.state.fl.us
;
lorraine.moyle@dot.state.fl.us</t>
  </si>
  <si>
    <t>Products, Safety, Pedestrians, Asset
Management, Civil Rights, Public Involvement,
Technology, Innovation, Local Public Agency
Programs</t>
  </si>
  <si>
    <t>FDOT has implemented a Speed Management
chapter in the FDOT Design Manual which
includes speed management strategies to lower
the operating speeds which will improve safety
for all modes of transportation. Vehicle speed
management is an emerging national concern as
evidenced by the recent NCHRP Synthesis 535
Pedestrian Safety Relative to Speed Management.</t>
  </si>
  <si>
    <t>Gevin J. McDaniel, P.E.
Criteria Administrator, Roadway Design Office
850
414 4284
Gevin.mcdaniel@dot.state.fl.us</t>
  </si>
  <si>
    <t>Design, context, speed, safety, pedestrian,
bicycle, crash</t>
  </si>
  <si>
    <t>The Truck Parking Availability System (TPAS)
provides real time information on the availability
of commercial vehicle (truck) parking at public
locations (rest areas, welcome centers, weigh
stations) along Florida’s Interstate Highway
System. This innovation leverages the Statewide
ITS Communication Network (SICN) and
infrastructure deployments combined with new
technology to actively monitor truck parking
spots. The availability information is displayed to
commercial vehicle operators through roadside
dynamic message signs as well as on the Florida
511 website and mobile application and through
third party data feeds.
The solution begin in 2011 with a research
project that determined a technology solution
could be used to improve parking management
at state owned facilities. Subsequent studies
tested technology applications and a research
project verified product criteria. The culmination
of these efforts led to the development and
deployment of TPAS at all statewide public
parking facilities, with the 68 installation
locations scheduled for completion by the end of
calendar year 2020.</t>
  </si>
  <si>
    <t>By providing information on available parking at safe locations, trucks are
less likely to park on ramps or the roadside when they cannot find parking,
reducing conflict points with other motorists, improving safety along the
roadway and reducing maintenance associated with pavement and shoulder
damage.

With accurate and timely information on available parking, trucks do not
have to exit and re enter the interstate system to look for parking, providing
environmental benefits through reduced fuel consumption.

By reducing the time spent looking for parking, drivers can maximize their
hours of service time, which improves their productivity and enhances
economic competitiveness</t>
  </si>
  <si>
    <t>Marie Tucker
Commercial Vehicle Operations
Manager
850
410 5619
Marie.Tucker@dot.state.fl.us</t>
  </si>
  <si>
    <t>Product, Operations, Safety,
Planning, Environment, Technology,
Freight/Goods Movement, Asset
Management, Maintenance</t>
  </si>
  <si>
    <t>FDOT has committed to reach WWD Vision Zero through its statewide initiative
Institutionalization: Close consultation, coordination, and communication with leadership, Districts, law enforcement, industry, general public, and universities
Outcome: A business processwith design guidance, standards, and specifications; funding implementation, field-deployments; and data, research and analysis
WWD Crash Human Factors Study: FDOT studied the role of human cognitionin driver decision-making, and optimal number of signs and pavement markings (S&amp;PM)
Outcome: Study determined the number and type of S&amp;PM cues to mitigate WWD
Enhanced S&amp;PM: FDOT provides guidance in its Design Manual (FDM)on enhanced S&amp;PM to deter WWD; issued bulletin TEO 19-03 for tech-countermeasures
Outcome: Over 80% of off-ramps in FL now include thiscountermeasure
Pilot Projects and Request to Experiments (RTE): FDOT deployed red rectangular rapid flashing beacons (R-RRFBs), internally illuminated raised pavement markers (IIRPMs), and Light Emitting Diode (LED)-highlight/detection-triggered Wrong Way Signs
Outcome: Studies showed that enhanced signing and marking (S&amp;PM), LED-highlighted WW signs, and R-RRFBare effective in warning motorists of WWD
Countermeasure Implementation Plan: FDOT developed off-ramps risk rank, WWD crash hotspots, and allocated $15 million dollars for LED highlighted signs deployment
Outcome: Completing S&amp;PM implementation and deploying LED countermeasure
Traffic Management Center (TMC) Standard Operating Guidelines (SOG): FDOT developed TMC SOG to respond to detection-triggered WWD incidents; TMC operators activate response plans and seek law enforcement support to stop the WWD driver
Outcome: TMC SOG and SunGuide® software tools provide real-time WWD response
WWD Event Tracking: All events are displayed in SunGuide® activation reports; they are tracked, and crashes are analyzed for develop ways to prevent potential events
Outcome: Countermeasures Implementation Monitoring Plan was developed to track the incidents, and implementation status of S&amp;PM and LED-highlighted WWD signs</t>
  </si>
  <si>
    <t>WWD initiative supports the improving safety theme of Vital Few
FDOT institutionalized WWD as a practice with sustained action
This work is backed with studies, data, research, analysis, design, guidance, deployments, implementation and operations
Results indicate that the LED-highlighted WW devices lead to significant WWD turnarounds; 97% or more self-corrected
Analysis shows a generally decreasing WWD crash incident trend
WWD initiative can serve as a model to address other crash types
This work is helping develop an arterial WWD mitigation initiative</t>
  </si>
  <si>
    <t>Raj Ponnaluri, PhD, PE, PTOE, PMP
State Connected Vehicles, Arterials, &amp; Managed Lanes Engineer; Phone: (850) 410-5616
Email: raj.ponnaluri@dot.state.fl.us</t>
  </si>
  <si>
    <t xml:space="preserve">Wrong-Way Driving, Operations, Safety, Funding, technology, design, construction </t>
  </si>
  <si>
    <t>The district needed a low-cost, in-house solution for training new employees in Program Development procedures, minimizing loss of knowledge from retiring employees and assisting staff with the transition from 2-D to 3-D design software. The amount of training material that new hires must review can be overwhelming. The District Resource for Informative and Voluntary Exchange (DRIVE) program was created to offer weekly training and group discussion sessions in which experienced employees can share knowledge with new employees. Groups can discuss solutions to problems and staff can assist each other in the transition from 2-D to 3-D.</t>
  </si>
  <si>
    <t>The DRIVE program helps newer employees learn from more experienced staff. DRIVE is also a platform for discussing new, innovative ideas for planning, design and construction practices.</t>
  </si>
  <si>
    <t>Name: Greg Jamerson
Title: Program Development Engineer
Phone: 217-342-8311
Email: Gregory.Jamerson@illinois.gov</t>
  </si>
  <si>
    <t>knowledge management, training</t>
  </si>
  <si>
    <t>The Illinois Department of Transportation holds an annual competition encouraging staff to show off their original ideas that have been used to improve service for the traveling public and save taxpayer money. After IDOT staff participated in a similar event hosted by the Missouri Department of Transportation, IDOT was inspired to share staff ingenuity throughout the organization. The first IDOT Innovative Ideas Contest was held in 2018, garnering more than 100 ideas focused in the Operations area. Due to the success of the contest, IDOT expanded the format to include innovations from throughout the department. The 2019 contest included two categories: Operations and Technical. With this expansion, the number of entries increased to 180. Ideas are initially reviewed by a committee and narrowed down to a group of finalists. The finalists present their innovations during a live event at the Central Office. Staff are encouraged to attend the showcase and vote for their top choice. Winners – champion, runners up and people’s choice – are selected in each category and prizes are awarded, including money for additional equipment and innovation implementation throughout the department.</t>
  </si>
  <si>
    <t>Our employees are our greatest asset and giving them the opportunity to demonstrate their innovative solutions to daily challenges is a win-win. IDOT has seen high levels of participation throughout the department. Employees are recognized for their talents and the public sees improved service and cost savings.</t>
  </si>
  <si>
    <t>Name: Allison Schmidt
Title: Committee Chair
Phone: 217-558-1793
Email: Allison.Schmidt@illinois.gov</t>
  </si>
  <si>
    <t>innovation, competition, operations, solutions</t>
  </si>
  <si>
    <t>This innovation adapts precision application techniques from agriculture industry to automate the application of liquid brine on roadways
INDOT owns over 180 brine tankers for applying de-icing chemicals
Automated precision application to reduce driver workload
Prescription maps and application rates can be pre-configured and sent in real-time to operator
Prevents overlap application from previous runs to save resources</t>
  </si>
  <si>
    <t>Reduces driver workload and distractions
Reduces environmental impact and salt costs
Provides detailed log of application and reports
Enables use by less-experienced drivers</t>
  </si>
  <si>
    <t>https://tinyurl.com/jtrp-brine</t>
  </si>
  <si>
    <t>Winter operations, brine application, automation</t>
  </si>
  <si>
    <t>Bridge Decks are mostly constructed of reinforced
Portland cement concrete. Over the life cycle of a bridge
deck, a rigid concrete overlay is typically installed after
15-20 years. Typically, these concrete overlays
experience debonding/delamination between the original
deck material and the placed overlay which creates void.
Over time, the debonded areas develop spalls which
present a safety concern to the travelling public. This
debonded layer is susceptible to accumulation of salt
laden fluid, which accelerates deterioration of the bridge
deck. Injection of epoxy into the debonded layer
prevents fluid intrusion, thus slowing down the
deterioration associated with freeze/thaw and thereby
extending the service life of the deck.
In addition, the overlay receives the necessary support to
prevent cyclically induced fatigue from repeated
deflection due to live vehicular loads. This process has
enormous benefit of reducing emergency bridge deck
patching. It also help bridge owners to forgo another
costly deck rehabilitation project and save that money for
a deck replacement, or superstructure replacement in the
near future.</t>
  </si>
  <si>
    <t>Keywords: Bridge deck, concrete, overlay,
epoxy injection, debonding</t>
  </si>
  <si>
    <t>Increasing efficiencies and reducing time spent in the median, the cable repair kit includes four separate innovations used to repair cable barrier that has been damaged.
The cable barrier winchis made to pull tension into cable rail that has been knocked down. The winch is attached to the snowplow hitch of the dump truck and is run by the hydraulics. The winch is outfitted with synthetic rope rather than a metal cable in order to disperse energyshould the rope break.
Thecable rail spreaderisattached to an electric impact gun and easily spreads the cable in order to drop a new post in between the cables.
The post puller uses the dump truck hydraulics to pull bent or frozen posts from the ground to replace them.
The sheared post pullerdrops into the sheared off post to remove it from the groundbyusing dump truck hydraulics.</t>
  </si>
  <si>
    <t>The benefit of using thecable rail repair kit is that it makes all facets of cable repairmore efficient, therefore safer, by greatly reducing the time spent in the median. Considerably fewer man hours per task cuts down on labor costs, as well.</t>
  </si>
  <si>
    <t>UAS-based mapping is significantly quicker than terrestrial mapping
Important features and adjacent roadway infrastructure are systematically captured
Faster scene clearance reduces exposure of public safety to traffic hazards and reduces secondary crashes</t>
  </si>
  <si>
    <t>Crash scene mapping, crash reconstruction</t>
  </si>
  <si>
    <t>Indiana pavements are generally described as asphalt (flexible), concrete (rigid), or asphalt-over-concrete composite pavements. The entire state highway network was approximately 8% concrete, 28% asphalt-on-concrete, and 64% asphalt.
This project primarily concerns patch locations in concrete and asphalt-on concrete pavements, of which there are many thousands of miles. In many cases it is difficult from visual inspection alone to determine the health of an existing pavement patch, furthermore, concrete pavement patches are frequently overlain with asphalt, effectively concealing the location until failure is well-underway.
There is a need for a practical method to locate and classify the three types of concrete patches discussed above. In this research the fusion of data from two current INDOT sensors will be investigated and methods will be developed to use them to create a patching and classification table. The two main sensors are High Resolution 3 Dimensional Laser Imaging System and Ground Penetrating Radar that are coordinated to work in tandem to locate certain type of concrete patching. The approach is to use the 3D imaging system to create a 1 mm resolution image of the pavement surface and develop an artificial intelligence based technique, which may allow narrowing the patch search area in order to concentrate computational and resources for analyzing the GPR data.</t>
  </si>
  <si>
    <t>Years of work in other states and other countries have shown that concrete patching, when done properly at proper locations, will extend the service life of the pavement at a lower cost compared to major pavement rehabilitation or total reconstruction. A pilot project was initiated to compare the results with visual. Interstate 70 from RP 108+66 to RP 115+61. The report from the consultant indicated an estimate of 10,000 square yards of patching. The automated system indicated 6,400 square yards of patching</t>
  </si>
  <si>
    <t>Contact: Tommy Nantung
Phone: 765-463-1521 ext. 248
Email: tnantung@indot.in.gov</t>
  </si>
  <si>
    <t>Patching; Inverted T; Composite pavement;Three-Dimensional Laser Pavement Condition</t>
  </si>
  <si>
    <t>INDOT is better positioned to locate, quantify, rate and project assets remaining life as well as plan 20 years ahead. A single source of truth, data accountability and a standard rating scale communicate uniformly across the department, affording the promise of successful asset management.</t>
  </si>
  <si>
    <t>Kevin Munro
Statewide Geospatial Manager
(317) 658-4480
kmunro@indot.in.gov</t>
  </si>
  <si>
    <t>GIS, Asset management, Enterprise, Quality,
Workflow, Innovation, Server, Collector, Mobile,
ArcGIS, Inspection, Inventory, Integration,
Warehouse</t>
  </si>
  <si>
    <t>Solid-state lighting (SSL) technologies, especially light emitting diodes (LED), have advanced rapidly over the past decade. Supported by findings and recommendations from two JTRP projects, INDOT revised its standard specifications several years ago to require SSL luminaires. Research through JTRP verified that this new type of lighting is reliable, will provide needed light levels, and uses significantly less energy. These issues were a concern for the agency when the new technology was being introduced into the market.
As the specification was being revised, INDOT adopted an evaluation method for approving models that may be used as part of an INDOT lighting system. The new evaluation method, Indiana Test Method (ITM) 957, is a three-step process. The third step is provided through another JTRP project that is still active. The components of ITM 957 are:
Vendor provided spec sheets, test reports, and certifications which are reviewed as a preliminary appraisal of the model and its acceptability per INDOTs Standard Specifications. This step is used to vet a model before steps 2 and 3 are taken.
Field testing at one of several INDOT lighting systems. In service light levels, power consumption, and installation/maintenance issues are checked over a three month or longer period.
Lab testing at the Purdue’s Energy Efficiency &amp; Reliability Center. During lab testing the overall quality of design and fabrication are examined; the ability of the model to dissipate heat generated by the LEDs and the adequacy of the power driver (source) receive particular attention.</t>
  </si>
  <si>
    <t>The change in technology will improve visibility for motorists as well as for construction and maintenance crews working at night. At the same time energy consumption and maintenance effort will be reduced.
The robust test method helps to ensure that any luminaire model used on the state highway system will reach the desired service life and will provide adequate light levels over that service life.</t>
  </si>
  <si>
    <t>Roadway Lighting, solid state lighting (SSL), light emitting diodes (LED) luminaire, light levels, test method</t>
  </si>
  <si>
    <t>Connected vehicles hold huge potential for providing real time performance traffic measures for road segments
•Several dashboards were developed by using real time every minute traffic speeds for 0.1-mile segments integrated with hard braking events and crash incident reports for Interstates in Indiana
•Traffic ticker highlights the impacted regions due to winter storms, work zones or back of queue due to crash incidents. Whereas the real time traffic speed heatmaps allows to zoom down to interstate mile markers and time of the day of the impact</t>
  </si>
  <si>
    <t>Heatmaps and dashboards help to access the impact of winter storm, work zone or crash incident on traffic and its severity
•Real time identification of mobility traffic measures aid in making decisions about traffic management on interstates to minimize the traffic congestion and maximize the safety</t>
  </si>
  <si>
    <t>Real time performance measures, mobility, congestion, crash incidents</t>
  </si>
  <si>
    <t>State transportation agencies (STAs) nationwide are challenged by the lack of resources for construction inspection to effectively inspect critical construction elements such as pavement, soil embankment, and bridge structure to ensure both near-term and long-term performance, attributed to the retirement of experienced employees, increasing complexity of infrastructure construction, and emerging technologies.
The resulting digital inspection system is a complete system to be used alone. It is also being incorporated into the e-Construction field app at INDOT. It allows inspectors to plan, prepare, and train before a construction project starts and document inspection results directly. A pilot implementation has proved the value of the risk-based, digital inspection system. It can save inspection time up to 50% as gathering requirements manually is no longer needed and duplicate documentation efforts are eliminated. It also saves cost in both near-and long-term with the more consistent and higher quality infrastructure. Besides providing an immediate solution to the resource shortage in construction inspection, the digital inspection system is a structured and evolving knowledgebase for State Transportation Agencies to record the complete history of infrastructure, learn from experience, train new employees, and determine best practices.</t>
  </si>
  <si>
    <t>Risk-based, digital inspection system allows INDOT to focus on the riskiest areas, eliminate the manual and subjective efforts on gathering and interpreting construction requirements, easily navigate across various construction activities and inspection forms.It can save inspection time up to 50% as gathering requirements manually is no longer needed and duplicate documentation efforts are eliminated. It also saves cost in both near-and long-term with the more consistent and higher qualities.</t>
  </si>
  <si>
    <t>https://docs.lib.purdue.edu/cgi/viewcontent.cgi?article=3224&amp;context=jtrp</t>
  </si>
  <si>
    <t>Derek Fuller
Phone: 317-234-7984
Email: DFuller@indot.IN.gov</t>
  </si>
  <si>
    <t>Risk-based, construction, inspection, e-construction</t>
  </si>
  <si>
    <t>Motivation: INDOT owns over 1100 winter operation trucks and spends up to $60 M on snow removal and de-icing annually
Non-calibrated trucks offload approximately 50% more material than expected
Legacy calibration techniques are time and labor intensive and can take 1 to 2 hours per truck
Enhanced volumetric calibration reduces time and effort enabling calibration per truck in 10 minutes or less</t>
  </si>
  <si>
    <t>Enables agencies to efficiently calibrate salt spreaders
Reduces environmental impact
Reduces salt cost</t>
  </si>
  <si>
    <t>https://tinyurl.com/Volumetriccalibration</t>
  </si>
  <si>
    <t>Winter operations, calibration, efficiency</t>
  </si>
  <si>
    <t>INDOT and Purdue JTRP have developed and implemented an innovative mentorship program to match young engineers and technicians with more experienced peers. Participants are matched and encouraged to spend time together developing a mentor/mentee relationship. The program is largely informal and has also included group field visits to enable participants to view unique projects under construction. Visits are coordinated with Project Managers/Engineers to provide all access and behind the scenes views of roadway construction projects. Visited projects are typically large scale and offer a rare glimpse into the road building process. Groups are often fortunate to have Deputy Commissioners participate, giving a change to meet and interact with agency leadership.
Visited projects include:
•I-69 Sections 4 &amp; 5
•Ohio River Bridges Crossing
•SR-25 Hoosier Heartland (New Route)</t>
  </si>
  <si>
    <t>Accelerated Employee Engagement
•INDOT Culture Development
•Improved Teamwork
•Employee Retention
•Succession Planning &amp; Development</t>
  </si>
  <si>
    <t>Tim Wells, INDOT Research Division
twells@indot.in.gov</t>
  </si>
  <si>
    <t>Talent Management, employee development, employee retention, succession planning, employee engagement, culture development</t>
  </si>
  <si>
    <t>In this project,
the Iowa Highway Research Board
sponsored the use of a commercial 3D clay
printer to print small scale clay, paste, and
concrete mortar objects. The study aimed at
exploring the feasibility of developing 3D
printable concrete mixtures and evaluating their
potential uses for transportation infrastructure.
In order to bring the full benefits of the 3D printing technology to
the construction industry, a much better understanding of the
relationships among digital design, operation/processing,
mechanisms of building materials, formulation of printing
materials, and performance of printed products is required.
The effects of printing parameters and procedures, printable
materials, and mix proportions on printing properties, such as
flowability, extrudability, printability, buildability, as well as on
mechanical properties of printed objects, were investigated. The
methods for characterizing the quality of 3D printed objects were
examined.
The results indicate that paste and mortar mixtures made with
cement, silica fume, a rapid set grout powder, viscosity modifying
agents (VMAs), and superplasticizer can be engineered to have
desirable flowability , extrudability , printability, and buildability for
3D printing.</t>
  </si>
  <si>
    <t>The project successfully demonstrated the feasibility of using a
3D printer to create small scale objects using a concrete
mixture.
Continued study should lead to the scalability that links the
behaviors of the small scale 3D printed objects used in this
study with an intermediate (pilot) scale and ultimately provide
a solid foundation for full scale production.</t>
  </si>
  <si>
    <t>https://intrans.iastate.edu/research/completed/feasibility-study-of-3d-printing-of-concrete-for-transportation-infrastructure/</t>
  </si>
  <si>
    <t>3D Printing, Concrete</t>
  </si>
  <si>
    <t>The opportunity to produce a high
high-value material
derived from vegetable oils from the Midwest creates a
tremendous economic opportunity to replace a
dangerous and carcinogenic material in butadiene,
which is derived from crude petroleum oil.
In this innovation,
nonfood soybean oil was selected as a starting
point to produce biopolymers. The modification effects and the
effectiveness of the biopolymers were evaluated through an
asphalt binder investigation to optimize formulations of the
biopolymers.
Furthermore, the biopolymers were
transformed with a
rejuvenator into a liquefied state for more efficient blending with
neat binders. From this new biopolymer/rejuvenator combination
called BioMAG , one test section and two demonstration projects
were paved at the National Center for Asphalt Technology test
track and two sites in Iowa.
The developed
biopolymers were found to be an excellent
alternative to the polymers currently used. The project team
worked since the completion of the Phase I project in April 2014 to
design, build, and calibrate a tonton-perper-day pilot plant at Iowa State
University’s BioCentury Research Farm. The BioBio-Polymer
Processing Facility is now capable of producing biopolymers in
sufficient quantities to conduct field demonstration paving
projectsprojects.
The Iowa Highway Research Board sponsored project number TR
TR-720</t>
  </si>
  <si>
    <t>The developed biopolymers are
costcost-and performance performance-advantaged for use in Iowa roads. In addition, the biopolymers
are produced from Iowa feedstock materials. While the
biopolymers were developed to be used in asphalt, they can
also be used in thousands of other products, such as adhesives,
coatings, and packaging materials. Moving these biopolymers
to the commercial commercial-scale production will create a lot of
opportunities that are beneficial not only to the transportation
industry, but to society overall.</t>
  </si>
  <si>
    <t>Products, Pavement, Materials, Environment,
Bio -Based Polymersolymers, Soy -Based Polymersolymers, Asphalt Polymers</t>
  </si>
  <si>
    <t>The Iowa Department of Transportation (DOT) has
been utilizing Standard Bridge Plans since the 1910’s.
These standards have been developed through the
years and are continuously updated based on the
latest design guidance. Standard Bridge Plans are
available for different lengths, widths, skews, and
pier types. Example of available Standard Bridge
Plans include:
•
Continuous Concrete Slab Bridges
•
Pretensioned Prestressed Concrete Beam 3 span
•
Pretensioned Prestressed Concrete Beam Single
span
•
Concrete Box Beam Bridges
•
Reinforced Concrete Box Culverts
Bridge Contractors are very familiar with these
standards and allows them less uncertainty between
similar bridges. It creates competition in the industry
which benefits state and local governments.</t>
  </si>
  <si>
    <t>The use of Standard Bridge Plans benefit
Iowa’s state and local agencies in keeping costs
down with lower unit prices due to
standardization of components. It also creates
savings by bringing competition between
contractors.</t>
  </si>
  <si>
    <t>https://iowadot.gov/bridge/Bridge-and-Culvert-Standards/Bridge-Standards</t>
  </si>
  <si>
    <t>Processes, Design, Construction, Contracting,
Planning</t>
  </si>
  <si>
    <t>The Marion County Roads Department created a
corrugated metal pipe (CMP) banding tool that
allowed crews to continue work throughout the
COVID 19 pandemic while maintaining a 6 foot
distance from each other.
Prior to the invention, the crews often worked in pairs of two
when banding a large diameter or stubborn CMP for critical culvert
installations and often at less than 6 foot separation.
Staff members adapted a scissor jack by welding on bolts to keep
the jack safely in place but allowed the flanges to push apart and
pull back together.
Ultimately, the crews adapted four scissor jacks at a total cost of
just under $ 100, including equipment and labor costs.</t>
  </si>
  <si>
    <t>Simple modifications to scissor jacks allowed for a nearly
effortless operation by one crew member to install CMP bands
and keep crews fulfilling work orders during the COVID 19
pandemic.
In addition to following social distancing guidelines, the
innovation allowed work to continue so that roads were not
closed to traffic due to a failing cross road culvert.</t>
  </si>
  <si>
    <t>Products, Safety, Construction, Maintenance, ,
Build a Better Mousetrap Competition , Iowa
Local Technical Assistance Program</t>
  </si>
  <si>
    <t>The City of Des Moines produced a grease slinger
that saved on preparation and cleanup time on
its microsurfacing sled.
Prior to development of this innovation, a total of 4 to 6 city staff
took 3 to 4 hours on preparation and cleanup, which cut into a lot
of daily production time.
Staff
had to apply grease by hand or using a brush/broom, which
in turn led to a lot of scraping and long cleanup times.
The tool cut preparation and cleanup time down to 1 to 1.5 hours
for the employees. The total cost to implement this solution was
$77</t>
  </si>
  <si>
    <t>The invention of a grease slinger cut the cost to prepare and
clean up its microsurfacing sled from $4,500 per week to
about $1,000 per week.
The city staff see the invention as a major savings on cleanup
and preparation that allows more time for progress on other
tasks.</t>
  </si>
  <si>
    <t>Products, Maintenance, Asset Managemen t ,
Build a Better Mousetrap Competition , Iowa
Local Technical Assistance Program</t>
  </si>
  <si>
    <t>A team at Iowa State University has demonstrated the
potential for developing and implementing cost
effective, environmentally friendly, and sustainable
approach for winter maintenance operation by adding
conductive materials to normal concrete.
Many aviation and transportation agencies allocate significant
time and resources each year to remove ice and snow from their
paved surfaces to achieve a safe, accessible, and operational
transportation network. It has been estimated that the US air
transportation sector in 2007 incurred 32.9 billion dollars of
revenue loss due to flight delays alone, and the estimated cost per
minute of delay in 2018 was $74.20.
The US consumed 24.5 million metric tons of rock salt for roadway
deicing purposes in 2019, which is a 2,300 percent increase from
1960. Salt and deicing chemicals contaminate soil, surface runoff,
and groundwater and impact the ecological system as a whole.
The first full
scale test slabs with the ECON heated pavement
system were installed at Des Moines International Airport and are
producing promising results. The team has also completed
constructing another ECON heated pavement system sponsored by
the Iowa Highway Research Board at the south parking lot
entrance of the Iowa Department of Transportation headquarters
in Ames, Iowa, and are evaluating its heating performance and
energy efficiency for large scale roadway applications.
Applications:
The versatility of the ECON technology is such that it
can be custom designed and optimized for each specific
transportation infrastructure application, including airports,
sidewalks, driveways, rest areas, building entrances, bridge decks,
ADA parking lots, city and county roads, and more, depending on
the need and interest.</t>
  </si>
  <si>
    <t>Products, Safety, Materials, Construction,
Maintenance, Technology, Environment,
Weather, Intersections, Pedestrians</t>
  </si>
  <si>
    <t>The Washington County Secondary Roads
Department created a safer, easier way to hang
roadway signs by adding a basket attachment to
its trucks.
Previously, crew members would lean a ladder on the signpost or
would have to take the signpost down so that they could
repair/replace the sign. The invention was inspired by a bucket
truck. Staff found there was space for a swinging cage on the
backside of its existing truck fleet.
Keeping safety in mind, they placed the cage on the driver's side
rear of the truck so that when the sign technician pulls to the
opposite lane to complete his repair, he will not need to walk in
traffic and directional lights are facing on coming traffic.
The cage was placed on the existing chassis with one pipe welded
to the chassis and the other slipped over the top to allow the cage
to swing with a flat plate and holes for the spring loaded pins.
The cost of implementation was approximately $
1,350, with
$1,200 being in labor and $150 in</t>
  </si>
  <si>
    <t>Products, Safety, Maintenance, Build a Better
Mousetrap Competition , Iowa Local Technical
Assistance Program</t>
  </si>
  <si>
    <t>Page County Secondary Roads Department
found a better method to take down snow fence
in the spring.
Rolling
up snow fence is very labor intensive and doing so neatly is
particularly troublesome. In addition, the county has increased the
use of snow fence during the winter season.
The county maintenance superintendent had an idea about how to
make fence removal easier using a powered rotating spindle to
wrap the snow fence into a coil. Staff members were able to adapt
a skid steer machine with a post hole digger attachment to make
the rotating spindle. Adapting existing equipment reduced the cost
of the solution and made the machine more versatile.
The equipment uses a long steel pipe with a bolt, and the
hydraulic motor output shaft was used as a rotating power source.
After the fencing was separated from the posts, it was laid flat
with a post to provide extra weight. Then, the snow fence was
wound up on the steel pipe using the hydraulic power.
The total cost was $33 to implement this solution ($13 for
equipment and $20 for labor.</t>
  </si>
  <si>
    <t>This innovation allowed Page County to pick up 2,000 feet of
snow fence at 4 different locations in 1 day with only 3
employees. Normally, it would have taken 3 days with 4
employees. In addition, the snow fence coil is very neat and
compact.
Given the minimal cost of the snow fence roller, the return on
investment of this device was significant.</t>
  </si>
  <si>
    <t>Products, Maintenance, Operations, Asset
Management, Build a Better Mousetrap
Competition , Iowa Local Technical Assistance
Program</t>
  </si>
  <si>
    <t>The Iowa Department of Transportation (DOT) has
a fleet of orange trucks that are used during many
mobile work zone and maintenance operations.
The orange work zone signs mounted on the rear
of trucks create a safety issue because the signs
blend with the color of the trucks. Stationary
work zones have many advance warning signs as
wells as cones or barrels to direct traffic. Mobile
work zone operations typically have one truck
with a truck mounted sign before the slow
moving mobile work zone.
To increase visibility of the sign, the Iowa DOT
added a strong yellow green (SYG) fluorescent
background to signs that are mounted to the rear.</t>
  </si>
  <si>
    <t>The added SYG fluorescent background
increases the visibility of the truck mounted
signs to increase safety for Iowa DOT’s crews
as well as the traveling public during mobile
work zone operations.</t>
  </si>
  <si>
    <t>Steve Gent, steve.gent@iowadot.us</t>
  </si>
  <si>
    <t>Products, Safety, Construction, Maintenance,
Work Zones.</t>
  </si>
  <si>
    <t>According to the State Data Center of Iowa, as of 2019 there
are 365,620 people in Iowa having a disability which makes
up 11.7% of the civilian, noninstitutionalized population.
The purpose of the Iowa Department of Transportation (DOT)
Americans with Disabilities Act (ADA) Transition Plan is to
outline steps Iowa DOT will take to achieve ADA compliance
of public facilities within public right of way. This includes
identifying physical obstacles that limit the accessibility of
individuals with disabilities, and planning for their
enhancement to enable all Iowans to access these public
resources and facilities.
In order to identify non compliance with ADA, Iowa DOT
leveraged geospatial data and field data collection
technologies to quickly and efficiently assess thousands of
assets within our state’s public transit and pedestrian
transportation systems.
A combination of tablet based data collection using Esri’s
Collector app, data visualization using Operations Dashboard,
and automated reporting using Survey123 enabled Iowa DOT
to develop a process completely in house using commercially
off the shelf software, which can be replicated by other
agencies for a limitless number of types of applications.</t>
  </si>
  <si>
    <t>Processes, Safety, Planning, Design, Pedestrians,</t>
  </si>
  <si>
    <t>As MDOT SHA moves towards implementing the
mechanistic empirical pavement design guide, soil
elastic stiffness is pertinent design data. The current
testing Nuclear Gauge equipment for the field does
not include an acceptable device that measures
stiffness of material at the construction site.
The new Lightweight Deflectometer (LWD) reads in
place stiffness of the material by measuring
deflection under impact loading. Once deflection and
pressure are obtained, the elastic modulus is
calculated within the handheld device. There is an
app available on both iOS and Android that can be
used to run the test.
Next Phase
Establish target ranges for different
types of soils in the lab and test the same materials
in the field to verify the percentage of test results
that fall within the specified target ranges
established in the lab.
The use of LWD as a QA/QC tool/device would be
another option in addition to MDOT SHA’s current
nuclear density gauges.</t>
  </si>
  <si>
    <t>https://roads.maryland.gov/</t>
  </si>
  <si>
    <t>Technology, Geotechnical, Asset Management,
Pavement, Design, Construction, Materials</t>
  </si>
  <si>
    <t>MDOT Operations Dashboard provides an internal common
operational picture simplifying work, improving safety and
customer experience.
The dashboard contains an extensive variety of over 60 statewide
essential operational data feeds. Live pavement and weather sensor
data feeds are displayed to quickly respond to changing roadway
conditions. Automated Vehicle Locations (current and 30 min prior) are
displayed to show MDOT SHA’s fleet of vehicles current and previous
locations to potentially address hazardous roadway conditions.
Dynamically updated incident events (reported disabled vehicles, traffic
signal issues, MEMA power outages) navigate users to the event
location, dynamically changing dashboard data elements. Nationwide
data feeds (USGS, NOAA) display NWS warnings, wind and stream gauge
locations on the map when notable thresholds are reached for
forecasted snow and ice accumulations, hurricane tracks, etc.
When an incident occurs, it’s displayed in the dashboard as a list. With
one click on an incident, the application automatically zooms to the map
location with data feeds dynamically adjusting to display pertinent event
information along with streaming live video from the nearest roadway
video feed(s).
The application, constructed utilizing commercial off the shelf (COTS)
technology (Esri), is an internet browser based application framework
built to run on any device, responding to the size/format of the device.</t>
  </si>
  <si>
    <t>http://bit.ly/MDOTSHA_OpsDashboard</t>
  </si>
  <si>
    <t>Operations, Safety, Technology,
Weather,
Traffic Incident Management</t>
  </si>
  <si>
    <t>Over the past 15 years Maine DOT has worked with
the University of Maine Advanced Structures &amp;
Composite Center (ASCC) and AIT Bridges in
Brewer, Maine to develop, test and construct
composite arch bridge systems. The system uses
concrete filled FRP composite arch tubes with a
composite decking as a competitive option to
bridges in the 20 ft. to 60 ft. span range. The first
bridge was installed in Pittsfield Maine in 2008.
Now there are more than 25 systems installed
world-wide. This bridge technology uses AASHTO
Bridge Design Code and has been full scale tested
at the ASCC. The bridge system takes advantage of
the inherent benefits of arch structures and the
durable properties of FRP composite materials.</t>
  </si>
  <si>
    <t>The composite tube arches and decking provide a
light weight, durable and cost effective bridge system.
The system should be relatively maintenance free
over the life of the bridge. This is an affordable
alternative to traditional steel and concrete. In
Maine’s harsh climate a more durable material will
ensure longer lasting, less maintenance intensive
bridge.</t>
  </si>
  <si>
    <t>Bridges, arches, fiber reinforced polymer,
composites</t>
  </si>
  <si>
    <t>AIT Bridges in Brewer, Maine and the University of
Maine Advanced Structures &amp; Composite Center
(ASCC) have partnered to develop and test an
innovative composite tub girder for mid-size bridge
spans. They are working with Maine DOT on two
projects in Hampden, Maine. This new bridge
girder technology has been designed using AASHTO
Bridge Code and full scale tested at the ASCC. The
first project at the Grist Mill Bridge is a simple span
75 ft. long with five – 50” deep girders. Girders are
fabricated, on site and are being installed in early
November 2020. The second project is scheduled
for construction in 2021. These girders will provide
an economic alternative to steel and precast
girders in this mid-size span length.</t>
  </si>
  <si>
    <t>CT Girders are corrosion resistance, light
weight and durable under repeated loads. This
is an affordable alternative to traditional steel
and concrete girders. In Maine’s harsh climate
a more durable material will ensure longer
lasting, less maintenance intensive bridge.</t>
  </si>
  <si>
    <t>Bridges, girders, fiber reinforced polymer,
composites</t>
  </si>
  <si>
    <t>In 2015, MaineDOT began conducting more
detailed, independent field inspections of
guardrail ends in response to national concerns
about safety performance. Additional inspections
in 2016 revealed the need for better training for
DOT and contractor staff. By 2018, we had
installed guardrail ends at our training facility in
Fairfield Maine and documented proper
inspection to follow. Coined the “guardrail
garden”, this has enabled more effective training
and education. This along with more strategic
training of our Highway Program construction
staff and continued independent field inspections
of newly installed guardrail ends has greatly
improved the quality of installations across the
state. A special thanks to CA Newcomb, the
guardrail installer, and manufacturers for their
support.</t>
  </si>
  <si>
    <t>Properly installed guardrail ends at our training
facility give a hands-on educational component
for DOT and contractor staff. Videos and check
lists can be accessed via our Products website
and used by field personnel while on their
projects.</t>
  </si>
  <si>
    <t>Roadside safety hardware, guardrail ends,
training</t>
  </si>
  <si>
    <t>Culvert outlet diffusers as an alternative to expensive
culvert replacements to mitigate issues associated with
an undersized pipe culvert.
Existing pipe culverts are often hydraulically undersized due to
increased rain intensities and drainage area changes. Culvert
outlet diffusers can provide improved hydraulic capacity without
having to totally replace the in situ culvert pipe.
Modelling and laboratory testing were completed to examine the
potential of the culvert diffuser technology. Afterwards a field
evaluation was conducted on an old 15” diameter culvert pipe in
Thorndike, Maine. A fiberglass diffuser was manufactured,
installed and tested. To our knowledge this was the first ever
diffuser installed in a roadway application.
Results of the study have shown a 40% increase in hydraulic
capacity can be achieved with a properly designed diffuser. As a
result, a second culvert pipe was fitted with a diffuser with similar
positive results. A patent has been issued to MaineDOT and the
researcher to ensure the diffuser technology will remain open to
use and further development. We are investigating more costeffective
diffuser manufacturing using 3D printing technology at
the University of Maine. Preliminary cost estimates are less than ½
the cost of fiberglass materials.</t>
  </si>
  <si>
    <t>With this technology existing under-sized pipes do not require
expensive replacement, especially in deep fill situations.
Culverts that are being rehabilitated using slip-lining can retain
their hydraulic capacity if a diffuser is used. This potentially
opens the use of slip-lining to more conditions, again saving
money by avoiding expensive replacements.</t>
  </si>
  <si>
    <t>Culvert, Hydraulic, Capacity, Pipe, Drainage,
Stream, Flow</t>
  </si>
  <si>
    <t>Reinforced Polymer Composite Bridge Drain
System as a light weight, corrosion resistant
alternative to heavy steel drains.
The project presented the design and fabrication
of a standard fiber-reinforced polymer (FRP)
composite drain that can be produced
economically for use throughout New England
bridges.
The installation of the fabricated drain system in
representative bridge applications in New England
is documented to provide information on its
performance, and ease of construction.
The major obstacles or gaps for the
implementation of FRP drains in highway bridges
are the lack of material, fabrication and
installation specifications, the unavailability of
standard designs, and the unknown performance
during service. The proposed standard FRP drain
system can be used both for new construction
and rehabilitation projects.</t>
  </si>
  <si>
    <t>1) Established specific performance requirements for
FRP composite drains for highway bridges
2) Drafted standard specifications for FRP drains in
bridge applications
3) Identified in cooperation with manufacturers the
standard practice for fabrication and installation of
FRP drains</t>
  </si>
  <si>
    <t>Drain, Composites, FRP, Fiber Reinforced
Polymer, fabrication, specifications</t>
  </si>
  <si>
    <t>Underwater FRP wrap was an experimental application
project to repair damage to bridge piers due to
premature failure of the exterior, fusion-bonded epoxy
(FBE) protective coatings.
The project was completed by Maine DOT in partnership with
Kenway Corporation, University of Maine, and Construction Divers.
The goal of the work was to assess the feasibility of an innovative
application of FRP wrap to repair bridges with steel pipe pile bent
piers. Most of the pier coatings were failing after only 12 years on
bridges less than 30 years old and extended to approximately 30
bridges throughout Maine.
The material was DowAska CarbonBond™ 300-UW, a two-ply
system with a UV protective additive which has been used by the
petroleum industry for underwater pipe repairs. The material
requires a minimal cure time of 14 days at 50°F during which time
it was wrapped with plastic and tape to hold the plastic in place.
This process also required removal of only the loose debris for
proper adhesion and divers and barges for installation.
The advantages, in addition to the minimal cure time included
minimal surface preparation requirements, minimal equipment
and materials, and installation could be done underwater
eliminating the need for expensive coffer dams. Lastly, the
traditional technologies cost approximately $140/ft2 while the cost
of the FRP wrap was significantly less at approximately $60/ ft2.</t>
  </si>
  <si>
    <t>The application was successful with less
environmental impacts, significant cost
savings, and reduced project timelines. The
underwater FRP wrap has been applied to two
additional bridges.</t>
  </si>
  <si>
    <t>Bridge, Fiber, Reinforced, Polymer, Damage,
Repair, Piers</t>
  </si>
  <si>
    <t>Working with our Advanced Traffic Management
System contractor, the Southwest Research
Institute, Maine DOT is deploying a phone app
that crew leaders and supervisors use to report
road and weather conditions during winter
storms. In the past, crews would call central
dispatch to report these conditions along with
roadway temperatures. Once written down on
paper the operators would enter the data into our
system, New England Compass. However, due to
extremely heavy work loads during winter storms
at times the data couldn’t be entered until the
storm was over. With the RWT App, the data is
entered from the field and automatically
populated into New England Compass. This
information can be seen in near real time by
Maintenance &amp; Operations staff and by the
public, enabling better decisions on snow and ice
control and on safe travel.</t>
  </si>
  <si>
    <t>The phone app allows crew leaders to enter road
condition data during winter storms. The Traffic
Operations Center does not have to manually
enter the information, data is automatically
populated into Compass. M&amp;O and the public get
real time reporting on conditions.</t>
  </si>
  <si>
    <t>http://newengland511.org/Home/Index</t>
  </si>
  <si>
    <t>Luke Lorrimer
luke.A.Lorrimer@maine.gov
Steven Hunnewell
Steven.Hunnewell@maine.gov</t>
  </si>
  <si>
    <t>Road weather conditions, advanced traffic
management system, intelligent transportation
system</t>
  </si>
  <si>
    <t>MaineDOT used probe (cellphone-based) data from the
StreetLight Insight platform to analyze vehicle movement within
a roadway network to gain a better understanding of the impact
of congestion on motorists’ route choices.
A StreetLight Origin-Destination analysis can be applied to a roadway
network to understand how much traffic moves between a defined Point
A and Point B. This analysis type can be helpful in identifying if and
when people are using alternate routes to avoid areas of recurring
congestion.
The Piscataqua River Bridge is a six lane Interstate bridge connecting
Maine and New Hampshire over the Piscataqua River. The bridge is
known to experience high levels of congestion during peak hours,
particularly on summer Sunday afternoons when tourists are returning
home from Maine. StreetLight was used to analyze traffic that regularly
detours around the bridge to avoid this recurring congestion, by exiting
I-95 in Maine, using alternate routes, and reentering I-95 in New
Hampshire. This data was compared to non-peak periods to fully
understand the impacts of Sunday traffic congestion on traveler
decisions.
Results from such an analysis allow planners, engineers, and decision
makers to understand how travelers move within the existing roadway
network when analyzing traffic projects and considering maintenance of
traffic alternatives for construction. This understanding helps in
anticipating the impact of lane closures on travel behavior and impacts
to the network as a whole.</t>
  </si>
  <si>
    <t>The benefits of using probe data, from a platform such as
StreetLight Insight, to analyze traffic patterns include both time and
cost savings for traffic data collection. Probe data platforms
capturing a broader sample of travelers than traditional origindestination
studies and traveler surveys which are often based on a
brief snapshot in time. Probe data is readily available when needed
and can be obtained for the time periods or locations required for
the analysis.</t>
  </si>
  <si>
    <t>Traffic, Congestion, Probe Data</t>
  </si>
  <si>
    <t>The three
phase pilot program resulted in 100 units
permanently mounted to fleet vehicles deployed
Statewide.
MDOT SHA is using the devices to provide real
time road
weather data to assist Operations Managers with
treatment decisions for specific road conditions. The
MARWIS devices utilize infrared measuring via four
emitting and two receiving diodes that capture the
reflecting behavior of the road surface at varying
wavelengths. The road condition is indicated by the
captured values.
The MARWIS units connects via Bluetooth to a
smartphone transmitting measurement values back to
the ViewMondo visualization software. The values can
be accessed through a web portal and viewed in a
variety of options including Statewide, by District, by
Shop, or by individual unit. This will enable Operations
Managers to analyze historical and real time MARWIS
data.
Future plans
include purchasing 150 additional units,
building the program to 250 and implementing data
visualization for both internal and public use.</t>
  </si>
  <si>
    <t>Real time evaluation of road conditions aiding in the
road treatment decision making process.
Permanently mounted units enable road weather
data collection year round
Examples of use include precipitation measurement,
monitoring road conditions, and early flood warning</t>
  </si>
  <si>
    <t>http://www.lufft.com/</t>
  </si>
  <si>
    <t>Janet Frenkil, Deputy Director of ITS &amp;
Special Projects, 410 207 7978 ,
jfrenkil@mdot.maryland.gov</t>
  </si>
  <si>
    <t>Operations, Weather,
Technology ,Pavement ,
Maintenance</t>
  </si>
  <si>
    <t>Maryland Port Administration’s (MPA) implementation
of a multi phased resiliency and flood mitigation
program at DMT to address sea level rise and storm
surge, and to mitigate localized flooding from high
intensity short duration rain events is comprised of
several major components.
The program components include a new box culvert and storm
drain system improvements with backflow prevention, new
pumping stations, improvements to the electrical grid to
support the pumping stations and the Sea Curb.
The Sea Curb is an innovative
new design comprised of a cast
in place concrete curb integral to the face of the wharf with a
top of curb elevation at +10.0’ (approximately two and a half
feet above the berth’s deck elevation).
Construction is anticipated to begin in CY 2021 as part of the
reconstruction of Berth 3 at DMT. As other berths at the
terminal are redeveloped, the Sea Curb will continue to be
constructed until the entire waterside perimeter (including
lower elevation landside perimeter areas) are protected. Final
buildout is anticipated to take approximately 15 years to
complete.</t>
  </si>
  <si>
    <t>A resilient Dundalk Marine Terminal will be more appealing
and safer for customers.</t>
  </si>
  <si>
    <t>https://mpa.maryland.gov/</t>
  </si>
  <si>
    <t>Design, Safety, Asset Management</t>
  </si>
  <si>
    <t>MDOT has successfully incorporated
Unmanned Aerial Systems (UAS) into
emergency geologic response, enabling
first responders to provide a more
complete and comprehensive
understanding of hazardous geologic site
conditions in a fraction of the time
previously possible.
Photos and videos taken by UAS provide a unique, bird’s
eye
perspective that allow first responders to rapidly assess the
site condition and find geohazards not visible on foot. Using
photogrammetry software, UAS imagery can be processed
into scaled, measurable 2D maps and 3D models.
This technology improves personnel safety by removing the
need for first responders to traverse hazardous conditions,
and improves public safety reducing unknown variables
when making emergency safety recommendations.
The speed that we can respond, capture, model, and deliver
data internally greatly reduces cost overheads and delays,
while ensuring that all data is captured and modeled in high
quality and resolution to meet the needs of all stakeholders.</t>
  </si>
  <si>
    <t>MDOT has saved significant time and money by having an internal MDOT UAS team
responding to geological emergency events as first responders.
The UAS team provides all stakeholders (Districts, Designers, Engineers, Public, etc.)
valuable deliverables (3D models, photos, and video) that allow for visualization,
measurements and design decisions within hours of the flight.
MDOT has found UAS to be a valuable tool and foresees continued and expanded use in
our emergency response process.</t>
  </si>
  <si>
    <t>Technology, Emergency Response,
Geotechnical, Safety, Work Zones,
Maintenance</t>
  </si>
  <si>
    <t>Cold In-Place Recycling (CIR), Cold Central Plant Recycling (CCPR), Foamed Asphalt, Chip Seal</t>
  </si>
  <si>
    <t>Cold  In-Place  Recycling  (CIR)  utilizes  existing,  in-place materials  to  create  stronger,  
more  durable  road  bases capable  of  withstanding  the  harsh  effects  of  winter while   
simultaneously   saving   time   and   money   and reducing carbon emissions and the use of raw 
materials relative to traditional reconstruction methods.
Traditional  roads,  which  are  constructed  with  aggregate  bases  topped with  hot  mix  
asphalt  (HMA),  derive  upwards  of  60%  of  their  strength from the HMA. Additionally, due to 
significant increases the cost of HMA over  recent  years,  the  bulk  of  the  cost  of  
constructing  these  roads involves placing the HMA. The result is a more expensive road that is 
still extremely susceptible to traditional failure methods due to the inability of   aggregate   
base   material   to   withstand  moisture   penetration   and temperature fluctuations.
Due  to  inadequate  funding  for  local  roads  in  Michigan,  there  exists  a disproportionate  
number  of  roads  that  require  reconstruction.  Road departments,  even  with  township  
participation,  are  unable  to  fund reconstruction projects, in large part due to current HMA 
pricing.
The  Jackson  County  Department  of  Transportation  (JCDOT)  recently completed a pilot project 
aimed at solving this problem. Town Road, a 1- mile, hard-surfaced road in rural Jackson County, 
was recycled by JCDOT crews utilizing a CIR process with foamed asphalt to create a new, robust 
road base. This new recycled base provides strength near that of asphalt itself, and greater 
resistance to the deteriorating effects of moisture and temperature  when  compared  to  a  
traditionally-constructed  road.  As  a result,  JCDOT  was  able  to  use  a  non-structural  
wearing  course,  saving 40%    over    traditional    reconstruction    methods.    This    
presents    an ative  for  reconstructing  hard  sur                           me  of
verted to gravel.</t>
  </si>
  <si>
    <t>In  addition  to  significant  reductions  in  time,  cost,  and  environmental impacts  associated 
 with  construction,  cold  recycled  materials  provide  a structural rating that is 70-90% of 
that of asphalt, most of which is retained in  the  presence  of  moisture.  These  are  tremendous 
 advantages  over traditional aggregate bases, which provide far less structural capacity, and 
nearly all of which dissipates with the introduction of moisture.
The  use  of  CIR  provides  a  cost  effective,  long  lasting  alternative  for  rural 
communities wishing to have and maintain hard-surface roads without the
oreover,  roads  like  Town  Road  can  be
rlaid with 2” of HMA in the future at any time.</t>
  </si>
  <si>
    <t>The Kent County Road Commission (KCRC) has developed a low-cost and low-impact repair technique for the organization’s corrugated steel culverts with corrosion located in the lower portion of the culvert. The process involves placing reinforced concrete that is tied to the existing structure. The repair is expected to extend the life of the culvert at least another 25 years at a fraction of the cost of a more substantial upgrade.
To accomplish the repair, water flow is diverted from the barrel, which is then power washed to remove loose material like scale and algae. Where possible, anchor bolts are attached to existing splice bolts to tie the repair to the culvert. Reinforcement, such as galvanized or epoxy coated wire fabric, is added. Concrete is then is placed on the floor of the culvert. While concrete cures, vertical walls are formed along the barrel's haunches which then receive anchors, reinforcement and concrete. Upon completion, forms are removed and flow is reestablished.
Depending on site conditions, this repair process alone can impair hydraulic performance. To mitigate these factors, wingwalls are usually added to the upstream side of the culvert. Despite a slightly smaller cross section, the combination of a smoother invert and the benefits wingwalls provide usually improves hydraulic performance overall. This is an important factor when seeking regulatory approval.
In addition to its cost benefits, this type of repair has less impact to stream and traffic flow than a complete culvert replacement.</t>
  </si>
  <si>
    <t>The repair is expected to extend the life of the culvert at least another 25 years until funds allow for a more substantial upgrade. The repair process has less impact on the stream and traffic flow than a total replacement and, given the repair’s relative low-cost, KCRC can address more culverts per year with the same funds. This cost efficiency helps to keep the county network of structures in better condition.</t>
  </si>
  <si>
    <t>http://www.kentcountyroads.net/</t>
  </si>
  <si>
    <t>Processes, Asset Management, Maintenance</t>
  </si>
  <si>
    <t>Signs placed strategically at a street’s centerline, lane lines and edges cause drivers to slow down and yield for pedestrians at crosswalks.
With an average of 150 pedestrians killed in Michigan every year, improving safety for all road users is a top priority for the Michigan Department of Transportation (MDOT) –and a primary goal of the state’s Toward Zero Deaths campaign.
The gateway treatment, which consists of yield signs installed both at the edge of the roadway and between travel lanes, has been shown to dramatically improve driver yielding rates and increase safety.
Two recent studies evaluated the strategy’s effectiveness. Prior to installing the gateway treatment, many locations had yield rates of less than 10 percent. After installation, some locations saw yield rates jump to more than 90 percent.
In addition, researchers found that the gateway treatment led drivers to reduce their speed by an average of 5 mph, even when pedestrians were not present.
An adaptable and affordable option, the gateway treatment costs only $1,200 to $1,800 for a six-sign configuration and can be arranged to accommodate specific needs and goals at different locations.
To assist with implementation, MDOT created a user guide that outlines the eight most common layouts, including the signs needed, installation time and costs, and anticipated driver compliance rates.</t>
  </si>
  <si>
    <t>The gateway treatment is a low-cost and highly effective tool for changing driver behavior.
Depending on the location and configuration of signs used, it reduces speeds by an average of 5 mph while significantly increasing the rate at which drivers yield –all for less than $2,000.</t>
  </si>
  <si>
    <t>https://www.michigan.gov/documents/mdot/Spotlight_SPR_1638_1643_560921_7.pdf, https://mdotcf.state.mi.us/public/tands/Details_Web/mdot_user_guide_gateway_treatment.pdf, https://youtu.be/hVdEG5C-Qu4</t>
  </si>
  <si>
    <t>Products, Safety, Pedestrians, Intersections</t>
  </si>
  <si>
    <t>Portable message signs alert drivers to work in progress and improve safety.
Road maintenance can be dangerous for crews working alongside heavy traffic and increasingly distracted drivers. Accustomed to traditional stationary work zone signs, drivers can easily overlook a sign or assume it is outdated if it has been in place for a long period of time.
A digital message sign (DMS) is better at attracting attention and providing current instructions and information, but such signs are often too large or cumbersome for crews to move easily.
The Michigan Department of Transportation has piloted a new type of DMS that provides both detailed messaging for drivers and maximum portability for workers: the hitch-mounted DMS.
Affixed directly to a standard hitch on a pickup truck, the mobile DMS can keep up with a work crew as it progresses along the road. It can be preprogrammed with a variety of commonly used messages or edited on-site if needed. And like a stationary or trailer-mounted DMS, it can cycle through several screens of text and images.
The sign is highly visible when in position and can also be folded in half to fit in the truck bed for safer transport.
The hitch-mounted sign meets all federal and Michigan operational and safety standards and costs about $7,000 per unit.</t>
  </si>
  <si>
    <t>The hitch-mounted DMS improves worker safety by alerting drivers to changing conditions, and it can keep pace with a crew’s progress along the road.
The sign has a large, highly visible display yet folds easily to fit into the bed of the pickup truck for transport.</t>
  </si>
  <si>
    <t>Products, Operations, Safety, Work Zones</t>
  </si>
  <si>
    <t>Compared with traditional rumble strips, mumble strips’ unique wave pattern produce less noise outside of a vehicle while offering very similar sound and vibratory effects inside to keep drivers alert.
Rumble strips have been used effectively for decades to warn drivers who are at risk of drifting off the road or into oncoming traffic. The feature’s downside is the external sound produced when they’re driven on, which can disturb residents and businesses nearby.
When a typical passenger vehicle passes over a rumble strip, the sound level is comparable to the road noise a semitruck makes. In contrast, the same passenger vehicle moving over a mumble strip produces noise on par with a pickup truck. While still audible, the difference can improve the quality of life for those living and working within earshot.
Mumble strips are milled into the pavement in a wave pattern with special machinery to create the lower sound output. Building on research pioneered in Minnesota, the Michigan Department of Transportation has installed mumble strips at more than a dozen sites as part of a pilot program.
Researchers’ measurements and analysis showed that mumble strips are quieter than rumble strips but are just as effective at alerting drivers to lane departures. In addition, there is little difference in cost to install mumble strips compared with traditional rumble strips.</t>
  </si>
  <si>
    <t>Like traditional rumble strips, mumble strips can be added to a road’s shoulders and centerline to keep drivers alert and help prevent crashes. Both options cost about the same, but mumble strips create less noise outside of the vehicle.</t>
  </si>
  <si>
    <t>Mary Bramble(517) 335-2837, BrambleM1@Michigan.gov</t>
  </si>
  <si>
    <t>Products, Safety, Pavement, Design, Construction</t>
  </si>
  <si>
    <t>Online survey tools allow greater accessibility to public participation in planning and design processes. Participation averages 10x the reach of traditional public meetings.
A2 Open City Hall helps us reach more residents than we are able to reach through traditional city meetings; seeking participation through a variety of engagement formats draws out multiple perspectives and supports more inclusive and accessible public engagement. A2 Open City Hall also provides more opportunity for a resident to spend time learning about a topic and respond with meaningful input.
Nicholas S. Hutchinson, P.E.
NHutchinson@a2gov.org
Keywords: Processes, Public Involvement, Planning
A2 Open City Hall is an online forum for civic engagement that allows users to share feedback on specific questions and learn what others think about important Ann Arbor matters.
The city uses A2 Open City Hall to ask questions using a variety of formats such as interactive mapping, multiple choice, or priority ranking. The city sends surveys to a growing subscription list of over 6,000 interested community members. These online surveys often parallel a traditional public meeting, which provides discussion opportunities on the same topics. Feedback from A2 Open City Hall is provided to city officials and other decision makers as a significant source of community input.
A2 Open City Hall is run by OpenGov, a non-partisan company whose mission is to broaden civic engagement and build public trust in government.</t>
  </si>
  <si>
    <t>Processes, Public Involvement, Planning</t>
  </si>
  <si>
    <t>Using a few basic supplies, engineers have developed a sophisticated flood mitigation system that successfully prevents water from pooling on the road in all types of weather.
Located along the northern shore of Pentwater Lake in the western part of the state, the US-31 Business Loop is susceptible to Lake Michigan’s cyclical water levels that can lead to temporary flooding and the road’s subsequent closure. When this critical route is closed, the residents of Pentwater lose direct access to their homes and businesses.
With the goal to keep roads open and communities connected, Michigan Department of Transportation (MDOT) engineers collaborated closely with local authorities at the Pentwater location and other flood-prone sites across the state to develop a versatile system to keep floodwater off the road.
The system primarily consists of a few simple products: sandbags, plastic landscaping liner, pumps and heat tape. To protect one side of a 1,000-foot stretch of roadway, the barrier system uses more than 300 sandbags filled with nearly 50 tons of sand, and costs about $100,000. (The exact products and quantities are determined based on a site’s elevation and other considerations.)
Through lessons learned and modifications made over time, engineers have successfully cultivated a resilient, weather-tested system that can be built and removed as needed throughout the year.</t>
  </si>
  <si>
    <t>The barrier system creatively combines multiple flooding mitigation strategies, resulting in an effective and durable tool that can be adapted to its environment.
While the products used can vary with the specific challenges at each site, the system costs an average of $100,000 for 1,000 feet of protection per edgeline.</t>
  </si>
  <si>
    <t>Products, Safety, Emergency Response/Relief, Stormwater Management</t>
  </si>
  <si>
    <t>Creating longer lasting connections with UHPC
Connections between pre-cast units have historically been the first failure point of superstructures. When not noticed and addressed quickly enough, the beams undergo undue stress and start to fail prematurely. Creating a more resilient joint helps the pre-cast components act as a unit as intended. UHPC is virtually waterproof by nature and reduces the potential for water and chemical intrusion into the superstructure. Intrusions lead to failure of the reinforcing steel and can go unnoticed for years.
UHPC has high tensile and compressive strengths which allows for smaller joint design sizes and less work to be completed by field staff. A recent joint design was further modified to create a closed bottom and reduced the onsite joint forming time significantly.</t>
  </si>
  <si>
    <t>Smaller and more resilient connections reduce future maintenance costs, provide smaller area for failure, and provide motorists unobstructed use the bridge for future years.</t>
  </si>
  <si>
    <t>Products, Structures, Materials</t>
  </si>
  <si>
    <t>An underseal is a pavement repair treatment which consists of a chip seal followed by an HMA overlay. The Wexford County Road Commission has been using underseals for 10 years and for the past 3 years has rarely performed an asphalt overlay without one. An underseal provides an interface that delays cracks from moving up into the pavement surface. It helps maintain base strength by preventing moisture intrusion. Itdelays underlying pavement layers from concentrating stresses at cracks that would reflect through the top course of the new asphalt overlay.
Types of distresses underseals help mitigate:
-Thermal cracking
-Wheel track cracking
-Alligator cracking on roads with good cross slope
-Significant edge cracking
-Swamp roads that shift around
-Old low volume roads with a distorted cross slope in combination with asphalt wedging</t>
  </si>
  <si>
    <t>The underseal provides multiple benefits that increase the serviceable life of the pavement.
-Significant reduction in reflective cracking
-Provides an impervious membrane to delay the intrusion of moisture
-Doubles or triples the time before most thermal cracks come back</t>
  </si>
  <si>
    <t>Karl Hanson, PE
Wexford County Road Commission
85 West M-115
Boon, MI 49618
(231)775-9731</t>
  </si>
  <si>
    <t>Products, Pavement, Asset Management</t>
  </si>
  <si>
    <t>https://youtu.be/xH0LTG5i5jw, https://youtu.be/EfCaId0LzlE</t>
  </si>
  <si>
    <t>An unmanned surface vessel (USV) equipped with sonar allows inspectors to gather critical data on bridge scour without entering the water.
Monitoring bridges for scour is essential during flooding and other high-water-flow events, as these conditions can quickly impair a structure’s stability. But high flow rates and fast-moving debris in the water can endanger workers using traditional under-bridge inspection tools like piloted boats and diving equipment.
After researching alternative approaches, the Michigan Department of Transportation (MDOT) selected a user-friendly USV called the Sonar EMILY (EMergency Integrated Lifesaving Lanyard). Originally designed for water rescues, the EMILY has been modified to suit MDOT’s needs through a variety of technological adaptations.
The unit is equipped with sonar to measure water depths and can produce side-scan and down-scan images of bridge substructure and the streambed. The system also has a topside camera to view the underside of bridges and culverts.
The EMILY’s accurate readings have made it useful for conducting safe and efficient inspections on a routine basis as well.
The price of the USV, laptop control unit and running gear is approximately $50,000.</t>
  </si>
  <si>
    <t>A USV operated from shore can take the place of an inspector in a boat or a diver, identifying potential scour below the water’s surface and in hard-to-reach locations.
It can be mobilized quickly in emergencies, and it is also well suited for routine bridge and culvert inspections, saving MDOT time and money.</t>
  </si>
  <si>
    <t>Products, Safety, Asset Management, Structures, Maintenance, Emergency Response/Relief</t>
  </si>
  <si>
    <t>City and county engineers often receive communications from residents about traffic or unsafe drivers. In many cases, citizens ask a local agency to install traffic control measures, such as a stop sign, warning sign, or devices that indicate a crosswalk or change in the speed limit. These requests may be received by phone, by email, through social media, in person or at local council meetings.
In response, Minnesota’s Local Road Research Board developed a guide for city and county agencies that provides clear, recommended procedures for responding to citizen requests for traffic safety measures. Practices for effectively communicating with citizens are described along with methods for evaluating their request, taking appropriate action and maintaining an open dialogue with citizens. The guide reviews various traffic safety devices and their appropriate uses, methods for uniformly recording concerns, sample templates to use when responding to citizen requests and other resources for agency personnel.</t>
  </si>
  <si>
    <t>The guidebook provides a process that can be used consistently by agencies of various sizes to address the concerns of citizens seeking local, small-scale traffic safety measures. Guidance includes a process for tracking traffic control issues, evaluating those issues and recording any resultant actions or changes</t>
  </si>
  <si>
    <t>https://researchprojects.dot.state.mn.us/projectpages/pages/lrrbProjectDetails.jsf?id=7676&amp;type=PROJECT&amp;jftfdi=&amp;jffi=lrrbProjectDetails%3Fid%3D7676%26type%3DPROJECT, https://lrrb.org/</t>
  </si>
  <si>
    <t>Public Involvement, Safety, Traffic Incident Management</t>
  </si>
  <si>
    <t>Transportation technology like self-driving vehicles are rapidly
advancing. These ‘connected and automated vehicle’ (CAV)
technologies have significant potential to improve quality of life by
providing better access to transportation, jobs and health care. To
harness these rapidly-evolving technologies, new, innovative, and
flexible approaches to partnerships and procurement are needed.
The Minnesota CAV Challenge is a new procurement process
developed by Minnesota DOT and other partners to advance
innovation in government. MnDOT challenges industry,
researchers, nonprofits and communities to use technology to
meet their specific community needs. Innovations include
autonomous shuttles, public engagement, STEM outreach, winter
weather testing, autonomous maintenance, connected vehicle
traveler information, bike and ped warnings systems, and more
safe, efficient and equitable solutions to transportation.
By leveraging the benefits of CAV technology, the CAV Challenge
helps states prepare for the immense changes that technology will
bring, and allows states to coordinate with the private sector to
advance safety, equity, access, mobility, public health, and the
environment.</t>
  </si>
  <si>
    <t>Innovative partnerships: New ability to partner with non-traditional
stakeholders, including artists, auto/tech industry, new researchers, all levels
of government, non-profits and sectors.
• Increased public trust: With education and demos, 87% Minnesotans support
technology innovation with CAV and other smart mobility solutions.
• Cost-savings: Saved over $4M in RFPs and ~$1M in staff time
• Advancing technology, equity &amp; sustainability: Challenging industry to
ensure technology meets community transportation solutions and uses
electric vehicle technology</t>
  </si>
  <si>
    <t>Process; people; products; Safety; contracting;
Innovation; technology; connected and
automated vehicles; partnerships; procurement;
weather; public involvement; traffic incident
management</t>
  </si>
  <si>
    <t>MnDOT is piloting and validating the use of electronic
tickets (E-Tickets) for the delivery of HMA material.
E-Ticketing provides an electronic scale/delivery ticket
with the same information as a typical paper-scale ticket,
but with broader and more immediate availability.
E-Tickets identify the tonnage and type of HMA material
produced, when and how much HMA is deposited into
the delivery truck, the location of the delivery truck
during transport and anticipated arrival time. They
document when the delivery truck leaves the plant,
arrives at the project site and arrives at the paver
location, as well as the location where the mix is
deposited into the paver or window.
MnDOT planned to use e-ticketing on three construction
projects in 2020; however, in response to COVID-19,
contactless ticketing was deployed at approximately 29
locations to ensure social distancing. Full deployment is
expected by 2024.</t>
  </si>
  <si>
    <t>Safer: Removes need for on-site ticket collection.
- Better records: Eliminates lost or damaged tickets. Easier to audit.
Reduces disputes by verifying plant source, haul route.
- Labor savings: Less paperwork and manual tabulation.
- Smoother roads: Knowing the material arrival time allows for a
more consistent flow of material to paver.</t>
  </si>
  <si>
    <t>Operations, Safety, Construction, Materials</t>
  </si>
  <si>
    <t>Per HDS 7 -Hydraulic Design of Safe Bridges, the following site conditions warrant consideration of 2D modeling as the primary analysis method used for bridge hydraulics.
•
Wide floodplains
•
Highly variable floodplain roughness
•
Highly sinuous channels
•
Multiple embankment openings
•
Moderately or highly skewed roadway alignments
•
Detailed analysis of bends, confluences or angle of attack
•
Large tidal waterways
•
Significant roadway overtopping
•
Countermeasure design
From the Gulf Coast to the flat expanses of the Delta and on to the rolling foothills of the North, Mississippi comprises a variety of terrain and site conditions. It is quite common for our bridge sites to involve the characteristics listed above, and 2D modeling offers several key advantages for modeling these conditions. For these reasons, the Mississippi Department of Transportation (MDOT) has implemented the use of SRH2D modeling for most of our bridge hydraulic projects.
2D analysis offers several key advantages for modeling those commonly encountered site conditions that are often difficult to accurately model using 1D methods.
•
1D model assumptions such as those associated with flow direction, skewed flow, contraction/expansion, ineffective flow, or flow divisions and distribution are avoided.
•
Greater spatial resolution for analysis and results allows for more precise scour analysis, better identification of problem areas (e.g. high velocities), and more detailed evaluation for areas of concern (such as at or near insurable structures).
•
There is capability to account for greater change and complexity over a floodplain by incorporating site conditions and determining results all across the model extents, as opposed to discrete cross sections.
•
2D modeling provides better analysis of proposed stream changes or countermeasures. For example, guide bank design guidance is established, but 2D models provide a means to both verify the hydraulic impact and refine efficient design of the countermeasure.
•
Results are provided over the entire project area and can be rendered in an easily conveyed, “at-a-glance” visual format.</t>
  </si>
  <si>
    <t>2D hydraulic modeling better represents the physics of flow, provides more realistic hydraulic results compared to 1D methods, and is better suited to model site conditions that are commonly encountered with bridge sites throughout our state and region (HDS 7).
The higher precision and resolution provided by 2D analysis is used to inform and verify a more refined and efficient bridge hydraulic design.</t>
  </si>
  <si>
    <t>Process, Hydraulics</t>
  </si>
  <si>
    <t>Consultant Services Tracking System
The Mississippi Department of Transportation’s Consultant Services Tracking System (CSTS) was developed by the Information Systems Division in conjunction with the Consultant Services Unit (CSU). This internal system was created and implemented to streamline CSU’s contracting processes for engineering and other professional services consultant contracts.
Prior to using this system, CSU utilized an Excel document to house information and track dates and contract amounts for its consultant contracts. This innovative system has transformed the way that CSU operates. CSTS is used daily by the contract development, document management, and accounting teams within CSU to maintain information to make the contracting process more efficient. CSTS allows for CSU to track firm information regarding overhead rates, performance evaluations, past projects, and key staff. On the divisional level, engineers and other technical experts use CSTS to initiate the contracting process and to access applicable information regarding contracts.
CSTS is used throughout the following stages of the contracting process: contract initiation, advertisement, procurement, selection, contract execution, contract modification, invoicing, and consultant performance evaluation. CSTS allows for CSU personnel to quickly navigate to and pull data from every consultant contract executed since the system’s implementation. CSU, along with the help from the technology experts within Information Systems, is continually exploring new features to add to CSTS to enhance the process, increase efficiency, and add value.</t>
  </si>
  <si>
    <t>The benefits of using CSTS include having a centralized database for efficient tracking of consultant contracts, improved record keeping, and advanced reporting capability. CSTS helps to ensure compliance with 23 CFR 172 due to its ability to track data and provide information, includes several approval levels during contract initiation, and allows for the export of data to provide various performance measures. The CSTS navigation tool allows for quick toggling between sections in the system which creates a seamless user experience. CSTS has been revolutionary in saving time and resources and has provided CSU with a tool that benefits the entire department, as well as the Mississippi taxpayer.</t>
  </si>
  <si>
    <t>https://mdot.ms.gov/portal/consultant_services_unit</t>
  </si>
  <si>
    <t>Processes, Products, Contracting, Technology</t>
  </si>
  <si>
    <t>Risk-based approach to construction inspection and material testing creates efficiency in construction administration on Local Public Agency (LPA) projects and focuses consultants on critical components of the work.
LPAs rely heavily on consultants to develop and deliver projects. Implementation of a risk basedapproach to construction inspection and material testing will focus consultant efforts on critical items of work while keeping costs down. Well defined practical inspection, sampling and testing requirements are assisting in developing clear scopes of work for the projects.
A Risk Based Inspection and Material Testing Guide was adopted that sets a baseline for hours of inspection and frequencies for material testing on Local Public Agency (LPA) projects. The guide is developed around risk levels for project components and pay items associated with phases of work.
A Critical Inspection Guide manual was also developed that focuses inspection staff on critical items to help ensure that they are inspected appropriately. It gives guidance on activities to perform before work begins while also giving inspection suggestions while the work is being performed.</t>
  </si>
  <si>
    <t>The benefits of Risk Based Construction Inspection and Material Testing includes efficient use of construction administration resources. Value is also added though the use of a critical inspection guide that focuses inspectors on key components of the work.</t>
  </si>
  <si>
    <t>https://mdot.ms.gov/portal/LPA</t>
  </si>
  <si>
    <t>Processes, Construction, Materials</t>
  </si>
  <si>
    <t>After decades of planning, construction on the Lincoln South Beltway, one of the largest capital improvement projects ever undertaken by NDOT, began in May 2020. It will cost over $350 million and will serve as the primary route between US Highway 77, west of Lincoln, and Nebraska Highway 2 east of Lincoln.
Typically, as a pay-as-you-go state, NDOT would undertake a project this large using multiple construction contracts as annual funding permitted, likely over a period of eight years, much too long if innovative funding approaches can be applied to accelerate completion. For the Lincoln South Beltway, the department is using an innovative approach, the issuance of Deferred Contract Payment Certificates (DCPC), to allow completion of the project in only three years.
As the contractor earns amounts for work completed, NDOT will issue the contractor Deferred Contract Payment Certificates, obligating the Department to pay for the completed work. NDOT will provide a maximum quarterly payment of up to $7.5 million or $30 million per year. The quarterly payments to the contractor will continue until payment of all obligations is complete. For each DCPC issued, the contractor will identify the financing partner to whom the DCPC amount has been assigned. Payment of the quarterly amounts is dependent upon the Nebraska Legislature appropriating the needed funds.</t>
  </si>
  <si>
    <t>The Lincoln South Beltway will improve safety and east-west connectivity for regional and interstate travel through Nebraska, reduce conflicts along existing urban streets in Lincoln between local and through traffic, especially heavy truck traffic which could bypass Lincoln, and facilitate travel across the southern boundary of the City of Lincoln. The accelerated project delivery will bring the traveling public these benefits much faster, rather than an unconnected beltway for eight years, and at a lower cost due to construction inflation savings.</t>
  </si>
  <si>
    <t>Lyn Heaton, Chief Financial Officer
Lyn.Heaton@Nebraska.gov
(402) 479-4635</t>
  </si>
  <si>
    <t>Funding, Project Delivery, Project Acceleration, Pay-as-you-Go, Construction Contracting</t>
  </si>
  <si>
    <t>UAS (Unmanned Aircraft Systems) used in conjunction with open data and 3D technologies have the ability to provide better quality data more efficiently, accurately and safer than traditional inspection processes.
UAS are capable of gathering high resolution data in multiple formats very rapidly and efficiently. When used to gather data at emergency site locations, they can replace onsite collaboration of multiple stakeholders normally required on DDIR inspections by leveraging live stream capabilities and virtual meeting technologies to bring the inspection to the office. In doing so, the SME (Subject Matter Experts) can guide the operations of the UAS team to ensure the appropriate data is collected, while discussing the site conditions real time. This is increasingly important as the events are scaled and cover widespread geographic areas as multiple UAS teams can be deployed, while the required SME’s can participate in multiple assessments across the region more rapidly.The technology also allows for site inspections to occur in areas that may not be accessible by vehicle when widespread flooding or damage has occurred.
Additional data can be collected to support the damage assessment, including photos, videos, and 3D data. By obtaining readily available data of pre-event site conditions, additional analysis can be done using 3D modeling tools to compute impacts and determine resolutions more accurately. The results can be communicated to stakeholders with visual and intuitive graphics. The data collected can be re-used during the lifecycle of the project to validate the damage repairs.
By leveraging these technologies for DDIR processes, the teams can evaluate sites more rapidly, make better informed decisions in a safer environment.</t>
  </si>
  <si>
    <t>The benefits of implementing this process include streamlined inspections, better access and quality data for damage, estimate and repair analysis, and improved communication. This leads to faster approvals which lead to roads opening sooner for the public, and reimbursement for damages getting back to state and local public agencies as quickly as possible.
The historic 2019 weather event left Nebraska with $200 million of damage to our federal aid system. The experience we gained piloting this technology gave us the confidence that we can use this tool in future ER events.</t>
  </si>
  <si>
    <t>Processes, Emergency Response/Relief, Technology, Safety</t>
  </si>
  <si>
    <t>The Public Works Department maintains the
Forest Hill Cemetery in Derry, New Hampshire;
mowing; trimming, burials, foundation layout
and setting Veteran’s markers. The Veteran’s
markers are 12 inches x 24 inches x 4 inches
and weigh 100+ pounds.
When digging to set the marker, it is important
to get the depth correct to ensure the stone
will be set flush. If too high the mowers will
hit the stones, and if too low the stone may
sink out of sight or become a trip hazard.
To assist in the depth, a wooden form the
same dimensions of a marker was built with a
handle on top. The wooden box template is
used to determine the correct grade, rather
than using the heavy stone to prep the site.
Once the depth and grade are correct, the
stone can be handled and set.</t>
  </si>
  <si>
    <t>Improves safety by reducing potential trip
hazard of sunken stones, reduces the risk of an
injury moving and handling the stones for the
digging and grading process, ensures stones
are set such that they do not impede mowing
or damage equipment.</t>
  </si>
  <si>
    <t>Cemetery marker, memorial, setting stone</t>
  </si>
  <si>
    <t>Through the use of
a rented trailer outfitted
as break and office space, the Amherst
public works team will be able to more
effectively adhere to social distancing and
pod isolation during crew briefings, breaks,
and rest periods without reducing the crew
size.
By installing a trailer in the public
works
garage yard by its existing facility, the team
will be able to stay warm, rested, and
socially distanced during the winter
operations months.</t>
  </si>
  <si>
    <t>Improves social distancing capabilities,
supports good practices in keeping the team
well.</t>
  </si>
  <si>
    <t>Social distancing, COVID, winter operations,
break, rest, team safety</t>
  </si>
  <si>
    <t>Allotting 8 consecutive hours of “off shift”
time better ensures that drivers are able to
rest fully before returning to work.
Winter operations often means long shifts
that fluctuate around the storm. Drivers
coming in from the road and ending their
shift in many cases arrive home to their own
responsibilities in clearing their own
driveways, before they are able to rest and
sleep ahead of their next shift.
To better combat the risk of fatigue and
drowsiness in drivers, City of Lebanon
implemented a policy of shift scheduling
such that no driver works more than 16
consecutive hours. The workforce is
supplemented by temporary seasonal
drivers as needed to make this arrangement
possible.</t>
  </si>
  <si>
    <t>Reduces risk of fatigue and drowsiness that
come along with plowing for more than 16
consecutive hours, thereby potentially
improving safety for the driver and general
public. Allows a better work work-life balance for
drivers.</t>
  </si>
  <si>
    <t>https://www.vnews.com/Lebanon-to-Limit-Plow-Hours-21790857#:~:text=Lebanon — In an attempt to,more than 16 hours nonstop</t>
  </si>
  <si>
    <t>Social distancing, COVID, winter operations,
break, rest, team safety, driver safety, plow
safety, shifts, snow removal, fatigue</t>
  </si>
  <si>
    <t>Staying “in touch” with the local road agencies it supports,
especially during COVID, was important to UNH Technology
Transfer Center (UNH T2 NH LTAP), as well as being sensitive to
an increasing volume of email many of its public works friends
were experiencing. To be sure important and helpful resources,
training, and outreach wasn’t missed, UNH T2 implemented a
once weekly “Top 10” list to share 10 resources, Tailgate Talks,
publications, new trainings, virtual learning opportunities, and
more via a Facebook GoLive video.
Titled the “Tuesday Top 10 at 10 with T2” this
5 7 minute video is
a Facebook GoLIve every Tuesday at 10, listing 10 helpful things for
public works agencies to be “in the know” on. Links to further
information is captured in the Comments of the video post.
The ten items often include public service and outreach resources
that local agencies can utilize within their own social media efforts
for communities, such as safer pedestrian resources. It also
includes a Tailgate Talk suggestion from the NLTAPA library a
ready to go safety talk for public works to download, print, and
use with their team members to keep the focus on safety, even
during unusual times.
Inboxes saw a significant uptick as many people moved to the
virtual world simultaneously. By providing a once weekly update,
UNH T2 was able to stay in touch and share timely, helpful, and
relevant information with its audience without overburdening
email boxes.</t>
  </si>
  <si>
    <t>Reduces volume of email, ensures important
updates and helpful resources are highlighted,
provides outreach and safety information “on
demand” and easily accessible while supporting
productive virtual work. Provides an avenue of
communication during challenging times of social
distancing.</t>
  </si>
  <si>
    <t>Marilee LaFond
marilee.lafond@unh.edu
603.862.1362</t>
  </si>
  <si>
    <t>Facebook, social media, engagement, outreach,
resources, email, productivity</t>
  </si>
  <si>
    <t>NJDOT, FHWA and NJDOT held a series of three Local Safety Peer Exchange events for municipal and county representatives to share best practices in addressing traffic safety.These full-day events brought together representatives of NJDOT, FHWA, counties, municipalities, and Metropolitan Planning Organizations (MPOs) to discuss project prioritization, substantive safety, implementation of FHWA safety countermeasures, and use of a systemic safety approach.
The focus of the Local Safety Peer Exchanges is consistent with two of the FHWA's Every Day Counts (EDC-4) Innovative Initiatives:Safe Transportation for Every Person (STEP)which supports the use of cost-effective countermeasures with known safety benefits to address locations of fatal pedestrian crashes; andData-Driven Safety Analysis (DDSA)that uses crash and roadway data to reliably determine the safety performance of projects.</t>
  </si>
  <si>
    <t>Representatives of LPAs share information on use of crash data, substantive safety, systemic safety approach, and FHWA safety countermeasures to encourage adoption of cost-effective safety countermeasures.</t>
  </si>
  <si>
    <t>Daniel LiSanti, Manager, Safety, Bicycle, &amp; Pedestrian Programs
(609) 963-1879; daniel.lisanti@dot.nj.gov</t>
  </si>
  <si>
    <t>1-People; Safety; Planning; Pedestrians</t>
  </si>
  <si>
    <t>NJDOT's Pavementand Drainage Management and Technology Unitis advancing the use of Pavement Preservation treatments on the state's roadsto increase safety, enhance durability, improve customer experience and minimize costs. Pavement rehabilitation is needed for deficient roadways, but pavement preservation can extend pavement life for state highways in good and fair condition.
This educational video explains the rationale for maintaining roads in a state of good repair and establishing a dedicated program for pavement preservation. The video highlights several pavement preservation treatments in the NJDOT toolbox and how, when, and why the treatments are used.</t>
  </si>
  <si>
    <t>The video was developed to inform viewers of the NJDOT pavement preservation program, describe various treatments, relate the benefits of pavement preservation to local public agencies, and answer questions from the public.</t>
  </si>
  <si>
    <t>NJDOT Pavement &amp; Drainage Management &amp; Technology
Susan Gresavage, Executive Manager
609.963.1683; Susan.Gresavage@dot.nj.gov
Robert Blight, Supervising Engineer
609-963-1677; Robert.Blight@dot.nj.gov</t>
  </si>
  <si>
    <t>2-Products; Pavement; Asset Management; Materials</t>
  </si>
  <si>
    <t>In September 2018,New Jersey began a pilot studyof the effectiveness of using connected vehicle technology to alert the motoring public to the presence ofsafety service patrol(SSP) workers at incident sites.With the support of a STIC Incentive Funding grant awarded by FHWA, NJDOT piloted the use ofBeacon Hazard Lightstechnology on 32 safety service vehicles to alert drivers to the presence of workers via the mobile navigation app Waze.
The equipment, which is produced byiCone, uses GPS location and wireless communication technology to transmit the location of the SSP vehicles to the iConeData Server in the cloud where it can be picked up by Waze.
The researchers believe that this technology evaluation pilot project was the first of any state DOT to seek to inform the public of SSP patrol vehicle locations with the sole objective of increasing safety.</t>
  </si>
  <si>
    <t>Improves safety by reducing the risk of injury for road side workers.
The technology appears to be comparatively low-cost and effective in reaching the traveling public through available traffic flow applications.</t>
  </si>
  <si>
    <t>2-Products; Work Zones; Traffic Incident Management; Technology</t>
  </si>
  <si>
    <t>New Hampshire Department of Transportation
(NHDOT) was awarded a State Transportation
Innovation Council (STIC) grant for the purchase
of a camera and specialized software to support
their Geotechnical Section.
By turning pictures into data, NHDOT is able to
enhance the management of the statewide rock
slope assets. The data from the ground based
camera is combined with a GPS survey of ground
control points to create georeferenced 3D point
clouds of rock slopes using photogrammetry or
Structure from Motion techniques.
Manual measurement can be time consuming and
potentially dangerous. By collecting millions of 3D
data points, this improved process can provide a
more detailed model allowing for additional
quantification of the risks posed by a rock slope.</t>
  </si>
  <si>
    <t>The results can be used for rock structure
analysis, slope stability evaluation, rockfall
modeling, and change detection of rockfall
events. The datasets also supported research
being conducted at the University of NH.</t>
  </si>
  <si>
    <t>CLEAR is an internally‐developed knowledge management program that gives voice to every NCDOT employee. It promotes cross‐unit communication, sharing of best practices, and organization enhancements through an easy‐to‐use technical platform. Knowledge gathering and knowledge sharing are widely regarded as essential to the long‐term viability of most contemporary organizations. CLEAR was developed with the goal of breaking down silos and meet the essential need of the Department. As individual knowledge is shared, organizational knowledgelevels expand exponentially and the NCDOT becomes increasingly efficient and effective.
Employees can share their voice by submitting ideas for lessons learned and best practices into the CLEAR online portal. The submissions are routed through an automated workflow to be reviewed by experts within the Department. Expert review is applied to each submission and then shared in an easy to search and filter database. Experts are identified as personnel in the Department who are the leading subject matter experts of a particular discipline. The workflow is organized so multiple experts of multiple disciplines can provide review. The program takes reviewed and accepted submissions and works towards implementing them into the Department. There is a five‐step process of Identifying, Vetting, Evaluating, Reviewing and then Implementing that is followed to guide the accepted idea towards successful implementation. The program cultivates internal innovation and communication while also driving employee identified solutions into the Department.
The program also supports Technical Advisory Groups (TAGs) in multi‐discipline innovations that require group solutions to support the Department.</t>
  </si>
  <si>
    <t>The benefits of CLEAR include increased innovation, more creative solutions, and the opportunity to enhance knowledge sharing and communication across the state.
•
CLEAR also requires no specific funding making it a sustainable and lasting program.
•
CLEAR provides a place to store historical innovativeefforts.</t>
  </si>
  <si>
    <t>Clare Fullerton, PE
CLEAR Program Manager
cefullerton@ncdot.gov CLEAR@ncdot.gov</t>
  </si>
  <si>
    <t>Knowledge Management, Lessons Learned, Best Practices, Operations</t>
  </si>
  <si>
    <t>This GIS web application was developed in 2018 to provide a convenient
way to access and display data. It was developed from the NCDOT Bridge
Superstructure Level III Wave Vulnerability Study final report that was
completed in 2013. It summarizes vulnerability assessments of selected
NCDOT coastal bridges to design storm surge and wave loads. In this
study, a bridge was considered to be vulnerable if the surge/wave forces
and moments (with appropriate load factors) exceed the resistive forces
and moments created by the dead weight of the superstructure for any
of the spans. A Level III storm surge/wave analysis was performed to
provide the design water level and wave parameters needed to compute
the loads. The analysis entailed hindcasting of 62 of the most severe
tropical storms that have impacted the NC coastal waters over the past
160 years. Secondly, the analysis involved performing extreme value
analyses on water elevation, wave heights, and depth‐averaged current
velocities to obtain 100‐year design conditions. The study results were
presented in tables in the report and in a GIS database, from which this
more convenient web‐based version was developed.
In major storm events, such as Hurricane Dorian in 2019, NCDOT used
data from the Coastal Emergency Risk Assessment website to obtain
storm surge data predictions for the event. In the GIS web application, it
was easy to see which coastal bridges were in the predicted storm track
and quickly assess whether any of these could potentially be vulnerable
to damage from the approaching storm.</t>
  </si>
  <si>
    <t>Conveniently access coastal bridge wave/surge load
vulnerability data in a web‐based GIS map.
 Utilize in conjunction with GIS web‐based storm tracking
and surge data to quickly assess vulnerable bridges.
 Mobilize emergency response resources more effectively
to vulnerable asset locations in extreme storm events.</t>
  </si>
  <si>
    <t>Matthew Lauffer, PE, CPM
Asst. State Hydraulics Engineer
919‐707‐6700
mslauffer@ncdot.gov</t>
  </si>
  <si>
    <t>Vulnerability, Wave, Surge, Bridge, Coastal,
Mapping, GIS, Level III, Superstructure,
Weather, Operations, Structures</t>
  </si>
  <si>
    <t>Dual left turn lanes are typically operated with
protected left turn signals, which means much extra
delay during non‐peak hours compared to permissive
operation. To reduce this delay, a team at the
NCDOT, Town of Cary, and Regional Transportation
Alliance designed, installed, and tested a “dynamic
left turn intersection” (DLTi), which is a new way to
operate dual left turn lanes. With DLTi, the both
lanes are operated with protected phasing during the
peak hours when higher capacity is needed, and only
the leftmost left turn lane remains open for
protected‐permissive operation during off‐peak
hours. The team devised a set of standard traffic
control devices that are relatively inexpensive to
install and can be operated with conventional signal
control software. After developing site selection
criteria and choosing a test site, the team was able to
test for the DLTi benefits and compliance levels at
that site.
All things considered, the team believes that DLTi has
been a success, that it should remain in place at the
test site, and that agencies should begin searching
for other suitable locations for DLTi installation.</t>
  </si>
  <si>
    <t>DLTi design allows use of permissive operation during nonpeak
hours.
• The benefit looks to be substantial in terms of delay
savings, with a pay‐off of five months as operated by the
Town at pre‐Covid‐19 demand levels.
• Design utilizes standard traffic control devices, which
minimizes implementation costs.</t>
  </si>
  <si>
    <t>Mobility and Safety Division
Joe Hummer, PHD, PE
State Traffic Management Engineer
919 814‐5040
jehummer@ncdot.gov</t>
  </si>
  <si>
    <t>Intersection, left turn, lane‐use, dual left
turn lanes, protected left turn, Operations,
Intersections</t>
  </si>
  <si>
    <t>Building on the emergency response successes of North
Carolina’s Flood Inundation Mapping and Alert Network
(FIMAN), NCDOT and NCEM have partnered to develop
FIMAN for Transportation (FIMAN‐T).
FIMAN‐T is a web‐based tool that provides NCDOT
officials and emergency management stakeholders with
real‐time and forecasted flood inundation depths along
roadways, bridges, and other NCDOT assets in support of
risk‐based decision‐making during flood events. The
goal of FIMAN‐T is to provide visualization and metrics
for roadway inundation, bridge hydraulic performance
(freeboard, overtopping, etc.) and identify potentially
impacted NCDOT assets. This will enhance NCDOT’s
responsiveness during flooding events by generating
data and reports for use in disaster response and
planning.
FIMAN‐T leverages real time riverine and coastal gauge
measurements, 3D inundation mapping coupled with
LIDAR‐derived roadway elevation layers to accurately
estimate flooding depths over roadways for both current
and forecasted conditions. The application features an
interactive dashboard allowing users to navigate
between current conditions, modeled scenarios, and
forecasted conditions where available. The dashboard
also features different “info‐widgets” that provide
detailed information including stream elevation, an
interactive stage hydrograph, and forecasted peak.</t>
  </si>
  <si>
    <t>NCDOT personnel and stakeholders are provided real‐time
and forecasted roadway inundation depths and summaries
for hundreds of miles.
• FIMAN‐T provides real‐time and forecasted bridge hydraulic
performance such as freeboard, pressure flow and
overtopping conditions.
• Real‐time reports are generated for Emergency Operations
Center Briefings.</t>
  </si>
  <si>
    <t>Flood Warning, Emergency Response,
Situational Awareness, Roadway Flooding,
Inundation Mapping, Hydraulics, Operations</t>
  </si>
  <si>
    <t>FREEVAL is a powerful macroscopic freeway analysis
tool based on the Highway Capacity Manual.
FREEVAL is a nationally available software that
provides capacity, work zone impact, managed lanes
and time reliability analysis. Conducting a full
operational analysis of freeway facilities is a
challenging undertaking. NCDOT has been using this
customized software application to conduct in‐house
analysis of freeway facilities which saves
considerable time and money for staff and is used to
better plan for treatments to save drivers time on
freeways.
This research project created the statewide
segmentation database containing the geometric and
demand information for all freeways in North
Carolina as well as enhancements to the FREEVAL‐NC
tool. The online segmentation database enables
users to set up the model in a manner of minutes
and then perform single‐day and whole‐year freeway
analyses such as work zone and reliability analyses.
The resulting products included the FREEVAL‐NC tool,
FREEVAL‐NC user guide, online segmentation
database, training material and a training webinar.</t>
  </si>
  <si>
    <t>Using this tool saves considerable time and
money for staff.
• This tool has been used to better plan for
treatments to save drivers time on
freeways.</t>
  </si>
  <si>
    <t>Freeway capacity, Congestion Management,
Design, Planning</t>
  </si>
  <si>
    <t>The NCDOT Traffic Safety Unit has shined a light on an often
overlooked and underutilized safety strategy, All Way Stop
(AWS), by creating a program to implement the treatment in
rural, high speed locations with treatable patterns of injury
crashes.
AWS is not a new or particularly flashy form of intersection
control but what is innovative is North Carolina’s systemic,
widespread application of AWS as a safety strategy for high
risk rural intersections. As of 2019, over 150 AWS
conversions have been funded as safety projects in NC. In
2020, the NCDOT Traffic Safety Unit has identified hundreds
of additional potential candidate intersections for AWS
through the Highway Safety Improvement Program, with site
investigation and project development underway.
With the AWS initiative, NCDOT is putting the focus on rural
intersection safety and making a strong effort to reduce the
15,000 frontal impact crashes, including 300 fatalities, that
occur annually at rural NC intersections.
AWS is a proven treatment to address safety concerns and is
consistently effective at reducing crashes for a range of
intersection volumes and under a variety of conditions. The
newly created Safest Feasible Intersection Design (SaFID)
Chart by Dr. Joseph Hummer provides volume thresholds for
the optimal intersection control. When considering all
crashes, AWS is the safest feasible intersection design for 2‐
lane at 2‐lane intersections where: Major street AADT is
under 7,500 vehicles per day &amp; Minor street AADT is under
7,500 vehicles per day.</t>
  </si>
  <si>
    <t>Proven to provide over 70% reduction in fatal
and injury crashes.
 Focusing on high‐speed rural intersections can
lead to significant fewer injury crashes.</t>
  </si>
  <si>
    <t>Safety, Intersections, Traffic Control, Design,
Planning</t>
  </si>
  <si>
    <t>Business 40, a section of freeway that runs through the middle of Winston
Salem, was closed in both directions in order to complete a major construction
project that included widening and modernizing the highway, multimodal
improvements, and enhanced connections for pedestrians and bicyclists. This
project was completed in just fourteen months; reopening 6 months ahead of
an already aggressive schedule.
The successful execution and completion of the now Salem Parkway was due to
the vision from Division 9’s Division Engineer and the commitment to extensive
and innovative approaches taken by NCDOT’s public involvement group. The
public involvement began very early (9 years prior to project starts) in project
development when the community was asked: Would you prefer a full‐closure
for 2 years or partial‐closure of 6 years? Around 70% preferred the 2 year full
closure. This survey was done by hiring local outreach specialists to walk some
neighborhoods and hold meetings in others. The needs of the community were
supported, childcare and food were often provided at outreach meetings to
give all citizens the opportunity to provide feedback.
A comprehensive Marketing and Communications plan was developed in
partnership between NCDOT’s Division 9, NCDOT’s Communication office, the
Winston Salem Chamber of Commerce and the City of Winston Salem. This
partnership kept things on track.
There was also a strong emphasis on business outreach including an interactive
website solely for the project to give businesses a place to connect and ask
questions. In addition, there was a special position created, a Small Business
Liaison. This person connected and supported the small businesses in the area
by making them aware of road closures, upcoming improvements, upcoming
meetings on alternatives, and helped the businesses feel heard and supported.
This position was found to be very impactful and a large reason for the success
of the project. An additional communication specialist was hired specifically for
communicating solely on this project. This allowed for on‐going and continuous
communication with the public which helped the success of the project.</t>
  </si>
  <si>
    <t>Early communication allowed the Department to
significantly improve the schedule.
• Key point people during the process gave the
impacted community groups a liaison that was
focused on their needs.
• Positive communication improved the relationship
between the community and the Department.</t>
  </si>
  <si>
    <t>Jamille Robbins
Group Leader
jarobbins@ncdot.gov</t>
  </si>
  <si>
    <t>Public Involvement, Community Liaison, Small
Business</t>
  </si>
  <si>
    <t>In 2013 TDOT was privileged to host a pilot Regional Operations Leadership Forum (ROLF) in Nashville, TN. This purpose of this forum was to education mid- to upper-level management staff from transportation agencies on the concepts of Transportation Systems Management &amp; Operations (TSMO). This forum was part of a FHWA funded research project that would eventually become part of the SHRP2 program. The geographic scope of this pilot forum included representatives from six states and was well received by TDOT staff. It served as an impetuous for TDOT’s desire for further mainstreaming of TSMO concepts across Tennessee. To meet TDOT’s objectives curriculum and format from the pilot forum was taken and condensed from a 5-day workshop into a 2 ½ -day course. Between December 2018 and June 2019 TDOT conducted the custom ROF course in each of the four major urban areas of the state (Memphis, Nashville, Knoxville, &amp; Chattanooga). The curricula for each ROF included interactive training modules on topics ranging from basics of TSMO to more advanced topics like performance management. The end of each of the forums concluded with a facilitated regional level CMM self-assessment and the development of specific action items. Attendees included TDOT Regional Staff from functional areas such as operations, design, and planning. It was also important to include local agency partners from planning agencies, local municipalities, and first responder partners. Each forum also included guest presenters from peer agencies across the country and private industry.</t>
  </si>
  <si>
    <t>The goals of these forums were to provide TSMO training and outreach to TDOT Regional staff and core partners, share TDOT’s TSMO Program Plan, further integrate TSMO concepts at the regional level, and to perform TDOT Region Specific Capability Maturity Model Self-Assessments. These assessments are now being used to guide action items for advancing TSMO across Tennessee and performing the tri-annual update of the TSMO Program Plan. A broader level of buy-in and engagement has been achieved.</t>
  </si>
  <si>
    <t>https://transportationops.org/case-studies/tdot-regional-operations-forums</t>
  </si>
  <si>
    <t>Brad Freeze
Director, Traffic Operations Division
615-202-1391
Phillip.b.freeze@tn.gov</t>
  </si>
  <si>
    <t>Operations, TSMO, Performance Management, Training, Capability Maturity Model Self-Assessment</t>
  </si>
  <si>
    <t>On October 30, 2014, the Tennessee Department of Safety and Homeland Security (DOHS) and the Tennessee Department of Transportation (TDOT) celebrated the opening of the Tennessee Traffic Incident Management (TIM) Training Facility. The facility features a section of interstate-like roadway ranging from two to six lanes with guardrail, a two-way interchange, and cable and steel barrier rail, as well as a section of two-lane highway and a full four-way intersection. The design provides an area to simulate a variety of crashes, allowing emergency responders to train on safe and efficient techniques for clearing major highway incidents. The training site concept, which is the first of its kind in the nation, was introduced to TDOT by former Tennessee Highway Patrol (THP) Colonel Tracy Trott. The training site is located on land adjacent to the THP Training Center off Stewarts Ferry Pike in Nashville. TDOT applied for and received federal Highway Safety Improvement Project funds, which covered 90% of the $912,025.05 cost to build the facility. In the years since the completion of the training facility TDOT has developed and deployed Advanced TIM training for both internal and external first responder partners that enhances the National TIM Responder training with full scale live exercises. One recent example is the deployment of TDOT’s Hands On Training (HOT) for Operations field staff. This training is helping develop a clear understand of the roles, responsibilities and expectations for traditional maintenance and construction staff with regards to supporting the safe quick clearance of roadway incidents.</t>
  </si>
  <si>
    <t>The presence of the TIM Training Facility has increased the maturity of TDOT and other key first responder stakeholder partner’s capabilities when responding to traffic incidents. Learning retention has greatly improved through the inclusion of live exercises. The facility has advanced the state of practice for TIM Training in Tennessee and beyond, as a handful of peer states have followed TDOT’s example.</t>
  </si>
  <si>
    <t>Traffic Incident Management, Training, TSMO, First Responders, National TIM Responder Training, Quick Clearance, Safety</t>
  </si>
  <si>
    <t>Public Outreach Videos are videos depicting construction activities for typical bridge rehabilitation or replacement projects. They are used as a tool to help better educate the public on what to expect, helping the public to understand why projects may take longer than they expect or what the construction will look like. Virtual Public Involvement was an innovation included in EDC-5, and these videos are just one tool in an effort to improve communication with the travelling public. By better educating the public, coordination during design and construction goes much more smoothly.</t>
  </si>
  <si>
    <t>The biggest benefit of using example videos to explain the expected construction involved in a project are that people have a better understanding of what goes into the project, helping to address concerns about what may happen during construction. In general, the public gains a better understanding of construction concepts through graphics, pictures, and videos rather than the traditional design plans and roll maps. The videos offer the public a glimpse of what to expect, making public outreach efforts easier.</t>
  </si>
  <si>
    <t>Jason Hastings, MCE, PE
Chief of Bridges &amp; Structures
302-760-2299
Jason.hastings@delaware.gov</t>
  </si>
  <si>
    <t>Bridge projects, bridge construction, public outreach, example videos</t>
  </si>
  <si>
    <t>Designers may make errors or overlook criteria while designing ADA sidewalk ramps in CAD due to numerous, repetitive and tedious iterations of the design. In addition, designing ADA sidewalk ramps by hand is a lengthy process. Excel spreadsheet templates were created to aid in the design of ADA sidewalk ramps. The spreadsheets have many automated functions that decrease both the number of iterations required and the time needed to complete them. The spreadsheets were designed so that users with basic Excel skills can learn and use the templates. The modular design, along with simple coding syntax, allows cells and groups of cells to be copied, moved around, rearranged, or deleted to suit an ADA corner with an unusual shape.</t>
  </si>
  <si>
    <t>The templates’ modular design allows designers to quickly and easily alter the spreadsheets to suit their needs. Additionally, templates can be altered for a variety of design applications.</t>
  </si>
  <si>
    <t>Name: Alan Parayno
Title: Designer
Phone: 847-705-4598
Email: Alan.Parayno@illinois.gov</t>
  </si>
  <si>
    <t>ADA, design, sidewalk ramps</t>
  </si>
  <si>
    <t>The hydraulic couplers used on IDOT trucks would routinely become dirty and damaged after being exposed to the elements and dirty work conditions. The couplers would eventually stop functioning correctly and would have to be replaced. The fittings cost around $15 per set, and most trucks have three sets. Considering just the District 7 fleet, it would cost around $7,000 to replace all of the couplers on the trucks. Finding a way to reduce the frequency of replacement can result in significant savings. To protect the couplers from dirt and damage, they were capped using discarded plastic bottle caps and sealed using shrink tubing. The bottle caps and shrink tubing keep the couplers from becoming dirty and unusable. The shrink wrap can simply be removed with a pocketknife or scissors when the coupler needs to be used.</t>
  </si>
  <si>
    <t>By protecting the couplers, the department sees a savings in both time and money. Each time a coupler does not need to be replaced, the department saves equipment downtime, as well as the material cost of the replacement parts.</t>
  </si>
  <si>
    <t>Name: Chris Smith
Title: Operations Engineer
Phone: 217-342-8261
Email: Christopher.Smith@illinois.gov</t>
  </si>
  <si>
    <t>hydraulic coupler, maintenance</t>
  </si>
  <si>
    <t>Communication during bridge deck construction and deck concrete pours needs to be fast, real-time and accurate. Multiple parties spread across large distances and loud conditions at job sites complicated the task. Missed calls and texts during the process caused communication gaps. A cloud system was developed using laptops, iPads and smart phones. All relevant staff and contractors have access to real-time, web-based and shared concrete pour logs. Information shared is immediately available to the group regardless of their location. The shared log reduces confusion, frustration and bad information during a pour.</t>
  </si>
  <si>
    <t>A real-time, cloud-based system allows instant and up-to-date information regardless of location.</t>
  </si>
  <si>
    <t>concrete pour log, real-time</t>
  </si>
  <si>
    <t>The Hot Asphalt Adjustable Screed was originally developed by the Belleville Maintenance Yard to improve the method for placing Hot-Mix Asphalt patches. The original version was then modified by the Wood River Maintenance Yard to create this version. The old process required multiple workers to be on the road assisting with leveling HMA patches. Blocking lanes for patching impacted the public and placed several employees on the road while they worked. A skid steer attachment was fabricated for leveling HMA patches. A single skid steer levels the hot-mix asphalt material during placement, and fewer workers are required to assist. The screed is adjustable for widths between 6 inches and 4 feet, and for depths of 0 to 4 inches.</t>
  </si>
  <si>
    <t>The attachment has reduced manpower and time requirements by approximately 25%.</t>
  </si>
  <si>
    <t>Name: Joseph Monroe
Title: Operations Engineer
Phone: 618-346-3250
Email: Joseph.Monroe@illinois.gov</t>
  </si>
  <si>
    <t>hot-mix asphalt, patching, screed</t>
  </si>
  <si>
    <t>Depending on the temperature, IDOT plow trucks carry either calcium or brine in their tanks for road treatment. If these materials are accidentally mixed, they form a gel that must be removed before the system can be used again, wasting both time and product. A reversible disk was created to indicate what material is currently in the tank. The disk is clipped to the plow truck fill port cover and is flipped as needed to help avoid accidental mixing of product. The red side of the marker indicates that calcium is in the tank. The yellow side of the marker indicates that brine is in the tank. The marker is clipped to the fill port cover for maximum visibility.</t>
  </si>
  <si>
    <t>The marker provides a quick, accurate indicator of the material in the tank. This simple tool helps reduce both wasted product and time spent cleaning the tank due to accidental mixing.</t>
  </si>
  <si>
    <t>Name:  Steve Beran
Title:  Operations Engineer Phone:  217-782-7314
Email:  Steve.Beran@illinois.gov</t>
  </si>
  <si>
    <t>iquid calcium, brine, mixing prevention</t>
  </si>
  <si>
    <t>Prefabricated Vertical Drains (PVDs) were used to
promote settlement in support of a highway project on
the Spaulding Turnpike in Newington and Dover, NH.
Underlain by up to 85 feet very soft marine clay,
embankments were built to surcharge the construction
area. PVDs were installed to provide vertical “wicking” to
promote consolidation as the porewater pressure
dissipates over time. Minimum waiting periods of 30, 45,
and 90 days were needed depending on the location
within the site.
The resulting effects were monitored utilizing
piezometers, settlement plates, inclinometers, and field
vane shear testing. An acceptable level of consolidation
occurred within the planned time frame supporting the
construction schedule.
This technique was based on preliminary work
performed on a test embankment within the
construction site by the University of New Hampshire in
2012 (Getchell, 2013).</t>
  </si>
  <si>
    <t>A settlement of 12 inches was forecasted for 30 feet
of normally consolidated clay after 8 years. Utilizing a
surcharge of about 20 feet of fill and PVDs, 10.5
inches of settlement was achieved in about 1.5 years
accomplishing the majority of the predicted
consolidation prior to construction.</t>
  </si>
  <si>
    <t>http://www.newington-dover.com/</t>
  </si>
  <si>
    <t>Processes, Planning, Design,
Geotechnical</t>
  </si>
  <si>
    <t>A NHDOT Internal Safety Meeting request in
February 2018 sparked an in house research
project to evaluate the option of using LED
headlights on the push frame when plowing
snow instead of the standard halogen
headlights.
The project targeted both rural and highway
routes in a variety of weather and traffic
conditions. Operators, supervisors and the
traveling public completed surveys to provide
feedback on the LED lighting experience.
The survey topics included visibility, eye fatigue,
and the reaction of oncoming traffic. Operators
also monitored the maintenance of the
equipment . None of the LED headlights required
replacement during the test period.</t>
  </si>
  <si>
    <t>The research indicates that conversion to LED lighting
from halogen will reduce maintenance requirements,
increase service life, improve operator visibility, lessen
eye fatigue, and has the potential to improve
employee moral and public safety.</t>
  </si>
  <si>
    <t>https://www.nh.gov/dot/org/projectdevelopment/materials/research/projects/26962x.htm</t>
  </si>
  <si>
    <t>Processes, Operations
, Safety,
Maintenance</t>
  </si>
  <si>
    <t>Collaboration between NHDOT and the
contractor’s design engineer, Scarptec , Inc.,
resulted in a reliable long term scour and flood
resistant slope support system in Warren , NH.
In October 2017 the bank of the Baker River along
NH 118 failed during extreme storm conditions as
a result of the remnants of Tropical Storm
Phillipe . Weaver Brothers Inc. was awarded the
contract to reconstruct the slope in the summer
of 2018 and was the tasked with providing the
final design.
Scarptec proposed an innovative solution, an
anchored riprap buttress, that was approved by
NHDOT. Comprised of stone (Class A) wrapped in
flexible, high strength mesh, the wedge buttress
provides stability and is anchored into bedrock.
The base anchors provide shear resistance while
the upper anchors work in tension.</t>
  </si>
  <si>
    <t>Utilizing the existing site conditions, the riprap
buttress was anchored into bedrock to provide
the required slope protection . The system is
designed to be a long term stream bank slope
stabilization solution.</t>
  </si>
  <si>
    <t>Products, Design
, Construction,
Geotechnical</t>
  </si>
  <si>
    <t>http://autc.uaf.edu/engineering-tools/</t>
  </si>
  <si>
    <t xml:space="preserve">https://scholarworks.alaska.edu/handle/11122/8831 </t>
  </si>
  <si>
    <t>http://dot.alaska.gov/stwddes/desmaterials/mat_waqtc/assets/pdf/testman/2020/series_300.pdf</t>
  </si>
  <si>
    <t>Find out More 1</t>
  </si>
  <si>
    <t>Find out More 2</t>
  </si>
  <si>
    <t>Find out More 3</t>
  </si>
  <si>
    <t>ADOT MMS Support: MMSSupport@azdot.gov 
Corinne Colón, 602-712-7021, ccolon@azdot.gov
Jerry James, 602-712-7972, jjames@azdot.gov</t>
  </si>
  <si>
    <t>https://azdot.gov/tags/arizona-management-system-ams?page=7</t>
  </si>
  <si>
    <t>https://azdot.gov/about/inside-adot/ams-success-stories</t>
  </si>
  <si>
    <t>https://ams.az.gov/</t>
  </si>
  <si>
    <t xml:space="preserve">www.azdot.gov
</t>
  </si>
  <si>
    <t>https://azdot.gov/adot-blog/dust-detection-and-warning-system-tracks-its-first-season</t>
  </si>
  <si>
    <t>Brent Cain, Division Director, Bcain@azdot.gov, 602-712-6466
David Locher, Systems Maintenance Manager, dlocher@azdot.gov, 602-712-2317</t>
  </si>
  <si>
    <t>www.azdot.gov</t>
  </si>
  <si>
    <t>https://azdot.gov/content/i-17-wrong-way-vehicle-detection-pilot-program-june-2020</t>
  </si>
  <si>
    <t xml:space="preserve">http://www.aztech.org/
</t>
  </si>
  <si>
    <t>https://mcdot.maricopa.gov/5307/Transportation MCDOT</t>
  </si>
  <si>
    <t>https://ops.fhwa.dot.gov/arterial_mgmt/performance_measures.htm</t>
  </si>
  <si>
    <t>Brent Cain, Division Director, Bcain@azdot.gov, 602-712-6466
Susan Anderson, Assistant State Engineer, SEAnderson@azdot.gov, 602-712-6910</t>
  </si>
  <si>
    <t>MCDOT ITS Branch, April Wire,PE, PTOE Arterial OperationsProgram Manager, (602) 506 7174, April.Wire@Maricopa.Gov
Faisal Saleem, ITS Branch Manager, (602) 506 1241, Faisal.Saleem@Maricopa.Gov</t>
  </si>
  <si>
    <t xml:space="preserve">https://azmag.gov/Programs/Economic-Development/Sun-Corridor-Value-Impact-Analysis-Project
</t>
  </si>
  <si>
    <t>https://www.fhwa.dot.gov/planning/megaregions/partnerships/</t>
  </si>
  <si>
    <t>https://www.fhwa.dot.gov/clas/babm/</t>
  </si>
  <si>
    <t>https://www.clearwatercounty.org</t>
  </si>
  <si>
    <t>https://www.udot.utah.gov/connect/business/surplus-property/​</t>
  </si>
  <si>
    <t>https://www.udotauctions.utah.gov/​</t>
  </si>
  <si>
    <t>https://bit.ly/32nhmhr</t>
  </si>
  <si>
    <t>Stacy Wyman, Technology Transfer and Research Implementation Manager
wymanst@wsdot.wa.gov
Michel Wendt, MLIS, Reference Librarian
michel.wendt@wsdot.wa.gov</t>
  </si>
  <si>
    <t xml:space="preserve">https://wsdot.wa.gov/Maintenance/Roadside/
Vegetation-management.htm
</t>
  </si>
  <si>
    <t>https://wsdot.wa.gov/maintenance/accountabilit
y-process</t>
  </si>
  <si>
    <t xml:space="preserve">https://www.transportation.gov/av/data/wzdx
</t>
  </si>
  <si>
    <t>https://wsdot.wa.gov/operations/traffic/tsmo</t>
  </si>
  <si>
    <t>https://collaboration.fhwa.dot.gov/wzmp/Abou
t%20the%20WZDI/Forms/AllItems.aspx</t>
  </si>
  <si>
    <t>Raymond Willard, PLA, State Roadside Asset Manager
(360)688-0291
willarr@wsdot.wa.gov</t>
  </si>
  <si>
    <t>Tony Leingang, State Incident Management and Operations Administrator, HQ Traffic Operations
Tony.Leingang@wsdot.wa.gov
Justin Belk, PE, Integrated Corridor Operations Engineer
Justin.Belk@wsdot.wa.gov</t>
  </si>
  <si>
    <t>https://www.fhwa.dot.gov/vtdiv/</t>
  </si>
  <si>
    <t>https://vtrans.vermont.gov/highway/projec
t-delivery-environmental</t>
  </si>
  <si>
    <t>https://www.achp.gov/digital-librarysection-
106-landing/digital-informationtask-
force-recommendations-and-actionplan</t>
  </si>
  <si>
    <t>JudithWilliams Ehrlich, VTrans Historic Preservation Officer
judith.ehrlich@vermont.gov
802-595-3744</t>
  </si>
  <si>
    <t>David Esse​
(608) 262-6068, david.esse@dot.wi..gov​
Scott Ebel​
(920) 492-5676, scott.ebel@dot.wi.gov​
Jerry Glentz​
(608) 785-9397, Jerome.glentz@dot.wi.gov​
​</t>
  </si>
  <si>
    <t>David Esse​
(608) 215-9293, david.esse@dot.wi.gov​
Amy Brooks​
(608) 246-5396, amy.brooks@dot.wi.gov​</t>
  </si>
  <si>
    <t>David Esse ​
(608) 215-9293, david.esse@dot.wi.gov​
Jordan Her-Simonis ​
(608) 266-2520, Jordan.HerSimonis@dot.wi.gov​
Brian Rice​
(608) 246-3862, Brian.Rice@dot.wi.gov​</t>
  </si>
  <si>
    <t>David Esse 
(608) 215-9293, david.esse@dot.wi.gov​</t>
  </si>
  <si>
    <t>https://www.fhwa.dot.gov/publications/research/infrastructure/structures/bridge/17080/17080.pdf​</t>
  </si>
  <si>
    <t>http://www.aot.state.vt.us/FactSheet/default.aspx?pin=13A094a​</t>
  </si>
  <si>
    <t>Mahendra Thilliyar, PE​, VTrans, Project Manager​
(802) 917-2758, Mahendra.Thilliyar@vermont.gov​
Amy Spera, PE​, Gill Engineering, Project Manager​
(781) 658-3128, aspera@gill-eng.com​</t>
  </si>
  <si>
    <t>University of Vermont: Dryver Huston​, dryver.huston@uvm.edu, Tian Xia, Daniel Orfeo, Jonathan Burton, Logan Griswold​
VTrans: Michelle Redmond,  michelle.redmond@vermont.gov, Steven Stanley  ​</t>
  </si>
  <si>
    <t>VTrans Asset Management Bureau, Data Services Section
Rick Scott, 802-505-8226, rick.scott@vermont.gov</t>
  </si>
  <si>
    <t>https://vtrans.vermont.gov/planning/research/2020-symposium/amm7</t>
  </si>
  <si>
    <t xml:space="preserve">https://www.fhwa.dot.gov/innovation/everydaycounts/edc_5/geotech_methods.cfm
</t>
  </si>
  <si>
    <t xml:space="preserve">http://www.trb.org/Publications/Blurbs/173907.aspx
</t>
  </si>
  <si>
    <t>https://vtrans.vermont.gov/planning/research/2020-symposium/cms8</t>
  </si>
  <si>
    <t>VTrans Contacts
Stephen Madden, (802) 595-4916, Stephen.Madden@vermont.gov
Callie Ewald, (802) 595-4589, Callie.Ewald@vermont.gov</t>
  </si>
  <si>
    <t>Billy Connor, bgconnor@alaska.edu, ph. 907 474 5552
David Barnes, dlbarnes@alaska.edu, ph. 907 474 6087
Steve Saboundjian,
steve.saboundnian@alaska.gov, ph. 907 269 6214</t>
  </si>
  <si>
    <t>Kenneth Forbing, Sr Lean Coach, kforbin@azdot.gov</t>
  </si>
  <si>
    <t>MPO Project Team:
Amy St. Peter, astpeter@azmag.gov, Maricopa Association of Governments
Ted Brown, ebrown@azmag.gov, Maricopa Association of Governments
Jamie Brown, jbrown@pagregion.com, Pima Association of Governments
Irene Higgs, ihiggs@scmpo.org, Sun Corridor Metropolitan Planning Organization</t>
  </si>
  <si>
    <t>Rick Winkel​, Commissioner​, 208-476-3615​, rwinkel@clearwatercounty.org</t>
  </si>
  <si>
    <t>Olmsted County Public Works, Minnesota​, Jeff Busch/Scott Holmes,  ​Senior Transportation Specialist/ Transportation Supervisor, 507-328-7070​, busch.jeff@co.olmsted.mn.us</t>
  </si>
  <si>
    <t>East Brandywine Township,  Chester County, Pennsylvania​, Matthew VanLew, Township Road Master, 610-269-8230​, roadmaster@ebrandywine.org</t>
  </si>
  <si>
    <t>https://www.co.olmsted.mn.us/Pages/default.aspx​</t>
  </si>
  <si>
    <t xml:space="preserve">https://www.ebrandywine.org/​
</t>
  </si>
  <si>
    <t>https://www.wilmingtonnc.gov/​</t>
  </si>
  <si>
    <t>https://www.cayugacounty.us/725/Niles-Town​</t>
  </si>
  <si>
    <t xml:space="preserve">
City of Wilmington, North Carolina ​
Eric Lippert, Police Officer, Traffic Unit​
910-352-8024​, eric.lippert@wilmingtonnc.gov</t>
  </si>
  <si>
    <t>Patrick Steger, Niles Highway Superintendent (315) 246-7198, townofniles@hotmail.com</t>
  </si>
  <si>
    <t>Steven Latoski​, Mohave County Public Works Director​
(928) 757-0910</t>
  </si>
  <si>
    <t>https://www.mohavecounty.us/#​</t>
  </si>
  <si>
    <t>https://www.arapahoegov.com/​</t>
  </si>
  <si>
    <t>Douglas Stern, ​Road &amp; Bridge Operations Manager​
Arapahoe County, CO​
720‐874‐6829​, DStern@arapahoegov.com</t>
  </si>
  <si>
    <t>https://lamourecountynd.com/​</t>
  </si>
  <si>
    <t>Tim Geinert, Josh Loegering​
LaMoure County Highway Department​
(701)320-6120 or (701)883-5131​
tim.geinert@co.lamoure.nd.us</t>
  </si>
  <si>
    <t>LISA WORTHINGTON​
Cell/Telework (530) 613-7332​, lisa.worthington@dot.ca.gov ​​
KRISTIAN MATTAROCHIA​
(559) 584-0583 x224​, kristian.mattarochia@noaa.gov​</t>
  </si>
  <si>
    <t xml:space="preserve">Joaquin Pedrin, (510) 622-5975  joaquin.pedrin@dot.ca.gov​
Wesley Bexton, (510) 622-1738​, Wesley.Bexton@dot.ca.gov ​
Adrienne St John, (510) 286-5936​, Adrienne.St.John@dot.ca.gov </t>
  </si>
  <si>
    <t>https://tinyurl.com/y6pjvbko​</t>
  </si>
  <si>
    <t>https://tinyurl.com/yyerbjma​</t>
  </si>
  <si>
    <t>https://youtu.be/dMUXSYxBUVo​</t>
  </si>
  <si>
    <t xml:space="preserve">https://dot.ca.gov​
</t>
  </si>
  <si>
    <t>https://dot.ca.gov/caltrans-near-me/district-5​</t>
  </si>
  <si>
    <t>https://dot.ca.gov/-/media/dot-media/programs/research-innovation-system-information/documents/research-notes/task3756-rns-8-20-a11y.pdf​
​
​</t>
  </si>
  <si>
    <t xml:space="preserve">https://youtu.be/5d5TkVCVeCs​
</t>
  </si>
  <si>
    <t>http://ahmct.ucdavis.edu/projects/responder/</t>
  </si>
  <si>
    <t>Melissa L. Clark, Caltrans ​
(916) 227-4172​
melissa.clark@dot.ca.gov​</t>
  </si>
  <si>
    <t>Tarek Tabshouri, P.E.​
(916) 654-3775,  Tarek.Tabshouri@dot.ca.gov​
Lori Lee​, (916) 654-5346, Lori.Lee@dot.ca.gov​</t>
  </si>
  <si>
    <t xml:space="preserve">https://dot.ca.gov/programs/aeronautics/unmanned-aircraft-systems​
</t>
  </si>
  <si>
    <t>https://youtu.be/KQFwFWXATHk​</t>
  </si>
  <si>
    <t xml:space="preserve">https://www.youtube.com/watch?v=FzJEy8Zy16E&amp;feature=youtu.be​
</t>
  </si>
  <si>
    <t xml:space="preserve">https://youtu.be/wA1XnfGmcbc​
</t>
  </si>
  <si>
    <t>Find out More 4</t>
  </si>
  <si>
    <t>Find out More 5</t>
  </si>
  <si>
    <t xml:space="preserve">https://www.youtube.com/watch?v=zXn5x0kbZ_E&amp;feature=youtu.be​
</t>
  </si>
  <si>
    <t>https://dot.ca.gov/caltrans-near-me/district-4 ​</t>
  </si>
  <si>
    <t xml:space="preserve">https://archpaper.com/2019/10/los-angeles-roads-recycled-plastic-technisoil​
</t>
  </si>
  <si>
    <t>https://dot.ca.gov/news-releases/news-release-2020-024​</t>
  </si>
  <si>
    <t>Patrick D. Bishop​, Deputy Director, District 3​
Maintenance and Traffic Operations​
(530) 682-3697​
pbishop@dot.ca.gov​</t>
  </si>
  <si>
    <t xml:space="preserve">https://www.caltransinnovationexpo.com/​
</t>
  </si>
  <si>
    <t xml:space="preserve">https://www.caltransinnovationexpo.com/agenda​
</t>
  </si>
  <si>
    <t>https://dot.ca.gov/-/media/dot-media/documents/director-5-topic-fact-sheet-a11y.pdf</t>
  </si>
  <si>
    <t xml:space="preserve">https://www.arapahoegov.com/626/
</t>
  </si>
  <si>
    <t>https://www.coloradoltap.org/ltap/Local_Innovation_Projects.asp</t>
  </si>
  <si>
    <t>Arapahoe County, CO
Douglas Stern, Road &amp; Bridge Operations Manager
720 874 6829, DStern@arapahoegov.com</t>
  </si>
  <si>
    <t xml:space="preserve">https://www.youtube.com/watch?v=D_z TzWNoDo
</t>
  </si>
  <si>
    <t>https://www.arapahoegov.com/626/Road and Bridge</t>
  </si>
  <si>
    <t xml:space="preserve">https://www.canoncity.org/160/Engineering
</t>
  </si>
  <si>
    <t>Adam Lancaster, City Engineer
(719) 276 5291, 2Astreets@canoncity.org</t>
  </si>
  <si>
    <r>
      <t>https://www.saline.org/Departments/Road-and-Bridge</t>
    </r>
    <r>
      <rPr>
        <sz val="12"/>
        <color rgb="FF000000"/>
        <rFont val="Calibri"/>
        <family val="2"/>
        <scheme val="minor"/>
      </rPr>
      <t>​</t>
    </r>
  </si>
  <si>
    <t>People , Public Involvement</t>
  </si>
  <si>
    <r>
      <t>Geotechnical, Structures, Products</t>
    </r>
    <r>
      <rPr>
        <sz val="12"/>
        <rFont val="Calibri"/>
        <family val="2"/>
        <scheme val="minor"/>
      </rPr>
      <t>​</t>
    </r>
  </si>
  <si>
    <r>
      <t>Pavement, Asset Management, Technology, Maintenance</t>
    </r>
    <r>
      <rPr>
        <sz val="12"/>
        <rFont val="Calibri"/>
        <family val="2"/>
        <scheme val="minor"/>
      </rPr>
      <t>​</t>
    </r>
  </si>
  <si>
    <r>
      <t>Keywords: 2-Products; Maintenance; Safety; </t>
    </r>
    <r>
      <rPr>
        <sz val="12"/>
        <rFont val="Calibri"/>
        <family val="2"/>
        <scheme val="minor"/>
      </rPr>
      <t>​</t>
    </r>
  </si>
  <si>
    <r>
      <t>Keywords: 2-Products;  Maintenance; Safety; Work Zones</t>
    </r>
    <r>
      <rPr>
        <sz val="12"/>
        <rFont val="Calibri"/>
        <family val="2"/>
        <scheme val="minor"/>
      </rPr>
      <t>​</t>
    </r>
  </si>
  <si>
    <r>
      <t>The Utah Department of Transportation had several complex environmental studies underway where the public’s understanding of the environmental process was identified as a potential barrier to participation and risk. A couple EIS projects collaborated on developing a process overview video that could be used on both projects and future EISs. The video provides background information about the National Environmental Policy Act and the steps through each stage of an EIS. The video concludes with information about the public’s role in providing comments and tips for providing comments with substantive content.</t>
    </r>
    <r>
      <rPr>
        <sz val="12"/>
        <rFont val="Calibri"/>
        <family val="2"/>
        <scheme val="minor"/>
      </rPr>
      <t>​</t>
    </r>
  </si>
  <si>
    <t xml:space="preserve">https://youtu.be/C C-_c8UTpbSo
</t>
  </si>
  <si>
    <t xml:space="preserve">https://www.codot.gov/business/proce process -improvement/larger larger-processprocess-improvementimprovement-efforts/2d 2d-hydraulichydraulic-modeling
</t>
  </si>
  <si>
    <t>https://www.fhwa.dot.gov/innovation/everydaycounts/edc_5/change2.cfm</t>
  </si>
  <si>
    <t>Kalli Wegren, EI, CFM
(775) 842 842-3764, Kalli.Wegren@state.co.us
Brian Varrella, PE, CFM
(970) 373 373-6121, Brian.Varrella@state.co.us</t>
  </si>
  <si>
    <t>Significant Time is saved on the job as the workers can safely and efficiently assemble the pipe together without damage while the operator continues to dig.</t>
  </si>
  <si>
    <t xml:space="preserve">https://publicworks.elpasoco.com/
</t>
  </si>
  <si>
    <t>Scot Cuthbertson, Public Works Director
(719) 520 6460, dotweb@elpasoco.com
Project Developer:
Zach Knight, Welder III DPW Fleet</t>
  </si>
  <si>
    <t>The benefits of using 2D Quick Checks include Improved Safety, Enhanced Design Efficiency, and Lower Construction Costs.
Colorado DOT Region 4 experiences indicate 2D Quick Checks can save up to $20 million annually in construction costs once the 2dQC
process is incorporated into the statewide project design delivery process.</t>
  </si>
  <si>
    <t xml:space="preserve">https://www.gunnisoncounty.org/157/Public Works
</t>
  </si>
  <si>
    <t>https://www.fhwa.dot.gov/clas/ltap/mousetrap_1_gunnison_co.aspx</t>
  </si>
  <si>
    <t>https://www.codot.gov/business/process-improvement/lean-everyday-ideas</t>
  </si>
  <si>
    <t>https://www.codot.gov/business/process-improvement/idea-cards</t>
  </si>
  <si>
    <t>Gary Vansuch, Director of Process Improvement
Colorado Department of Transportation
2829 W Howard Place (Suite 435), Denver, CO 80204
303 757 9017, Gary.Vansuch@state.co.us</t>
  </si>
  <si>
    <t>https://www.codot.gov/business/process-improvement/larger-process-improvement-efforts/friction-sensors</t>
  </si>
  <si>
    <t>https://clearroads.org/wp-content/uploads/dlm_uploads/FR_CR.16-03_7.22.19.pdf</t>
  </si>
  <si>
    <t>Jamie Yount, CDOT Winter Operations Program Manager
303 -512 -5854, Jamie.yount@state.co.us</t>
  </si>
  <si>
    <t>Town of Snowmass Village, CO
Will Binegar, Maintenance Operator
(970) 923 923-5110, wbinegar@tosv.com</t>
  </si>
  <si>
    <t>https://www.tosv.com/167/Public-Works</t>
  </si>
  <si>
    <t>https://www.cityofwestminster.us/</t>
  </si>
  <si>
    <t>https://www.cityofwestminster.us/News/autonomous autonomous-vehiclevehicle-deliversdelivers-foodfood-andand-innovationinnovation-fromfrom-thethe-macmac-to -growinggrowing-home</t>
  </si>
  <si>
    <t>City of Westminster, CO
Ryan Hegreness, Innovation &amp; Communication Manager
303 -658 -2008, RHegreness@CityofWestminster.us</t>
  </si>
  <si>
    <t>Maintenance Management Services (MMS) has created centralized data analytics hubs for both the Infrastructure Delivery &amp; Operations (IDO) and the Transportation Systems Management &amp; Operations (TSMO) Divisions that aid in the sharing and understanding of maintenance data.
By leveraging existing data sources, standardizing data collection processes, and integrating various data sources, MMS has been able to improve data quality and streamline performance measure reporting and maintenance progress tracking.
Each data analytics dashboard contains views with various levels of detail. This allows for efficient, real-time reporting at a leadership level, interactive management analysis, and relevant, useful analysis for work units. The addition of views tailored to work units has allowed us to engage with employees where the work is done and has allowed those employees to see how their efforts contribute to the performance metrics for the maintenance divisions.
Both hubs are available on the ADOT intranet site for easy access and availability.</t>
  </si>
  <si>
    <t>Data quality, collection processes, data availability, and staff engagement have improved.
Data quality issues have been reduced by roughly 20% and data collection processes have been documented and improved. Data is now available throughout the Agency increasing awareness and promoting transparency in our maintenance operations. By tailoring the dashboard to different staff areas, employees have become more actively engaged in the tracking of performance metrics. Views to analytics dashboards have increased 50% since the centralization.</t>
  </si>
  <si>
    <t>Topic Areas</t>
  </si>
  <si>
    <t>Ondemand Presentations</t>
  </si>
  <si>
    <t>Find out More</t>
  </si>
  <si>
    <t>Disclaimer: The U.S. Government does not endorse products or manufacturers. Trademarks or manufacturers’ names appear in this National STIC Network Showcase only because they are considered essential to the objective of the National STIC Network Showcase. They are included for informational purposes only and are not intended to reflect a preference, approval, or endorsement of any one product or entity.</t>
  </si>
  <si>
    <t>https://www.youtube.com/watch?v=ul_wu0WCDj0</t>
  </si>
  <si>
    <t>https://www.youtube.com/watch?v=dXQKN8QBzM8&amp;t=20s</t>
  </si>
  <si>
    <t>https://www.youtube.com/watch?v=bx5PwkUnAq4</t>
  </si>
  <si>
    <t>https://www.youtube.com/watch?v=we8sMeBJciQ</t>
  </si>
  <si>
    <t>https://ddot.dc.gov/node/464382</t>
  </si>
  <si>
    <t>https://docs.google.com/forms/d/e/1FAIpQLScLiIxFeUMrUhV8BfTDUS1yi7xURUSDh-7nvPFTEsaxX8-WyA/viewform?usp=sf_link</t>
  </si>
  <si>
    <t>https://deldot.gov/Programs/DSHSP/index.shtml</t>
  </si>
  <si>
    <t>https://deldot.gov/Programs/DSHSP/pdfs/OtherPedProjects/RRFBPosterFeb2020.pdf</t>
  </si>
  <si>
    <t>https://dmv.de.gov/OnlineServices/OntheGo/</t>
  </si>
  <si>
    <t>https://www.fhwa.dot.gov/innovation/everydaycounts/edc_5/virtual_public_involvement.cfm</t>
  </si>
  <si>
    <t>https://youtu.be/0j_4reLSCj0</t>
  </si>
  <si>
    <t>https://youtu.be/dG_sGBK4JPA</t>
  </si>
  <si>
    <t>https://youtu.be/5HEnox-qfdo</t>
  </si>
  <si>
    <t>https://youtu.be/rXZ_Mu-8OPk</t>
  </si>
  <si>
    <t>https://www.fhwa.dot.gov/publications/research/infrastructure/pavements/15074/15074.pdf​</t>
  </si>
  <si>
    <t>http://www.virginiadot.org/vtrc/main/online_reports/pdf/21-R4.pdf​</t>
  </si>
  <si>
    <t>http://shrp2.transportation.org/Pages/ServiceLifeDesignforBridges.aspx​</t>
  </si>
  <si>
    <t>https://dotsd6gisprod.d6.dot.state.fl.us/D6GISViewer/</t>
  </si>
  <si>
    <t>https://www.fdot.gov/statistics/gis/default.shtm</t>
  </si>
  <si>
    <t>https://fdotwww.blob.core.windows.net/sitefinity/docs/default-source/content/design/bulletins/rdm16-02.pdf?sfvrsn=a0ade1de_0</t>
  </si>
  <si>
    <t>https://www.fdot.gov/projects/mobilityweek/mobilityweeknews.shtm</t>
  </si>
  <si>
    <t>https://www.ite.org/technical-resources/topics/transportation-safety/pedestriian-safety-month/</t>
  </si>
  <si>
    <t>https://fdotwp1.dot.state.fl.us/ApprovedProductList/Specifications</t>
  </si>
  <si>
    <t>https://www.fdot.gov/programmanagement/productevaluation/training.shtm</t>
  </si>
  <si>
    <t>https://www.cutr.usf.edu/sapfim/</t>
  </si>
  <si>
    <t>https://www.fdot.gov/roadway/ada/adatraining.shtm</t>
  </si>
  <si>
    <t>https://www.fdot.gov/programmanagement/LAP/TitleVI.shtm</t>
  </si>
  <si>
    <t>https://www.fdot.gov/roadway/fdm/</t>
  </si>
  <si>
    <t>http://www.flcompletestreets.com/</t>
  </si>
  <si>
    <t>https://www.fdot.gov/rail/studies/truck-parking</t>
  </si>
  <si>
    <t>https://www.fdot.gov/traffic/traf-incident/tpas</t>
  </si>
  <si>
    <t>https://fl511.com/list/pois/parking?start=0&amp;length=25&amp;order%5Bi%5D=0&amp;order%5Bdir%5D=asc</t>
  </si>
  <si>
    <t>http://www.floridatruckinginfo.com/</t>
  </si>
  <si>
    <t>https://www.fdot.gov/traffic/its/projects-deploy/wrong-way-driving</t>
  </si>
  <si>
    <t>https://fdotwww.blob.core.windows.net/sitefinity/docs/default-source/traffic/traffic/doc_library/pdf/rdb15-08.pdf?sfvrsn=1caac098_0</t>
  </si>
  <si>
    <t>https://fdotwww.blob.core.windows.net/sitefinity/docs/default-source/traffic/doc_library/pdf/wwd-joint-bulletin_revised-doc-310046356.pdf?sfvrsn=272ebb43_2</t>
  </si>
  <si>
    <t>https://rosap.ntl.bts.gov/view/dot/40264 ​</t>
  </si>
  <si>
    <t>https://research.transportation.org/wp-content/uploads/sites/31/2019/12/ResearchImpacts2019-BetterFasterCheaper_10-07-19.pdf ​</t>
  </si>
  <si>
    <t>http://g92018.eos-intl.net/eLibSQL14_G92018_Documents/16-21.pdf​</t>
  </si>
  <si>
    <t>https://doi.org/10.1061/(ASCE)CO.1943-7862.0001061​</t>
  </si>
  <si>
    <t>https://research.transportation.org/wp-content/uploads/sites/31/2020/06/GDOT_FACT_SHEET_RP_17-32.pdf ​</t>
  </si>
  <si>
    <t>https://rosap.ntl.bts.gov/view/dot/31926 ​</t>
  </si>
  <si>
    <t>https://itd.idaho.gov/itd/?target=innovation ​</t>
  </si>
  <si>
    <t>https://itd.idaho.gov/itd/?target=innovation ​
​</t>
  </si>
  <si>
    <t xml:space="preserve">https://itd.idaho.gov/itd/?target=innovation ​ </t>
  </si>
  <si>
    <t>https://www.youtube.com/watch?v=LACYQRtSDtM&amp;feature=emb_title</t>
  </si>
  <si>
    <t>https://www.youtube.com/watch?v=O0L3wyUfm4o</t>
  </si>
  <si>
    <t>https://www.youtube.com/watch?v=uFcbBR8uDAM&amp;feature=emb_title</t>
  </si>
  <si>
    <t>https://www.youtube.com/watch?v=7IFEE2Rf3sU&amp;feature=emb_title</t>
  </si>
  <si>
    <t>https://www.youtube.com/watch?v=G0Z1Pf5jBDw&amp;feature=emb_title</t>
  </si>
  <si>
    <t xml:space="preserve">http://idot.illinois.gov/innovative-ideas </t>
  </si>
  <si>
    <t>https://www.youtube.com/watch?v=d0SN9jmE340&amp;feature=emb_title</t>
  </si>
  <si>
    <t>https://tinyurl.com/uas-trr</t>
  </si>
  <si>
    <t>https://tinyurl.com/uas-purdue</t>
  </si>
  <si>
    <t xml:space="preserve">https://www.in.gov/indot/3231.htm
</t>
  </si>
  <si>
    <t xml:space="preserve">https://bit.ly/3jVIECh
</t>
  </si>
  <si>
    <t>https://bit.ly/2InbEVv</t>
  </si>
  <si>
    <t>https://doi.org/10.5703/1288284315221</t>
  </si>
  <si>
    <t>https://doi.org/10.5703/1288284316340</t>
  </si>
  <si>
    <t>https://www.in.gov/indot/div/mt/itm/pubs/957_testing.pdf</t>
  </si>
  <si>
    <t>https://www.pnw.edu/energy-center/</t>
  </si>
  <si>
    <t>https://www.aitbridges.com/products</t>
  </si>
  <si>
    <t>https://www.tidc-utc.org/kb/project-3-4-testingmonitoring-and-analysis-of-frp-girder-bridge-withconcrete-deck/</t>
  </si>
  <si>
    <t>https://www.buildingabettergateway.com/</t>
  </si>
  <si>
    <t xml:space="preserve">https://streetlightdata.com/
</t>
  </si>
  <si>
    <t xml:space="preserve">https://www.streetlightdata.com/origin-destination/
</t>
  </si>
  <si>
    <t>http://www.newenglandtransportationconsortium.org/files/netcr98_09-3.pdf</t>
  </si>
  <si>
    <t>http://www.newenglandtransportationconsortium.org/files/NETC%20Fact%20Sheet%20NETCR98_09-3.pdf</t>
  </si>
  <si>
    <t>http://www.newenglandtransportationconsortium.org/wp-content/uploads/2014/05/NETCPoster-R98_09-3.pdf</t>
  </si>
  <si>
    <t>Search:</t>
  </si>
  <si>
    <t>Overview</t>
  </si>
  <si>
    <t>Title</t>
  </si>
  <si>
    <t>Sum ROW</t>
  </si>
  <si>
    <t>CAI</t>
  </si>
  <si>
    <t>How to Search and See Innovations on This Page</t>
  </si>
  <si>
    <t>Sara Lowry
sara.lowry@dot.gov</t>
  </si>
  <si>
    <t xml:space="preserve">Arizona_ADOTs Maintenance Data Analytics </t>
  </si>
  <si>
    <t>https://intrans.iastate.edu/research/in-progress/development-of-bio-based-polymers-for-use-in-asphalt-phase-ii/</t>
  </si>
  <si>
    <t>https://www.amestrib.com/news/20191111/isu-research-paving-way-for-soy-based-asphalt</t>
  </si>
  <si>
    <t>https://who13.com/news/path-to-better-cheaper-asphalt-roads-involves-soybean-oil/</t>
  </si>
  <si>
    <t>Geoff Dupaix, UDOT Region Three Communications Manager​
gdupaix@Utah.gov​
801-227-8012​</t>
  </si>
  <si>
    <t>https://www.fhwa.dot.gov/planning/public_involvement/vpi/fact_sheets/</t>
  </si>
  <si>
    <t>https://www.udot.utah.gov/techcorridor/#/</t>
  </si>
  <si>
    <t xml:space="preserve">https://hebervalleyeis.udot.utah.gov/resources/ </t>
  </si>
  <si>
    <t>https://drive.google.com/file/d/1bdy8OFLbzabRrt6lmH_a-gaH7Cp5eCNV/view?usp=sharing ​
​</t>
  </si>
  <si>
    <t>https://youdot.utah.gov/news/udot-region-four-improves-safety-at-rural-intersections/​</t>
  </si>
  <si>
    <t>https://roadusagecharge.utah.gov/​</t>
  </si>
  <si>
    <t>https://youdot.utah.gov/news/udot-learning-a-lot-about-road-usage-charge/​</t>
  </si>
  <si>
    <t>https://www.mobilityauthority.com/</t>
  </si>
  <si>
    <t>https://kvue.com/embeds/video/269-eb4777cc-812c-443d-abe5-d416eae8b879/iframe?jwsource=cl</t>
  </si>
  <si>
    <t>https://www.mobilityauthority.com/upload/2019_AnnualReport.pdf</t>
  </si>
  <si>
    <t>https://www.youtube.com/watch?v=OinurhuZAWQ</t>
  </si>
  <si>
    <t>http://library.ctr.utexas.edu/Presto/home/home.aspx</t>
  </si>
  <si>
    <t>http://txstic.org/</t>
  </si>
  <si>
    <t>http://www.txstic.org/docs/TXSTIC_dec5_presentation.pdf</t>
  </si>
  <si>
    <t>Texas A&amp;M Transportation Institute (TTI)
Chiara Silvestri Dobrovolny, Ph.D., Research Supervisor
979-317-2687, c-silvestri@tti.tamu.edu</t>
  </si>
  <si>
    <t>Central Texas Regional Mobility Authority
Greg Mack, Assistant Director of IT &amp; Toll Systems
(512) 996-9778 gmack@ctrma.org</t>
  </si>
  <si>
    <t>http://www.h-gac.com/transportationadvisory-committee/meetingagendas/2020-july.aspx</t>
  </si>
  <si>
    <t>http://www.h-gac.com/transportationadvisory-committee/meetingagendas/documents/2020/july/ITEM-09.pdf</t>
  </si>
  <si>
    <t>In 2009, the Virginia Department of Transportation (VDOT) planned to repave a 2-mile stretch of Lawyers Road in Reston and took that opportunity to evaluate the feasibility of a Road Diet along this roadway. After analyzing the crash types that were occurring between Fox Mill Road and Myrtle Lane, VDOT determined that a number of the crashes occurring could be addressed with a Road Diet conversion. Despite some concerns regarding potential traffic congestion and feelings that bicycle lanes were unnecessary on the corridor, many residents supported the Road Diet conversion. Bicyclists favored the 5-ft bicycle lanes proposed in the Road Diet, which would improve their overall safety and connectivity in the area.</t>
  </si>
  <si>
    <t>Five years after the Road Diet conversion, a safety study revealed a 70% reduction in crashes 69% of respondents said Lawyers Road seems safer after the Road Diet was implemented 74% agreed the project improved Lawyers Road</t>
  </si>
  <si>
    <t>https://safety.fhwa.dot.gov/road_diets/</t>
  </si>
  <si>
    <t>https://safety.fhwa.dot.gov/road_diets/case_studies/</t>
  </si>
  <si>
    <t>https://www.virginiadot.org/</t>
  </si>
  <si>
    <t>VA</t>
  </si>
  <si>
    <t>In 2010, the City of Des Moines, Iowa decided to “try out” a Road Diet on 4-lane Ingersoll Avenue between Polk Boulevard and Martin Luther King Jr. Parkway primarily to enhance the business environment with traffic calming, improve pedestrian and bicycle access, and add landscaping. The community initially expressed concerns about a potential Road Diet. Critics were worried the Road Diet would cause more congestion, thereby encouraging motorists to avoid the area and hurting the businesses along Ingersoll. The community was also worried the change could result in an increase in crashes. The city’s response was to offer a 6-month trial period for the Road Diet. If the public’s concerns came to fruition, then the city would happily convert Ingersoll back to a 4-lane roadway.</t>
  </si>
  <si>
    <t>Although not initially promoted as a safety improvement project, a simple before-and-after crash study revealed a 50 percent reduction in crashes. Fewer people opposed the project after implementation than when the project was first proposed, and a majority favored keeping the Road Diet and felt the road was safer.</t>
  </si>
  <si>
    <t>https://www.dsm.city/</t>
  </si>
  <si>
    <t>The city of Grand Rapids, Michigan needed a solution that addressed the concern that frequent bus stops might contribute to traffic congestion if Burton Street underwent a Road Diet. Although recent Road Diets in Grand Rapids had proved successful, there were still apprehensions when the city announced the Burton Street Road Diet conversion. Opponents were worried that traffic congestion might occur as a result of the frequent stops of school and transit buses traveling within the corridor. Residents in the area were also concerned about having sufficient gaps to turn onto Burton Street at stop-controlled intersections.</t>
  </si>
  <si>
    <t>In response, the city’s Road Diet design included the addition of a designated bicycle lane that served a dual purpose: it accommodated Burton Street bicycle traffic and provided a place for transit buses to make routine stops. This practical solution met the needs of the transit providers in the area while also improving the roadway for bicyclists</t>
  </si>
  <si>
    <t>https://www.grandrapidsmi.gov/Home</t>
  </si>
  <si>
    <t>In August 2010, the Seattle Department of Transportation (SDOT) completed a Road Diet on Nickerson Street from 13th Avenue West to Florentia Street. The goal of this project was to improve pedestrian safety by reducing exposure to multiple lanes of traffic and increase driver compliance with the speed limit. Prior to the reconfiguration, there were two travel lanes in each direction. The street was restriped to one lane in each direction with a center two-way left-turn lane and bicycle lanes. By decreasing the travel lanes to only one in each direction, SDOT also hoped to lower the speeds along Nickerson Street. In 2007, the agency completed a speed study and found that 90 percent of drivers were exceeding the 30 mph speed limit.</t>
  </si>
  <si>
    <t>One year after the conversion, SDOT completed a before-and-after study on the Nickerson Street Road Diet. The outcome was what SDOT had hoped for – a safer road. Speeding along Nickerson Street decreased dramatically, and collisions were reduced.</t>
  </si>
  <si>
    <t>https://www.seattle.gov/transportation</t>
  </si>
  <si>
    <t>The real boost to widespread implementation of Road Diets in Genesee County, Michigan occurred in 2009 with the adoption of a Complete Streets program and completion of a technical study in which the Genesee County Metropolitan Planning Commission (GCMPC) assessed every 4-lane road in its jurisdiction for potential of conversion to 3 lanes, ranking the desirability of each for Road Diet consideration. In the beginning, routes with lower volumes (6,000 to 8,000 vehicles per day) were targeted in order to allow for easy conversion, and the results included immediate safety benefits. After several successful conversions with positive outcomes, GCMPC began selecting implementation sites with higher volumes – up to 15,000 vehicles per day.</t>
  </si>
  <si>
    <t>Since the introduction of this safety treatment to the public, the GCMPC set out to make Road Diets a positive treatment in the community’s eyes. The 4- to 3-lane Road Diet conversions in the county have been so successful that citizens now favor the 3-lane cross section where it is operationally feasible.</t>
  </si>
  <si>
    <t>http://gcmpc.org/</t>
  </si>
  <si>
    <t>The main focus area of the Ocean Park Boulevard Road Diet in Santa Monica, California was a short segment from 16th Street to 18th Street, which includes the Will Rogers Elementary School, the John Adams Middle School, and recreational facilities. With such a high volume of student activity in this area, vehicle speeds and a recent increase in crashes were concerning for parents, school faculty, and nearby residents. It became apparent to city officials that additional safety improvements were necessary since previous efforts such as adding crossing guards, flashing crosswalks, and speed feedback signs had little influence on speeding and the number of crashes.</t>
  </si>
  <si>
    <t>In the first 9 months following the reconfiguration, collision data indicated there was a 65 percent reduction (from 35 to 12 crashes), as compared to the same 9-month period in the year prior to the Road Diet installation. Injury collisions were reduced by 60 percent following the reconfiguration.</t>
  </si>
  <si>
    <t>https://www.santamonica.gov/</t>
  </si>
  <si>
    <t>Road Diets</t>
  </si>
  <si>
    <t>The City of Indianapolis, through a public-private partnership, completed the Indianapolis Cultural Trail, an 8-mile biking and walking trail system that connects the cultural districts, neighborhoods, and the city’s greenway system. Central Indiana Community Foundation (CICF) and the Mayor of Indianapolis envisioned that by providing improved multi-modal connectivity throughout Indianapolis’ cultural districts and historic neighborhoods, economic development in the area would improve. Improving safety for all users was one of the project team’s goals. In addition to the traffic calming effect the Road Diets provided, the design also included other safety features, such as curb bulb-outs at intersections to reduce crossing distance, chicanes in the bicycle facilities to alert bicyclists of an upcoming intersection, and countdown timers and audible pedestrian signals.</t>
  </si>
  <si>
    <t>This innovative redesign of the area has improved economic development and has brought a significant increase in pedestrian and bicycle traffic to downtown Indianapolis as people of all ages and abilities have embraced the trail.</t>
  </si>
  <si>
    <t>https://www.indy.gov/</t>
  </si>
  <si>
    <t>As part of Chicago’s plan to expand the mileage of bicycle lanes, the ¾-mile Road Diet on Franklin Boulevard from Sacramento Boulevard to Central Park Avenue transformed a 4-lane roadway to a 3- lane roadway with protected bicycle lanes in each direction. The reason for this Road Diet conversion was due to Chicago’s plans to further expand and connect the bicycle facilities throughout the city. The project allowed for the installation of bicycle lanes with a buffer space delineated with vertical bollards to separate vehicles and bicycles.</t>
  </si>
  <si>
    <t>Speeding and congestion were not issues for this corridor before or after the conversion, but the Road Diet produced positive “livability” or “quality of life” changes. “Thanks to these new facilities, Chicago’s streets have never been safer for people on bicycles. And people of all ages are taking their first bicycle ride in years . . .”,</t>
  </si>
  <si>
    <t>https://www.chicago.gov/city/en/depts/cdot.html</t>
  </si>
  <si>
    <t>In 2007, the intersection of Empire Boulevard and 
Troy Avenue was listed as the second highest 
pedestrian crash location in New York City. Over 
the prior 10 years, the corridor had experienced a 
high proportion of mid-block crashes, including 6 
fatalities and 33 serious injuries.
New York City Department of Transportation 
(NYCDOT) found that the 85th percentile speeds 
during various times of day often exceeded the 30 
mph statutory speed limit by 5-10 mph.
NYCDOT reduced the roadway cross section to 
two lanes (one in each direction) and allocated 
the extra space for bicycle lanes.
Under existing conditions, the length of the 
pedestrian crossing on Empire Boulevard was 
approximately 60 feet, with no raised medians to 
shelter pedestrians. The Road Diet plan included 
pedestrian refuge islands and shorter crossing 
paths.</t>
  </si>
  <si>
    <t>NYCDOT’s Road Diet project improved safety for nearly all users. Pedestrian injuries decreased by 19 percent and overall crash injuries reduced by 27 percent. The area also experienced noticeable reductions in motor vehicle crashes and total crashes.</t>
  </si>
  <si>
    <t>https://www1.nyc.gov/html/dot/html/home/home.shtml</t>
  </si>
  <si>
    <t>NV</t>
  </si>
  <si>
    <t>In 2003, the Regional Transportation Commission 
(RTC) of Washoe County Nevada installed a Road 
Diet on Wells Avenue between Stewart Street and 
South Virginia Street in Reno.
The Road Diet on Wells Avenue was completed as 
a part of the RTC’s Complete Streets initiative.
The reconfiguration allowed for the addition of 
bicycle lanes and designated parking lanes, and 
the design integrated safety features such as curb 
extensions, frequent crossing opportunities, 
medians, pedestrian refuge islands, and lighting.
To improve the aesthetics and livability of the 
corridor, the RTC also incorporated landscaping, 
benches, and public art into the project.</t>
  </si>
  <si>
    <t>Two years after the completion of the Road Diet along Wells Avenue, the RTC reported the reductions in crashes were most evident in rear-end, angle, and overtaking sideswipe crashes, which were the most common crash types prior to the modifications. The Road Diet is also credited with reducing the number of pedestrian crashes by 54 percent.</t>
  </si>
  <si>
    <t>https://www.rtcwashoe.com/</t>
  </si>
  <si>
    <t>https://www.youtube.com/watch?v=AwkQ_gybw2M</t>
  </si>
  <si>
    <t>https://www.facebook.com/watch/?v=1608949569142106</t>
  </si>
  <si>
    <t>https://vimeo.com/15575762</t>
  </si>
  <si>
    <t>City of Frisco, TX
Susan Olson, Assistant Director, Information Technology
972-292-5183, solson@friscotexas.gov</t>
  </si>
  <si>
    <t>http://onlinepubs.trb.org/onlinepubs/Conferences/2019/PerformanceData/Smith2.pdf</t>
  </si>
  <si>
    <t>https://youtu.be/NnYVNaLxDpg</t>
  </si>
  <si>
    <t>Texas A&amp;M Transportation Institute (TTI)
Fujie Zhou, Research Supervisor
979-317-2325 x 42325
F-zhou@tti.tamu.edu</t>
  </si>
  <si>
    <t>https://www.nctcog.org/trans/manage/td m/gocarma</t>
  </si>
  <si>
    <t>https://www.gocarma.com/dfw</t>
  </si>
  <si>
    <t>https://www.nctcog.org/trans</t>
  </si>
  <si>
    <t>North Central Texas Council of Governments
Natalie Bettger, Senior Program Manager
817-695-9280
nbettger@nctcog.org</t>
  </si>
  <si>
    <t>https://youtu.be/EDkA6bDPI2M</t>
  </si>
  <si>
    <t>University of Texas Arlington
Mohsen Shahandashti, Ph.D., P.E.
Principal Investigator
817-272-0440, mohsen@uta.edu</t>
  </si>
  <si>
    <t>https://youtu.be/rriHYKajp9o</t>
  </si>
  <si>
    <t>Texas A&amp;M Transportation Institute (TTI)
Chiara Silvestri Dobrovolny, Ph.D.
979-317-2687, c-silvestri@tti.tamu.edu
The University of Texas at Austin, Center for Transportation Research (CTR)
Blair Johnson, Ph.D.
512-232-1863, blairjohnson@utexas.edu</t>
  </si>
  <si>
    <t>https://www.tn.gov/tdot/traffic-operations-division/transportation-management-office/training.htm</t>
  </si>
  <si>
    <t>https://youtu.be/wUQZLWt1yhc</t>
  </si>
  <si>
    <t>Eric C. Stuckey​, Engineering Technology &amp; Research Manager​
(803) 737-1003​
StuckeyEC@scdot.org​</t>
  </si>
  <si>
    <t>Jennifer Rhoades, SCDOT, rhoadesjo@scdot.org​
(803) 737-1622​</t>
  </si>
  <si>
    <t>https://ww2.carreterasegurapr.com/home</t>
  </si>
  <si>
    <t>Puerto Rico Highway and Transportation Authority:
David Ramos, PRHTA safety engineer
daramos@dtop.pr.gov
CSA Group:
Lynnette Alicea, SHSP consultant
lalicea@csagroup.com
FHWA Division:
Grace Diaz-Estrada, Program Manager of Safety Program
grace.diaz-Estrada@dot.gov</t>
  </si>
  <si>
    <t>https://www.penndot.gov/about-us/StateTransportationInnovationCouncil/Innovations/Pages/Pervious-Pavement.aspx​</t>
  </si>
  <si>
    <t>https://www.penndot.gov/about-us/StateTransportationInnovationCouncil/CatalogDocuments/Pervious_Pavement_Factsheet_STIC.pdf​</t>
  </si>
  <si>
    <t>https://www.penndot.gov/about-us/PennDOT2020/virtual-innovation-week/virtual-exhibit-hall/Pages/Pervious-Pavement.aspx​</t>
  </si>
  <si>
    <t>Agency Name: Oregon DOT
Brett Murphy, Civil Engineering Specialist
503-986-3539
Brett.Murphy@odot.state.or.us</t>
  </si>
  <si>
    <t>Oregon Department of Transportation
Chris Pucci, PLS Oregon DOT
Phone: 503-986-3542
Christopher.Pucci@odot.state.or.us</t>
  </si>
  <si>
    <t>Oklahoma Transportation​
Kent Dowell​
Pontotoc County Maintenance Superintendent​
Phone 580-332-1526​
Email address kdowell@odot.org​
​</t>
  </si>
  <si>
    <t>Jason Whitworth​
Transportation Supt. 2​
918-341-2123​
jwhitworth@odot.org ​</t>
  </si>
  <si>
    <t>http://www.dot.state.oh.us/districts/D12/Documents/Distracted%20Driving%20Safety%20Corridor%20Final%20Report.pdf​</t>
  </si>
  <si>
    <t>https://www.youtube.com/watch?v=6qcJF5FNVxE​</t>
  </si>
  <si>
    <t>John Picuri, ODOT District 12 Deputy Director​
(216) 584-2000, John.Picuri@dot.ohio.gov​</t>
  </si>
  <si>
    <t>Charles Ash, Deputy Director ​
ODOT Division of Information Technology​
(614) 466-7007​
Charles.Ash@dot.ohio.gov​</t>
  </si>
  <si>
    <t>Jonathan Wells, ODOT District 8​
513-933-6595​
jonathan.wells@dot.ohio.gov​</t>
  </si>
  <si>
    <t>Joseph S. Bachman, ​
Tuscarawas County Engineer​
330-339-6648, ​
engineer@co.tuscarawas.oh.us​</t>
  </si>
  <si>
    <t>Tony McWhinney​
Deputy of Engineering​
937-456-4600​
tmcwhinney@prebeng.org​
Preble Co. Engineer's Office​</t>
  </si>
  <si>
    <t>Vicky Fout, ODOT Research​
614-466-3029, Vicki.fout@dot.ohio.gov​</t>
  </si>
  <si>
    <t>Shawn Rostorfer​
740-833-8069 Shawn.Rostorfer@dot.ohio.gov​</t>
  </si>
  <si>
    <t>Marty Tackett ​
937-428-4783, mtackett@centervilleohio.gov​
City of Centerville ​</t>
  </si>
  <si>
    <t>Allan Furbee​
330-627-2345​
countyhighwaydept@yahoo.com​
Carroll County Engineer’s Office​</t>
  </si>
  <si>
    <t>https://www.odot.org/publicmeetings</t>
  </si>
  <si>
    <t>https://www.eddm.usps.com</t>
  </si>
  <si>
    <t>http://www.dot.state.oh.us/districts/D12/Documents/Planning%20and%20Engineering%20Roadshow.pdf​</t>
  </si>
  <si>
    <t>http://www.dot.state.oh.us/districts/D12/Documents/No%20Boundaries%20Roadshow%20Application%2012.31.18.pdf​</t>
  </si>
  <si>
    <t>Keith Smith, ODOT District 8 transportation engineer​
(513) 933-6590, keith.smith@dot.ohio.gov​</t>
  </si>
  <si>
    <t>Technical Contact:
Morgan Weatherford
(919) 707‐6159, mdweatherford@ncdot.gov
John Kirby
(919) 707‐6662, jkirby@ncdot.gov</t>
  </si>
  <si>
    <t>Inspections and Inventory
David Snoke, PE
919 707 6431
dsnoke@ncdot.gov
NCDOT UAS
uas@ncdot.gov</t>
  </si>
  <si>
    <t>NCDOT EAU Unit
Wesley Cartner, Mitigation and Modeling
wcartner@ncdot.gov
NCDOT UAS
uas@ncdot.gov</t>
  </si>
  <si>
    <t>https://connect.ncdot.gov/projects/toolkit/Pages/default.aspx</t>
  </si>
  <si>
    <t>https://www.business40nc.com/Pages/default.aspx</t>
  </si>
  <si>
    <t>https://www.ncdot.gov/news/pressreleases/Pages/2020/2020‐01‐31‐salem‐parkway‐business‐40‐winston‐salem‐reopen.aspx</t>
  </si>
  <si>
    <t>NCDOT Traffic Safety Unit
Brian Mayhew
(919) 814‐5010
bmayhew@ncdot.gov
Carrie Simpson
(919) 814‐4958
clsimpson@ncdot.gov</t>
  </si>
  <si>
    <t>http://freeval.org/</t>
  </si>
  <si>
    <t>Technical Contact:
Mike Reese
(919) 814‐4938., mikereese@ncdot.gov
Research Contact:
John Kirby
(919) 707‐6662, jkirby@ncdot.gov</t>
  </si>
  <si>
    <t>https://fiman.nc.gov/</t>
  </si>
  <si>
    <t>FIMAN‐T: NCAFPM March 2020 Webinar Slides</t>
  </si>
  <si>
    <t>NCDOT Hydraulics ‐ Hurricane Action Plan (MS Sharepoint access granted by request)</t>
  </si>
  <si>
    <t>https://www.ncdot.gov/news/pressreleases/Pages/2020/2020‐02‐05‐dynamicleft‐turn‐intersection.aspx</t>
  </si>
  <si>
    <t>https://www.letsgetmoving.org/priorities/dynamic‐left‐turn‐intersection/</t>
  </si>
  <si>
    <t>https://www.njdottechtransfer.net/uas/​</t>
  </si>
  <si>
    <t>https://www.njdottechtransfer.net/2019/11/04/drone-tech/​</t>
  </si>
  <si>
    <t>https://www.njdottechtransfer.net/2018/01/01/research-project/?pdb=37</t>
  </si>
  <si>
    <t>Glenn G. Stott, UAS Coordinator​
(609) 963-2100; Glenn.Stott@dot.nj.gov​
​</t>
  </si>
  <si>
    <t>https://www.njdottechtransfer.net/advanced-geotechnical-exploration-methods/​</t>
  </si>
  <si>
    <t>Kim Sharp, Supervising Engineer, Geotechnical Engineering​
609-963-1348; Kimberly.Sharp@dot.nj.gov​</t>
  </si>
  <si>
    <t>https://www.njdottechtransfer.net/wp-content/uploads/2020/02/Connected_Vehicle_Road_Service_Safety_Messages_Final_Report.pdf</t>
  </si>
  <si>
    <t>https://www.njdottechtransfer.net/crowdsourcing/</t>
  </si>
  <si>
    <t>Salvatore Cowan, Senior Director Transportation Mobility
609-963-1377, salvatore.cowan@dot.nj.gov
Wayne Patterson, Mobility Operations, South
856.414.6511 wayne.patterson@dot.nj.gov</t>
  </si>
  <si>
    <t xml:space="preserve">https://www.njdottechtransfer.net/2020/06/12/development-of-rttspms/​ </t>
  </si>
  <si>
    <t>https://www.njdottechtransfer.net/wp-content/uploads/2020/01/FHWA-NJ-2019-002.pdf​</t>
  </si>
  <si>
    <t>James Nunn ​
(732) 372-9582; James.Nunn@dot.nj.gov​</t>
  </si>
  <si>
    <t>https://www.njdottechtransfer.net/pavement-preservation/</t>
  </si>
  <si>
    <t>https://www.njdottechtransfer.net/2020/07/20/video-pavement-preservation/</t>
  </si>
  <si>
    <t>https://www.njdottechtransfer.net/2019/08/01/local-safety-peer-exchanges-summary-report/</t>
  </si>
  <si>
    <t>https://www.njdottechtransfer.net/step/</t>
  </si>
  <si>
    <t>https://www.njdottechtransfer.net/2019/09/05/ddsa-new-jersey-case-study/​</t>
  </si>
  <si>
    <t>https://cloud.3dissue.com/35928/36543/190477/DDSAInteractive_NJ_3DIssue/index.html?r=93​</t>
  </si>
  <si>
    <t>Kevin Murphy, DVRPC​
(215) 238-2864; kmurphy@dvrpc.org​
​
Michael Nei, Burlington County Engineering​
856-642-3700; engineering@co.burlington.nj.us​
​</t>
  </si>
  <si>
    <t xml:space="preserve">Scott Ainsley, Operations Training Unit ​
(609) 498-5274; scott.ainsley@dot.nj.gov​
</t>
  </si>
  <si>
    <t>Gerald Oliveto, Operations and Support Engineering​
609-462-6229; Gerald.Oliveto@dot.nj.gov​
​</t>
  </si>
  <si>
    <t>Charles Remkes​
charles.remkes@state.nm.us​
(505) 490 - 3308​</t>
  </si>
  <si>
    <t>Afshin Jian​
State Traffic Engineer​
New Mexico Department of Transportation​
Afshin.jian@state.nm.us​</t>
  </si>
  <si>
    <t>https://t2.unh.edu/</t>
  </si>
  <si>
    <t>https://www.facebook.com/UNHT2CenterLTAP</t>
  </si>
  <si>
    <t>Geotechnical Section, Bureau of Materials and Research, NHDOT
(603)271-3151
Krystle Pelham
Engineering Geologist
Krystle.Pelham@dot.nh.gov</t>
  </si>
  <si>
    <t>Alan R Côté, Superintendent of Operations
Town of Derry, NH
14 Manning Street
Derry, NH 03038
(603) 432-6144 ext. 5452
alancote@derrynh.org</t>
  </si>
  <si>
    <t>T2.center@unh.edu</t>
  </si>
  <si>
    <t xml:space="preserve"> T2.center@unh.edu</t>
  </si>
  <si>
    <t>Bureau of Highway Maintenance
(603)271 2693
Dan Fogg, Safety &amp; Environmental
Coordinator, District 1
Daniel.J.Fogg@dot.nh.gov</t>
  </si>
  <si>
    <t>Geotechnical Section, Bureau of Materials and Research, NHDOT
(603)271-3151
KrystlePelham
Engineering Geologist
Krystle.Pelham@dot.nh.gov
Neil Olson
Hydrogeologist
Neil.Olson@dot.nh.gov</t>
  </si>
  <si>
    <t>Eric M. Slosek
Assistant Director
Amherst Public Works Department
22 Dodge Rd.
Amherst NH 03031
(603) 673-2317 ext. 402</t>
  </si>
  <si>
    <t>Geotechnical Section, Bureau of
Materials and Research, NHDOT
(603)271-3151
Aaron Smart
Geotechnical Engineer Supervisor
Aaron.Smart@dot.nh.gov</t>
  </si>
  <si>
    <t>James Donison, P.E.
Director of Public Works at Lebanon NH
james.donison@lebanonnh.gov
Phone: 603-448 -3112</t>
  </si>
  <si>
    <t>https://dot.nebraska.gov/business-center/lpa/projects/emergency-relief/</t>
  </si>
  <si>
    <t>www.fhwa.dot.gov/innovation/everydaycounts/edc_5/uas.cfm</t>
  </si>
  <si>
    <t>Jodi Gibson, Highway Local Assistance Division Manager, jodi.gibson@nebraska.gov
Jon Starr, Engineering Technology and UAS Program Leader, jon.starr@nebraska.gov</t>
  </si>
  <si>
    <t>https://dot.nebraska.gov/lincoln-south-beltway/</t>
  </si>
  <si>
    <t>https://twitter.com/LNKSouthBeltway</t>
  </si>
  <si>
    <t>https://www.facebook.com/watch/live/?v=2697456123803524&amp;ref=watch_permalink</t>
  </si>
  <si>
    <t>Kyle Liebig, NEPA Assignment Manager​
Kyle.Liebig@Nebraska.gov​
(402) 479-4890​</t>
  </si>
  <si>
    <t>https://www.youtube.com/watch?v=okw3o8_btaI&amp;list=PLK0HFbc6ldSGrGZ0ZM4MnlUEF8txwd0GN&amp;index=5&amp;t=0s&amp;spfreload=10 ​</t>
  </si>
  <si>
    <t>David Poynter​
816-583-4343​
david.poynter@modot.mo.gov ​</t>
  </si>
  <si>
    <t>https://www.youtube.com/watch?v=nghppfDdTNs ​</t>
  </si>
  <si>
    <t>Richard Hyde​
660-465-2005​
richard.hyde@modot.mo.gov ​</t>
  </si>
  <si>
    <t>Innovation questions:​
Travis Teter | 660-543-7936 | travis.teter@modot.mo.gov​
Implementation questions:​
Ashley Buechter | 573-751-0982 | ashley.Buechter@modot.mo.gov ​</t>
  </si>
  <si>
    <t xml:space="preserve">https://www.youtube.com/watch?v=COSktOG0O6k​
</t>
  </si>
  <si>
    <t>https://epg.modot.org/files/a/a2/616.8.10_interim.pdf​</t>
  </si>
  <si>
    <t>https://www.youtube.com/watch?v=8xvxG3t1g9s​</t>
  </si>
  <si>
    <t>David Powell​
573-581-1675​
david.powell@modot.mo.gov  ​</t>
  </si>
  <si>
    <t>Nicole Hood​
573-526-2803​
nicole.hood@modot.mo.gov ​</t>
  </si>
  <si>
    <t>https://www.makewaysafety.com/​
​</t>
  </si>
  <si>
    <t>https://www.haasalert.com/​</t>
  </si>
  <si>
    <t>Jamie Rana​
314-275-1531​
jamie.rana@modot.mo.gov ​</t>
  </si>
  <si>
    <t>https://spexternal.modot.mo.gov/sites/cm/CORDT/cmr17-004_InnovShowcase.pdf ​</t>
  </si>
  <si>
    <t>https://spexternal.modot.mo.gov/sites/cm/CORDT/cmr17-004_sum.pdf ​</t>
  </si>
  <si>
    <t>Chris Zurn​
816-985-7483​
charles.zurn@modot.mo.gov​</t>
  </si>
  <si>
    <t>https://www.youtube.com/watch?v=TLt5c4JDL6k&amp;feature=youtu.be ​</t>
  </si>
  <si>
    <t>https://www.youtube.com/watch?v=K71hYQ6LVV8 ​</t>
  </si>
  <si>
    <t>https://spexternal.modot.mo.gov/sites/cm/CORDT/cmr20-001.pdf   ​</t>
  </si>
  <si>
    <t>https://spexternal.modot.mo.gov/sites/cm/CORDT/cmr20-001_sum.pdf ​</t>
  </si>
  <si>
    <t>Jen Harper​
573-526-3636​
jennifer.harper@modot.mo.gov ​</t>
  </si>
  <si>
    <t>Christopher (Shawn) Shipley​
417-261-2299​
christopher.shipley@modot.mo.gov​</t>
  </si>
  <si>
    <t>https://www.youtube.com/watch?v=8FMWXQ3UiBo&amp;feature=youtu.be&amp;t=190</t>
  </si>
  <si>
    <t>http://www2.modot.org/BuckleUpPhoneDown/​</t>
  </si>
  <si>
    <t>https://www.modot.org/safety-commitment-buckle-phone-down ​</t>
  </si>
  <si>
    <t>Billy Owen, PE
Assistant Chief Engineer –Field Operations
601-359-7007
bowen@mdot.ms.gov
Lee Frederick, PE
MDOT State LPA Engineer
601-359-7031
lfrederick@mdot.ms.gov</t>
  </si>
  <si>
    <t>Stephen Rone
Director, Consultant Services Unit
601-359-7037
srone@mdot.ms.gov
Maggie Brown
Assistant Director, Consultant Services Unit
601-359-7037
mabrown@mdot.ms.gov</t>
  </si>
  <si>
    <t>Mandy Farmer, P.E., CFM MDOT –Bridge Division, Hydraulics Branch
(601) 359-7200, mnfarmer@mdot.ms.gov
Wes Perry, P.E., CFM
MDOT –Bridge Division, Hydraulics Branch
(601) 359-7200, wperry@mdot.ms.gov
Austin Banks
FHWA –Mississippi Division
(601) 965-7330, austin.banks@dot.gov</t>
  </si>
  <si>
    <t>https://www.aquaveo.com/software/sms-srh</t>
  </si>
  <si>
    <t>www.mdot.ms.gov</t>
  </si>
  <si>
    <t>https://www.fhwa.dot.gov/engineering/hydraulics/pubs/hif12018.pdf</t>
  </si>
  <si>
    <t>https://researchprojects.dot.state.mn.us/projectpages/pages/projectDetails.jsf?id=23099&amp;type=CONTRACT&amp;jftfdi=&amp;jffi=projectDetails%3Fid%3D23099%26type%3DCONTRACT</t>
  </si>
  <si>
    <t>Rebecca Embacher, MnDOT,
Rebecca.Embacher@state.mn.us,
651-366-5525
Joseph Korzilius, SRF Consulting Group,
jkorzilius@srfconsulting.com,
763-251-4043</t>
  </si>
  <si>
    <t>Nichole Bartelt​
Nicole.Bartelt@state.mn.us ​
651-366-4504​
​Matt Henrick​
hern0122@umn.edu​
612-624-3930​</t>
  </si>
  <si>
    <t>www.mndot.gov/cavchallenge</t>
  </si>
  <si>
    <t>http://www.dot.state.mn.us/consult/documents/notices/1032127-rfp.pdf</t>
  </si>
  <si>
    <t>http://www.mndot.gov/automated</t>
  </si>
  <si>
    <t>Minnesota Connected and Automated Vehicles Office
Kristin White, Executive Director
kristin.white@state.mn.us
Tara Olds, Deputy Director
tara.olds@state.mn.us</t>
  </si>
  <si>
    <t>Steve Bot, City of St. Michael
sbot@ci.st-michael.mn.us, 763-497-2041
Principal Investigator:
Renae Kuehl, SRF
rkuehl@SRFConsulting.com, 763-475-0010</t>
  </si>
  <si>
    <t>Bill Hazelton
(810) 364-5720
whazelton@stclaircounty.org
Mike Clark
(810) 364-5720
mclark@stclaircounty.org</t>
  </si>
  <si>
    <t>Michigan Department of Transportation
Chad Skrocki(989) 220-9633, SkrockiC@Michigan.gov
Ayres Associates Inc.
Peter Haug(715) 834-3161, HaugP@AyresAssociates.com</t>
  </si>
  <si>
    <t>Michigan Department of Transportation
Marc Fredrickson
(231) 766-1746, FredricksonM@Michigan.gov
Ken Hildebrand
(231) 777-3451, HildebrandK@Michigan.gov</t>
  </si>
  <si>
    <t>https://www.Michigan.gov/documents/mdot/2020_Muskegon_TSC_Flood_Mitigation_Projects_704820_7.pdf</t>
  </si>
  <si>
    <t>https://youtu.be/JEBFx7TQVVg?t=723s</t>
  </si>
  <si>
    <t>Nicholas S. Hutchinson, P. 
NHutchinson@a2gov.org, 
Kayla Coleman
KColeman@a2gov.org, 
Heather Seyfarth, AICP
Hseyfarth@a2gov.org</t>
  </si>
  <si>
    <t>https://www.a2gov.org/services/Pages/opencityhall.aspx</t>
  </si>
  <si>
    <t>https://opengov.com/</t>
  </si>
  <si>
    <t>https://www.michigan.gov/MDOT/0,4616,7-151-9620_11057-482853--,00.html</t>
  </si>
  <si>
    <t>https://www.equipmentworld.com/these-rumble-strips-only-mumble-but-their-intent-is-clear-says-michigan-dot-video/</t>
  </si>
  <si>
    <t>https://youtu.be/pyY2DcOYurE</t>
  </si>
  <si>
    <t>https://www.woodtv.com/news/michigan/mdot-tests-out-new-signs-to-keep-crews-safe/</t>
  </si>
  <si>
    <t>Michigan Department of Transportation
Carissa McQuiston(517) 335-2834, McQuistonC@Michigan.gov
Western Michigan University
Ron Van Houten(269) 387-4471, ron.vanhouten@wmich.edu</t>
  </si>
  <si>
    <t>Janine Cooper(269) 207-0301, CooperJ@Michigan.gov
Kerry DenBraber(269) 337-3941, DenBraberK@Michigan.gov</t>
  </si>
  <si>
    <t>Kent County Road Commission
Wayne Harrall(616) 242-6914, wharrall@kentcountyroads.net
Mike TenBrock(616) 242-6944, mtenbrock@kentcountyroads.net</t>
  </si>
  <si>
    <t>https://www.youtube.com/watch?v=n37h99MqdT8</t>
  </si>
  <si>
    <t>https://roadresource.org/recycling</t>
  </si>
  <si>
    <t>https://roadresource.org/treatment_resources/cold_in_place_recycling</t>
  </si>
  <si>
    <t>Jim Cole, Senior Project Manager
517-788-4230, jcole@mijackson.org
Ben Gershman, EIT, Project Manager/Civil Engineer
517-788-4230, bgershman@mijackson.org
Bret Taylor, MSCE, PE, Senior Civil Engineer
517-788-4230, btaylor@mijackson.org
Angela Kline, PE, Director of Engineering, Deputy Managing Director
517-788-4230, akline@mijackson.org
Christopher J. Bolt, MPA, PE, ICMA-CM, Asst. County Administrator,Managing Director JCDOT
517-788-4230, cbolt@mijackson.org</t>
  </si>
  <si>
    <t>Tim Dexter​
Wetlands &amp; Wildlife Unit Supervisor​
Environmental Services​
MassDOT Highway Division​
Tel: (857) 368-8794​
Email:  timothy.dexter@dot.state.ma.us</t>
  </si>
  <si>
    <t>https://www.fhwa.dot.gov/innovation/innovator/issue80/page_05.html</t>
  </si>
  <si>
    <t>https://www.fhwa.dot.gov/innovation/everydaycounts/edcnews/20200305.cfm</t>
  </si>
  <si>
    <t>https://www.transportationmatters.iowadot.gov/2020/04/public-involvement-for-iowas-transportation-future.html</t>
  </si>
  <si>
    <t>Derek Krevat, MassDOT Office of Transportation Planning​
derek.krevat@state.ma.us, 781-927-9023 ​
Erica Blonde, HNTB Corporation ​
eblonde@hntb.com, 617-532-2241</t>
  </si>
  <si>
    <t>https://arcg.is/1eH9vK</t>
  </si>
  <si>
    <t>https://cloud.pix4d.com/site/47470/dataset/511499/map?shareToken=c8226c86 3d40 49f3b3d1 458c8d454e5a</t>
  </si>
  <si>
    <t>https://roads.maryland.gov</t>
  </si>
  <si>
    <t>MDOT UAS Team Contacts
Matthew Horowitz, MDOT UAS Coordinator,
(410) 375 7225, mhorowitz@mdot.maryland.gov
Ross Cutts, Engineering Geology Field Manager,
(443) 257 1434, rcutts@mdot.maryland.gov
Getaneh Woldetsadik, Geotechnics Team Leader,
443-572 5071, gwoldetsadik@mdot.maryland.gov</t>
  </si>
  <si>
    <t>Jeffrey E. Neumayer , P. Program Manager IV,
410 385 4810, jneumayer@marylandports.com
Tahmina Parvin, P.E., Design Project Manager,
410 385 4819, tparvin@marylandports.com</t>
  </si>
  <si>
    <t>Craig Mackowiak, IT Assistant Director,
410-545 5524,
cmackowiak@mdot.maryland.gov</t>
  </si>
  <si>
    <t>Dr. Intikhab Haider, Ph.D., Division Chief,
443-572 5162
ihaider2@mdot.maryland.gov</t>
  </si>
  <si>
    <t>http://www.maine.gov/tools/whatsnew/attach.php?id=788916&amp;an=1</t>
  </si>
  <si>
    <t>https://www.maine.gov/mdot/research/</t>
  </si>
  <si>
    <t>Dale Peabody
(207) 592-6457, Dale.Peabody@maine.gov
Dawn Bickford
(207) 557-1008, Dawn.Bickford@maine.gov
Bridge Program
Joseph Stilwell
(207) 215-3643, Joseph.R.Stilwell@maine.gov</t>
  </si>
  <si>
    <t>http://www.maine.gov/tools/whatsnew/attach.php?id=773324&amp;an=1</t>
  </si>
  <si>
    <t>Dale Peabody, Director
(207) 592-6457, Dale.Peabody@maine.gov
MaineDOT Highway Program
Alex Mann, Senior Hydrologist
(207) 215-6328, Alexander.Mann@maine.gov</t>
  </si>
  <si>
    <t>https://www.maine.gov/mdot/research/products/#category2</t>
  </si>
  <si>
    <t>https://www.youtube.com/watch?v=OISlz5UY05A&amp;feature=youtu.be</t>
  </si>
  <si>
    <t>https://www.youtube.com/watch?v=7W9KvWHA6Gc&amp;feature=youtu.be</t>
  </si>
  <si>
    <t>https://www.youtube.com/watch?v=AgfXgb5-bM&amp;feature=youtu.be</t>
  </si>
  <si>
    <t>https://www.youtube.com/watch?v=IVOUGbxCqI&amp;feature=youtu.be
https://www.youtube.com/watch?v=IVOUGbxCqI&amp;feature=youtu.be</t>
  </si>
  <si>
    <t>Dale Peabody, Director
(207) 592-6457, Dale.Peabody@maine.gov
University of Maine, Civil &amp; Environmental Engineering
Dr Robert Lopez-Anido, P.E.
(207) 581-2119, rla@maine.edu</t>
  </si>
  <si>
    <t>Maine DOT
Atlee Mousseau
Atlee.mousseau@maine.gov
Dawn Bickford
Dawn.bickford@maine.gov</t>
  </si>
  <si>
    <t>Kara A Aguilar, Transportation Engineer
(207) 446-0572,
kara.a.aguilar@maine.gov
Edward W Hanscom, Manager
(207) 624-3320,
ed.hanscom@maine.gov</t>
  </si>
  <si>
    <t>AIT Bridges
Ken Sweeney ken@aitbridges.com
UMaine ASCC
Bill Davids william.davids@maine.edu
Maine DOT
Dale Peabody Dale.Peabody@maine.gov</t>
  </si>
  <si>
    <t>https://www.youtube.com/watch?v=D0P_GtLCd8</t>
  </si>
  <si>
    <t>https://www.youtube.com/watch?v=byAlNvozljY&amp;feature=youtu.be</t>
  </si>
  <si>
    <t xml:space="preserve">https://www.aitbridges.com/projects
</t>
  </si>
  <si>
    <t>https://www.aitbridges.com/sustainability
https://www.youtube.com/watch?v=YdTVPgTC304</t>
  </si>
  <si>
    <t>Kevin J. Reed, P.E.​
LA DOTD Maintenance Management Administrator ​
(225) 379-1916 (Office)​
kevin.reed@la.gov​</t>
  </si>
  <si>
    <t>Jarrod Stanley – KYTC​
502-782-4090, Jarrod.Stanley@ky.gov​
​Brad Rister – Kentucky Transportation Center at the University of Kentucky​
859-257-4513​
Brad.Rister@uky.edu​</t>
  </si>
  <si>
    <t>Randi Feltner – Statewide Snow and Ice Coordintor​
502-782-5574, Randi.Feltner@ky.gov​</t>
  </si>
  <si>
    <t>https://lyoncounty.org/index/government/departments/road-bridge/​</t>
  </si>
  <si>
    <t>Jim Brull​
(620) 340-8220​
jbrull@lyoncounty.org ​</t>
  </si>
  <si>
    <t>Darren Fishel​
(785) 826-6525​
darren.fishel@saline.org​</t>
  </si>
  <si>
    <t>https://iowadot.gov/design/SRP/IndividualStandards/etc231.pdf</t>
  </si>
  <si>
    <t>https://iowadot.gov/design/SRP/IndividualStandards/etc431.pdf</t>
  </si>
  <si>
    <t>Keith Knapp
(515) 294 8817, kknapp@iastate.edu
Jeff Sherlock
(712) 542 6984, engineer@co.page.ia.us</t>
  </si>
  <si>
    <t>https://iowaltap.iastate.edu/build-a-better-mousetrap-competition/</t>
  </si>
  <si>
    <t>https://iowaltap.iastate.edu/news/iowa-build-a-better-mousetrap-winners-named/</t>
  </si>
  <si>
    <t>Keith Knapp
(515) 294 8817, kknapp@iastate.edu
J.P. VanSickle
(319) 653 1702,
jpvansickle@co.washington.ia.us</t>
  </si>
  <si>
    <t>https://intrans.iastate.edu/research/in-progress/self-heating-electrically-conductive-concrete-demonstration-project/</t>
  </si>
  <si>
    <t>https://www.today.com/money/could-heated-runways-melt-away-your-winter-travel-headaches-t121729</t>
  </si>
  <si>
    <t>https://airportimprovement.com/article/test-slabs-des-moines-int-l-bode-well-electrically-heated-airside-pavement</t>
  </si>
  <si>
    <t>Halil Ceylan
(515) 294 8051, hceylan@iastate.edu
Sunghwan Kim
(515) 294 4698, sunghwan@iastate.edu
Peter Taylor
(515) 294-9333, ptaylor@iastate.edu</t>
  </si>
  <si>
    <t>https://iowadot.gov/accessiblesidewalks/pdfs/CY20_IADOT_ADA_TP.pdf?ver=2012-05-11-093803-677</t>
  </si>
  <si>
    <t>http://www.iowa-gtfs.com/</t>
  </si>
  <si>
    <t>https://iowadot.gov/iowabikes/bikemap/home.aspx</t>
  </si>
  <si>
    <t>Iowa Department of Transportation Planning, Programming, &amp; Modal Division
Joe Drahos, Passenger Planner
(515) 239 1772
joseph.drahos@iowadot.us</t>
  </si>
  <si>
    <t>Keith Knapp
(515) 294 8817, kknapp@iastate.edu
Mark Hallem
(515) 745 5833, Hallembass@aol.com</t>
  </si>
  <si>
    <t>Keith Knapp
(515) 294 8817, kknapp@iastate.edu
Tyler Christian
(641) 842 2225,
tchristian@marioncountyiowa.gov</t>
  </si>
  <si>
    <t>Bridges and Structures Bureau, Iowa DOT.
Brett Kloss,
Brett.Kloss@iowadot.us</t>
  </si>
  <si>
    <t>R. Chris Williams
(515) 294 294-4419, rwilliam@iastate.edu
Eric Cochran
(515) 294 294-0625, ecochran@iastate.edu</t>
  </si>
  <si>
    <t>Kejin Wang
(515) 294 2152, kejinw@iastate.edu
Sri Sritharan
(515) 294 5238, sri@iastate.edu
Simon Laflamme
(515) 294 3162, laflamme@iastate.edu
Peter Taylor
(515) 294 9333, ptaylor@iastate.edu
Hantang Qin
(515) 294 1248, qin@iastate.edu
Ahmad Abu Hawash
(515) 239 1393,
Ahmad.Abu Hawash@iowadot.us</t>
  </si>
  <si>
    <t>Darcy Bullock(765) 494-2226, darcy@purdue.edu
Jeremy McGuffey(317) 234-5665, jmcguffey@indot.in.gov
James Krogmeier(765) 494-3530, jvk@purdue.edu
Justin Mahlberg(920) 619-6466, jmahlber@purdue.edu</t>
  </si>
  <si>
    <t>Darcy Bullock(765) 494-2226, darcy@purdue.edu
Jim Sturdevant(317) 899-8603, jsturdevant@indot.in.gov
Tim Wells(765) 463-1521, TWells@indot.IN.gov
Howell Li(765) 494-9601, howell-li@purdue.edu
WooSung Kim(765) 494-4544, kim898@purdue.edu</t>
  </si>
  <si>
    <t>https://doi.org/10.5703/1288284317252</t>
  </si>
  <si>
    <t>https://docs.lib.purdue.edu/jtrpaffdocs/33/</t>
  </si>
  <si>
    <t>Indiana DOT​
Louis Feagans​
(317) 412-1670, LFEAGANS@INDOT.in.gov​
​
TeamFORO​
Brett Boston​
(404) 863-4530, brettboston@teamforo.com​</t>
  </si>
  <si>
    <t>Continuous Improvement:​
Laura Meyer: 208-332-7883 laura.meyer@itd.Idaho.gov​
Research:​
Alissa Salmore: (208) 239-3312​
alissa.salmore@itd.Idaho.gov​</t>
  </si>
  <si>
    <t>Continuous Improvement:​
Laura Meyer: 208-332-7883 laura.meyer@itd.Idaho.gov​
GIS Analyst lll​
Jet Johnstone: 208-745-5600​
jet.johnstone@itd.Idaho.gov​</t>
  </si>
  <si>
    <t>Supriya Kamatkar ​
GDOT Office of Performance-based Management and Research​
(404) 347-60552, skamatkar@dot.ga.gov ​
Pardis Pishdad-Bozorgi, Ph.D., ​
Associate Professor, Georgia Tech,  ​
Email: pardis.pishdad@gatech.edu​</t>
  </si>
  <si>
    <t>Name: Sally Turczyn
Title: Construction Engineer
Phone: 309-617-3660
Email: Sally.Turczyn@illinois.gov
Illinois Department of Transportation
Digital, Shared Concrete Pour Log
Name: Stephen Worsfold
Title: Mixtures Control Engineer
Phone: 309-671-3658
Email: Stephen.Worsfold@illinois.gov</t>
  </si>
  <si>
    <t>Darcy Bullock(765) 494-2226, darcy@purdue.edu
Jeremy McGuffey(317) 234-5665, jmcguffey@indot.in.gov
JamesKrogmeier(765) 494-3530, jvk@purdue.edu
Jijo Mathew(765) 479-5324, kjijo@purdue.edu</t>
  </si>
  <si>
    <t>INDOT Research &amp; Development
Tim Wells
(219) 713-2141, twells@indot.in.gov
Prince Baah
(765) 238-0635, pbaah@indot.in.gov</t>
  </si>
  <si>
    <t>Todd May317-766-1033 tomay@indot.in.gov
Mitch Ison317-447-1541 mison@indot.in.gov
Rhoni Oliver317-447-0758 roliver@indot.in.gov</t>
  </si>
  <si>
    <t>Ayman Habib,(765) 496-0173, ahabib@purdue.edu
Darcy Bullock(765) 494-2226, darcy@purdue.edu
Indiana Criminal Justice Institute
Rob Duckworth,(317) 232-1296, RDuckworth@cji.IN.gov</t>
  </si>
  <si>
    <t>Tim Wells
765.463.1521, twells@indot.in.gov
Shuo Li
765.463.1521, sli@indot.in.gov
David Boruff
(317)234.7975, dboruff@indot.in.gov</t>
  </si>
  <si>
    <t>https://documentcloud.adobe.com/link/track?uri=urn:aaid:scds:US:6674523f-7102-4866-94f9-ef0d0a9c7df0</t>
  </si>
  <si>
    <t>http://www.trb.org/main/blurbs/181201.aspx#:%7E:text=TRB%20Webinar%3A%20Finding%20the%20Path--Messaging%20Before%2C%20During%2C%20and,management%20ahead%2C%20during%2C%20and%20following%20adverse%20weather%20events.</t>
  </si>
  <si>
    <t>https://ops.fhwa.dot.gov/weather/resources/publications.htm</t>
  </si>
  <si>
    <t>https://dot.ca.gov/-/media/dot-media/programs/risk-strategic-management/documents/mile-marker/mm-2019-q2-road-closures-a11y.pdf</t>
  </si>
  <si>
    <t>https://dot.ca.gov/news-releases/news-release-2019-022</t>
  </si>
  <si>
    <t>https://constructionmanual.deldot.gov/index.php/Part_F_-_eConstruction</t>
  </si>
  <si>
    <t>https://highways.dot.gov/federal-lands/projects/wy/nps-yell-13-11</t>
  </si>
  <si>
    <t>https://fdotwww.blob.core.windows.net/sitefinity/docs/default-source/traffic/doc_library/pdf/fdot-cav-business-plan-2019.pdf?sfvrsn=45b478ff_0</t>
  </si>
  <si>
    <t>https://www.fdot.gov/traffic/its/projects-deploy/cv/connected-vehicles</t>
  </si>
  <si>
    <t>https://www.fdot.gov/traffic/its/projects-deploy/cv/maplocations/gains-trapezium.shtm</t>
  </si>
  <si>
    <t>1. Displace water and fill voids at the interface of concrete overlays and deck with epoxy
2. Reduce emergency bridge deck patching
3. Extend service life of bridge decks
Ideal Bridge Deck Candidates for Injection
1. Debonded rigid concrete overlay
2. Tight to no surface cracks
3. Light to no cracking on soffit
4. Very little to no spalls
5. Debonded areas not exceeding 30% of deck
6. NBI deck rating greater than or equal to 5
7. NBI wearing surface condition rating greater than to equal to 4</t>
  </si>
  <si>
    <t>https://researchprojects.dot.state.mn.us/projectpages/pages/projectDetails.jsf?id=16010&amp;type=CONTRACT&amp;jftfdi=&amp;jffi=projectDetails%3Fid%3D16010%26type%3DCONTRACT</t>
  </si>
  <si>
    <t>http://www.mnltap.umn.edu/training/topic/customized/culvert/?utm_content=&amp;utm_medium=email&amp;utm_name=&amp;utm_source=govdelivery&amp;utm_term=</t>
  </si>
  <si>
    <t>https://dot.nebraska.gov/media/12075/printed_smartform.pdf</t>
  </si>
  <si>
    <t>https://www.youtube.com/watch?v=LLjpXSP-5j4&amp;feature=youtu.be</t>
  </si>
  <si>
    <t>https://cu-pro-ed.catalog.instructure.com/​</t>
  </si>
  <si>
    <t>https://www.youtube.com/watch?v=-JDi8h3apsc&amp;feature=youtu.be</t>
  </si>
  <si>
    <t>Mobile Apps: free to download on both Android and iPhone devices​</t>
  </si>
  <si>
    <t>www.511sc.org​</t>
  </si>
  <si>
    <t>https://drive.google.com/file/d/1rix0-QC2LA5gELbKMmV7TuxKYegE75sA/view?usp=sharing</t>
  </si>
  <si>
    <t>https://drive.google.com/file/d/1rhkj_2EAGEv6e79C7UcpKZ36Ce4-sTo0/view?usp=sharing</t>
  </si>
  <si>
    <t>https://pavementinteractive.org/reference-desk/pavement-types-and-history/pavement-types/stone-matrix-asphalt/</t>
  </si>
  <si>
    <t>https://drive.google.com/file/d/11N7WR6hF9eRdjZTtQpDhR62VTjvVjlnt/view?usp=sharing</t>
  </si>
  <si>
    <t>www.TEAMFORO.COM</t>
  </si>
  <si>
    <t>Using crowdsource data (Waze) to locate and report pothole locations along state-maintained roadways
Process: 
•	DelDOT has developed an interface that uses crowdsourced (Waze) data, including confidence and reliability scores, and filters the data to only report potholes on state-maintained roadways. Data is vetted so that multiple reports of one pothole are combined into a single incidence and the system can assign and create the report locations which are emailed to the specific responsible maintenance yard.
•	The pothole reports are generated weekly (though they can be reported at any defined frequency) and sent to each maintenance yard/district. The spreadsheet report includes scores, longitude and latitude and clickable google maps that include exact locations.
•	The process accounts for the Waze Confidence and Reliability Scores, which incorporate how other users react to the initial report (“thumbs up” or “not there”) and the experience level of the user. Both range on a scale of 0 to 10 with the higher score reflecting higher confidence and reliability of the Waze user.</t>
  </si>
  <si>
    <t>•	Direct use of crowdsourced roadway user reported information.
•	Precise location information via a clickable google map
•	Easy delegation of the pothole to the proper maintenance district and yard.
•	Reduced maintenance response time.</t>
  </si>
  <si>
    <t>MC Waze Data Pothole Effort Don Weber  Don.Weber@delaware.gov
Rod Mullnack (technical questions) Rodney.Mullnack@delaware.gov,</t>
  </si>
  <si>
    <t>Crowdsource data, Pothole reporting, Innovative use of data feeds</t>
  </si>
  <si>
    <t>https://tmc.deldot.gov/tmcx/app/partner/home/intro/welcome/welcome.html</t>
  </si>
  <si>
    <t>https://urldefense.com/v3/__https:/tmc.deldot.gov/waze/potholes/Central-Area6-20201023-Total-Potholes(2).xlsx__;!!B5cixuoO7ltTeg!WCU8jb5KdriBV62vAMgGZQVrU7R4z8c-zfcFXNydhP2rM5FK0SdNRx8GPYOheF9UBkfo$</t>
  </si>
  <si>
    <t>Products, Operations, Maintenance</t>
  </si>
  <si>
    <t>ADOT/TSMO/Northern Region
Joshua Hale, 928-326-6123, jhale2@azdot.gov</t>
  </si>
  <si>
    <t>•	Auto-populate/calculate functions save time and reduce manual data entry by an estimated 60% while decreasing the chance for manual data entry errors
•	Uses estimated unit prices from Estimator’s regression models and exports the final estimate into AASHTOWare Project™ Pre-con
•	Combines quantity take-off sheets, miscellaneous quantity plan tables, unit price comparisons and estimate justification data into one file</t>
  </si>
  <si>
    <t>WisDOT Q2P Contacts
David Esse 
(608) 215-9293, david.esse@dot.wi.gov
Charlene Schmid 
(608) 246-5338, charlene.schmid@dot.wi.gov
Jeremy White 
(608) 246-7545, jeremy.white@dot.wi.gov</t>
  </si>
  <si>
    <t>https://wisconsindot.gov/Q2P</t>
  </si>
  <si>
    <t>Innovative solutions to everyday highway maintenance tasks have the potential to increase efficiency, promote a safer workplace, and save money. The focus on the employees’ ideas develops pride and encourages the implementation of creative solutions across the state.</t>
  </si>
  <si>
    <t>https://www.facebook.com/NHDOT/videos/1020551394801554/</t>
  </si>
  <si>
    <t>Contact Information:
Bureau of Highway Maintenance
(603)271-2693
Caleb Dobbins, Administrator Caleb.Dobbins@dot.nh.gov
Gary Clifford, 
District 5 Maintenance Supervisor Gary.Clifford@dot.nh.gov</t>
  </si>
  <si>
    <t>Products, Operations, Safety, Maintenance</t>
  </si>
  <si>
    <t>Local road managers can consult the guide, 
accompanying training webinar and decision- making tools to determine if converting a 
distressed low-volume road to an engineered 
unpaved road is an appropriate solution for them. 
Resources include a fact-sheet and sample letter 
for communicating with the public.</t>
  </si>
  <si>
    <t>Project Champion:
Tim Stahl, Jackson County
Tim.Stahl@co.jackson.mn.us
(507) 847-2525
Principal Investigator:
Laura Fay, Montana State University
laura.fay1@montana.edu
(406) 600-5777</t>
  </si>
  <si>
    <t>Pavement, Maintenance, Public Involvement</t>
  </si>
  <si>
    <t>http://www.dot.state.mn.us/research/reports/2019/201942G.pdf</t>
  </si>
  <si>
    <t>https://www.youtube.com/watch?v=5QXENQqsbl8&amp;t=3658s</t>
  </si>
  <si>
    <t>https://lrrb.org/unpave/</t>
  </si>
  <si>
    <t>www.lrrb.org/unpave</t>
  </si>
  <si>
    <t>http://dot.state.ak.us</t>
  </si>
  <si>
    <t>https://www.fhwa.dot.gov/innovation/everydaycounts/edc_5/geotech_methods.cfm</t>
  </si>
  <si>
    <t>Jeff Currey, PE
Northern Region Material Engineer, Alaska DOT&amp;PF
907-451-2040, jeff.currey@alaska.gov
Ben Rivers, FHWA Resource Center
404-562-3926, Benjamin.Rivers@dot.gov</t>
  </si>
  <si>
    <t>CCR and GPR allows DOT&amp;PF to locate subsurface anamolies during drilling programs, targeting borings more efficiently and filling the gaps between holes.  This results in cheaper and faster, yet more thorough, geotechnical investigations, saving costs in design and reducing claims during construction.</t>
  </si>
  <si>
    <t>Alaska Department of Transportation &amp; Public Facilities (DOT&amp;PF) adopted the EDC-5 AGaME by incorporating geophysics into our in-house "toolbox". We acquired Capacitively-Coupled Resistivity (CCR) and Ground Penetrating Radar (GPR) equipment, trained our staff, and incorporated geophysics into our drilling programs.  
Initially, our primary goal was to identify and characterize ice-rich permafrost and massive ice.  We quickly discovered GPR's usefulness for locating utilities, measuring existing asphalt thickness, and mapping sinkholes and subsurface water surfaces in three dimensions. 
Geophysics data is so quick to acquire that it is performed by field geologists during "down-time", with very little added to the drill program.
On fly-in remote jobs, mobilizing geophysics is so much easier (and cheaper) than a drill rig that it is used for recon work, sometimes as a stand-alone investigation.</t>
  </si>
  <si>
    <t>ATM 316 provides the ability to objectively identify palliatives which are appropriate for surfacing and the establishment of application rates. The test method can be used to test both laboratory prepared samples and field collected samples.
The Alaska DOT&amp;PF is in the process of finalizing specifications based on ATM 316 for both project acceptance based on laboratory tests and field acceptance based on samples collected in the field</t>
  </si>
  <si>
    <t>Jurisdictions which make up AZTech pooled resources have led to many operational benefits across Maricopa County.
Use of a proactive approach to traffic signal operations management has led to timely signal timing reviews providing improved coordination
of traffic signals throughout the metro Phoenix area, improved travel time reliability and decreased travel time variability, and decreased vehicle emissions.</t>
  </si>
  <si>
    <t>Saved money​
Reinforced the benefits of recycling​
Improved management of the County’s recycling program</t>
  </si>
  <si>
    <t>Improves safety​
Improves the use of resources</t>
  </si>
  <si>
    <t>Smart, promising, cost effective , environmentally friendly,
and sustainable alternative to the conventional snow
removal operation
Electrification and automation of winter maintenance
operation
Increase in pavement performance and decrease in the
pavement life cycle maintenance cost</t>
  </si>
  <si>
    <t>This has enabled the Iowa DOT to quickly assess assets within publicright of way using a standardized process for evaluating and reporting compliance or non compliance. To date, over 3,600 locations on the public trail system and 800 public transit bus stops have been evaluated across two summers.
Using the cost estimates calculated from these assessments, the Iowa DOT has initiated outreach to the affected transit agencies and trail owners. This has led the Iowa DOT to begin implementing approaches for addressing these deficiencies in order to enable all Iowans to access these public transportation facilities.</t>
  </si>
  <si>
    <t>The sign truck work basket increases safety and efficiency. The county’s sign technician can now replace up to 20+ signs per 8 hour day. This increased productivity by 75%.
It has also created a safer way to install signs without having to pull posts or using a ladder. In addition, it has increased the county’s ability to cut brush away from signs without the need for additional equipment.</t>
  </si>
  <si>
    <t>The Advantages to LWD:
Testing in the field is fast. It takes about 2 minutes per test.
LWD is much safer than NDG as a QC Device. It does not
use any radiation and does not require any license.
Works on a wide variety of materials Stone, Sand, Silt and
Clay
Minimal calculations needed in the field</t>
  </si>
  <si>
    <t>The MDOT Operations Dashboard empowers MDOT
decision makers with the latest and best available information to quickly and easily make informed data driven operational decisions.
The dashboard enables MDOT decision makers to
effectively and efficiently deploy its resources across the State, in response to changing conditions.</t>
  </si>
  <si>
    <t>Students are offered a traditional 15-week in-person class as well as a 6-week accelerated online/live hybrid class​
Students take the FAA Part 107 exam &amp; earn their remote pilot’s certificate​
Students learn important photogrammetric principles &amp; be able to create 3-D models from drone data​
Students learn to create models for advanced as-built documentation as well as extract quantities (stockpile, area, etc.) with a high degree of accuracy​
Students learn the tools &amp; logistics to use a UAS “in the real world”​
Students learn how to file a Part 107 waiver with the FAA, request airspace authorization from local Air Traffic Control &amp; how to program a drone for an autonomous flight​
Students are provided a state-of-the-practice drone simulator &amp; controller to learn flight skills​
Student complete their flight training in-person with commercial UAS aircraft using the National Institute of Standards &amp; Technology (NIST) open lane testing protocol​</t>
  </si>
  <si>
    <t>SD</t>
  </si>
  <si>
    <t xml:space="preserve">High Friction Surface Treatment (HFST) has been used widely 
across the US to treat road departure crashes at horizontal curves 
with wet road conditions as a contributing factor. However, South 
Dakota has five times more roadway departure crashes involving 
winter road conditions than wet road conditions and discovered 
that HFST had not been tested as a treatment for this crash type. 
Moreover, one third of roadway departure crashes occur on 
horizontal curves, even though horizontal curves account for less 
than 10 percent of the system.
Due to the over-representation of road departure crashes at 
horizontal curves with winter road conditions as a contributing 
factor, it was decided to use HFST in an innovative way to address 
this safety need. In 2014, South Dakota completed a test project 
using HFST at four horizontal curves with dramatic results. 
Given the success of the project, in 2017 SDDOT expanded it to 15 
locations in the Black Hills area of the state. For the five years prior 
to the project, these 15 sites averaged a total of 21 winter road 
condition crashes, including 7 injury/fatal crashes, per year. </t>
  </si>
  <si>
    <t>Through two winter seasons after the project, there were nine crashes and one possible injury, for a total crash reduction of 78 percent and a benefit-cost ratio of the project of 12:1. Ultimately, the innovative use of HFST in South Dakota is anticipated to save $18M in societal crash costs – a tremendous benefit to the residents of South Dakota and those visiting or just passing through.</t>
  </si>
  <si>
    <t>https://www.roadwaysafety.org/application-high-friction-surface-treatment-winter-road-conditions</t>
  </si>
  <si>
    <t>https://safety.fhwa.dot.gov/roadway_dept/pavement_friction/high_friction/</t>
  </si>
  <si>
    <t>Friction, Safety, Pavements</t>
  </si>
  <si>
    <t>The Rhode Island Department of Transportation 
(RIDOT) inventoried all uncontrolled pedestrian crossing 
locations on state-maintained roadways to guide a new 
systemic analysis for safety improvements. The new 
inventory is integrated into the state’s Transportation 
Improvement Program (TIP) project scoping and 
maintenance activities.
RIDOT built its crossing inventory data collection upon the state’s 
existing MIRE (Model Inventory of Roadway Elements) dataset and 
known uncontrolled pedestrian crossing locations. Contractors 
were sent into the field with mobile tablets running the ArcGIS 
Online survey platform Survey123 to record crossing features such 
as existing signage, pavement markings, impeded sight lines, and 
need for vegetation management. 
After completing the crossing inventory, RIDOT developed a risk 
assessment scoring system for roadway segments throughout the 
state. The risk assessment included specific attributes that are 
predictive of pedestrian crashes.</t>
  </si>
  <si>
    <t>The risk assessment scores help guide pedestrian focused improvements by suggesting countermeasures when scoping approved TIP projects.</t>
  </si>
  <si>
    <t>Sean Raymond HSIP Program Coordinator, RIDOT Office of Safety (401) 222-2694 Sean.Raymond@dot.ri.gov</t>
  </si>
  <si>
    <t>Inventory Crossing Locations, Applying Systemic Analysis</t>
  </si>
  <si>
    <t>Near-miss incidents in Harrisburg, Pennsylvania raised awareness of pedestrian safety at mid-block crossings in the heart of the Capitol. The Pennsylvania Department of Transportation (PennDOT) studied key corridors and implemented a series of improvements, such as raised crosswalks, to increase pedestrian visibility and reduce vehicle speeds. Specific countermeasures and accommodations included: • Intersection improvements (bulb-outs) at Forster Street and Commonwealth Avenue. • Six raised crosswalks at key midblock locations along Commonwealth Avenue and North Street. • A Road Diet that reduced travel lanes from two to one on one-way North Street, to provide space for a bicycle lane. • A raised intersection at Commonwealth Avenue and North Street – the busiest intersection in the project site. • Intersection and pedestrian crossing improvements throughout the project site, including in front of the Capitol steps. • Sidewalk widening along a two-block segment of Aberdeen Street. • Lighting, sidewalk, and ramp repair for the Market Street Underpass. • ADA-compliant curb ramps throughout the project site</t>
  </si>
  <si>
    <t>PennDOT staff have reported that most people are using the crosswalks and drivers are yielding for pedestrians waiting to use the crosswalks.</t>
  </si>
  <si>
    <t>PennDOT Multimodal Office (717) 787-8197 www.penndot.gov</t>
  </si>
  <si>
    <t>Improved Visibility, Increase in Yielding</t>
  </si>
  <si>
    <t>The North Carolina Department of Transportation 
(NCDOT) installed a Pedestrian Hybrid Beacon (PHB) on 
Causeway Drive at the intersection with N. Channel 
Drive in Wrightsville Beach. The PHB was installed to 
serve both residents and beachgoers crossing the 
arterial roadway. Both before and after it was 
implemented, NCDOT conducted an evaluation of 
pedestrian behavior and motor vehicle compliance at 
the crossing.
The beacon consists of two red lenses above an amber lens, which 
all remain dark until a pedestrian activates the beacon by pushing 
the button. The beacon then flashes to alert motorists to stop and 
provides a WALK display to the pedestrian. PHBs have been shown 
to reduce pedestrian crashes by up to 55 percent, including a 15 
percent reduction in fatal and serious injury crashes.
To assess the Causeway Drive PHB, NCDOT analyzed the crossing 
both before and after the PHB was installed. The analysis focused 
on three major aspects of the intersection: 
• Pedestrian crossing volumes before and after PHB 
implementation.
• Vehicle compliance at the crosswalk before and after PHB 
implementation. 
• Pedestrian activation of the PHB after implementation.</t>
  </si>
  <si>
    <t>Vehicle compliance behavior at the crosswalk 
increased following implementation of the PHB. 
Before installation of the PHB, the vehicle compliance 
rate at the crosswalk was 27 percent. Following 
installation of the PHB, vehicle compliance rose to 74 
percent when the PHB was activated.</t>
  </si>
  <si>
    <t>https://safety.fhwa.dot.gov/provencountermeasures/ped_hybrid_beacon/</t>
  </si>
  <si>
    <t>Brian Mahyew
State Traffic Safety Engineer
NCDOT
(919) 814-5010
bmayhew@ncdot.gov</t>
  </si>
  <si>
    <t>Pedestrian Hybrid Beacon Implementation, STEP Countermeasure Evaluation</t>
  </si>
  <si>
    <t>The Ohio Department of Transportation created the 
Pedestrian Safety Improvement Program (PSIP) to 
rapidly implement low and medium-cost 
countermeasures along arterials and collectors. The 
program incorporates STEP countermeasures at 
midblock locations and intersections.
To determine the PSIP’s direction, ODOT conducted a systemic 
analysis of pedestrian crashes on all state and non-state 
maintained roads. ODOT learned that over 54% of fatal and severe 
injury pedestrian crashes occurred on arterials, but arterials 
represented only 7% of the total roadway system’s miles. Crash 
typing also indicated midblock crossings as the most common fatal 
pedestrian scenario.
The initial program was crafted to address 8 high-crash cities 
across the state which were then formally invited to join the 
program. The PSIP was structured to reduce project development 
burden; municipalities were responsible for proposing specific 
project locations and countermeasures, but ODOT assumed 
engineering and construction, as well as selecting the initial high_x0002_risk corridor.</t>
  </si>
  <si>
    <t>The streamlined program allows projects to proceed 
from planning to construction within an anticipated 
12-18 months.</t>
  </si>
  <si>
    <t>https://www.transportation.ohio.gov/wps/portal/gov/odot/about-us/news/statewide/expansion-of-funding-for-local-government-transportation-safety-projects</t>
  </si>
  <si>
    <t>Jeremy Thompson Highway Safety Program (614) 466-7045 Jeremy.Thompson@dot.ohio.gov</t>
  </si>
  <si>
    <t>Incorporating STEP Countermeasures, Implementation Focused</t>
  </si>
  <si>
    <t>Milwaukee Counts on Data for Improving Pedestrian Safety</t>
  </si>
  <si>
    <t>The City of Milwaukee, Wisconsin, adopted a new 
Pedestrian Plan in 2019 to support connectivity, public 
health, livability, and pedestrian safety. The Plan 
included an innovative approach to evaluating 
pedestrian crash risk through a combination of crash 
typing, network analysis, and estimating pedestrian 
exposure.
The Plan included several analyses to better understand the 
behaviors, crash types, and locations that pose the greatest risk to 
people:
Crash Typing – allowed the City to select relevant counter 
measures.
Yield Study – encouraged focus on countermeasures that improve 
pedestrian visibility and increase yielding rates.
Pedestrian High-Injury Network – displayed locations of the most 
serious pedestrian crashes to help prioritize specific areas for 
pedestrian safety improvements.
Pedestrian Exposure Risk – the City used pedestrian count data to 
develop a model predicting annual pedestrian crossings at 4,470 
intersections.</t>
  </si>
  <si>
    <t>The City combined the predicted pedestrian volumes 
with crash data to estimate a pedestrian crash rate 
per million pedestrian crossings. With these 
approximate crash rates, City staff are equipped to 
target pedestrian safety countermeasure installations 
in areas with elevated pedestrian crash risk.</t>
  </si>
  <si>
    <t>https://city.milwaukee.gov/dpw/infrastructure/multimodal/Milwaukee-Pedestrian-Plan</t>
  </si>
  <si>
    <t>Mike Amsden, AICP City of Milwaukee (414) 286-3246 mike.amsden@milwaukee.gov</t>
  </si>
  <si>
    <t>Pedestrian Exposure Modeling, Yielding Rate Analysis</t>
  </si>
  <si>
    <t>Virginia Puts Award-Winning Plan Into Action to Improve Pedestrian Safety</t>
  </si>
  <si>
    <t>The Virginia Department of Transportation (VDOT) combined hot spot and systemic analysis to proactively identify locations with high risk and known crash problems for their Pedestrian Safety Action Plan (PSAP). During the 2018 PSAP and 2020 update, VDOT performed a systemic analysis of the road network to identify corridors with higher association with selected crash risk factors. Priority corridors were identified using a series of weighted criteria, for which reliable statewide data was available. The most heavily weighted criteria under the 2020 methodology were traffic volumes, households with zero-vehicle ownership, transit proximity, and the State's Health Opportunity Index (HOI). VDOT found a strong association between pedestrian crash history and low HOI, prompting VDOT to place high weight on the HOI as a risk factor for the PSAP corridor.</t>
  </si>
  <si>
    <t>VDOT selected and delivered 25 initial projects worth $8 million in 2019 and early 2020. FHWA and the Roadway Safety Foundation recognized VDOT's PSAP as an award winning plan under the Program Planning, Development, and Evaluation Category.</t>
  </si>
  <si>
    <t>https://safety.fhwa.dot.gov/roadwaysafetyawards/2019/20200116_Noteworthy%20Guide-508%20Compliant.pdf</t>
  </si>
  <si>
    <t>Mark Cole, P.E., Assistant Division Administrator VDOT (804) 786-4196 mark.cole@vdot.virginia.gov</t>
  </si>
  <si>
    <t>Systemic Safety Analysis, Project Development</t>
  </si>
  <si>
    <t>Washington State Design Manual</t>
  </si>
  <si>
    <t>This manual facilitates the development of a highway 
system consistent with the needs of the multimodal 
traveling public and provides detailed guidance on 
target speeds and the installation of marked crosswalks 
at uncontrolled intersections and mid-block locations.
• Crosswalks at Intersections: : Legal crosswalks exist at all 
intersections, whether marked or not. Crosswalk markings are 
provided on all legs of an intersection, except in rare cases. (p. 
1510-23)
• Midblock Crosswalks: On roadways with pedestrian crossing 
traffic caused by nearby pedestrian generators, a midblock 
crossing may be appropriate. (p. 1510-25)
• Countermeasures at Crosswalks: Detailed guidance exists on 
curb extensions, traffic islands, and illumination. (pp. 1510-27; 
1510-29; 1510-42)
• Lane Widths and Crossing Distance: Reduced lane widths allow 
more lanes to be provided in areas with constraints and allow 
shorter pedestrian crossing times because of reduced crossing 
distances. (p. 1231-3)
• Intersection Design: Considerations include frequency of the 
design vehicle and effects on other design users, specifically 
pedestrian crossing distance and times. (p. 1103-6)</t>
  </si>
  <si>
    <t>Provides engineers with tools to design safe pedestrian crossings.</t>
  </si>
  <si>
    <t>https://www.wsdot.wa.gov/Publications/Manuals/M22-01.htm</t>
  </si>
  <si>
    <t>john.tevis@wsdot.wa.gov 360-705-7460</t>
  </si>
  <si>
    <t>Pedestrian Safety, Design Manual</t>
  </si>
  <si>
    <t>Arlington County Finds the Best Spots for Rectangular Rapid Flashing Beacons</t>
  </si>
  <si>
    <t>Arlington County, Virginia has developed a program for 
widespread implementation of Rectangular Rapid_x0002_Flashing Beacons (RRFBs) in an effort to improve 
pedestrian safety and increase driver yielding behavior 
at crosswalks throughout the County. To maximize the 
safety benefits of the RRFBs, the County has developed 
a data collection and evaluation program to inform 
future site selection and implementation.
The results across the 10 study locations showed that after 
installing the RRFBs, driver speeds reduced by 15 percent. 
Crossings experienced an overall increase of 110 percent in driver 
yielding (for an overall yielding rate of 70 percent following 
implementation). The sites also experienced an increase in 
pedestrian volumes.</t>
  </si>
  <si>
    <t>Arlington County used the results from the 10 RRFB study locations to support screening out high-speed (i.e., 40 miles per hour or above) roads from potential RRFB locations and prioritizing locations with the highest potential benefit.</t>
  </si>
  <si>
    <t>Dan Nabors Design Team Supervisor, Arlington County dnabors@arlingtonva.us</t>
  </si>
  <si>
    <t>RRFB, Pedestrian Safety</t>
  </si>
  <si>
    <t>The Maryland Department of Transportation (MDOT) State Highway Administration (SHA) released the “Context Driven: Access &amp; Mobility For All Users” planning and design resource in 2019 to provide practitioners with guidelines for creating safe, accessible, and effective multi-modal transportation systems. The "Context Driven: Access &amp; Mobility For All Users” guide categorizes Maryland’s transportation network into six distinct context zones, based on guidance from the AASHTO Green Book but tailored to fit Maryland’s specific community and land use characteristics, with corresponding pedestrian safety countermeasures. The guide’s six context zones each include location-specific example graphics and countermeasures in a report-card format. These context zone overviews display typical characteristics, real_x0002_world Maryland examples, proven treatments, focus areas that provide the greatest benefit (such as safety, connectivity, and traffic operations), and the balance between access and mobility.</t>
  </si>
  <si>
    <t>The guide demonstrates the integration of 
STEP countermeasures in various land use and 
transportation contexts relevant to a 
community.</t>
  </si>
  <si>
    <t>https://experience.arcgis.com/experience/3476e680584c49e48303fe6d52ceeda9</t>
  </si>
  <si>
    <t>SHAContextGuide@mdot.Maryland.gov</t>
  </si>
  <si>
    <t>Context Specific Recommendations, Integrating STEP Countermeasures</t>
  </si>
  <si>
    <t>The Broward MPO completed a series of plans focused on pedestrian safety that emphasized community and Florida Department of Transportation (FDOT) engagement. Following the plans, the MPO positioned the recommendations for implementation. The Broward MPO established a baseline for improved pedestrian safety policies and programs with the publication of its Bicycle and Pedestrian Safety Action Plan (BPSAP) in 2018. The BSAP identified priority action items and 'Calls to Action' to guide the MPO's work in improving pedestrian and bicyclist safety. These included commitments to set the stage for the development of multimodal policies and implementation of Complete Streets projects. The Complete Streets Master Plan developed a prioritized list of projects based on technical, data-driven, demand equity analysis, community and local partner input. The plan identified connector corridors and Bundle Areas that prioritized transportation and safety improvements for vulnerable populations. Broward MPO conducted six walking audits throughout the county in collaboration with local governments. The audit sites were drawn from the high-ranking corridors identified from the Complete Streets Master Plan, and the audits sought to engage communities, stakeholders and government agencies early on to gather feedback and recommend specific improvements.</t>
  </si>
  <si>
    <t>Walking audits allowed FDOT engineers and community leaders to build a common dialogue on safety needs and project scope. - The MPO served in a guidance role to municipalities as they developed resolutions in support of projects. - The MPO facilitated a review of project recommendations for rapid implementation.</t>
  </si>
  <si>
    <t>https://www.browardmpo.org/current-projects-studies/bicycle-pedestrian-safety-action-plan</t>
  </si>
  <si>
    <t>Stephanie Garcia Complete Streets Manager (954) 867-0033 garcias@browardmpo.org</t>
  </si>
  <si>
    <t>Safety Planning, Implementation</t>
  </si>
  <si>
    <t>South Carolina DOT's use of DDSA for a rural road corridor</t>
  </si>
  <si>
    <t>The South Carolina Department of Transportation Rural Road Safety Program (RRSP) focuses on improving safety on rural roadways through engineering solutions identified to reduce the frequency of fatal and serious injury crashes. SCDOT applied data-driven safety analysis by using the AASHTO Highway Safety Manual Part C spreadsheets to assess alternative designs for a section of SC 61. The spreadsheets allowed SCDOT to apply an Empirical-Bayes (EB) analysis that compared the observed crash frequency with the expected crash frequency based on the corridor’s characteristics. Context and the preference of the public and local stakeholders were the governing challenges of this analysis. The historical context, Scenic Byway designation, and other natural barriers required SCDOT to consider numerous, slightly different alternatives. The goal, as well as the key challenge of the public engagement, was to present the HSM analysis as clearly and concisely as possible. The general public appreciated seeing the differences in crash prediction associated with changes to the cross-section relative to the “No-Build” option, and it demonstrated that SCDOT had taken the time to consider stakeholder input. This helped make the case that the surrounding landscape should be gently modified to improve safety.</t>
  </si>
  <si>
    <t>DDSA can be used to illustrate differences in 
crash prediction associated with changes to 
the cross-section relative to the “No-Build” 
option</t>
  </si>
  <si>
    <t>https://safety.fhwa.dot.gov/rsdp/downloads/FHWA-SA-21-018_SCDOT_SC61_Case_Study.pdf</t>
  </si>
  <si>
    <t>https://scdot.maps.arcgis.com/apps/MapSeries/index.html?appid=df937e9b63ce4377a3705feb9fb05466</t>
  </si>
  <si>
    <t>Brian Jones, Rural Roads Safety Program Manager South Carolina Dept. of Transportation jonesbl@scdot.org Duncan Smith, State Traffic Safety Engineer South Carolina Dept. of Transportation SmithD@scdot.org</t>
  </si>
  <si>
    <t>Highway Safety Manual, HSM, Rural, Two-Lane, Undivided</t>
  </si>
  <si>
    <t>Michigan DOT's use of DDSA for Interchange Alternatives Analysis</t>
  </si>
  <si>
    <t>Since 1981, the Michigan Department of 
Transportation (MDOT) has worked with the Federal 
Highway Administration to complete a freeway 
connection between I-80/90 in northern Indiana to I- 94 in Berrien County, Michigan. The latest 
construction on the US 31 freeway ended in 2003 
with a terminal interchange at Napier Avenue in 
Berrien County. The original US 31 alignment planned 
to connect the new freeway to the existing I-94 and I- 196 interchange northeast of Benton Harbor, 
Michigan. However, MDOT identified a sensitive 
natural resource and endangered species habitat 
south of the I-94 and I-196 interchange. Since this 
discovery, MDOT identified an acceptable tie-in at 
the I-94 and I-94 Business Loop partial interchange 
east of Benton Harbor. MDOT’s iterative approach to 
project development used the Interactive Highway 
Safety Design Model (IHSDM) software to identify a 
preferred design alternative based on a broad suite 
traffic, safety, and cost considerations. The strategic 
application of IHSDM allowed MDOT to assess 
different design alternatives and project assumptions 
to make data-driven decisions for the proposed I-94 
and US 31 interchange and surrounding network.</t>
  </si>
  <si>
    <t>preliminary evaluation of recent crash history and 
site visits identified location-specific opportunities for safety improvement
• IHSDM analysis allowed the project team to assess 
the safety performance of major design decisions 
and compare predicted safety outcomes with 
anticipated project benefits</t>
  </si>
  <si>
    <t>https://safety.fhwa.dot.gov/rsdp/safety_casestudies.aspx</t>
  </si>
  <si>
    <t>Dharmesh Valsadia Innovative Contracting Project Mgr. Michigan Dept. of Transportation ValsadiaD@michigan.gov</t>
  </si>
  <si>
    <t>Highway Safety Manual, HSM, Freeway, Interchange, Alternative</t>
  </si>
  <si>
    <t>Acadiana Planning Commission and Louisiana DOTD's Joint Data Governance</t>
  </si>
  <si>
    <t>The Acadiana Planning Commission (APC) is the metropolitan planning organization (MPO) covering the Lafayette, Louisiana urbanized area. Although Lafayette proper is highly urban, the MPO in total covers a seven-parish area in southern Louisiana that also includes low density rural communities. The number and diversity of local partnerships that comprise APC’s stakeholder base represent a common challenge for transportation agencies as they collect safety-related data and make data-driven decisions. As part of Federal Highway Administration (FHWA)-sponsored data integration and planning projects in Louisiana, APC and the State Department of Transportation and Development (DOTD) created a joint data governance group. From this initial effort, APC developed partnerships and processes that help the region manage the data necessary to support APC’s roadway safety goals. The core lesson of APC’s success has been its leadership in bringing local agencies into the regional data governance group. APC forged the inter-agency and inter-departmental partnerships that are a fundamental feature of their data governance programs. The result is better quality safety data tailored to fit the analytic tools and methods APC and DOTD use. As the region’s highway safety lead agency, APC uses the improved data to support comprehensive local road safety planning and efficient project development. The regional data governance benefited State-level partners like DOTD and the Center for Analytics and Research in Transportation Safety (CARTS) at Louisiana State University. Participating in regional data governance gives the State agencies a venue for communicating standards, providing technical assistance, and collecting safety-related data. State practitioners also gain insights into local road safety issues. This regional approach to data collection and maintenance in Acadiana will serve as an example for the rest of the State as Louisiana promotes shared data governance processes and a unified transportation safety mission.</t>
  </si>
  <si>
    <t>Acadiana’s process is valuable for State-level partners like DOTD and CARTS. Not only can these State/university/local partnerships become valuable forums for communicating standards, providing technical assistance, and collecting MIRE- and safety-related data, but a local_x0002_road focus can lead to significant insights by State transportation practitioners. For instance, the State added 4,000 miles of roads (a roughly 8-percent increase) to its annual Highway Performance Management System (HPMS) submittal in 2020 through an emphasis on collecting local roads.</t>
  </si>
  <si>
    <t>https://safety.fhwa.dot.gov/rsdp/downloads/FHWA-SA-21-017_louisiana_data_governance_case_study.pdf</t>
  </si>
  <si>
    <t>https://www.facebook.com/AcadianaPlanningCommission/videos/656780255140468/</t>
  </si>
  <si>
    <t>https://safety.fhwa.dot.gov/rsdp/downloads/fhwasa16118.pdf</t>
  </si>
  <si>
    <t>Ashley Moran, Transportation Planner Acadiana Planning Commission amoran@planacadiana.org Jason Carr, GIS Specialist Louisiana Dept. of Transportation &amp; Dev. Jason.Carr@la.gov Phillip Breaux, Data Analyst LSU Center for Analytics &amp; Research in Trans. Safety pbreau7@lsu.edu</t>
  </si>
  <si>
    <t>Data Governance, Data Integration, Louisiana, Local, Partnership</t>
  </si>
  <si>
    <t>Kentucky LTAP's Systemic Approach on County Roads in a Data-Limited Environment</t>
  </si>
  <si>
    <t>In Kentucky, approximately 16% of fatal and serious injury 
crashes occur on locally-owned roads, equating to 
approximately 600 severe crashes per year.
However, those severe crashes occur over 52,000 miles of 
locally-owned roads, meaning there isn’t a concentration of 
crashes in any one place. 
To effectively improve safety on local roads, Kentucky LTAP is 
deploying a systemic approach. Due to a lack of roadway 
data on the local system, KY LTAP worked at the county level 
and convened a group of maintenance, fire, EMS, school bus 
and law enforcement personal to provide input on roadway 
characteristics based on their local knowledge in the 
following areas:
• Horizonal Curvature • Vertical Curvature • Operating Speed • Traffic Volume • Clear Zone • Roadway Width • An “X Factor” (e.g. rutting, drainage issues, etc.)
Each of the roadways of interested were rated by the group 
and assigned a number of points. This score was used in 
conjunction with crash history to provide and overall score 
for prioritization.</t>
  </si>
  <si>
    <t>Qualitative Roadway Characteristic Rating was fast and efficient • Allowed Systemic Analysis without extensive data collection efforts • Captured 80 percent of severe crashes on the County System</t>
  </si>
  <si>
    <t>https://www.kyt2.com/local-services/lrsp</t>
  </si>
  <si>
    <t>https://safety.fhwa.dot.gov/LRSPDIY/</t>
  </si>
  <si>
    <t>Adam Kirk, PE, PhD Kentucky LTAP adam.kirk@uky.edu</t>
  </si>
  <si>
    <t>Systemic Approach, Systemic Analysis, Limited Data, Local Road Safety Plans, Kentucky</t>
  </si>
  <si>
    <t>Wisconsin DOT's Intersection Screening and Project Development Process</t>
  </si>
  <si>
    <t>This showcase highlights a safety analysis conducted by 
the Wisconsin Department of Transportation (WisDOT) 
at the intersection of State Highway 75 (WIS 75) and 
Plank Road (County Road A) in Racine County, WI. 
WisDOT proactively identified key safety needs early in 
the project development process and used a data-driven 
approach to evaluate the safety effects of potential 
alternatives. The corridor is scheduled for resurfacing in 
2023, and through the network screening process, 
WisDOT identified an opportunity to develop a Highway 
Safety Improvement Program-related project in conjunction with routine maintenance. WisDOT’s 
diagnosis process reviewed recent crash history for 
potential contributing factors (e.g., driver behavior, sight 
distance, curvature, intersection geometry, etc.) and 
underscored the need to reduce failure-to-yield crashes. A preliminary intersection control evaluation eliminated 
infeasible alternatives early in the process and 
highlighted appropriate alternatives for further analysis. 
WisDOT applied State-calibrated safety performance functions in the FHWA Interactive Highway Safety Design 
Model software to predict crashes for each alternative 
and used State-approved crash modification factors where applicable. With these results, the economic 
appraisal step highlighted the most cost-effective 
alternative for this particular location. The methods and 
tools applied at each step in the process allowed WisDOT 
to thoroughly evaluate a safety need on its public road 
network as part of an institutional and readily repeatable 
planning process.</t>
  </si>
  <si>
    <t>ICE process eliminated infeasible alternatives early in the 
process and highlighted appropriate alternatives for 
further analysis
• DDSA methods and tools applied at each step in the 
process helped thoroughly evaluate a safety as part of an 
institutional and readily repeatable planning process.
• Process provided an opportunity to develop an HSIP 
project in conjunction with routine maintenance</t>
  </si>
  <si>
    <t>https://wisconsindot.gov/rdwy/fdm/fd-11-38.pdf</t>
  </si>
  <si>
    <t>Kevin M. Scopoline, 
Traffic Operations and Analysis 
Engineer
KevinM.Scopoline@dot.wi.gov</t>
  </si>
  <si>
    <t>Rural, Intersection, Intersection Control Evaluation, Safety, IHSDM, Highway Safety Manual, Safety Certification</t>
  </si>
  <si>
    <t>Caltrans' Local Road Safety Plan Efforts</t>
  </si>
  <si>
    <t>In California, 62 percent of fatal crashes occur 
on locally-owned roads. To help address this, the California Department of Transportation 
(Caltrans) Office of Local Assistance has 
encouraged the development of Local Road 
Safety Plans (LRSPs). 
To promote LRSP development, Caltrans 
hosted two in-state peer exchanges, and conducted several webinars that reached 
hundreds of local agencies. In addition, 
Caltrans has also provided funding to develop 
LRSPs.
Because LRSPs implement a data-driven 
approach to address locations of highest risk, 
Caltrans has given additional consideration 
(bonus points) to those local agencies that 
submitted federal safety project applications 
from those plans. Beginning in the next 
federal safety funding cycle (2022), Caltrans 
will require that a local agency have an LRSP to 
be eligible to apply for these funds. To date, 
over 300 agencies have completed an LRSP (or 
it equivalent).</t>
  </si>
  <si>
    <t>Local Road Safety Plans:
• Develop lasting partnerships among 
stakeholders • Advance risk-based, data-driven approaches • Provide transparency in project 
prioritization and funding</t>
  </si>
  <si>
    <t>https://dot.ca.gov/programs/local-assistance/fed-and-state-programs/highway-safety-improvement-program/local-roadway-safety-plans</t>
  </si>
  <si>
    <t>Robert Peterson, Chief - Office of Federal Programs, Division of Local Assistance robert.peterson@dot.ca.gov</t>
  </si>
  <si>
    <t>Local Road Safety Plans, California</t>
  </si>
  <si>
    <t>Kentucky's Network Screening Process</t>
  </si>
  <si>
    <t>The Kentucky Transportation Cabinet’s (KYTC) Highway Safety Improvement Program requires a data-driven process to identify sites with a potential safety need and prioritize projects. The KYTC partnered with the University of Kentucky’s Kentucky Transportation Center (KTC) to develop a network screening approach to prioritize locations statewide for future safety improvement projects. This network screening approach addresses five focus areas: 1) Roadway Departure Corridors, 2) Cable Barrier, 3) High Friction Surface Treatment (HFST) Segments, 4) HFST Ramps, and 5) Intersections. The KTC analyzed statewide enterprise road, traffic, and crash data to develop safety performance functions (SPFs) that predict crashes on all state-owned roads and local roads classified as a collector street or above. The KTC used cumulative residual (CURE) plots to assess SPF model performance and identify outliers or issues inherent in the dataset that lead to worse model fit. The CURE plot approach also underscores the importance of thoughtful and homogenous site segmentation for improved performance and meaningful network screening results. This network screening methodology applies a State- specific approach to rank locations based on higher- than-expected crashes and associated crash costs.</t>
  </si>
  <si>
    <t>Advanced, predictive methods account for regression_x0002_to-the-mean bias, compare expected crashes with observed crashes to determine excess crashes, and create a metric for finding locations that presented the greatest cost to the public associated with excess crashes. This allows KYTC to maximize the benefit of the overall Highway Safety Improvement Program.</t>
  </si>
  <si>
    <t>https://safety.fhwa.dot.gov/rsdp/downloads/FHWA-SA-21-015_KYT_Network_Screening_Case_Study.pdf</t>
  </si>
  <si>
    <t>Mike Vaughn, Trans. Engr. Specialist Kentucky Transportation Cabinet Mike.Vaughn@ky.gov Erick Green, Research Engineer Kentucky Transportation Center Eric.Green@uky.edu</t>
  </si>
  <si>
    <t>Network Screening, Safety Performance Functions, cumulative residual plots, Highway Safety Manual, Highway Safety Improvement Program, Kentucky</t>
  </si>
  <si>
    <t>http://www.virginiadot.org/business/resources /VDOT_PSAP_Report_052118_with_Appendix_ A_B_C.pdf</t>
  </si>
  <si>
    <t>https://www.arcgis.com/home/item.html?id=a e073e60495948deafc34d08812dfb20</t>
  </si>
  <si>
    <t>https://newsroom.arlingtonva.us/release/maki ng-walking-safer-with-rapid-flash-beacons/</t>
  </si>
  <si>
    <t>https://www.novaregion.org/DocumentCenter/ View/12191/PAC-Presentation-Arlington_x0002_REGIONAL</t>
  </si>
  <si>
    <t>Homegrown State &amp; Local Innovations</t>
  </si>
  <si>
    <t>Innovation Name</t>
  </si>
  <si>
    <t>Maryland DOT Puts STEP Countermeasures into Context</t>
  </si>
  <si>
    <t>Raised Crosswalks Raise Visibility for Pedestrians in Harrisburg, Pennsylvania</t>
  </si>
  <si>
    <t>RI</t>
  </si>
  <si>
    <t>Rhode Island DOT Crossing Inventory Guides Infrastructure Improvements</t>
  </si>
  <si>
    <t>South Dakota_High Friction Surface Treatments in Winter Road Conditions</t>
  </si>
  <si>
    <t>Nevada_Road Diet Improves Safety for Motorized and Non-Motorized Users</t>
  </si>
  <si>
    <t>New York_Road Diet Improves Pedestrian Safety</t>
  </si>
  <si>
    <t>Chicago, Illinois Road Diet Improves Safety Bicycle Connectivity, Enhances Livability</t>
  </si>
  <si>
    <t>Indianapolis, Indiana Road Diets Lead to Economic Development</t>
  </si>
  <si>
    <t>Santa Monica, California Road Diet Improves Safety Near School</t>
  </si>
  <si>
    <t>Genesee County, Michigan Communities Embrace Widespread Road Diet Use</t>
  </si>
  <si>
    <t>Seattle Safety Improved and Extreme Speeding Virtually Eliminated</t>
  </si>
  <si>
    <t>Grand Rapids, Michigan Road Diet and Transit Working Together</t>
  </si>
  <si>
    <t>Des Moines, Iowa Temporary Road Diet Becomes Permanent</t>
  </si>
  <si>
    <t>Virginia All-Around Success for Safety and Operations</t>
  </si>
  <si>
    <t>Utah Online Surplus Property Auction Platform</t>
  </si>
  <si>
    <t>Ohio DOT Designs Pedestrian Safety Program to Fast-Track Project Construction</t>
  </si>
  <si>
    <t>North Carolina DOT Evaluates Effects of Beachside Pedestrian Hybrid Beacon</t>
  </si>
  <si>
    <t>Florida_Broward MPO Plans for Pedestrian Safety</t>
  </si>
  <si>
    <t>Andy Vandel (605) 773-4421, andy.vandel@state.sd.us
Tori Brinkly (360) 833-3795, Tori.Brinkly@dot.gov
Joe Cheung (202) 366-6994, Joseph.Cheung@dot.gov</t>
  </si>
  <si>
    <t>https://www.Michigan.gov/documents/ mdot/SPR-1682-Spotlight_666713_7.pdf</t>
  </si>
  <si>
    <t>https://www.Michigan.gov/documents/ mdot/SPR-1682-Unmanned_Surface_ Vessels_for_Bridge_Scour_Monitoring_ 661794_7.pdf</t>
  </si>
  <si>
    <t>https://youtu.be/bJnrMVSzKqs</t>
  </si>
  <si>
    <t>https://safety.fhwa.dot.gov/rsdp/mire.aspx</t>
  </si>
  <si>
    <t>This is a quick search field to pinpoint the innovation that you are looking for in the Homegrown Innovation Spreadsheet.  You don't need to filter the list or look through every innovation to find one related to your topic of interest.</t>
  </si>
  <si>
    <t>Search Here</t>
  </si>
  <si>
    <r>
      <t>This research project (RP 17-32) developed a new categorical traffic sign retro-reflectivity condition assessment method using mobile LiDAR and video images to quickly and efficiently assess and analyze the change of the traffic sign retro-reflectivity condition. The developed method has been applied successfully as a pilot to assess and categorize sign retro-reflectivity conditions (good, poor, and uncertain) of 338 selected ground mounted signs along 63 miles of I-285 in one direction. Moreover, the change of sign retro-intensity was also analyzed using 4 years of LiDAR data collected on I-285.</t>
    </r>
    <r>
      <rPr>
        <sz val="12"/>
        <rFont val="Calibri"/>
        <family val="2"/>
        <scheme val="minor"/>
      </rPr>
      <t>​</t>
    </r>
  </si>
  <si>
    <t>The asphalt pavement condition evaluation on the entire Georgia’s interstate highways were collected in 2018 and compared with the pavement distress data collected in 2015 (RP 15-11: Implementation of Automatic Sign Inventory and Pavement Condition Evaluation on Georgia’s Interstate Highways) to analyze the change (deterioration) of pavement distresses. The collected pavement distress data is used by GDOT for monitoring the statewide pavement conditions, identifying maintenance activities, and optimally allocating pavement funds. </t>
  </si>
  <si>
    <t>#1 - Enter the topic or word in the yellow box to the left that you would like to search for in the Innovation Showcase Spreadsheet.  This will return a list of Innovation Names that have this word in their overview, name, benefits, or keyword fields.  Now you have a list of innovations that you can search for that have this word included.
#2 - This search is also tied to the dropdown list above.  You can select an innovation in the dropdown list above and read the information that was provided for this innovation.  This page was also formatted to print the innovation.</t>
  </si>
  <si>
    <t>Utah Annual Innovations and Efficiency Report</t>
  </si>
  <si>
    <t>https://www.udot.utah.gov/connect/employee-resources/innovation-station/</t>
  </si>
  <si>
    <t>https://drive.google.com/file/d/11hsmvJ1ySRb3Y6G-s6A5iB-zDfg_Hnrc/view</t>
  </si>
  <si>
    <t>Nathan Lee
Director, UDOT Technology and Innovatioin
Rod McDaniels
UDOT Innovations Program Manager</t>
  </si>
  <si>
    <t>Innovation Communication</t>
  </si>
  <si>
    <t>Missouri Innovation Challenge Best Practices</t>
  </si>
  <si>
    <t>https://www.modot.org/innovations-challenge</t>
  </si>
  <si>
    <t>https://www.modot.org/modots-best-practices-projects</t>
  </si>
  <si>
    <t>https://www.modot.org/modots-best-practices-productivity</t>
  </si>
  <si>
    <t>https://www.modot.org/modots-best-practices-tool-and-equipment</t>
  </si>
  <si>
    <t>Innovation is at the heart of MoDOT’s employee value of being bold and delivering the best value to our customers. The department’s innovation culture is front and center at its annual employee innovation competition, Innovations Challenge.
Since it began in 2007, the challenge format has generated more than 2,000 employee innovations with more than 300 chosen to be MoDOT best practices. This page is dedicated toward sharing those best practices with our transportation partners in Missouri and across the nation.</t>
  </si>
  <si>
    <t>Project best practices include efforts resulting in exceptional results for transportation users or internal operations. This can range from new ways to construct transportation improvements to taking an innovative approach to an assigned project.
Productivity best practices include improvements to office and field processes, materials and products. This can range from automating or streamlining a time consuming process to purchasing innovative materials or products to get work done better, faster and safer.
Tool and equipment innovations were the focus of the challenge program for its first five years and continue to be an active area for innovations. These innovations include items fabricated or modified by MoDOT employees. The best practices have been broken into categories to help you zero in on your area of interest.</t>
  </si>
  <si>
    <t>Kelly Backues
Kelly.Backues@modot.mo.gov.</t>
  </si>
  <si>
    <t>https://drive.google.com/file/d/10LRq_FQexyy-yP9t6EZqyn9nv9ydYpgi/view</t>
  </si>
  <si>
    <t>In this year’s annual report, Utah highlights the many remarkable innovations accomplished against the backdrop of multiple disruptive
forces. Utah encourages you to learn more about the work they’re doing, and share it with your peers and other transportation thought
leaders. The content can help speed the diffusion of innovations, fuel technology transfer activities, and inspire further ideation and
innovation that will power the future of our industry.
To learn more about how to get involved with UDOT innovations, please visit our website: www.udot.utah.gov/go/innovation.</t>
  </si>
  <si>
    <t>www.udot.utah.gov/go/innovation</t>
  </si>
  <si>
    <t>Vermont A-GaME Implementation</t>
  </si>
  <si>
    <t>https://vtrans.vermont.gov/planning/research/2021-symposium</t>
  </si>
  <si>
    <t>https://vtrans.vermont.gov/planning/research/learn</t>
  </si>
  <si>
    <t>Vermont Virtual Research and Innovation Symposium</t>
  </si>
  <si>
    <t>Dr. Emily Parkany, P.E., Research Manager, emily.parkany@vermont.gov</t>
  </si>
  <si>
    <t xml:space="preserve">The VTrans Research Section and State Transportation Innovation Council hosted the VTrans Research and Innovation Symposium in September each year. Posters are displayed on the website and participants are encouraged to interact through email with the presenters with any questions or comments they had about the posters, reports, fact sheets and/or videos. </t>
  </si>
  <si>
    <t>Search Innovations</t>
  </si>
  <si>
    <t>View Innovation in Printable View</t>
  </si>
  <si>
    <t>View More --- Click Here</t>
  </si>
  <si>
    <r>
      <rPr>
        <b/>
        <sz val="14"/>
        <color theme="1"/>
        <rFont val="Calibri"/>
        <family val="2"/>
        <scheme val="minor"/>
      </rPr>
      <t>Instructions:</t>
    </r>
    <r>
      <rPr>
        <sz val="14"/>
        <color theme="1"/>
        <rFont val="Calibri"/>
        <family val="2"/>
        <scheme val="minor"/>
      </rPr>
      <t xml:space="preserve">  Browse the list of Homegrown Innovations in the list below.  You can use the filters and search features in excel to help find an innovation.  To search for a specific keyword, click on "Search Innovations" below.  Enter a keyword to see a list of innovations that contain that keyword. To view the entire innovation entry or print an innovation, click "View Innovation in Printable View" below. </t>
    </r>
  </si>
  <si>
    <r>
      <t xml:space="preserve">This spreadsheet contains innovations that were developed and deployed by agencies across the country and includes best practices highlighted at State Innovation Challenges.
</t>
    </r>
    <r>
      <rPr>
        <sz val="10"/>
        <color theme="1"/>
        <rFont val="Calibri"/>
        <family val="2"/>
        <scheme val="minor"/>
      </rPr>
      <t xml:space="preserve">
</t>
    </r>
    <r>
      <rPr>
        <sz val="10"/>
        <color theme="9" tint="-0.499984740745262"/>
        <rFont val="Calibri"/>
        <family val="2"/>
        <scheme val="minor"/>
      </rPr>
      <t>Disclaimer: The U.S. Government does not endorse products or manufacturers. Trademarks or manufacturers’ names appear in this National STIC Network Showcase only because they are considered essential to the objective of the National STIC Network Showcase. They are included for informational purposes only and are not intended to reflect a preference, approval, or endorsement of any one product or entity.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</si>
</sst>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8"/>
      <color theme="1"/>
      <name val="Calibri"/>
      <family val="2"/>
      <scheme val="minor"/>
    </font>
    <font>
      <sz val="10"/>
      <name val="Calibri"/>
      <family val="2"/>
    </font>
    <font>
      <sz val="12"/>
      <color theme="1"/>
      <name val="Calibri"/>
      <family val="2"/>
      <scheme val="minor"/>
    </font>
    <font>
      <i/>
      <sz val="12"/>
      <color theme="1"/>
      <name val="Calibri"/>
      <family val="2"/>
      <scheme val="minor"/>
    </font>
    <font>
      <sz val="8"/>
      <name val="Calibri"/>
      <family val="2"/>
      <scheme val="minor"/>
    </font>
    <font>
      <u/>
      <sz val="12"/>
      <color theme="10"/>
      <name val="Calibri"/>
      <family val="2"/>
      <scheme val="minor"/>
    </font>
    <font>
      <sz val="12"/>
      <color rgb="FF000000"/>
      <name val="Calibri"/>
      <family val="2"/>
      <scheme val="minor"/>
    </font>
    <font>
      <sz val="12"/>
      <name val="Calibri"/>
      <family val="2"/>
      <scheme val="minor"/>
    </font>
    <font>
      <u/>
      <sz val="12"/>
      <color rgb="FF0563C1"/>
      <name val="Calibri"/>
      <family val="2"/>
      <scheme val="minor"/>
    </font>
    <font>
      <i/>
      <sz val="11"/>
      <color theme="1"/>
      <name val="Calibri"/>
      <family val="2"/>
      <scheme val="minor"/>
    </font>
    <font>
      <b/>
      <sz val="16"/>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sz val="18"/>
      <color theme="1"/>
      <name val="Calibri"/>
      <family val="2"/>
      <scheme val="minor"/>
    </font>
    <font>
      <sz val="10"/>
      <color theme="9" tint="-0.499984740745262"/>
      <name val="Calibri"/>
      <family val="2"/>
      <scheme val="minor"/>
    </font>
    <font>
      <b/>
      <u/>
      <sz val="16"/>
      <color theme="10"/>
      <name val="Calibri"/>
      <family val="2"/>
      <scheme val="minor"/>
    </font>
    <font>
      <sz val="10"/>
      <color theme="1"/>
      <name val="Calibri"/>
      <family val="2"/>
      <scheme val="minor"/>
    </font>
    <font>
      <b/>
      <sz val="15"/>
      <color theme="0"/>
      <name val="Calibri"/>
      <family val="2"/>
      <scheme val="minor"/>
    </font>
    <font>
      <b/>
      <sz val="16"/>
      <name val="Calibri"/>
      <family val="2"/>
      <scheme val="minor"/>
    </font>
    <font>
      <b/>
      <sz val="20"/>
      <name val="Calibri"/>
      <family val="2"/>
      <scheme val="minor"/>
    </font>
    <font>
      <b/>
      <u/>
      <sz val="20"/>
      <color theme="3"/>
      <name val="Calibri"/>
      <family val="2"/>
      <scheme val="minor"/>
    </font>
    <font>
      <sz val="2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DEBE9"/>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9" tint="0.59996337778862885"/>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indexed="64"/>
      </bottom>
      <diagonal/>
    </border>
    <border>
      <left/>
      <right/>
      <top/>
      <bottom style="thin">
        <color indexed="64"/>
      </bottom>
      <diagonal/>
    </border>
    <border>
      <left/>
      <right style="thin">
        <color theme="0"/>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3">
    <xf numFmtId="0" fontId="0" fillId="0" borderId="0"/>
    <xf numFmtId="0" fontId="36"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2" fillId="0" borderId="3" applyNumberFormat="0" applyFill="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38" fillId="33" borderId="0" applyNumberFormat="0" applyAlignment="0" applyProtection="0"/>
    <xf numFmtId="0" fontId="6" fillId="5" borderId="5" applyNumberFormat="0" applyAlignment="0" applyProtection="0"/>
    <xf numFmtId="0" fontId="7" fillId="5" borderId="4" applyNumberFormat="0" applyAlignment="0" applyProtection="0"/>
    <xf numFmtId="0" fontId="37" fillId="39" borderId="0" applyNumberFormat="0" applyAlignment="0" applyProtection="0"/>
    <xf numFmtId="0" fontId="8" fillId="6" borderId="6" applyNumberFormat="0" applyAlignment="0" applyProtection="0"/>
    <xf numFmtId="0" fontId="9" fillId="0" borderId="0" applyNumberFormat="0" applyFill="0" applyBorder="0" applyAlignment="0" applyProtection="0"/>
    <xf numFmtId="0" fontId="1" fillId="7" borderId="7" applyNumberFormat="0" applyFont="0" applyAlignment="0" applyProtection="0"/>
    <xf numFmtId="0" fontId="10" fillId="0" borderId="0" applyNumberFormat="0" applyFill="0" applyBorder="0" applyAlignment="0" applyProtection="0"/>
    <xf numFmtId="0" fontId="11" fillId="0" borderId="8" applyNumberFormat="0" applyFill="0" applyAlignment="0" applyProtection="0"/>
    <xf numFmtId="0" fontId="12"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4" fillId="0" borderId="0" applyNumberFormat="0" applyFill="0" applyBorder="0" applyAlignment="0" applyProtection="0"/>
  </cellStyleXfs>
  <cellXfs count="144">
    <xf numFmtId="0" fontId="0" fillId="0" borderId="0" xfId="0"/>
    <xf numFmtId="0" fontId="13" fillId="0" borderId="0" xfId="0" applyFont="1" applyAlignment="1">
      <alignment vertical="center"/>
    </xf>
    <xf numFmtId="0" fontId="13"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13"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0" fontId="0" fillId="0" borderId="0" xfId="0" applyFill="1" applyAlignment="1">
      <alignment horizontal="left" vertical="center" wrapText="1"/>
    </xf>
    <xf numFmtId="0" fontId="14" fillId="0" borderId="0" xfId="42" applyAlignment="1">
      <alignment vertical="center"/>
    </xf>
    <xf numFmtId="0" fontId="15" fillId="0" borderId="0" xfId="0" applyFont="1" applyAlignment="1">
      <alignment horizontal="left" vertical="center"/>
    </xf>
    <xf numFmtId="0" fontId="14" fillId="0" borderId="0" xfId="42" applyAlignment="1">
      <alignment horizontal="left" vertical="center" wrapText="1"/>
    </xf>
    <xf numFmtId="0" fontId="14" fillId="0" borderId="0" xfId="42" applyFill="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top" wrapText="1"/>
    </xf>
    <xf numFmtId="0" fontId="20" fillId="0" borderId="0" xfId="42" applyFont="1" applyAlignment="1">
      <alignment horizontal="left" vertical="top" wrapText="1"/>
    </xf>
    <xf numFmtId="0" fontId="17" fillId="0" borderId="0" xfId="0" applyFont="1" applyAlignment="1">
      <alignment vertical="center"/>
    </xf>
    <xf numFmtId="0" fontId="0" fillId="0" borderId="0" xfId="0" applyAlignment="1">
      <alignment vertical="top"/>
    </xf>
    <xf numFmtId="0" fontId="0" fillId="0" borderId="0" xfId="0" applyAlignment="1">
      <alignment horizontal="left" vertical="top" wrapText="1"/>
    </xf>
    <xf numFmtId="0" fontId="17"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vertical="top" wrapText="1"/>
    </xf>
    <xf numFmtId="0" fontId="22" fillId="0" borderId="0" xfId="0" applyFont="1" applyAlignment="1">
      <alignment horizontal="left" vertical="top" wrapText="1"/>
    </xf>
    <xf numFmtId="0" fontId="17" fillId="0" borderId="0" xfId="0" applyFont="1" applyFill="1" applyAlignment="1">
      <alignment horizontal="left" vertical="top" wrapText="1"/>
    </xf>
    <xf numFmtId="0" fontId="20" fillId="0" borderId="0" xfId="42" applyFont="1" applyAlignment="1">
      <alignment vertical="top" wrapText="1"/>
    </xf>
    <xf numFmtId="0" fontId="21" fillId="32" borderId="0" xfId="0" applyFont="1" applyFill="1" applyAlignment="1">
      <alignment vertical="top" wrapText="1"/>
    </xf>
    <xf numFmtId="0" fontId="14" fillId="0" borderId="0" xfId="42"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center" vertical="top"/>
    </xf>
    <xf numFmtId="0" fontId="21" fillId="0" borderId="0" xfId="0" applyFont="1" applyAlignment="1">
      <alignment vertical="top"/>
    </xf>
    <xf numFmtId="0" fontId="23" fillId="0" borderId="0" xfId="0" applyFont="1" applyAlignment="1">
      <alignment vertical="top"/>
    </xf>
    <xf numFmtId="0" fontId="22" fillId="0" borderId="0" xfId="0" applyFont="1" applyAlignment="1">
      <alignment horizontal="center" vertical="top"/>
    </xf>
    <xf numFmtId="0" fontId="20" fillId="0" borderId="0" xfId="42" applyFont="1" applyFill="1" applyAlignment="1">
      <alignment horizontal="left" vertical="top" wrapText="1"/>
    </xf>
    <xf numFmtId="0" fontId="20" fillId="32" borderId="0" xfId="42" applyFont="1" applyFill="1" applyAlignment="1">
      <alignment vertical="top" wrapText="1"/>
    </xf>
    <xf numFmtId="0" fontId="20" fillId="0" borderId="0" xfId="42" applyFont="1" applyAlignment="1">
      <alignment vertical="top"/>
    </xf>
    <xf numFmtId="0" fontId="0" fillId="0" borderId="0" xfId="0" applyAlignment="1">
      <alignment vertical="top" wrapText="1"/>
    </xf>
    <xf numFmtId="0" fontId="0" fillId="0" borderId="0" xfId="0" applyAlignment="1">
      <alignment wrapText="1"/>
    </xf>
    <xf numFmtId="0" fontId="0" fillId="0" borderId="10" xfId="0" applyBorder="1"/>
    <xf numFmtId="0" fontId="0" fillId="0" borderId="12" xfId="0" applyBorder="1"/>
    <xf numFmtId="0" fontId="0" fillId="0" borderId="9"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12" fillId="0" borderId="19" xfId="0" applyFont="1" applyBorder="1"/>
    <xf numFmtId="0" fontId="12" fillId="0" borderId="20" xfId="0" applyFont="1" applyBorder="1"/>
    <xf numFmtId="0" fontId="12" fillId="0" borderId="21" xfId="0" applyFont="1" applyBorder="1"/>
    <xf numFmtId="0" fontId="0" fillId="0" borderId="22" xfId="0" applyBorder="1"/>
    <xf numFmtId="0" fontId="0" fillId="0" borderId="22" xfId="0" applyBorder="1" applyAlignment="1">
      <alignment vertical="top" wrapText="1"/>
    </xf>
    <xf numFmtId="0" fontId="14" fillId="0" borderId="16" xfId="42" applyBorder="1" applyAlignment="1">
      <alignment vertical="center" wrapText="1"/>
    </xf>
    <xf numFmtId="0" fontId="14" fillId="0" borderId="17" xfId="42" applyBorder="1" applyAlignment="1">
      <alignment vertical="center" wrapText="1"/>
    </xf>
    <xf numFmtId="0" fontId="14" fillId="0" borderId="18" xfId="42" applyBorder="1" applyAlignment="1">
      <alignment vertical="center" wrapText="1"/>
    </xf>
    <xf numFmtId="0" fontId="14" fillId="0" borderId="0" xfId="42"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22" xfId="0" applyBorder="1" applyAlignment="1">
      <alignment wrapText="1"/>
    </xf>
    <xf numFmtId="0" fontId="24" fillId="0" borderId="23" xfId="0" applyFont="1" applyBorder="1" applyAlignment="1">
      <alignment vertical="center"/>
    </xf>
    <xf numFmtId="0" fontId="0" fillId="0" borderId="24" xfId="0" applyBorder="1"/>
    <xf numFmtId="0" fontId="0" fillId="0" borderId="25" xfId="0" applyBorder="1"/>
    <xf numFmtId="0" fontId="12" fillId="0" borderId="22" xfId="0" applyFont="1" applyBorder="1" applyAlignment="1">
      <alignment wrapText="1"/>
    </xf>
    <xf numFmtId="0" fontId="14" fillId="0" borderId="13" xfId="42" applyBorder="1" applyAlignment="1">
      <alignment vertical="top" wrapText="1"/>
    </xf>
    <xf numFmtId="0" fontId="0" fillId="0" borderId="14" xfId="0" applyBorder="1" applyAlignment="1">
      <alignment vertical="top"/>
    </xf>
    <xf numFmtId="0" fontId="14" fillId="0" borderId="14" xfId="42" applyBorder="1" applyAlignment="1">
      <alignment vertical="top" wrapText="1"/>
    </xf>
    <xf numFmtId="0" fontId="24" fillId="0" borderId="11" xfId="0" applyFont="1" applyBorder="1" applyAlignment="1">
      <alignment vertical="center"/>
    </xf>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applyAlignment="1">
      <alignment wrapText="1"/>
    </xf>
    <xf numFmtId="0" fontId="0" fillId="0" borderId="20" xfId="0" applyBorder="1"/>
    <xf numFmtId="0" fontId="0" fillId="0" borderId="30" xfId="0" applyBorder="1"/>
    <xf numFmtId="0" fontId="0" fillId="0" borderId="31" xfId="0" applyBorder="1"/>
    <xf numFmtId="0" fontId="0" fillId="0" borderId="32" xfId="0" applyBorder="1"/>
    <xf numFmtId="0" fontId="17" fillId="0" borderId="0" xfId="0" applyFont="1" applyAlignment="1">
      <alignment horizontal="left" vertical="top" wrapText="1"/>
    </xf>
    <xf numFmtId="0" fontId="25" fillId="36" borderId="0" xfId="0" applyFont="1" applyFill="1" applyBorder="1" applyAlignment="1">
      <alignment vertical="center"/>
    </xf>
    <xf numFmtId="0" fontId="0" fillId="0" borderId="40" xfId="0" applyBorder="1"/>
    <xf numFmtId="0" fontId="0" fillId="0" borderId="41" xfId="0" applyBorder="1"/>
    <xf numFmtId="0" fontId="0" fillId="0" borderId="42" xfId="0" applyBorder="1"/>
    <xf numFmtId="0" fontId="0" fillId="0" borderId="33" xfId="0" applyBorder="1"/>
    <xf numFmtId="0" fontId="0" fillId="0" borderId="43" xfId="0" applyBorder="1"/>
    <xf numFmtId="0" fontId="24" fillId="0" borderId="0" xfId="0" applyFont="1" applyBorder="1" applyAlignment="1">
      <alignment vertical="center"/>
    </xf>
    <xf numFmtId="0" fontId="0" fillId="0" borderId="0" xfId="0" applyBorder="1"/>
    <xf numFmtId="0" fontId="0" fillId="0" borderId="33" xfId="0" applyBorder="1" applyAlignment="1">
      <alignment wrapText="1"/>
    </xf>
    <xf numFmtId="0" fontId="0" fillId="0" borderId="43" xfId="0" applyBorder="1" applyAlignment="1">
      <alignment vertical="top" wrapText="1"/>
    </xf>
    <xf numFmtId="0" fontId="0" fillId="0" borderId="44" xfId="0" applyBorder="1"/>
    <xf numFmtId="0" fontId="0" fillId="0" borderId="45" xfId="0" applyBorder="1"/>
    <xf numFmtId="0" fontId="11" fillId="0" borderId="0" xfId="0" applyFont="1" applyAlignment="1">
      <alignment vertical="center"/>
    </xf>
    <xf numFmtId="0" fontId="11" fillId="0" borderId="24" xfId="0" applyFont="1" applyBorder="1" applyAlignment="1">
      <alignment vertical="center"/>
    </xf>
    <xf numFmtId="0" fontId="11" fillId="0" borderId="10" xfId="0" applyFont="1" applyBorder="1" applyAlignment="1">
      <alignment vertical="center"/>
    </xf>
    <xf numFmtId="0" fontId="11" fillId="0" borderId="29" xfId="0" applyFont="1" applyBorder="1" applyAlignment="1">
      <alignment vertical="center"/>
    </xf>
    <xf numFmtId="0" fontId="0" fillId="0" borderId="0" xfId="0" applyAlignment="1">
      <alignment vertical="center" wrapText="1"/>
    </xf>
    <xf numFmtId="0" fontId="23" fillId="0" borderId="0" xfId="0" applyFont="1" applyAlignment="1">
      <alignment vertical="top" wrapText="1"/>
    </xf>
    <xf numFmtId="0" fontId="14" fillId="0" borderId="0" xfId="42" applyFill="1" applyAlignment="1">
      <alignment horizontal="left" vertical="top" wrapText="1"/>
    </xf>
    <xf numFmtId="0" fontId="17" fillId="0" borderId="0" xfId="0" applyFont="1" applyFill="1" applyAlignment="1">
      <alignment vertical="top" wrapText="1"/>
    </xf>
    <xf numFmtId="0" fontId="14" fillId="0" borderId="0" xfId="42" applyAlignment="1">
      <alignment wrapText="1"/>
    </xf>
    <xf numFmtId="0" fontId="17" fillId="35" borderId="0" xfId="0" applyFont="1" applyFill="1" applyAlignment="1">
      <alignment vertical="top" wrapText="1"/>
    </xf>
    <xf numFmtId="0" fontId="0" fillId="0" borderId="10" xfId="0" applyBorder="1" applyAlignment="1">
      <alignment vertical="center"/>
    </xf>
    <xf numFmtId="0" fontId="18" fillId="0" borderId="10" xfId="0" applyFont="1" applyBorder="1" applyAlignment="1">
      <alignment vertical="top" wrapText="1"/>
    </xf>
    <xf numFmtId="0" fontId="0" fillId="0" borderId="10" xfId="0" applyBorder="1" applyAlignment="1">
      <alignment vertical="top"/>
    </xf>
    <xf numFmtId="0" fontId="29" fillId="0" borderId="0" xfId="0" applyFont="1" applyAlignment="1">
      <alignment horizontal="center" vertical="top"/>
    </xf>
    <xf numFmtId="0" fontId="29" fillId="0" borderId="0" xfId="0" applyFont="1" applyAlignment="1">
      <alignment horizontal="center" vertical="top" wrapText="1"/>
    </xf>
    <xf numFmtId="0" fontId="14" fillId="0" borderId="0" xfId="42" applyFill="1" applyAlignment="1">
      <alignment wrapText="1"/>
    </xf>
    <xf numFmtId="0" fontId="30" fillId="35" borderId="0" xfId="0" applyFont="1" applyFill="1" applyAlignment="1">
      <alignment vertical="top" wrapText="1"/>
    </xf>
    <xf numFmtId="0" fontId="0" fillId="0" borderId="0" xfId="0" applyFont="1" applyAlignment="1">
      <alignment horizontal="left" vertical="top" wrapText="1"/>
    </xf>
    <xf numFmtId="0" fontId="0" fillId="0" borderId="10" xfId="0" applyFont="1" applyBorder="1" applyAlignment="1">
      <alignment vertical="center"/>
    </xf>
    <xf numFmtId="0" fontId="0" fillId="0" borderId="10" xfId="0" applyFont="1" applyBorder="1" applyAlignment="1">
      <alignment horizontal="left" vertical="top" wrapText="1"/>
    </xf>
    <xf numFmtId="0" fontId="0" fillId="0" borderId="0" xfId="0" applyFont="1" applyAlignment="1">
      <alignment vertical="center"/>
    </xf>
    <xf numFmtId="0" fontId="0" fillId="0" borderId="10" xfId="0" applyFont="1" applyBorder="1" applyAlignment="1">
      <alignmen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Alignment="1">
      <alignment vertical="top"/>
    </xf>
    <xf numFmtId="0" fontId="13" fillId="38" borderId="0" xfId="0" applyFont="1" applyFill="1" applyAlignment="1">
      <alignment vertical="top"/>
    </xf>
    <xf numFmtId="0" fontId="13" fillId="38" borderId="0" xfId="0" applyFont="1" applyFill="1" applyAlignment="1">
      <alignment vertical="center"/>
    </xf>
    <xf numFmtId="0" fontId="31" fillId="0" borderId="10" xfId="0" applyFont="1" applyFill="1" applyBorder="1" applyAlignment="1">
      <alignment horizontal="left" vertical="center" wrapText="1"/>
    </xf>
    <xf numFmtId="0" fontId="0" fillId="0" borderId="10" xfId="0" applyFont="1" applyBorder="1" applyAlignment="1">
      <alignment horizontal="center" vertical="top"/>
    </xf>
    <xf numFmtId="0" fontId="27" fillId="37" borderId="12" xfId="0" applyFont="1" applyFill="1" applyBorder="1" applyAlignment="1">
      <alignment horizontal="left" vertical="top" wrapText="1"/>
    </xf>
    <xf numFmtId="0" fontId="27" fillId="37" borderId="10" xfId="0" applyFont="1" applyFill="1" applyBorder="1" applyAlignment="1">
      <alignment horizontal="left" vertical="top" wrapText="1"/>
    </xf>
    <xf numFmtId="0" fontId="17" fillId="35" borderId="0" xfId="0" applyFont="1" applyFill="1" applyBorder="1" applyAlignment="1">
      <alignment horizontal="left" vertical="center" wrapText="1" indent="8"/>
    </xf>
    <xf numFmtId="0" fontId="32" fillId="0" borderId="0" xfId="42" applyFont="1" applyAlignment="1">
      <alignment horizontal="left" vertical="center"/>
    </xf>
    <xf numFmtId="0" fontId="32" fillId="0" borderId="43" xfId="42" applyFont="1" applyBorder="1" applyAlignment="1">
      <alignment horizontal="left" vertical="center"/>
    </xf>
    <xf numFmtId="0" fontId="26" fillId="0" borderId="34" xfId="0" applyFont="1" applyBorder="1" applyAlignment="1">
      <alignment horizontal="left" vertical="top" wrapText="1"/>
    </xf>
    <xf numFmtId="0" fontId="26" fillId="0" borderId="35" xfId="0" applyFont="1" applyBorder="1" applyAlignment="1">
      <alignment horizontal="left" vertical="top" wrapText="1"/>
    </xf>
    <xf numFmtId="0" fontId="26" fillId="0" borderId="36" xfId="0" applyFont="1" applyBorder="1" applyAlignment="1">
      <alignment horizontal="left" vertical="top" wrapText="1"/>
    </xf>
    <xf numFmtId="0" fontId="26" fillId="0" borderId="37" xfId="0" applyFont="1" applyBorder="1" applyAlignment="1">
      <alignment horizontal="left" vertical="top" wrapText="1"/>
    </xf>
    <xf numFmtId="0" fontId="26" fillId="0" borderId="38" xfId="0" applyFont="1" applyBorder="1" applyAlignment="1">
      <alignment horizontal="left" vertical="top" wrapText="1"/>
    </xf>
    <xf numFmtId="0" fontId="26" fillId="0" borderId="39"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24" fillId="0" borderId="38" xfId="0" applyFont="1" applyBorder="1" applyAlignment="1">
      <alignment horizontal="left" vertical="top" wrapText="1"/>
    </xf>
    <xf numFmtId="0" fontId="0" fillId="0" borderId="38" xfId="0" applyBorder="1" applyAlignment="1">
      <alignment horizontal="left" vertical="top" wrapText="1"/>
    </xf>
    <xf numFmtId="0" fontId="36" fillId="35" borderId="0" xfId="1" applyFill="1" applyBorder="1" applyAlignment="1">
      <alignment horizontal="left" vertical="center" wrapText="1"/>
    </xf>
    <xf numFmtId="0" fontId="34" fillId="38" borderId="1" xfId="2" applyFill="1" applyAlignment="1">
      <alignment horizontal="center" vertical="top"/>
    </xf>
    <xf numFmtId="0" fontId="34" fillId="38" borderId="1" xfId="2" applyFill="1" applyAlignment="1">
      <alignment horizontal="left" vertical="top" wrapText="1"/>
    </xf>
    <xf numFmtId="0" fontId="34" fillId="38" borderId="1" xfId="2" applyFill="1" applyAlignment="1">
      <alignment vertical="top"/>
    </xf>
    <xf numFmtId="0" fontId="36" fillId="0" borderId="0" xfId="1" applyBorder="1" applyAlignment="1">
      <alignment horizontal="right" vertical="center"/>
    </xf>
    <xf numFmtId="0" fontId="35" fillId="34" borderId="2" xfId="3" applyFill="1" applyAlignment="1" applyProtection="1">
      <alignment horizontal="left" vertical="top"/>
      <protection locked="0"/>
    </xf>
    <xf numFmtId="0" fontId="35" fillId="35" borderId="2" xfId="3" applyFill="1" applyAlignment="1" applyProtection="1">
      <alignment horizontal="left" vertical="center"/>
      <protection locked="0"/>
    </xf>
    <xf numFmtId="0" fontId="37" fillId="39" borderId="0" xfId="12" quotePrefix="1" applyAlignment="1">
      <alignment horizontal="center" vertical="center"/>
    </xf>
    <xf numFmtId="0" fontId="38" fillId="33" borderId="0" xfId="9" applyAlignment="1" applyProtection="1">
      <alignment horizontal="center" vertical="center"/>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6">
    <dxf>
      <alignment vertical="top" textRotation="0" indent="0" justifyLastLine="0" shrinkToFit="0" readingOrder="0"/>
    </dxf>
    <dxf>
      <fill>
        <patternFill patternType="solid">
          <fgColor indexed="64"/>
          <bgColor theme="4" tint="-0.499984740745262"/>
        </patternFill>
      </fill>
      <alignment vertical="top" textRotation="0" indent="0" justifyLastLine="0" shrinkToFit="0" readingOrder="0"/>
    </dxf>
    <dxf>
      <alignment horizontal="general"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font>
      <alignment horizontal="left" vertical="top" textRotation="0" wrapText="1" indent="0" justifyLastLine="0" shrinkToFit="0" readingOrder="0"/>
    </dxf>
    <dxf>
      <alignment horizontal="left" vertical="top" textRotation="0" wrapText="1" indent="0" justifyLastLine="0" shrinkToFit="0" readingOrder="0"/>
    </dxf>
    <dxf>
      <font>
        <b val="0"/>
      </font>
      <alignment horizontal="left" vertical="top" textRotation="0" wrapText="1" indent="0" justifyLastLine="0" shrinkToFit="0" readingOrder="0"/>
    </dxf>
    <dxf>
      <alignment horizontal="left" vertical="top" textRotation="0" wrapText="1" indent="0" justifyLastLine="0" shrinkToFit="0" readingOrder="0"/>
    </dxf>
    <dxf>
      <font>
        <b val="0"/>
      </font>
      <alignment horizontal="left" vertical="top" textRotation="0" wrapText="1" indent="0" justifyLastLine="0" shrinkToFit="0" readingOrder="0"/>
    </dxf>
    <dxf>
      <alignment horizontal="left" vertical="top" textRotation="0" wrapText="1" indent="0" justifyLastLine="0" shrinkToFit="0" readingOrder="0"/>
    </dxf>
    <dxf>
      <font>
        <b val="0"/>
      </font>
      <alignment horizontal="left" vertical="top" textRotation="0" wrapText="1" indent="0" justifyLastLine="0" shrinkToFit="0" readingOrder="0"/>
    </dxf>
    <dxf>
      <alignment horizontal="left" vertical="top" textRotation="0" wrapText="1" indent="0" justifyLastLine="0" shrinkToFit="0" readingOrder="0"/>
    </dxf>
    <dxf>
      <font>
        <b val="0"/>
      </font>
      <alignment horizontal="left" vertical="top" textRotation="0" wrapText="1" indent="0" justifyLastLine="0" shrinkToFit="0" readingOrder="0"/>
    </dxf>
    <dxf>
      <alignment horizontal="center" vertical="top" textRotation="0" wrapText="0" indent="0" justifyLastLine="0" shrinkToFit="0" readingOrder="0"/>
    </dxf>
    <dxf>
      <font>
        <b val="0"/>
      </font>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46566</xdr:colOff>
      <xdr:row>0</xdr:row>
      <xdr:rowOff>39158</xdr:rowOff>
    </xdr:from>
    <xdr:to>
      <xdr:col>1</xdr:col>
      <xdr:colOff>1799167</xdr:colOff>
      <xdr:row>4</xdr:row>
      <xdr:rowOff>7781</xdr:rowOff>
    </xdr:to>
    <xdr:pic>
      <xdr:nvPicPr>
        <xdr:cNvPr id="2" name="Picture 1" descr="Home Grown State and local Innovations Logo">
          <a:extLst>
            <a:ext uri="{FF2B5EF4-FFF2-40B4-BE49-F238E27FC236}">
              <a16:creationId xmlns:a16="http://schemas.microsoft.com/office/drawing/2014/main" id="{FC7D04DB-D3B2-4ADC-9E6C-040EA8AA5F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66" y="39158"/>
          <a:ext cx="2377018" cy="1926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771526</xdr:colOff>
      <xdr:row>0</xdr:row>
      <xdr:rowOff>66675</xdr:rowOff>
    </xdr:from>
    <xdr:to>
      <xdr:col>30</xdr:col>
      <xdr:colOff>1800226</xdr:colOff>
      <xdr:row>2</xdr:row>
      <xdr:rowOff>271772</xdr:rowOff>
    </xdr:to>
    <xdr:pic>
      <xdr:nvPicPr>
        <xdr:cNvPr id="2" name="Picture 1" descr="Home Grown State and local Innovations Logo">
          <a:extLst>
            <a:ext uri="{FF2B5EF4-FFF2-40B4-BE49-F238E27FC236}">
              <a16:creationId xmlns:a16="http://schemas.microsoft.com/office/drawing/2014/main" id="{7E919164-DD04-4F50-9B40-2566E88440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87826" y="66675"/>
          <a:ext cx="1028700" cy="833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1266825</xdr:colOff>
      <xdr:row>0</xdr:row>
      <xdr:rowOff>38100</xdr:rowOff>
    </xdr:from>
    <xdr:to>
      <xdr:col>5</xdr:col>
      <xdr:colOff>2124075</xdr:colOff>
      <xdr:row>2</xdr:row>
      <xdr:rowOff>199489</xdr:rowOff>
    </xdr:to>
    <xdr:pic>
      <xdr:nvPicPr>
        <xdr:cNvPr id="2" name="Picture 1" descr="Home Grown State and local Innovations Logo">
          <a:extLst>
            <a:ext uri="{FF2B5EF4-FFF2-40B4-BE49-F238E27FC236}">
              <a16:creationId xmlns:a16="http://schemas.microsoft.com/office/drawing/2014/main" id="{239EB42C-FAA7-46AE-B783-A22341706A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4875" y="38100"/>
          <a:ext cx="857250" cy="69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66675</xdr:colOff>
      <xdr:row>1</xdr:row>
      <xdr:rowOff>66673</xdr:rowOff>
    </xdr:from>
    <xdr:to>
      <xdr:col>3</xdr:col>
      <xdr:colOff>0</xdr:colOff>
      <xdr:row>1</xdr:row>
      <xdr:rowOff>2105024</xdr:rowOff>
    </xdr:to>
    <mc:AlternateContent xmlns:mc="http://schemas.openxmlformats.org/markup-compatibility/2006" xmlns:sle15="http://schemas.microsoft.com/office/drawing/2012/slicer">
      <mc:Choice Requires="sle15">
        <xdr:graphicFrame macro="">
          <xdr:nvGraphicFramePr>
            <xdr:cNvPr id="2" name="Topic Area (Room)">
              <a:extLst>
                <a:ext uri="{FF2B5EF4-FFF2-40B4-BE49-F238E27FC236}">
                  <a16:creationId xmlns:a16="http://schemas.microsoft.com/office/drawing/2014/main" id="{48449D77-10B7-4B5F-9564-3D77C1ACEFFF}"/>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Topic Area (Room)"/>
            </a:graphicData>
          </a:graphic>
        </xdr:graphicFrame>
      </mc:Choice>
      <mc:Fallback xmlns="">
        <xdr:sp macro="" textlink="">
          <xdr:nvSpPr>
            <xdr:cNvPr id="0" name=""/>
            <xdr:cNvSpPr>
              <a:spLocks noTextEdit="1"/>
            </xdr:cNvSpPr>
          </xdr:nvSpPr>
          <xdr:spPr>
            <a:xfrm>
              <a:off x="66675" y="476248"/>
              <a:ext cx="7858125" cy="203835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38097</xdr:colOff>
      <xdr:row>1</xdr:row>
      <xdr:rowOff>57150</xdr:rowOff>
    </xdr:from>
    <xdr:to>
      <xdr:col>3</xdr:col>
      <xdr:colOff>7077074</xdr:colOff>
      <xdr:row>1</xdr:row>
      <xdr:rowOff>2114550</xdr:rowOff>
    </xdr:to>
    <mc:AlternateContent xmlns:mc="http://schemas.openxmlformats.org/markup-compatibility/2006" xmlns:sle15="http://schemas.microsoft.com/office/drawing/2012/slicer">
      <mc:Choice Requires="sle15">
        <xdr:graphicFrame macro="">
          <xdr:nvGraphicFramePr>
            <xdr:cNvPr id="3" name="STIC">
              <a:extLst>
                <a:ext uri="{FF2B5EF4-FFF2-40B4-BE49-F238E27FC236}">
                  <a16:creationId xmlns:a16="http://schemas.microsoft.com/office/drawing/2014/main" id="{29AC6F05-A1C4-448F-98BC-49ABE4E231D2}"/>
                </a:ext>
              </a:extLst>
            </xdr:cNvPr>
            <xdr:cNvGraphicFramePr/>
          </xdr:nvGraphicFramePr>
          <xdr:xfrm>
            <a:off x="0" y="0"/>
            <a:ext cx="0" cy="0"/>
          </xdr:xfrm>
          <a:graphic>
            <a:graphicData uri="http://schemas.microsoft.com/office/drawing/2010/slicer">
              <sle:slicer xmlns:sle="http://schemas.microsoft.com/office/drawing/2010/slicer" name="STIC"/>
            </a:graphicData>
          </a:graphic>
        </xdr:graphicFrame>
      </mc:Choice>
      <mc:Fallback xmlns="">
        <xdr:sp macro="" textlink="">
          <xdr:nvSpPr>
            <xdr:cNvPr id="0" name=""/>
            <xdr:cNvSpPr>
              <a:spLocks noTextEdit="1"/>
            </xdr:cNvSpPr>
          </xdr:nvSpPr>
          <xdr:spPr>
            <a:xfrm>
              <a:off x="7962897" y="466725"/>
              <a:ext cx="7038977" cy="20574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pic_Area__Room" xr10:uid="{753DD3B5-2C4A-4615-9994-07C944846531}" sourceName="Topic Area (Room)">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IC" xr10:uid="{49B7D5F5-3E32-4CDD-9910-C0A7FEF22942}" sourceName="STIC">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opic Area (Room)" xr10:uid="{E04C88CB-4F09-40D2-8C04-C35766594AE1}" cache="Slicer_Topic_Area__Room" caption="Topic Area (Room)" columnCount="3" style="SlicerStyleDark1" rowHeight="457200"/>
  <slicer name="STIC" xr10:uid="{86105653-544D-45BA-A06A-AB7798C196B2}" cache="Slicer_STIC" caption="STIC" columnCount="8" style="SlicerStyleDark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E31C0F-DD82-4B36-BD80-1AE310024B1C}" name="Innovations" displayName="Innovations" ref="A5:N316" headerRowDxfId="1" dataDxfId="0">
  <autoFilter ref="A5:N316" xr:uid="{8B688210-B023-4DA2-B9C0-B694B48E7D73}"/>
  <sortState xmlns:xlrd2="http://schemas.microsoft.com/office/spreadsheetml/2017/richdata2" ref="A6:D250">
    <sortCondition ref="B5:B250"/>
  </sortState>
  <tableColumns count="14">
    <tableColumn id="2" xr3:uid="{E4342CE3-6C2B-44C5-B342-535A4B8F889E}" name="STIC" totalsRowLabel="Total" dataDxfId="35" totalsRowDxfId="34"/>
    <tableColumn id="3" xr3:uid="{C3FC0EFE-665F-433B-A1EC-D33BA33827EC}" name="Innovation Name" dataDxfId="33" totalsRowDxfId="32"/>
    <tableColumn id="4" xr3:uid="{1911CAA7-766D-4670-8025-E13058452B34}" name="Innovation Description (provided by STIC)" dataDxfId="31" totalsRowDxfId="30"/>
    <tableColumn id="6" xr3:uid="{8FC1DE76-8E7E-4299-BCFB-11443E4128B3}" name="STIC Showcase 1-pager, direct link to EDC Summit" dataDxfId="29" totalsRowDxfId="28"/>
    <tableColumn id="1" xr3:uid="{A6F12ED6-E8AA-41DB-BE7F-7D4D9565855D}" name="Overview of Innovation" dataDxfId="27" totalsRowDxfId="26"/>
    <tableColumn id="7" xr3:uid="{17718AF5-C53C-4543-BCAC-0642E750AC92}" name="Benefits" dataDxfId="25" totalsRowDxfId="24"/>
    <tableColumn id="8" xr3:uid="{B73923D8-8388-4409-A748-05FE38AC7AEF}" name="Find out More 1" dataDxfId="23" totalsRowDxfId="22"/>
    <tableColumn id="11" xr3:uid="{FD11581F-ACE8-4266-A4F2-DC3CBA6788F2}" name="Find out More 2" dataDxfId="21" totalsRowDxfId="20"/>
    <tableColumn id="12" xr3:uid="{A500A499-578C-451D-BA70-A43A99B36F19}" name="Find out More 3" dataDxfId="19" totalsRowDxfId="18"/>
    <tableColumn id="14" xr3:uid="{BF0E7C50-8DC5-4E4D-8D0A-119A96B7708C}" name="Find out More 4" dataDxfId="17" totalsRowDxfId="16"/>
    <tableColumn id="15" xr3:uid="{BF28FE68-5F52-405A-AE48-3A0868A22949}" name="Find out More 5" dataDxfId="15" totalsRowDxfId="14"/>
    <tableColumn id="9" xr3:uid="{1F6F0770-35FC-42E0-99AE-F64732CE3FBF}" name="Contact" dataDxfId="13" totalsRowDxfId="12"/>
    <tableColumn id="10" xr3:uid="{5F8B97F6-83C8-4DBC-B7FA-05E0E20BD213}" name="Keywords" dataDxfId="11" totalsRowDxfId="10"/>
    <tableColumn id="13" xr3:uid="{48442203-A2FF-41D1-9719-B71B98D2A7C2}" name="Topic Areas" totalsRowFunction="count" dataDxfId="9" totalsRowDxfId="8"/>
  </tableColumns>
  <tableStyleInfo name="TableStyleMedium4"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079191-2745-456E-9372-4E124963CB30}" name="Table1" displayName="Table1" ref="A3:F683" totalsRowShown="0">
  <autoFilter ref="A3:F683" xr:uid="{8B688210-B023-4DA2-B9C0-B694B48E7D73}"/>
  <sortState xmlns:xlrd2="http://schemas.microsoft.com/office/spreadsheetml/2017/richdata2" ref="A4:F683">
    <sortCondition ref="C3:C683"/>
  </sortState>
  <tableColumns count="6">
    <tableColumn id="1" xr3:uid="{8E50A128-EA23-49FB-ADD3-0B92AC54C65E}" name="Topic Area (Room)" dataDxfId="7"/>
    <tableColumn id="2" xr3:uid="{4E444E91-5EFE-4F65-AA7A-3E9DA5289533}" name="STIC" dataDxfId="6"/>
    <tableColumn id="3" xr3:uid="{DF6CE163-A01E-4498-B936-CFD2892C92BE}" name="Innovation Name (provided by STIC)" dataDxfId="5"/>
    <tableColumn id="4" xr3:uid="{C679A30A-6473-4133-A2DF-E778177B9FCC}" name="Innovation Description (provided by STIC)" dataDxfId="4"/>
    <tableColumn id="6" xr3:uid="{B7DCA91E-36F9-4B80-85D4-78DD6E64C91D}" name="STIC Showcase 1-pager, direct link to EDC Summit" dataDxfId="3"/>
    <tableColumn id="5" xr3:uid="{C508B688-BED9-43AF-AC3A-4D7A6B8F0111}" name="State DOT Web Link for more information" dataDxfId="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dn-aws.labroots.com/479/2564/SC_Updating_511_System_to_including_Crowdsourced_Data_16052888059952202.pdf" TargetMode="External"/><Relationship Id="rId299" Type="http://schemas.openxmlformats.org/officeDocument/2006/relationships/hyperlink" Target="https://www.fhwa.dot.gov/planning/megaregions/partnerships/" TargetMode="External"/><Relationship Id="rId671" Type="http://schemas.openxmlformats.org/officeDocument/2006/relationships/hyperlink" Target="https://safety.fhwa.dot.gov/rsdp/safety_casestudies.aspx" TargetMode="External"/><Relationship Id="rId21" Type="http://schemas.openxmlformats.org/officeDocument/2006/relationships/hyperlink" Target="https://cdn-aws.labroots.com/479/2564/Indiana_Project_Bundling_using_Machine_Learning_16061846635267029.pdf" TargetMode="External"/><Relationship Id="rId63" Type="http://schemas.openxmlformats.org/officeDocument/2006/relationships/hyperlink" Target="https://cdn-aws.labroots.com/479/2564/FLH_Helical_Piles_1605537861680964.pdf" TargetMode="External"/><Relationship Id="rId159" Type="http://schemas.openxmlformats.org/officeDocument/2006/relationships/hyperlink" Target="https://cdn-aws.labroots.com/479/2564/EDC_Summit_Innovation_Showcase_-_Unpaving_Roads_16039947351374222.pdf" TargetMode="External"/><Relationship Id="rId324" Type="http://schemas.openxmlformats.org/officeDocument/2006/relationships/hyperlink" Target="https://www.fhwa.dot.gov/clas/babm/" TargetMode="External"/><Relationship Id="rId366" Type="http://schemas.openxmlformats.org/officeDocument/2006/relationships/hyperlink" Target="https://www.codot.gov/business/process-improvement/larger-process-improvement-efforts/friction-sensors" TargetMode="External"/><Relationship Id="rId531" Type="http://schemas.openxmlformats.org/officeDocument/2006/relationships/hyperlink" Target="https://www.njdottechtransfer.net/2020/06/12/development-of-rttspms/&#8203;" TargetMode="External"/><Relationship Id="rId573" Type="http://schemas.openxmlformats.org/officeDocument/2006/relationships/hyperlink" Target="https://researchprojects.dot.state.mn.us/projectpages/pages/projectDetails.jsf?id=23099&amp;type=CONTRACT&amp;jftfdi=&amp;jffi=projectDetails%3Fid%3D23099%26type%3DCONTRACT" TargetMode="External"/><Relationship Id="rId629" Type="http://schemas.openxmlformats.org/officeDocument/2006/relationships/hyperlink" Target="https://iowadot.gov/bridge/Bridge-and-Culvert-Standards/Bridge-Standards" TargetMode="External"/><Relationship Id="rId170" Type="http://schemas.openxmlformats.org/officeDocument/2006/relationships/hyperlink" Target="https://cdn-aws.labroots.com/479/2564/North_Carolina_UAS_for_Aerial_Herbicide_Spraying_16050075934939982.pdf" TargetMode="External"/><Relationship Id="rId226" Type="http://schemas.openxmlformats.org/officeDocument/2006/relationships/hyperlink" Target="https://cdn-aws.labroots.com/479/2564/Texas_GoCarma_16073625310251127.pdf" TargetMode="External"/><Relationship Id="rId433" Type="http://schemas.openxmlformats.org/officeDocument/2006/relationships/hyperlink" Target="https://tinyurl.com/uas-trr" TargetMode="External"/><Relationship Id="rId268" Type="http://schemas.openxmlformats.org/officeDocument/2006/relationships/hyperlink" Target="mailto:glukes@utah.gov" TargetMode="External"/><Relationship Id="rId475" Type="http://schemas.openxmlformats.org/officeDocument/2006/relationships/hyperlink" Target="https://safety.fhwa.dot.gov/road_diets/" TargetMode="External"/><Relationship Id="rId640" Type="http://schemas.openxmlformats.org/officeDocument/2006/relationships/hyperlink" Target="https://highways.dot.gov/federal-lands/projects/wy/nps-yell-13-11" TargetMode="External"/><Relationship Id="rId682" Type="http://schemas.openxmlformats.org/officeDocument/2006/relationships/hyperlink" Target="https://www.novaregion.org/DocumentCenter/%20View/12191/PAC-Presentation-Arlington%02REGIONAL" TargetMode="External"/><Relationship Id="rId32" Type="http://schemas.openxmlformats.org/officeDocument/2006/relationships/hyperlink" Target="https://cdn-aws.labroots.com/479/2564/Michigan_Culvert_Invert_Lining_16071967903879648.pdf" TargetMode="External"/><Relationship Id="rId74" Type="http://schemas.openxmlformats.org/officeDocument/2006/relationships/hyperlink" Target="https://cdn-aws.labroots.com/479/2564/Indiana_LED_Roadway_Lighting_16050469445348151.pdf" TargetMode="External"/><Relationship Id="rId128" Type="http://schemas.openxmlformats.org/officeDocument/2006/relationships/hyperlink" Target="https://cdn-aws.labroots.com/479/2564/Idaho_Back_up_striping_16062289374982665.pdf" TargetMode="External"/><Relationship Id="rId335" Type="http://schemas.openxmlformats.org/officeDocument/2006/relationships/hyperlink" Target="https://dot.ca.gov/caltrans-near-me/district-5&#8203;" TargetMode="External"/><Relationship Id="rId377" Type="http://schemas.openxmlformats.org/officeDocument/2006/relationships/hyperlink" Target="https://docs.google.com/forms/d/e/1FAIpQLScLiIxFeUMrUhV8BfTDUS1yi7xURUSDh-7nvPFTEsaxX8-WyA/viewform?usp=sf_link" TargetMode="External"/><Relationship Id="rId500" Type="http://schemas.openxmlformats.org/officeDocument/2006/relationships/hyperlink" Target="http://txstic.org/" TargetMode="External"/><Relationship Id="rId542" Type="http://schemas.openxmlformats.org/officeDocument/2006/relationships/hyperlink" Target="https://www.facebook.com/UNHT2CenterLTAP" TargetMode="External"/><Relationship Id="rId584" Type="http://schemas.openxmlformats.org/officeDocument/2006/relationships/hyperlink" Target="https://www.woodtv.com/news/michigan/mdot-tests-out-new-signs-to-keep-crews-safe/" TargetMode="External"/><Relationship Id="rId5" Type="http://schemas.openxmlformats.org/officeDocument/2006/relationships/hyperlink" Target="https://cdn-aws.labroots.com/479/2564/Build_a_Better_Mousetrap_Culvert_Inspection_Mobile_Application_16050495071749735.pdf" TargetMode="External"/><Relationship Id="rId181" Type="http://schemas.openxmlformats.org/officeDocument/2006/relationships/hyperlink" Target="https://cdn-aws.labroots.com/479/2564/Arizona_ADOT%E2%80%99s_I-17_Wrong_Way_Vehicle_Detection_Pilot_Project_16057247009074931.pdf" TargetMode="External"/><Relationship Id="rId237" Type="http://schemas.openxmlformats.org/officeDocument/2006/relationships/hyperlink" Target="https://cdn-aws.labroots.com/479/2564/New_Hampshire_Stone_Template_16049298201974907.pdf" TargetMode="External"/><Relationship Id="rId402" Type="http://schemas.openxmlformats.org/officeDocument/2006/relationships/hyperlink" Target="http://www.flcompletestreets.com/" TargetMode="External"/><Relationship Id="rId279" Type="http://schemas.openxmlformats.org/officeDocument/2006/relationships/hyperlink" Target="https://mpa.maryland.gov/" TargetMode="External"/><Relationship Id="rId444" Type="http://schemas.openxmlformats.org/officeDocument/2006/relationships/hyperlink" Target="https://streetlightdata.com/" TargetMode="External"/><Relationship Id="rId486" Type="http://schemas.openxmlformats.org/officeDocument/2006/relationships/hyperlink" Target="https://safety.fhwa.dot.gov/road_diets/case_studies/" TargetMode="External"/><Relationship Id="rId651" Type="http://schemas.openxmlformats.org/officeDocument/2006/relationships/hyperlink" Target="https://www.youtube.com/watch?v=-JDi8h3apsc&amp;feature=youtu.be" TargetMode="External"/><Relationship Id="rId693" Type="http://schemas.openxmlformats.org/officeDocument/2006/relationships/hyperlink" Target="https://www.santamonica.gov/" TargetMode="External"/><Relationship Id="rId707" Type="http://schemas.openxmlformats.org/officeDocument/2006/relationships/hyperlink" Target="https://www.michigan.gov/documents/%20mdot/SPR-1682-Spotlight_666713_7.pdf" TargetMode="External"/><Relationship Id="rId43" Type="http://schemas.openxmlformats.org/officeDocument/2006/relationships/hyperlink" Target="https://cdn-aws.labroots.com/479/2564/WSDOT-IRVM_11_10_2020_16071979324937707.pdf" TargetMode="External"/><Relationship Id="rId139" Type="http://schemas.openxmlformats.org/officeDocument/2006/relationships/hyperlink" Target="https://cdn-aws.labroots.com/479/2564/Build_a_Better_Mousetrap_Old_Guardrails_Find_New_Purpose_16050501972059327.pdf" TargetMode="External"/><Relationship Id="rId290" Type="http://schemas.openxmlformats.org/officeDocument/2006/relationships/hyperlink" Target="https://azdot.gov/about/inside-adot/ams-success-stories" TargetMode="External"/><Relationship Id="rId304" Type="http://schemas.openxmlformats.org/officeDocument/2006/relationships/hyperlink" Target="https://wsdot.wa.gov/maintenance/accountability-process" TargetMode="External"/><Relationship Id="rId346" Type="http://schemas.openxmlformats.org/officeDocument/2006/relationships/hyperlink" Target="https://dot.ca.gov/news-releases/news-release-2020-024&#8203;" TargetMode="External"/><Relationship Id="rId388" Type="http://schemas.openxmlformats.org/officeDocument/2006/relationships/hyperlink" Target="http://www.virginiadot.org/vtrc/main/online_reports/pdf/21-R4.pdf&#8203;" TargetMode="External"/><Relationship Id="rId511" Type="http://schemas.openxmlformats.org/officeDocument/2006/relationships/hyperlink" Target="https://www.penndot.gov/about-us/PennDOT2020/virtual-innovation-week/virtual-exhibit-hall/Pages/Pervious-Pavement.aspx&#8203;" TargetMode="External"/><Relationship Id="rId553" Type="http://schemas.openxmlformats.org/officeDocument/2006/relationships/hyperlink" Target="https://www.youtube.com/watch?v=COSktOG0O6k&#8203;" TargetMode="External"/><Relationship Id="rId609" Type="http://schemas.openxmlformats.org/officeDocument/2006/relationships/hyperlink" Target="https://iowadot.gov/design/SRP/IndividualStandards/etc231.pdf" TargetMode="External"/><Relationship Id="rId85" Type="http://schemas.openxmlformats.org/officeDocument/2006/relationships/hyperlink" Target="https://cdn-aws.labroots.com/479/2564/EDC_Summit_Innovation_Showcase_MaineDOT_FRP_Drains_16043418739508183.pdf" TargetMode="External"/><Relationship Id="rId150" Type="http://schemas.openxmlformats.org/officeDocument/2006/relationships/hyperlink" Target="https://cdn-aws.labroots.com/479/2564/GDOT_Flash_Tracking-_Video_16050229331029949.mp4" TargetMode="External"/><Relationship Id="rId192" Type="http://schemas.openxmlformats.org/officeDocument/2006/relationships/hyperlink" Target="https://cdn-aws.labroots.com/479/2564/MO_Tailgate_Lever__16055682925776632.pdf" TargetMode="External"/><Relationship Id="rId206" Type="http://schemas.openxmlformats.org/officeDocument/2006/relationships/hyperlink" Target="https://cdn-aws.labroots.com/479/2564/UT_UAS_Integration_on_Incident_Management_Team_Vehicles_1605567134965155.pdf" TargetMode="External"/><Relationship Id="rId413" Type="http://schemas.openxmlformats.org/officeDocument/2006/relationships/hyperlink" Target="https://doi.org/10.1061/(ASCE)CO.1943-7862.0001061&#8203;" TargetMode="External"/><Relationship Id="rId595" Type="http://schemas.openxmlformats.org/officeDocument/2006/relationships/hyperlink" Target="http://www.lufft.com/" TargetMode="External"/><Relationship Id="rId248" Type="http://schemas.openxmlformats.org/officeDocument/2006/relationships/hyperlink" Target="https://www.youtube.com/embed/9c3h0H7QjW0" TargetMode="External"/><Relationship Id="rId455" Type="http://schemas.openxmlformats.org/officeDocument/2006/relationships/hyperlink" Target="https://www.fhwa.dot.gov/planning/public_involvement/vpi/fact_sheets/" TargetMode="External"/><Relationship Id="rId497" Type="http://schemas.openxmlformats.org/officeDocument/2006/relationships/hyperlink" Target="https://www.gocarma.com/dfw" TargetMode="External"/><Relationship Id="rId620" Type="http://schemas.openxmlformats.org/officeDocument/2006/relationships/hyperlink" Target="https://iowadot.gov/accessiblesidewalks/pdfs/CY20_IADOT_ADA_TP.pdf?ver=2012-05-11-093803-677" TargetMode="External"/><Relationship Id="rId662" Type="http://schemas.openxmlformats.org/officeDocument/2006/relationships/hyperlink" Target="http://www.dot.state.mn.us/research/reports/2019/201942G.pdf" TargetMode="External"/><Relationship Id="rId718" Type="http://schemas.openxmlformats.org/officeDocument/2006/relationships/hyperlink" Target="http://www.udot.utah.gov/go/innovation" TargetMode="External"/><Relationship Id="rId12" Type="http://schemas.openxmlformats.org/officeDocument/2006/relationships/hyperlink" Target="https://cdn-aws.labroots.com/479/2564/Florida_CAV_Business_Plan_16061799296192492.pdf" TargetMode="External"/><Relationship Id="rId108" Type="http://schemas.openxmlformats.org/officeDocument/2006/relationships/hyperlink" Target="https://cdn-aws.labroots.com/479/2564/North_Carolina_FREEVAL_16050069365553.pdf" TargetMode="External"/><Relationship Id="rId315" Type="http://schemas.openxmlformats.org/officeDocument/2006/relationships/hyperlink" Target="http://www.trb.org/Publications/Blurbs/173907.aspx" TargetMode="External"/><Relationship Id="rId357" Type="http://schemas.openxmlformats.org/officeDocument/2006/relationships/hyperlink" Target="https://www.codot.gov/business/proce%20process%20-improvement/larger%20larger-processprocess-improvementimprovement-efforts/2d%202d-hydraulichydraulic-modeling" TargetMode="External"/><Relationship Id="rId522" Type="http://schemas.openxmlformats.org/officeDocument/2006/relationships/hyperlink" Target="https://fiman.nc.gov/" TargetMode="External"/><Relationship Id="rId54" Type="http://schemas.openxmlformats.org/officeDocument/2006/relationships/hyperlink" Target="https://cdn-aws.labroots.com/479/2564/CO_Arapahoe_County_Glass_Grid_Dispenser_16072056180219948.pdf" TargetMode="External"/><Relationship Id="rId96" Type="http://schemas.openxmlformats.org/officeDocument/2006/relationships/hyperlink" Target="https://upstreamtechnologies.us/videos/SAFL-Baffle-Skunk.mp4" TargetMode="External"/><Relationship Id="rId161" Type="http://schemas.openxmlformats.org/officeDocument/2006/relationships/hyperlink" Target="https://cdn-aws.labroots.com/479/2564/MoDOT_JAWS_Debris_Remover_16061538447055812.pdf" TargetMode="External"/><Relationship Id="rId217" Type="http://schemas.openxmlformats.org/officeDocument/2006/relationships/hyperlink" Target="https://cdn-aws.labroots.com/479/2564/DC-_DDOT_Pilot_Vetting_16073110344513893.pdf" TargetMode="External"/><Relationship Id="rId399" Type="http://schemas.openxmlformats.org/officeDocument/2006/relationships/hyperlink" Target="https://www.fdot.gov/roadway/ada/adatraining.shtm" TargetMode="External"/><Relationship Id="rId564" Type="http://schemas.openxmlformats.org/officeDocument/2006/relationships/hyperlink" Target="https://www.youtube.com/watch?v=8FMWXQ3UiBo&amp;feature=youtu.be&amp;t=190" TargetMode="External"/><Relationship Id="rId259" Type="http://schemas.openxmlformats.org/officeDocument/2006/relationships/hyperlink" Target="https://itd.idaho.gov/itd/?target=innovation" TargetMode="External"/><Relationship Id="rId424" Type="http://schemas.openxmlformats.org/officeDocument/2006/relationships/hyperlink" Target="https://www.youtube.com/watch?v=LACYQRtSDtM&amp;feature=emb_title" TargetMode="External"/><Relationship Id="rId466" Type="http://schemas.openxmlformats.org/officeDocument/2006/relationships/hyperlink" Target="http://txstic.org/" TargetMode="External"/><Relationship Id="rId631" Type="http://schemas.openxmlformats.org/officeDocument/2006/relationships/hyperlink" Target="https://docs.lib.purdue.edu/cgi/viewcontent.cgi?article=3224&amp;context=jtrp" TargetMode="External"/><Relationship Id="rId673" Type="http://schemas.openxmlformats.org/officeDocument/2006/relationships/hyperlink" Target="https://wisconsindot.gov/rdwy/fdm/fd-11-38.pdf" TargetMode="External"/><Relationship Id="rId23" Type="http://schemas.openxmlformats.org/officeDocument/2006/relationships/hyperlink" Target="https://cdn-aws.labroots.com/479/2564/Iowa_Corrugated_Metal_Pipe_Banding_Tool_16050386845474827.pdf" TargetMode="External"/><Relationship Id="rId119" Type="http://schemas.openxmlformats.org/officeDocument/2006/relationships/hyperlink" Target="https://cdn-aws.labroots.com/479/2564/Texas_Exploring_Rapid_Repair_for_Embankment_Slope_Failure_16073624901295191.pdf" TargetMode="External"/><Relationship Id="rId270" Type="http://schemas.openxmlformats.org/officeDocument/2006/relationships/hyperlink" Target="https://dot.state.nm.us/content/dam/nmdot/Plans_Specs_Estimates/2019_Standard_Drawings.pdf&#8203;&#8203;" TargetMode="External"/><Relationship Id="rId326" Type="http://schemas.openxmlformats.org/officeDocument/2006/relationships/hyperlink" Target="https://www.fhwa.dot.gov/clas/babm/" TargetMode="External"/><Relationship Id="rId533" Type="http://schemas.openxmlformats.org/officeDocument/2006/relationships/hyperlink" Target="https://www.njdottechtransfer.net/share-your-ideas/build-better-mousetrap/&#8203;&#8203;" TargetMode="External"/><Relationship Id="rId65" Type="http://schemas.openxmlformats.org/officeDocument/2006/relationships/hyperlink" Target="https://cdn-aws.labroots.com/479/2564/Florida_DUOSS_16070061976073172.pdf" TargetMode="External"/><Relationship Id="rId130" Type="http://schemas.openxmlformats.org/officeDocument/2006/relationships/hyperlink" Target="https://cdn-aws.labroots.com/479/2564/Idaho_Heavy_Operator_Training_16062291907759058.pdf" TargetMode="External"/><Relationship Id="rId368" Type="http://schemas.openxmlformats.org/officeDocument/2006/relationships/hyperlink" Target="https://www.tosv.com/167/Public-Works" TargetMode="External"/><Relationship Id="rId575" Type="http://schemas.openxmlformats.org/officeDocument/2006/relationships/hyperlink" Target="http://www.mndot.gov/cavchallenge" TargetMode="External"/><Relationship Id="rId172" Type="http://schemas.openxmlformats.org/officeDocument/2006/relationships/hyperlink" Target="https://cdn-aws.labroots.com/479/2564/Ohio_-_Carroll_County_Ohio_Snow_Diverter_16071083584168139.pdf" TargetMode="External"/><Relationship Id="rId228" Type="http://schemas.openxmlformats.org/officeDocument/2006/relationships/hyperlink" Target="https://cdn-aws.labroots.com/479/2564/Utah_VPI_Mapping_and_Visualization_Tools_16055599587195003.pdf" TargetMode="External"/><Relationship Id="rId435" Type="http://schemas.openxmlformats.org/officeDocument/2006/relationships/hyperlink" Target="https://www.in.gov/indot/3231.htm" TargetMode="External"/><Relationship Id="rId477" Type="http://schemas.openxmlformats.org/officeDocument/2006/relationships/hyperlink" Target="https://safety.fhwa.dot.gov/road_diets/" TargetMode="External"/><Relationship Id="rId600" Type="http://schemas.openxmlformats.org/officeDocument/2006/relationships/hyperlink" Target="https://www.maine.gov/mdot/research/products/" TargetMode="External"/><Relationship Id="rId642" Type="http://schemas.openxmlformats.org/officeDocument/2006/relationships/hyperlink" Target="https://www.fdot.gov/traffic/its/projects-deploy/cv/connected-vehicles" TargetMode="External"/><Relationship Id="rId684" Type="http://schemas.openxmlformats.org/officeDocument/2006/relationships/hyperlink" Target="mailto:SHAContextGuide@mdot.Maryland.gov" TargetMode="External"/><Relationship Id="rId281" Type="http://schemas.openxmlformats.org/officeDocument/2006/relationships/hyperlink" Target="https://youtu.be/xH0LTG5i5jw," TargetMode="External"/><Relationship Id="rId337" Type="http://schemas.openxmlformats.org/officeDocument/2006/relationships/hyperlink" Target="https://youtu.be/5d5TkVCVeCs&#8203;" TargetMode="External"/><Relationship Id="rId502" Type="http://schemas.openxmlformats.org/officeDocument/2006/relationships/hyperlink" Target="http://library.ctr.utexas.edu/Presto/home/home.aspx" TargetMode="External"/><Relationship Id="rId34" Type="http://schemas.openxmlformats.org/officeDocument/2006/relationships/hyperlink" Target="https://cdn-aws.labroots.com/479/2564/Michigan_Unmanned_Surface_Vessels_for_Bridge_Scour_Inspection_16070070063289130.pdf" TargetMode="External"/><Relationship Id="rId76" Type="http://schemas.openxmlformats.org/officeDocument/2006/relationships/hyperlink" Target="https://cdn-aws.labroots.com/479/2564/Indiana_Risk_Based_Inspection_16050493254878359_16070066020984713.pdf" TargetMode="External"/><Relationship Id="rId141" Type="http://schemas.openxmlformats.org/officeDocument/2006/relationships/hyperlink" Target="https://cdn-aws.labroots.com/479/2564/Build_a_Better_Mousetrap_Spring_Load_Arm_Enhancement_16050505832747915.pdf" TargetMode="External"/><Relationship Id="rId379" Type="http://schemas.openxmlformats.org/officeDocument/2006/relationships/hyperlink" Target="https://deldot.gov/Programs/DSHSP/pdfs/OtherPedProjects/RRFBPosterFeb2020.pdf" TargetMode="External"/><Relationship Id="rId544" Type="http://schemas.openxmlformats.org/officeDocument/2006/relationships/hyperlink" Target="https://www.nh.gov/dot/org/projectdevelopment/materials/research/projects/26962x.htm" TargetMode="External"/><Relationship Id="rId586" Type="http://schemas.openxmlformats.org/officeDocument/2006/relationships/hyperlink" Target="https://www.youtube.com/watch?v=n37h99MqdT8" TargetMode="External"/><Relationship Id="rId7" Type="http://schemas.openxmlformats.org/officeDocument/2006/relationships/hyperlink" Target="https://cdn-aws.labroots.com/479/2564/California_Caltrans_Responder_System_16055446920802497.pdf" TargetMode="External"/><Relationship Id="rId183" Type="http://schemas.openxmlformats.org/officeDocument/2006/relationships/hyperlink" Target="https://cdn-aws.labroots.com/479/2564/DelDOT_Pothole_Program_16073101654207437.pdf" TargetMode="External"/><Relationship Id="rId239" Type="http://schemas.openxmlformats.org/officeDocument/2006/relationships/hyperlink" Target="https://cdn-aws.labroots.com/479/2564/NJDOT_Local_Safety_Peer_Exchanges_16061495366949015.pdf" TargetMode="External"/><Relationship Id="rId390" Type="http://schemas.openxmlformats.org/officeDocument/2006/relationships/hyperlink" Target="https://www.fdot.gov/cadd/downloads/documentation/fdotdigitaldelivery/fdotdigitaldelivery.shtm" TargetMode="External"/><Relationship Id="rId404" Type="http://schemas.openxmlformats.org/officeDocument/2006/relationships/hyperlink" Target="https://www.fdot.gov/traffic/traf-incident/tpas" TargetMode="External"/><Relationship Id="rId446" Type="http://schemas.openxmlformats.org/officeDocument/2006/relationships/hyperlink" Target="https://www.buildingabettergateway.com/" TargetMode="External"/><Relationship Id="rId611" Type="http://schemas.openxmlformats.org/officeDocument/2006/relationships/hyperlink" Target="https://iowaltap.iastate.edu/build-a-better-mousetrap-competition/" TargetMode="External"/><Relationship Id="rId653" Type="http://schemas.openxmlformats.org/officeDocument/2006/relationships/hyperlink" Target="https://drive.google.com/file/d/1rix0-QC2LA5gELbKMmV7TuxKYegE75sA/view?usp=sharing" TargetMode="External"/><Relationship Id="rId250" Type="http://schemas.openxmlformats.org/officeDocument/2006/relationships/hyperlink" Target="https://www.youtube.com/embed/D6KPeZ9mtZ0" TargetMode="External"/><Relationship Id="rId292" Type="http://schemas.openxmlformats.org/officeDocument/2006/relationships/hyperlink" Target="https://azdot.gov/adot-blog/dust-detection-and-warning-system-tracks-its-first-season" TargetMode="External"/><Relationship Id="rId306" Type="http://schemas.openxmlformats.org/officeDocument/2006/relationships/hyperlink" Target="https://www.transportation.gov/av/data/wzdx" TargetMode="External"/><Relationship Id="rId488" Type="http://schemas.openxmlformats.org/officeDocument/2006/relationships/hyperlink" Target="https://safety.fhwa.dot.gov/road_diets/case_studies/" TargetMode="External"/><Relationship Id="rId695" Type="http://schemas.openxmlformats.org/officeDocument/2006/relationships/hyperlink" Target="https://www.chicago.gov/city/en/depts/cdot.html" TargetMode="External"/><Relationship Id="rId709" Type="http://schemas.openxmlformats.org/officeDocument/2006/relationships/hyperlink" Target="https://youtu.be/bJnrMVSzKqs" TargetMode="External"/><Relationship Id="rId45" Type="http://schemas.openxmlformats.org/officeDocument/2006/relationships/hyperlink" Target="https://cdn-aws.labroots.com/479/2564/Wisconsin_Culvert_Asset_Management_program_CAMP_16061496965682600.pdf" TargetMode="External"/><Relationship Id="rId87" Type="http://schemas.openxmlformats.org/officeDocument/2006/relationships/hyperlink" Target="https://cdn-aws.labroots.com/479/2564/EDC_Summit_Innovation_Showcase_MaineDOT_Culvert_Diffuser_16039163413368092.pdf" TargetMode="External"/><Relationship Id="rId110" Type="http://schemas.openxmlformats.org/officeDocument/2006/relationships/hyperlink" Target="https://cdn-aws.labroots.com/479/2564/North_Carolina_Public_Involvement_for_Improved_Community_Relations_16050073126992949.pdf" TargetMode="External"/><Relationship Id="rId348" Type="http://schemas.openxmlformats.org/officeDocument/2006/relationships/hyperlink" Target="https://www.caltransinnovationexpo.com/agenda&#8203;" TargetMode="External"/><Relationship Id="rId513" Type="http://schemas.openxmlformats.org/officeDocument/2006/relationships/hyperlink" Target="https://www.youtube.com/watch?v=6qcJF5FNVxE&#8203;" TargetMode="External"/><Relationship Id="rId555" Type="http://schemas.openxmlformats.org/officeDocument/2006/relationships/hyperlink" Target="https://www.youtube.com/watch?v=8xvxG3t1g9s&#8203;" TargetMode="External"/><Relationship Id="rId597" Type="http://schemas.openxmlformats.org/officeDocument/2006/relationships/hyperlink" Target="http://www.maine.gov/tools/whatsnew/attach.php?id=788916&amp;an=1" TargetMode="External"/><Relationship Id="rId720" Type="http://schemas.openxmlformats.org/officeDocument/2006/relationships/hyperlink" Target="https://vtrans.vermont.gov/planning/research/learn" TargetMode="External"/><Relationship Id="rId152" Type="http://schemas.openxmlformats.org/officeDocument/2006/relationships/hyperlink" Target="https://cdn-aws.labroots.com/479/2564/EDC_Summit_Innovation_Showcase_Hydraulic_Coupler_Protection_-_Final_16046034838856870.pdf" TargetMode="External"/><Relationship Id="rId194" Type="http://schemas.openxmlformats.org/officeDocument/2006/relationships/hyperlink" Target="https://cdn-aws.labroots.com/479/2564/Missouri_Work_Zone_inspection_Training_using_Virtual_Reality_16055386743007335.pdf" TargetMode="External"/><Relationship Id="rId208" Type="http://schemas.openxmlformats.org/officeDocument/2006/relationships/hyperlink" Target="https://cdn-aws.labroots.com/479/2564/Iowa_3D_printed_concrete_trial_16070068109466693.pdf" TargetMode="External"/><Relationship Id="rId415" Type="http://schemas.openxmlformats.org/officeDocument/2006/relationships/hyperlink" Target="https://rosap.ntl.bts.gov/view/dot/31926%20&#8203;" TargetMode="External"/><Relationship Id="rId457" Type="http://schemas.openxmlformats.org/officeDocument/2006/relationships/hyperlink" Target="https://drive.google.com/file/d/1bdy8OFLbzabRrt6lmH_a-gaH7Cp5eCNV/view?usp=sharing%20&#8203;&#8203;" TargetMode="External"/><Relationship Id="rId622" Type="http://schemas.openxmlformats.org/officeDocument/2006/relationships/hyperlink" Target="https://iowadot.gov/iowabikes/bikemap/home.aspx" TargetMode="External"/><Relationship Id="rId261" Type="http://schemas.openxmlformats.org/officeDocument/2006/relationships/hyperlink" Target="https://wisconsindot.gov/Pages/doing-bus/eng-consultants/cnslt-rsrces/tools/estimating/est-q2p.aspx" TargetMode="External"/><Relationship Id="rId499" Type="http://schemas.openxmlformats.org/officeDocument/2006/relationships/hyperlink" Target="http://library.ctr.utexas.edu/Presto/home/home.aspx" TargetMode="External"/><Relationship Id="rId664" Type="http://schemas.openxmlformats.org/officeDocument/2006/relationships/hyperlink" Target="https://lrrb.org/unpave/" TargetMode="External"/><Relationship Id="rId14" Type="http://schemas.openxmlformats.org/officeDocument/2006/relationships/hyperlink" Target="https://cdn-aws.labroots.com/479/2564/Florida_SAPFIM_%E2%80%93_Safe___Accessible_Pedestrian_Inventory_Model_16071936276838114.pdf" TargetMode="External"/><Relationship Id="rId56" Type="http://schemas.openxmlformats.org/officeDocument/2006/relationships/hyperlink" Target="https://cdn-aws.labroots.com/479/2564/CO_Colorado_DOT_Saves_Millions_with_2D_Hydraulic_Quick_Checks__2dQC__Initiative_16072060578097324.pdf" TargetMode="External"/><Relationship Id="rId317" Type="http://schemas.openxmlformats.org/officeDocument/2006/relationships/hyperlink" Target="https://www.co.olmsted.mn.us/Pages/default.aspx&#8203;" TargetMode="External"/><Relationship Id="rId359" Type="http://schemas.openxmlformats.org/officeDocument/2006/relationships/hyperlink" Target="https://publicworks.elpasoco.com/" TargetMode="External"/><Relationship Id="rId524" Type="http://schemas.openxmlformats.org/officeDocument/2006/relationships/hyperlink" Target="https://www.letsgetmoving.org/priorities/dynamic&#8208;left&#8208;turn&#8208;intersection/" TargetMode="External"/><Relationship Id="rId566" Type="http://schemas.openxmlformats.org/officeDocument/2006/relationships/hyperlink" Target="https://www.modot.org/safety-commitment-buckle-phone-down%20&#8203;" TargetMode="External"/><Relationship Id="rId98" Type="http://schemas.openxmlformats.org/officeDocument/2006/relationships/hyperlink" Target="https://cdn-aws.labroots.com/479/2564/Mississippi_2D_Modeling_for_Complex_Bridge_Hydraulics_16046773800228195.pdf" TargetMode="External"/><Relationship Id="rId121" Type="http://schemas.openxmlformats.org/officeDocument/2006/relationships/hyperlink" Target="https://cdn-aws.labroots.com/479/2564/Texas_Performance-based_Planning_-_Corridor_Prioritization_Tool_and_Corridor_Evaluation_Tool_16070866250624840.pdf" TargetMode="External"/><Relationship Id="rId163" Type="http://schemas.openxmlformats.org/officeDocument/2006/relationships/hyperlink" Target="https://cdn-aws.labroots.com/479/2564/Missouri_Wing_Camera_16055387492603310.pdf" TargetMode="External"/><Relationship Id="rId219" Type="http://schemas.openxmlformats.org/officeDocument/2006/relationships/hyperlink" Target="https://cdn-aws.labroots.com/479/2564/MassDOT_Public_Involvement_Management_Application_PIMA_16050344815881766.pdf" TargetMode="External"/><Relationship Id="rId370" Type="http://schemas.openxmlformats.org/officeDocument/2006/relationships/hyperlink" Target="https://www.cityofwestminster.us/" TargetMode="External"/><Relationship Id="rId426" Type="http://schemas.openxmlformats.org/officeDocument/2006/relationships/hyperlink" Target="http://g92018.eos-intl.net/eLibSQL14_G92018_Documents/16-21.pdf&#8203;" TargetMode="External"/><Relationship Id="rId633" Type="http://schemas.openxmlformats.org/officeDocument/2006/relationships/hyperlink" Target="https://docs.lib.purdue.edu/jtrpaffdocs/33/" TargetMode="External"/><Relationship Id="rId230" Type="http://schemas.openxmlformats.org/officeDocument/2006/relationships/hyperlink" Target="https://cdn-aws.labroots.com/479/2564/CO_Mobile_RWIS___Road_Friction_Data_Using_Regional_Bus_Network___Snowplow_Fleet__16073121537143073.pdf" TargetMode="External"/><Relationship Id="rId468" Type="http://schemas.openxmlformats.org/officeDocument/2006/relationships/hyperlink" Target="http://www.h-gac.com/transportationadvisory-committee/meetingagendas/2020-july.aspx" TargetMode="External"/><Relationship Id="rId675" Type="http://schemas.openxmlformats.org/officeDocument/2006/relationships/hyperlink" Target="https://www.roadwaysafety.org/application-high-friction-surface-treatment-winter-road-conditions" TargetMode="External"/><Relationship Id="rId25" Type="http://schemas.openxmlformats.org/officeDocument/2006/relationships/hyperlink" Target="https://cdn-aws.labroots.com/479/2564/Iowa_heated-pavement_16071951927618072.pdf" TargetMode="External"/><Relationship Id="rId67" Type="http://schemas.openxmlformats.org/officeDocument/2006/relationships/hyperlink" Target="https://cdn-aws.labroots.com/479/2564/Florida_Product_Evaluation_Tracking_and_History_Application_PATH_16073612144447161.pdf" TargetMode="External"/><Relationship Id="rId272" Type="http://schemas.openxmlformats.org/officeDocument/2006/relationships/hyperlink" Target="https://www.youtube.com/watch?v=JB_-LX6YGFs" TargetMode="External"/><Relationship Id="rId328" Type="http://schemas.openxmlformats.org/officeDocument/2006/relationships/hyperlink" Target="https://www.fhwa.dot.gov/clas/babm/" TargetMode="External"/><Relationship Id="rId535" Type="http://schemas.openxmlformats.org/officeDocument/2006/relationships/hyperlink" Target="https://www.njdottechtransfer.net/2020/07/20/video-pavement-preservation/" TargetMode="External"/><Relationship Id="rId577" Type="http://schemas.openxmlformats.org/officeDocument/2006/relationships/hyperlink" Target="https://www.michigan.gov/documents/mdot/2020_Muskegon_TSC_Flood_Mitigation_Projects_704820_7.pdf" TargetMode="External"/><Relationship Id="rId700" Type="http://schemas.openxmlformats.org/officeDocument/2006/relationships/hyperlink" Target="https://safety.fhwa.dot.gov/rsdp/downloads/fhwasa16118.pdf" TargetMode="External"/><Relationship Id="rId132" Type="http://schemas.openxmlformats.org/officeDocument/2006/relationships/hyperlink" Target="https://cdn-aws.labroots.com/479/2564/Idaho_Roadkill_Collection_App_16062317697591064.pdf" TargetMode="External"/><Relationship Id="rId174" Type="http://schemas.openxmlformats.org/officeDocument/2006/relationships/hyperlink" Target="https://cdn-aws.labroots.com/479/2564/Ohio_-_Friction_and_Safety_Improvement_of_Highway_Ramps_16071085118835533.pdf" TargetMode="External"/><Relationship Id="rId381" Type="http://schemas.openxmlformats.org/officeDocument/2006/relationships/hyperlink" Target="https://www.fhwa.dot.gov/innovation/everydaycounts/edc_5/virtual_public_involvement.cfm" TargetMode="External"/><Relationship Id="rId602" Type="http://schemas.openxmlformats.org/officeDocument/2006/relationships/hyperlink" Target="https://www.youtube.com/watch?v=7W9KvWHA6Gc&amp;feature=youtu.be" TargetMode="External"/><Relationship Id="rId241" Type="http://schemas.openxmlformats.org/officeDocument/2006/relationships/hyperlink" Target="https://cdn-aws.labroots.com/479/2564/Texas_Wrong_Way_Driver_Pilot_16073627472426434.pdf" TargetMode="External"/><Relationship Id="rId437" Type="http://schemas.openxmlformats.org/officeDocument/2006/relationships/hyperlink" Target="https://bit.ly/2InbEVv" TargetMode="External"/><Relationship Id="rId479" Type="http://schemas.openxmlformats.org/officeDocument/2006/relationships/hyperlink" Target="https://safety.fhwa.dot.gov/road_diets/" TargetMode="External"/><Relationship Id="rId644" Type="http://schemas.openxmlformats.org/officeDocument/2006/relationships/hyperlink" Target="https://fdotwww.blob.core.windows.net/sitefinity/docs/default-source/traffic/doc_library/pdf/fdot-cav-business-plan-2019.pdf?sfvrsn=45b478ff_0" TargetMode="External"/><Relationship Id="rId686" Type="http://schemas.openxmlformats.org/officeDocument/2006/relationships/hyperlink" Target="https://safety.fhwa.dot.gov/rsdp/downloads/FHWA-SA-21-018_SCDOT_SC61_Case_Study.pdf" TargetMode="External"/><Relationship Id="rId36" Type="http://schemas.openxmlformats.org/officeDocument/2006/relationships/hyperlink" Target="https://cdn-aws.labroots.com/479/2564/Missouri_GPS_Roadside_Obstacle_marker_16055453297469834.pdf" TargetMode="External"/><Relationship Id="rId283" Type="http://schemas.openxmlformats.org/officeDocument/2006/relationships/hyperlink" Target="https://www.vnews.com/Lebanon-to-Limit-Plow-Hours-21790857" TargetMode="External"/><Relationship Id="rId339" Type="http://schemas.openxmlformats.org/officeDocument/2006/relationships/hyperlink" Target="https://dot.ca.gov/programs/aeronautics/unmanned-aircraft-systems&#8203;" TargetMode="External"/><Relationship Id="rId490" Type="http://schemas.openxmlformats.org/officeDocument/2006/relationships/hyperlink" Target="https://www.facebook.com/watch/?v=1608949569142106" TargetMode="External"/><Relationship Id="rId504" Type="http://schemas.openxmlformats.org/officeDocument/2006/relationships/hyperlink" Target="https://youtu.be/rriHYKajp9o" TargetMode="External"/><Relationship Id="rId546" Type="http://schemas.openxmlformats.org/officeDocument/2006/relationships/hyperlink" Target="https://dot.nebraska.gov/business-center/lpa/projects/emergency-relief/" TargetMode="External"/><Relationship Id="rId711" Type="http://schemas.openxmlformats.org/officeDocument/2006/relationships/hyperlink" Target="https://www.udot.utah.gov/connect/employee-resources/innovation-station/" TargetMode="External"/><Relationship Id="rId78" Type="http://schemas.openxmlformats.org/officeDocument/2006/relationships/hyperlink" Target="https://cdn-aws.labroots.com/479/2564/Iowa_technology_to_assess_ada_compliance_16072177108771733.pdf" TargetMode="External"/><Relationship Id="rId101" Type="http://schemas.openxmlformats.org/officeDocument/2006/relationships/hyperlink" Target="https://cdn-aws.labroots.com/479/2564/EDC_Showcase_Slope_Stabilization_16048873747239447.pdf" TargetMode="External"/><Relationship Id="rId143" Type="http://schemas.openxmlformats.org/officeDocument/2006/relationships/hyperlink" Target="https://cdn-aws.labroots.com/479/2564/CO_Lean_Everyday_Ideas_16070858276683494.pdf" TargetMode="External"/><Relationship Id="rId185" Type="http://schemas.openxmlformats.org/officeDocument/2006/relationships/hyperlink" Target="https://cdn-aws.labroots.com/479/2564/EDC_Summit_Innovation_Showcase_Plow_Truck_Fill_Port_Marker_-_Final_16046030367786320.pdf" TargetMode="External"/><Relationship Id="rId350" Type="http://schemas.openxmlformats.org/officeDocument/2006/relationships/hyperlink" Target="https://www.arapahoegov.com/626/" TargetMode="External"/><Relationship Id="rId406" Type="http://schemas.openxmlformats.org/officeDocument/2006/relationships/hyperlink" Target="http://www.floridatruckinginfo.com/" TargetMode="External"/><Relationship Id="rId588" Type="http://schemas.openxmlformats.org/officeDocument/2006/relationships/hyperlink" Target="https://roadresource.org/treatment_resources/cold_in_place_recycling" TargetMode="External"/><Relationship Id="rId9" Type="http://schemas.openxmlformats.org/officeDocument/2006/relationships/hyperlink" Target="https://cdn-aws.labroots.com/479/2564/California_Caltrans_2020_Virtual_Innovation_Expo_16055480243596245.pdf" TargetMode="External"/><Relationship Id="rId210" Type="http://schemas.openxmlformats.org/officeDocument/2006/relationships/hyperlink" Target="https://cdn-aws.labroots.com/479/2564/Kentucky_LiDAR_Data_Pavement_Elevations_16061550753482917.pdf" TargetMode="External"/><Relationship Id="rId392" Type="http://schemas.openxmlformats.org/officeDocument/2006/relationships/hyperlink" Target="https://www.fdot.gov/statistics/gis/default.shtm" TargetMode="External"/><Relationship Id="rId448" Type="http://schemas.openxmlformats.org/officeDocument/2006/relationships/hyperlink" Target="http://www.newenglandtransportationconsortium.org/files/NETC%20Fact%20Sheet%20NETCR98_09-3.pdf" TargetMode="External"/><Relationship Id="rId613" Type="http://schemas.openxmlformats.org/officeDocument/2006/relationships/hyperlink" Target="https://www.fhwa.dot.gov/clas/babm/" TargetMode="External"/><Relationship Id="rId655" Type="http://schemas.openxmlformats.org/officeDocument/2006/relationships/hyperlink" Target="https://pavementinteractive.org/reference-desk/pavement-types-and-history/pavement-types/stone-matrix-asphalt/" TargetMode="External"/><Relationship Id="rId697" Type="http://schemas.openxmlformats.org/officeDocument/2006/relationships/hyperlink" Target="https://www.rtcwashoe.com/" TargetMode="External"/><Relationship Id="rId252" Type="http://schemas.openxmlformats.org/officeDocument/2006/relationships/hyperlink" Target="https://www.youtube.com/embed/BIoCNjhjgdg" TargetMode="External"/><Relationship Id="rId294" Type="http://schemas.openxmlformats.org/officeDocument/2006/relationships/hyperlink" Target="https://azdot.gov/content/i-17-wrong-way-vehicle-detection-pilot-program-june-2020" TargetMode="External"/><Relationship Id="rId308" Type="http://schemas.openxmlformats.org/officeDocument/2006/relationships/hyperlink" Target="https://www.fhwa.dot.gov/vtdiv/" TargetMode="External"/><Relationship Id="rId515" Type="http://schemas.openxmlformats.org/officeDocument/2006/relationships/hyperlink" Target="https://www.eddm.usps.com/" TargetMode="External"/><Relationship Id="rId722" Type="http://schemas.openxmlformats.org/officeDocument/2006/relationships/drawing" Target="../drawings/drawing1.xml"/><Relationship Id="rId47" Type="http://schemas.openxmlformats.org/officeDocument/2006/relationships/hyperlink" Target="https://cdn-aws.labroots.com/479/2564/Alaska_Geophysical_Investigation_Methods_in_Alaska_16038376411756692.mp4" TargetMode="External"/><Relationship Id="rId89" Type="http://schemas.openxmlformats.org/officeDocument/2006/relationships/hyperlink" Target="https://cdn-aws.labroots.com/479/2564/Maryland_Unmanned_Aerial_Systems_for_Emergency_Geologic_Analysis_16050391714342798.pdf" TargetMode="External"/><Relationship Id="rId112" Type="http://schemas.openxmlformats.org/officeDocument/2006/relationships/hyperlink" Target="https://cdn-aws.labroots.com/479/2564/Ohio_-_Distracted_Driving_Corridor_16071084390621777.pdf" TargetMode="External"/><Relationship Id="rId154" Type="http://schemas.openxmlformats.org/officeDocument/2006/relationships/hyperlink" Target="https://cdn-aws.labroots.com/479/2564/Indiana_Bridge_Deck_Preservation_using_Epoxy_Injection_1607006386833313.pdf" TargetMode="External"/><Relationship Id="rId361" Type="http://schemas.openxmlformats.org/officeDocument/2006/relationships/hyperlink" Target="https://www.gunnisoncounty.org/157/Public%20Works" TargetMode="External"/><Relationship Id="rId557" Type="http://schemas.openxmlformats.org/officeDocument/2006/relationships/hyperlink" Target="https://www.haasalert.com/&#8203;" TargetMode="External"/><Relationship Id="rId599" Type="http://schemas.openxmlformats.org/officeDocument/2006/relationships/hyperlink" Target="http://www.maine.gov/tools/whatsnew/attach.php?id=773324&amp;an=1" TargetMode="External"/><Relationship Id="rId196" Type="http://schemas.openxmlformats.org/officeDocument/2006/relationships/hyperlink" Target="https://cdn-aws.labroots.com/479/2564/New_Jersey_BABM_2020_Anti-Jackknife_Device_16058139751925651.pdf" TargetMode="External"/><Relationship Id="rId417" Type="http://schemas.openxmlformats.org/officeDocument/2006/relationships/hyperlink" Target="https://itd.idaho.gov/itd/?target=innovation%20&#8203;&#8203;" TargetMode="External"/><Relationship Id="rId459" Type="http://schemas.openxmlformats.org/officeDocument/2006/relationships/hyperlink" Target="https://roadusagecharge.utah.gov/&#8203;" TargetMode="External"/><Relationship Id="rId624" Type="http://schemas.openxmlformats.org/officeDocument/2006/relationships/hyperlink" Target="https://iowaltap.iastate.edu/news/iowa-build-a-better-mousetrap-winners-named/" TargetMode="External"/><Relationship Id="rId666" Type="http://schemas.openxmlformats.org/officeDocument/2006/relationships/hyperlink" Target="http://dot.state.ak.us/" TargetMode="External"/><Relationship Id="rId16" Type="http://schemas.openxmlformats.org/officeDocument/2006/relationships/hyperlink" Target="https://cdn-aws.labroots.com/479/2564/Florida_Truck_Parking_CVO_TPAS_final_16071933296964236.pdf" TargetMode="External"/><Relationship Id="rId221" Type="http://schemas.openxmlformats.org/officeDocument/2006/relationships/hyperlink" Target="https://cdn-aws.labroots.com/479/2564/CAV-X_EDC_6_Submission_16049532239616881.pdf" TargetMode="External"/><Relationship Id="rId263" Type="http://schemas.openxmlformats.org/officeDocument/2006/relationships/hyperlink" Target="https://vtrans.vermont.gov/planning/research/2020-symposium/amm1&#8203;" TargetMode="External"/><Relationship Id="rId319" Type="http://schemas.openxmlformats.org/officeDocument/2006/relationships/hyperlink" Target="https://www.ebrandywine.org/&#8203;" TargetMode="External"/><Relationship Id="rId470" Type="http://schemas.openxmlformats.org/officeDocument/2006/relationships/hyperlink" Target="https://safety.fhwa.dot.gov/road_diets/" TargetMode="External"/><Relationship Id="rId526" Type="http://schemas.openxmlformats.org/officeDocument/2006/relationships/hyperlink" Target="https://www.njdottechtransfer.net/2019/11/04/drone-tech/&#8203;" TargetMode="External"/><Relationship Id="rId58" Type="http://schemas.openxmlformats.org/officeDocument/2006/relationships/hyperlink" Target="https://cdn-aws.labroots.com/479/2564/CO_Town_of_Snowmass_Village_Culvert_Improvements_with_Low-Cost_Drop_Inlets_16073120903436180.pdf" TargetMode="External"/><Relationship Id="rId123" Type="http://schemas.openxmlformats.org/officeDocument/2006/relationships/hyperlink" Target="https://cdn-aws.labroots.com/479/2564/UT_Rural_Intersection_Conflict_Warning_System__RICWS__16055671634098160.pdf" TargetMode="External"/><Relationship Id="rId330" Type="http://schemas.openxmlformats.org/officeDocument/2006/relationships/hyperlink" Target="https://www.fhwa.dot.gov/clas/babm/" TargetMode="External"/><Relationship Id="rId568" Type="http://schemas.openxmlformats.org/officeDocument/2006/relationships/hyperlink" Target="https://mdot.ms.gov/portal/consultant_services_unit" TargetMode="External"/><Relationship Id="rId165" Type="http://schemas.openxmlformats.org/officeDocument/2006/relationships/hyperlink" Target="https://cdn-aws.labroots.com/479/2564/Nebraska_UAS_DDIR_Innovation_16055385632703612.pdf" TargetMode="External"/><Relationship Id="rId372" Type="http://schemas.openxmlformats.org/officeDocument/2006/relationships/hyperlink" Target="https://www.youtube.com/watch?v=ul_wu0WCDj0" TargetMode="External"/><Relationship Id="rId428" Type="http://schemas.openxmlformats.org/officeDocument/2006/relationships/hyperlink" Target="https://www.youtube.com/watch?v=uFcbBR8uDAM&amp;feature=emb_title" TargetMode="External"/><Relationship Id="rId635" Type="http://schemas.openxmlformats.org/officeDocument/2006/relationships/hyperlink" Target="http://www.trb.org/main/blurbs/181201.aspx" TargetMode="External"/><Relationship Id="rId677" Type="http://schemas.openxmlformats.org/officeDocument/2006/relationships/hyperlink" Target="https://city.milwaukee.gov/dpw/infrastructure/multimodal/Milwaukee-Pedestrian-Plan" TargetMode="External"/><Relationship Id="rId232" Type="http://schemas.openxmlformats.org/officeDocument/2006/relationships/hyperlink" Target="https://cdn-aws.labroots.com/479/2564/DelDOT_RRFB_16073102654723332.pdf" TargetMode="External"/><Relationship Id="rId274" Type="http://schemas.openxmlformats.org/officeDocument/2006/relationships/hyperlink" Target="https://www.ncdot.gov/divisions/aviation/uas/Pages/default.aspx" TargetMode="External"/><Relationship Id="rId481" Type="http://schemas.openxmlformats.org/officeDocument/2006/relationships/hyperlink" Target="https://safety.fhwa.dot.gov/road_diets/" TargetMode="External"/><Relationship Id="rId702" Type="http://schemas.openxmlformats.org/officeDocument/2006/relationships/hyperlink" Target="https://dot.ca.gov/programs/local-assistance/fed-and-state-programs/highway-safety-improvement-program/local-roadway-safety-plans" TargetMode="External"/><Relationship Id="rId27" Type="http://schemas.openxmlformats.org/officeDocument/2006/relationships/hyperlink" Target="https://cdn-aws.labroots.com/479/2564/Kentucky_Snow_and_Ice_Decision_Support_Software_16061549683311795.pdf" TargetMode="External"/><Relationship Id="rId69" Type="http://schemas.openxmlformats.org/officeDocument/2006/relationships/hyperlink" Target="https://cdn-aws.labroots.com/479/2564/Idaho_Annual_Report_16062288622551035.pdf" TargetMode="External"/><Relationship Id="rId134" Type="http://schemas.openxmlformats.org/officeDocument/2006/relationships/hyperlink" Target="https://cdn-aws.labroots.com/479/2564/Idaho_The_Back_Up_Buddy_16062319593138030.pdf" TargetMode="External"/><Relationship Id="rId537" Type="http://schemas.openxmlformats.org/officeDocument/2006/relationships/hyperlink" Target="https://www.njdottechtransfer.net/step/" TargetMode="External"/><Relationship Id="rId579" Type="http://schemas.openxmlformats.org/officeDocument/2006/relationships/hyperlink" Target="https://www.a2gov.org/services/Pages/opencityhall.aspx" TargetMode="External"/><Relationship Id="rId80" Type="http://schemas.openxmlformats.org/officeDocument/2006/relationships/hyperlink" Target="https://cdn-aws.labroots.com/479/2564/Kansas_Saline_Co_Box_Culvert_Cleaning_Attachment_16058162962647703.pdf" TargetMode="External"/><Relationship Id="rId176" Type="http://schemas.openxmlformats.org/officeDocument/2006/relationships/hyperlink" Target="https://cdn-aws.labroots.com/479/2564/Ohio_-_Equipment_Reservation_System_16071084786302848.pdf" TargetMode="External"/><Relationship Id="rId341" Type="http://schemas.openxmlformats.org/officeDocument/2006/relationships/hyperlink" Target="https://youtu.be/wA1XnfGmcbc&#8203;" TargetMode="External"/><Relationship Id="rId383" Type="http://schemas.openxmlformats.org/officeDocument/2006/relationships/hyperlink" Target="https://youtu.be/dG_sGBK4JPA" TargetMode="External"/><Relationship Id="rId439" Type="http://schemas.openxmlformats.org/officeDocument/2006/relationships/hyperlink" Target="https://doi.org/10.5703/1288284316340" TargetMode="External"/><Relationship Id="rId590" Type="http://schemas.openxmlformats.org/officeDocument/2006/relationships/hyperlink" Target="https://www.fhwa.dot.gov/innovation/everydaycounts/edcnews/20200305.cfm" TargetMode="External"/><Relationship Id="rId604" Type="http://schemas.openxmlformats.org/officeDocument/2006/relationships/hyperlink" Target="https://www.aitbridges.com/products" TargetMode="External"/><Relationship Id="rId646" Type="http://schemas.openxmlformats.org/officeDocument/2006/relationships/hyperlink" Target="https://researchprojects.dot.state.mn.us/projectpages/pages/projectDetails.jsf?id=16010&amp;type=CONTRACT&amp;jftfdi=&amp;jffi=projectDetails%3Fid%3D16010%26type%3DCONTRACT" TargetMode="External"/><Relationship Id="rId201" Type="http://schemas.openxmlformats.org/officeDocument/2006/relationships/hyperlink" Target="https://cdn-aws.labroots.com/479/2564/North_Carolina_CLEAR-KM_Program_16070877716585511.pdf" TargetMode="External"/><Relationship Id="rId243" Type="http://schemas.openxmlformats.org/officeDocument/2006/relationships/hyperlink" Target="https://cdn-aws.labroots.com/479/2564/Alaska__Dust_Fall_Column_16056432833007752.pdf" TargetMode="External"/><Relationship Id="rId285" Type="http://schemas.openxmlformats.org/officeDocument/2006/relationships/hyperlink" Target="https://upstreamtechnologies.us/videos/SAFL-Baffle-Skunk.mp4" TargetMode="External"/><Relationship Id="rId450" Type="http://schemas.openxmlformats.org/officeDocument/2006/relationships/hyperlink" Target="https://intrans.iastate.edu/research/in-progress/development-of-bio-based-polymers-for-use-in-asphalt-phase-ii/" TargetMode="External"/><Relationship Id="rId506" Type="http://schemas.openxmlformats.org/officeDocument/2006/relationships/hyperlink" Target="https://youtu.be/wUQZLWt1yhc" TargetMode="External"/><Relationship Id="rId688" Type="http://schemas.openxmlformats.org/officeDocument/2006/relationships/hyperlink" Target="https://www.virginiadot.org/" TargetMode="External"/><Relationship Id="rId38" Type="http://schemas.openxmlformats.org/officeDocument/2006/relationships/hyperlink" Target="https://cdn-aws.labroots.com/479/2564/NHDOT_Georeferencing_16071795100479519.pdf" TargetMode="External"/><Relationship Id="rId103" Type="http://schemas.openxmlformats.org/officeDocument/2006/relationships/hyperlink" Target="https://cdn-aws.labroots.com/479/2564/New_Jersey_DDSA_Burlington_County_Modern_Roundabout_16061440870965904.pdf" TargetMode="External"/><Relationship Id="rId310" Type="http://schemas.openxmlformats.org/officeDocument/2006/relationships/hyperlink" Target="https://www.achp.gov/digital-librarysection-106-landing/digital-informationtask-force-recommendations-and-actionplan" TargetMode="External"/><Relationship Id="rId492" Type="http://schemas.openxmlformats.org/officeDocument/2006/relationships/hyperlink" Target="http://onlinepubs.trb.org/onlinepubs/Conferences/2019/PerformanceData/Smith2.pdf" TargetMode="External"/><Relationship Id="rId548" Type="http://schemas.openxmlformats.org/officeDocument/2006/relationships/hyperlink" Target="https://dot.nebraska.gov/lincoln-south-beltway/" TargetMode="External"/><Relationship Id="rId713" Type="http://schemas.openxmlformats.org/officeDocument/2006/relationships/hyperlink" Target="https://www.modot.org/innovations-challenge" TargetMode="External"/><Relationship Id="rId91" Type="http://schemas.openxmlformats.org/officeDocument/2006/relationships/hyperlink" Target="https://cdn-aws.labroots.com/479/2564/Michigan_Mumble_Strips_16044115864819365.pdf" TargetMode="External"/><Relationship Id="rId145" Type="http://schemas.openxmlformats.org/officeDocument/2006/relationships/hyperlink" Target="https://cdn-aws.labroots.com/479/2564/California_Weather-Responsive_Management_Strategy_16055436995015336.pdf" TargetMode="External"/><Relationship Id="rId187" Type="http://schemas.openxmlformats.org/officeDocument/2006/relationships/hyperlink" Target="https://cdn-aws.labroots.com/479/2564/Indiana_Winter_Operations_Salt_Calibration_16050494478033498.pdf" TargetMode="External"/><Relationship Id="rId352" Type="http://schemas.openxmlformats.org/officeDocument/2006/relationships/hyperlink" Target="https://www.youtube.com/watch?v=D_z%20TzWNoDo" TargetMode="External"/><Relationship Id="rId394" Type="http://schemas.openxmlformats.org/officeDocument/2006/relationships/hyperlink" Target="https://www.fdot.gov/projects/mobilityweek/mobilityweeknews.shtm" TargetMode="External"/><Relationship Id="rId408" Type="http://schemas.openxmlformats.org/officeDocument/2006/relationships/hyperlink" Target="https://fdotwww.blob.core.windows.net/sitefinity/docs/default-source/traffic/traffic/doc_library/pdf/rdb15-08.pdf?sfvrsn=1caac098_0" TargetMode="External"/><Relationship Id="rId615" Type="http://schemas.openxmlformats.org/officeDocument/2006/relationships/hyperlink" Target="https://iowaltap.iastate.edu/news/iowa-build-a-better-mousetrap-winners-named/" TargetMode="External"/><Relationship Id="rId212" Type="http://schemas.openxmlformats.org/officeDocument/2006/relationships/hyperlink" Target="https://www.youtube.com/embed/D6KPeZ9mtZ0" TargetMode="External"/><Relationship Id="rId254" Type="http://schemas.openxmlformats.org/officeDocument/2006/relationships/hyperlink" Target="http://www.dot.state.oh.us/Divisions/Planning/LocalPrograms/LTAP/Documents/Ohio_LTAP_Center_Build_a_Better_Mousetrap_Competition_2015.pdf&#8203;" TargetMode="External"/><Relationship Id="rId657" Type="http://schemas.openxmlformats.org/officeDocument/2006/relationships/hyperlink" Target="http://www.teamforo.com/" TargetMode="External"/><Relationship Id="rId699" Type="http://schemas.openxmlformats.org/officeDocument/2006/relationships/hyperlink" Target="https://www.facebook.com/AcadianaPlanningCommission/videos/656780255140468/" TargetMode="External"/><Relationship Id="rId49" Type="http://schemas.openxmlformats.org/officeDocument/2006/relationships/hyperlink" Target="https://cdn-aws.labroots.com/479/2564/Build_a_Better_Mousetrap_Temporary_Roundabouts_16050507716382203.pdf" TargetMode="External"/><Relationship Id="rId114" Type="http://schemas.openxmlformats.org/officeDocument/2006/relationships/hyperlink" Target="https://cdn-aws.labroots.com/479/2564/Oregon_DOT_-_Ground_Penetrating_Radar_-_Innovation_Showcase_1_16046306098666142.pdf" TargetMode="External"/><Relationship Id="rId296" Type="http://schemas.openxmlformats.org/officeDocument/2006/relationships/hyperlink" Target="http://www.aztech.org/" TargetMode="External"/><Relationship Id="rId461" Type="http://schemas.openxmlformats.org/officeDocument/2006/relationships/hyperlink" Target="https://www.mobilityauthority.com/" TargetMode="External"/><Relationship Id="rId517" Type="http://schemas.openxmlformats.org/officeDocument/2006/relationships/hyperlink" Target="http://www.dot.state.oh.us/districts/D12/Documents/No%20Boundaries%20Roadshow%20Application%2012.31.18.pdf&#8203;" TargetMode="External"/><Relationship Id="rId559" Type="http://schemas.openxmlformats.org/officeDocument/2006/relationships/hyperlink" Target="https://spexternal.modot.mo.gov/sites/cm/CORDT/cmr17-004_sum.pdf%20&#8203;" TargetMode="External"/><Relationship Id="rId60" Type="http://schemas.openxmlformats.org/officeDocument/2006/relationships/hyperlink" Target="https://cdn-aws.labroots.com/479/2564/EDC_Summit_Innovation_Showcase__Public_Outreach_Videos_16050411475098998.pdf" TargetMode="External"/><Relationship Id="rId156" Type="http://schemas.openxmlformats.org/officeDocument/2006/relationships/hyperlink" Target="https://cdn-aws.labroots.com/479/2564/Iowa_Sign_Truck_Work_Basket_16072170842352245.pdf" TargetMode="External"/><Relationship Id="rId198" Type="http://schemas.openxmlformats.org/officeDocument/2006/relationships/hyperlink" Target="https://cdn-aws.labroots.com/479/2564/New_Jersey_Automated_Traffic_Signal_Performance_Measures_16058134465282524.pdf" TargetMode="External"/><Relationship Id="rId321" Type="http://schemas.openxmlformats.org/officeDocument/2006/relationships/hyperlink" Target="https://www.wilmingtonnc.gov/&#8203;" TargetMode="External"/><Relationship Id="rId363" Type="http://schemas.openxmlformats.org/officeDocument/2006/relationships/hyperlink" Target="https://www.fhwa.dot.gov/clas/ltap/mousetrap_1_gunnison_co.aspx" TargetMode="External"/><Relationship Id="rId419" Type="http://schemas.openxmlformats.org/officeDocument/2006/relationships/hyperlink" Target="https://itd.idaho.gov/itd/?target=innovation%20&#8203;" TargetMode="External"/><Relationship Id="rId570" Type="http://schemas.openxmlformats.org/officeDocument/2006/relationships/hyperlink" Target="https://www.aquaveo.com/software/sms-srh" TargetMode="External"/><Relationship Id="rId626" Type="http://schemas.openxmlformats.org/officeDocument/2006/relationships/hyperlink" Target="https://iowaltap.iastate.edu/build-a-better-mousetrap-competition/" TargetMode="External"/><Relationship Id="rId223" Type="http://schemas.openxmlformats.org/officeDocument/2006/relationships/hyperlink" Target="https://cdn-aws.labroots.com/479/2564/MO_Social_Media_Surveys_1605567639352491.pdf" TargetMode="External"/><Relationship Id="rId430" Type="http://schemas.openxmlformats.org/officeDocument/2006/relationships/hyperlink" Target="https://www.youtube.com/watch?v=G0Z1Pf5jBDw&amp;feature=emb_title" TargetMode="External"/><Relationship Id="rId668" Type="http://schemas.openxmlformats.org/officeDocument/2006/relationships/hyperlink" Target="https://safety.fhwa.dot.gov/provencountermeasures/ped_hybrid_beacon/" TargetMode="External"/><Relationship Id="rId18" Type="http://schemas.openxmlformats.org/officeDocument/2006/relationships/hyperlink" Target="https://cdn-aws.labroots.com/479/2564/GDOT_Developing_A_Comprehensive_Pavement_Condition_Evaluation_System_16061555510713617.pdf" TargetMode="External"/><Relationship Id="rId265" Type="http://schemas.openxmlformats.org/officeDocument/2006/relationships/hyperlink" Target="https://www.njdottechtransfer.net/share-your-ideas/build-better-mousetrap/&#8203;&#8203;" TargetMode="External"/><Relationship Id="rId472" Type="http://schemas.openxmlformats.org/officeDocument/2006/relationships/hyperlink" Target="https://safety.fhwa.dot.gov/road_diets/" TargetMode="External"/><Relationship Id="rId528" Type="http://schemas.openxmlformats.org/officeDocument/2006/relationships/hyperlink" Target="https://www.njdottechtransfer.net/advanced-geotechnical-exploration-methods/&#8203;" TargetMode="External"/><Relationship Id="rId125" Type="http://schemas.openxmlformats.org/officeDocument/2006/relationships/hyperlink" Target="https://cdn-aws.labroots.com/479/2564/VT_GRS-IBS_Technology_used_for_Hartland_Bridge_Replacement_Project_16055675620258383.pdf" TargetMode="External"/><Relationship Id="rId167" Type="http://schemas.openxmlformats.org/officeDocument/2006/relationships/hyperlink" Target="https://cdn-aws.labroots.com/479/2564/NH_Amherst_Rental_Trailer_Breakroom_Space_16070871115799262.pdf" TargetMode="External"/><Relationship Id="rId332" Type="http://schemas.openxmlformats.org/officeDocument/2006/relationships/hyperlink" Target="https://tinyurl.com/yyerbjma&#8203;" TargetMode="External"/><Relationship Id="rId374" Type="http://schemas.openxmlformats.org/officeDocument/2006/relationships/hyperlink" Target="https://www.youtube.com/watch?v=bx5PwkUnAq4" TargetMode="External"/><Relationship Id="rId581" Type="http://schemas.openxmlformats.org/officeDocument/2006/relationships/hyperlink" Target="https://www.michigan.gov/MDOT/0,4616,7-151-9620_11057-482853--,00.html" TargetMode="External"/><Relationship Id="rId71" Type="http://schemas.openxmlformats.org/officeDocument/2006/relationships/hyperlink" Target="https://cdn-aws.labroots.com/479/2564/EDC_Summit_Innovation_Showcase_Digital_Shared_Concrete_Pour_Log_-_Final_16046041366393207.pdf" TargetMode="External"/><Relationship Id="rId234" Type="http://schemas.openxmlformats.org/officeDocument/2006/relationships/hyperlink" Target="https://cdn-aws.labroots.com/479/2564/Indiana_Cable_Rail_Repair_Kit_16071735222044241.pdf" TargetMode="External"/><Relationship Id="rId637" Type="http://schemas.openxmlformats.org/officeDocument/2006/relationships/hyperlink" Target="https://dot.ca.gov/-/media/dot-media/programs/risk-strategic-management/documents/mile-marker/mm-2019-q2-road-closures-a11y.pdf" TargetMode="External"/><Relationship Id="rId679" Type="http://schemas.openxmlformats.org/officeDocument/2006/relationships/hyperlink" Target="https://www.arcgis.com/home/item.html?id=a%20e073e60495948deafc34d08812dfb20" TargetMode="External"/><Relationship Id="rId2" Type="http://schemas.openxmlformats.org/officeDocument/2006/relationships/hyperlink" Target="https://www.njdottechtransfer.net/NJSTIC-Innovations-at-EDC-Virtual-Summit" TargetMode="External"/><Relationship Id="rId29" Type="http://schemas.openxmlformats.org/officeDocument/2006/relationships/hyperlink" Target="https://cdn-aws.labroots.com/479/2564/Maryland_Sea_Curb_Design_16050388770263733_16071960990962277.pdf" TargetMode="External"/><Relationship Id="rId276" Type="http://schemas.openxmlformats.org/officeDocument/2006/relationships/hyperlink" Target="https://intrans.iastate.edu/research/completed/feasibility-study-of-3d-printing-of-concrete-for-transportation-infrastructure/" TargetMode="External"/><Relationship Id="rId441" Type="http://schemas.openxmlformats.org/officeDocument/2006/relationships/hyperlink" Target="https://www.pnw.edu/energy-center/" TargetMode="External"/><Relationship Id="rId483" Type="http://schemas.openxmlformats.org/officeDocument/2006/relationships/hyperlink" Target="https://safety.fhwa.dot.gov/road_diets/" TargetMode="External"/><Relationship Id="rId539" Type="http://schemas.openxmlformats.org/officeDocument/2006/relationships/hyperlink" Target="https://cloud.3dissue.com/35928/36543/190477/DDSAInteractive_NJ_3DIssue/index.html?r=93&#8203;" TargetMode="External"/><Relationship Id="rId690" Type="http://schemas.openxmlformats.org/officeDocument/2006/relationships/hyperlink" Target="https://www.grandrapidsmi.gov/Home" TargetMode="External"/><Relationship Id="rId704" Type="http://schemas.openxmlformats.org/officeDocument/2006/relationships/hyperlink" Target="https://safety.fhwa.dot.gov/rsdp/downloads/FHWA-SA-21-015_KYT_Network_Screening_Case_Study.pdf" TargetMode="External"/><Relationship Id="rId40" Type="http://schemas.openxmlformats.org/officeDocument/2006/relationships/hyperlink" Target="https://cdn-aws.labroots.com/479/2564/Vermont_VAMIS_Final_16071939862678849.pdf" TargetMode="External"/><Relationship Id="rId136" Type="http://schemas.openxmlformats.org/officeDocument/2006/relationships/hyperlink" Target="https://cdn-aws.labroots.com/479/2564/Idaho_Waste_Wool_Erosion_Control_16062320500252353.pdf" TargetMode="External"/><Relationship Id="rId178" Type="http://schemas.openxmlformats.org/officeDocument/2006/relationships/hyperlink" Target="https://cdn-aws.labroots.com/479/2564/Oklahoma_Modification_to_a_Weed_Wiper_for_Roadside_Managment_16061478538453531.pdf" TargetMode="External"/><Relationship Id="rId301" Type="http://schemas.openxmlformats.org/officeDocument/2006/relationships/hyperlink" Target="https://www.fhwa.dot.gov/clas/babm/" TargetMode="External"/><Relationship Id="rId343" Type="http://schemas.openxmlformats.org/officeDocument/2006/relationships/hyperlink" Target="https://youtu.be/KQFwFWXATHk&#8203;" TargetMode="External"/><Relationship Id="rId550" Type="http://schemas.openxmlformats.org/officeDocument/2006/relationships/hyperlink" Target="https://www.facebook.com/watch/live/?v=2697456123803524&amp;ref=watch_permalink" TargetMode="External"/><Relationship Id="rId82" Type="http://schemas.openxmlformats.org/officeDocument/2006/relationships/hyperlink" Target="https://cdn-aws.labroots.com/479/2564/LA_DOTD_-_The_Rutbuster_16067526500507561.pdf" TargetMode="External"/><Relationship Id="rId203" Type="http://schemas.openxmlformats.org/officeDocument/2006/relationships/hyperlink" Target="https://cdn-aws.labroots.com/479/2564/EDC_Summit_Innovation_Showcase__TDOT_ROF_update_16049560034869476.pdf" TargetMode="External"/><Relationship Id="rId385" Type="http://schemas.openxmlformats.org/officeDocument/2006/relationships/hyperlink" Target="https://youtu.be/rXZ_Mu-8OPk" TargetMode="External"/><Relationship Id="rId592" Type="http://schemas.openxmlformats.org/officeDocument/2006/relationships/hyperlink" Target="https://arcg.is/1eH9vK" TargetMode="External"/><Relationship Id="rId606" Type="http://schemas.openxmlformats.org/officeDocument/2006/relationships/hyperlink" Target="https://www.youtube.com/watch?v=byAlNvozljY&amp;feature=youtu.be" TargetMode="External"/><Relationship Id="rId648" Type="http://schemas.openxmlformats.org/officeDocument/2006/relationships/hyperlink" Target="https://dot.nebraska.gov/media/12075/printed_smartform.pdf" TargetMode="External"/><Relationship Id="rId245" Type="http://schemas.openxmlformats.org/officeDocument/2006/relationships/hyperlink" Target="https://cdn-aws.labroots.com/479/2564/Ohio_-_Workspace_Aggregation_16071085762674112.pdf" TargetMode="External"/><Relationship Id="rId287" Type="http://schemas.openxmlformats.org/officeDocument/2006/relationships/hyperlink" Target="https://scholarworks.alaska.edu/handle/11122/8831" TargetMode="External"/><Relationship Id="rId410" Type="http://schemas.openxmlformats.org/officeDocument/2006/relationships/hyperlink" Target="https://rosap.ntl.bts.gov/view/dot/40264%20&#8203;" TargetMode="External"/><Relationship Id="rId452" Type="http://schemas.openxmlformats.org/officeDocument/2006/relationships/hyperlink" Target="https://who13.com/news/path-to-better-cheaper-asphalt-roads-involves-soybean-oil/" TargetMode="External"/><Relationship Id="rId494" Type="http://schemas.openxmlformats.org/officeDocument/2006/relationships/hyperlink" Target="http://txstic.org/" TargetMode="External"/><Relationship Id="rId508" Type="http://schemas.openxmlformats.org/officeDocument/2006/relationships/hyperlink" Target="https://ww2.carreterasegurapr.com/home" TargetMode="External"/><Relationship Id="rId715" Type="http://schemas.openxmlformats.org/officeDocument/2006/relationships/hyperlink" Target="https://www.modot.org/modots-best-practices-productivity" TargetMode="External"/><Relationship Id="rId105" Type="http://schemas.openxmlformats.org/officeDocument/2006/relationships/hyperlink" Target="https://cdn-aws.labroots.com/479/2564/North_Carolina_Coastal_Bridge_Vulnerability_Web_GIS_Application_16050061550443996.pdf" TargetMode="External"/><Relationship Id="rId147" Type="http://schemas.openxmlformats.org/officeDocument/2006/relationships/hyperlink" Target="https://cdn-aws.labroots.com/479/2564/Delaware_Third_eye_16072111612586977.pdf" TargetMode="External"/><Relationship Id="rId312" Type="http://schemas.openxmlformats.org/officeDocument/2006/relationships/hyperlink" Target="http://www.aot.state.vt.us/FactSheet/default.aspx?pin=13A094a&#8203;" TargetMode="External"/><Relationship Id="rId354" Type="http://schemas.openxmlformats.org/officeDocument/2006/relationships/hyperlink" Target="https://www.canoncity.org/160/Engineering" TargetMode="External"/><Relationship Id="rId51" Type="http://schemas.openxmlformats.org/officeDocument/2006/relationships/hyperlink" Target="https://cdn-aws.labroots.com/479/2564/Build_a_Better_Mousetrap_Jaws_of_Life_16050498255735373.pdf" TargetMode="External"/><Relationship Id="rId93" Type="http://schemas.openxmlformats.org/officeDocument/2006/relationships/hyperlink" Target="https://cdn-aws.labroots.com/479/2564/Minnesota_Culvert_Design_for_AOP_16061514253195637.pdf" TargetMode="External"/><Relationship Id="rId189" Type="http://schemas.openxmlformats.org/officeDocument/2006/relationships/hyperlink" Target="https://cdn-aws.labroots.com/479/2564/Maryland_MDOT_Operations_Dashboard_16050381316436680.pdf" TargetMode="External"/><Relationship Id="rId396" Type="http://schemas.openxmlformats.org/officeDocument/2006/relationships/hyperlink" Target="https://fdotwp1.dot.state.fl.us/ApprovedProductList/Specifications" TargetMode="External"/><Relationship Id="rId561" Type="http://schemas.openxmlformats.org/officeDocument/2006/relationships/hyperlink" Target="https://www.youtube.com/watch?v=K71hYQ6LVV8%20&#8203;" TargetMode="External"/><Relationship Id="rId617" Type="http://schemas.openxmlformats.org/officeDocument/2006/relationships/hyperlink" Target="https://intrans.iastate.edu/research/in-progress/self-heating-electrically-conductive-concrete-demonstration-project/" TargetMode="External"/><Relationship Id="rId659" Type="http://schemas.openxmlformats.org/officeDocument/2006/relationships/hyperlink" Target="https://urldefense.com/v3/__https:/tmc.deldot.gov/waze/potholes/Central-Area6-20201023-Total-Potholes(2).xlsx__;!!B5cixuoO7ltTeg!WCU8jb5KdriBV62vAMgGZQVrU7R4z8c-zfcFXNydhP2rM5FK0SdNRx8GPYOheF9UBkfo$" TargetMode="External"/><Relationship Id="rId3" Type="http://schemas.openxmlformats.org/officeDocument/2006/relationships/hyperlink" Target="https://cdn-aws.labroots.com/479/2564/Arizona_Maintenance_Data_Analytics_16056426032803191.pdf" TargetMode="External"/><Relationship Id="rId214" Type="http://schemas.openxmlformats.org/officeDocument/2006/relationships/hyperlink" Target="https://cdn-aws.labroots.com/479/2564/Utah_High_Polymer_Single_Lift_HMA_16055600351227912.pdf" TargetMode="External"/><Relationship Id="rId235" Type="http://schemas.openxmlformats.org/officeDocument/2006/relationships/hyperlink" Target="https://cdn-aws.labroots.com/479/2564/Michigan_Gateway_Treatment_for_Pedestrian_Crossings_16044103842138549.pdf" TargetMode="External"/><Relationship Id="rId256" Type="http://schemas.openxmlformats.org/officeDocument/2006/relationships/hyperlink" Target="http://www.dot.state.oh.us/groups/oril/projects/Pages/Evaluation-of-Partial-Depth-Pavement-Repairs-on-Routes-Heavily-Traveled-by-Amish-Horse-and-Buggies-Phase-2.aspx&#8203;" TargetMode="External"/><Relationship Id="rId277" Type="http://schemas.openxmlformats.org/officeDocument/2006/relationships/hyperlink" Target="http://bit.ly/MDOTSHA_OpsDashboard" TargetMode="External"/><Relationship Id="rId298" Type="http://schemas.openxmlformats.org/officeDocument/2006/relationships/hyperlink" Target="https://azmag.gov/Programs/Economic-Development/Sun-Corridor-Value-Impact-Analysis-Project" TargetMode="External"/><Relationship Id="rId400" Type="http://schemas.openxmlformats.org/officeDocument/2006/relationships/hyperlink" Target="https://www.fdot.gov/programmanagement/LAP/TitleVI.shtm" TargetMode="External"/><Relationship Id="rId421" Type="http://schemas.openxmlformats.org/officeDocument/2006/relationships/hyperlink" Target="https://itd.idaho.gov/itd/?target=innovation" TargetMode="External"/><Relationship Id="rId442" Type="http://schemas.openxmlformats.org/officeDocument/2006/relationships/hyperlink" Target="https://www.aitbridges.com/products" TargetMode="External"/><Relationship Id="rId463" Type="http://schemas.openxmlformats.org/officeDocument/2006/relationships/hyperlink" Target="https://www.mobilityauthority.com/upload/2019_AnnualReport.pdf" TargetMode="External"/><Relationship Id="rId484" Type="http://schemas.openxmlformats.org/officeDocument/2006/relationships/hyperlink" Target="https://safety.fhwa.dot.gov/road_diets/case_studies/" TargetMode="External"/><Relationship Id="rId519" Type="http://schemas.openxmlformats.org/officeDocument/2006/relationships/hyperlink" Target="https://www.business40nc.com/Pages/default.aspx" TargetMode="External"/><Relationship Id="rId670" Type="http://schemas.openxmlformats.org/officeDocument/2006/relationships/hyperlink" Target="https://safety.fhwa.dot.gov/roadwaysafetyawards/2019/20200116_Noteworthy%20Guide-508%20Compliant.pdf" TargetMode="External"/><Relationship Id="rId705" Type="http://schemas.openxmlformats.org/officeDocument/2006/relationships/hyperlink" Target="https://safety.fhwa.dot.gov/rsdp/downloads/FHWA-SA-21-015_KYT_Network_Screening_Case_Study.pdf" TargetMode="External"/><Relationship Id="rId116" Type="http://schemas.openxmlformats.org/officeDocument/2006/relationships/hyperlink" Target="https://cdn-aws.labroots.com/479/2564/SCDOT_Unmanned_Aerial_Systems__UAS_16061477254431460.pdf" TargetMode="External"/><Relationship Id="rId137" Type="http://schemas.openxmlformats.org/officeDocument/2006/relationships/hyperlink" Target="https://cdn-aws.labroots.com/479/2564/Arizona_ADOT_Snow_Surface_Condition_Markers_16050354478049551.pdf" TargetMode="External"/><Relationship Id="rId158" Type="http://schemas.openxmlformats.org/officeDocument/2006/relationships/hyperlink" Target="https://cdn-aws.labroots.com/479/2564/Maryland_Mobile_Advanced_Road_Weather_Information_Sensor_Pilot_Program_16050378184701771.pdf" TargetMode="External"/><Relationship Id="rId302" Type="http://schemas.openxmlformats.org/officeDocument/2006/relationships/hyperlink" Target="https://bit.ly/32nhmhr" TargetMode="External"/><Relationship Id="rId323" Type="http://schemas.openxmlformats.org/officeDocument/2006/relationships/hyperlink" Target="https://www.cayugacounty.us/725/Niles-Town&#8203;" TargetMode="External"/><Relationship Id="rId344" Type="http://schemas.openxmlformats.org/officeDocument/2006/relationships/hyperlink" Target="https://dot.ca.gov/caltrans-near-me/district-4%20&#8203;" TargetMode="External"/><Relationship Id="rId530" Type="http://schemas.openxmlformats.org/officeDocument/2006/relationships/hyperlink" Target="https://www.njdottechtransfer.net/crowdsourcing/" TargetMode="External"/><Relationship Id="rId691" Type="http://schemas.openxmlformats.org/officeDocument/2006/relationships/hyperlink" Target="https://www.seattle.gov/transportation" TargetMode="External"/><Relationship Id="rId20" Type="http://schemas.openxmlformats.org/officeDocument/2006/relationships/hyperlink" Target="https://cdn-aws.labroots.com/479/2564/Indiana_GIS_Asset_Data_Management_16061839586953729.pdf" TargetMode="External"/><Relationship Id="rId41" Type="http://schemas.openxmlformats.org/officeDocument/2006/relationships/hyperlink" Target="https://cdn-aws.labroots.com/479/2564/VT_GIS_Cultural_Resources_in_Vermont_16071790738045979.pdf" TargetMode="External"/><Relationship Id="rId62" Type="http://schemas.openxmlformats.org/officeDocument/2006/relationships/hyperlink" Target="https://cdn-aws.labroots.com/479/2564/FLH_Fiber-Reinforced_Polymer_Deck_Panels_16055370761223046.pdf" TargetMode="External"/><Relationship Id="rId83" Type="http://schemas.openxmlformats.org/officeDocument/2006/relationships/hyperlink" Target="https://cdn-aws.labroots.com/479/2564/EDC_Summit_Innovation_Showcase_Comp_Arch_Bridge_System_16043409258859127.pdf" TargetMode="External"/><Relationship Id="rId179" Type="http://schemas.openxmlformats.org/officeDocument/2006/relationships/hyperlink" Target="https://cdn-aws.labroots.com/479/2564/Texas_City_of_Frisco_Situational_Awareness_for_Emergency_Response_16073626275164076.pdf" TargetMode="External"/><Relationship Id="rId365" Type="http://schemas.openxmlformats.org/officeDocument/2006/relationships/hyperlink" Target="https://www.codot.gov/business/process-improvement/idea-cards" TargetMode="External"/><Relationship Id="rId386" Type="http://schemas.openxmlformats.org/officeDocument/2006/relationships/hyperlink" Target="https://www.youtube.com/watch?v=9SFCTI3H9dY&amp;feature=youtu.be" TargetMode="External"/><Relationship Id="rId551" Type="http://schemas.openxmlformats.org/officeDocument/2006/relationships/hyperlink" Target="https://www.youtube.com/watch?v=okw3o8_btaI&amp;list=PLK0HFbc6ldSGrGZ0ZM4MnlUEF8txwd0GN&amp;index=5&amp;t=0s&amp;spfreload=10%20&#8203;" TargetMode="External"/><Relationship Id="rId572" Type="http://schemas.openxmlformats.org/officeDocument/2006/relationships/hyperlink" Target="https://www.fhwa.dot.gov/engineering/hydraulics/pubs/hif12018.pdf" TargetMode="External"/><Relationship Id="rId593" Type="http://schemas.openxmlformats.org/officeDocument/2006/relationships/hyperlink" Target="https://cloud.pix4d.com/site/47470/dataset/511499/map?shareToken=c8226c86%203d40%2049f3b3d1%20458c8d454e5a" TargetMode="External"/><Relationship Id="rId607" Type="http://schemas.openxmlformats.org/officeDocument/2006/relationships/hyperlink" Target="https://www.aitbridges.com/projects" TargetMode="External"/><Relationship Id="rId628" Type="http://schemas.openxmlformats.org/officeDocument/2006/relationships/hyperlink" Target="https://www.fhwa.dot.gov/clas/babm/" TargetMode="External"/><Relationship Id="rId649" Type="http://schemas.openxmlformats.org/officeDocument/2006/relationships/hyperlink" Target="https://www.youtube.com/watch?v=LLjpXSP-5j4&amp;feature=youtu.be" TargetMode="External"/><Relationship Id="rId190" Type="http://schemas.openxmlformats.org/officeDocument/2006/relationships/hyperlink" Target="https://cdn-aws.labroots.com/479/2564/Michigan_Hitch-Mounted_Digital_Message_Signs_16070902718899852.pdf" TargetMode="External"/><Relationship Id="rId204" Type="http://schemas.openxmlformats.org/officeDocument/2006/relationships/hyperlink" Target="https://cdn-aws.labroots.com/479/2564/EDC_Summit_Innovation_Showcase__TIM_Training_Site__Advanced_Training__16049562186649774.pdf" TargetMode="External"/><Relationship Id="rId225" Type="http://schemas.openxmlformats.org/officeDocument/2006/relationships/hyperlink" Target="https://cdn-aws.labroots.com/479/2564/Oklahoma_DOT_Public_Outreach_16061499628387362.pdf" TargetMode="External"/><Relationship Id="rId246" Type="http://schemas.openxmlformats.org/officeDocument/2006/relationships/hyperlink" Target="https://cdn-aws.labroots.com/479/2564/UT_Digital_Delivery_with_Model_Based_Design_and_Construction__MBDC__16055670778514772.pdf" TargetMode="External"/><Relationship Id="rId267" Type="http://schemas.openxmlformats.org/officeDocument/2006/relationships/hyperlink" Target="http://digitaldelivery.udot.utah.gov/" TargetMode="External"/><Relationship Id="rId288" Type="http://schemas.openxmlformats.org/officeDocument/2006/relationships/hyperlink" Target="http://dot.alaska.gov/stwddes/desmaterials/mat_waqtc/assets/pdf/testman/2020/series_300.pdf" TargetMode="External"/><Relationship Id="rId411" Type="http://schemas.openxmlformats.org/officeDocument/2006/relationships/hyperlink" Target="https://research.transportation.org/wp-content/uploads/sites/31/2019/12/ResearchImpacts2019-BetterFasterCheaper_10-07-19.pdf%20&#8203;" TargetMode="External"/><Relationship Id="rId432" Type="http://schemas.openxmlformats.org/officeDocument/2006/relationships/hyperlink" Target="https://www.youtube.com/watch?v=d0SN9jmE340&amp;feature=emb_title" TargetMode="External"/><Relationship Id="rId453" Type="http://schemas.openxmlformats.org/officeDocument/2006/relationships/hyperlink" Target="https://hebervalleyeis.udot.utah.gov/resources/" TargetMode="External"/><Relationship Id="rId474" Type="http://schemas.openxmlformats.org/officeDocument/2006/relationships/hyperlink" Target="https://safety.fhwa.dot.gov/road_diets/" TargetMode="External"/><Relationship Id="rId509" Type="http://schemas.openxmlformats.org/officeDocument/2006/relationships/hyperlink" Target="https://www.penndot.gov/about-us/StateTransportationInnovationCouncil/Innovations/Pages/Pervious-Pavement.aspx&#8203;" TargetMode="External"/><Relationship Id="rId660" Type="http://schemas.openxmlformats.org/officeDocument/2006/relationships/hyperlink" Target="https://wisconsindot.gov/Q2P" TargetMode="External"/><Relationship Id="rId106" Type="http://schemas.openxmlformats.org/officeDocument/2006/relationships/hyperlink" Target="https://cdn-aws.labroots.com/479/2564/North_Carolina_Dynamic_Left_Turn_16050064378822178.pdf" TargetMode="External"/><Relationship Id="rId127" Type="http://schemas.openxmlformats.org/officeDocument/2006/relationships/hyperlink" Target="https://cdn-aws.labroots.com/479/2564/Wisconsin__eConstruction_file_sharing_Box_16061485288701699.pdf" TargetMode="External"/><Relationship Id="rId313" Type="http://schemas.openxmlformats.org/officeDocument/2006/relationships/hyperlink" Target="https://vtrans.vermont.gov/planning/research/2020-symposium/amm7" TargetMode="External"/><Relationship Id="rId495" Type="http://schemas.openxmlformats.org/officeDocument/2006/relationships/hyperlink" Target="https://youtu.be/NnYVNaLxDpg" TargetMode="External"/><Relationship Id="rId681" Type="http://schemas.openxmlformats.org/officeDocument/2006/relationships/hyperlink" Target="https://newsroom.arlingtonva.us/release/maki%20ng-walking-safer-with-rapid-flash-beacons/" TargetMode="External"/><Relationship Id="rId716" Type="http://schemas.openxmlformats.org/officeDocument/2006/relationships/hyperlink" Target="https://www.modot.org/modots-best-practices-tool-and-equipment" TargetMode="External"/><Relationship Id="rId10" Type="http://schemas.openxmlformats.org/officeDocument/2006/relationships/hyperlink" Target="https://cdn-aws.labroots.com/479/2564/FLH_Traffic_Speed_Deflectometer_16052977164881391.pdf" TargetMode="External"/><Relationship Id="rId31" Type="http://schemas.openxmlformats.org/officeDocument/2006/relationships/hyperlink" Target="https://cdn-aws.labroots.com/479/2564/Michigan_Cold_In-Place_Recycling_with_Double_Chip_Seal_16071963935352157.pdf" TargetMode="External"/><Relationship Id="rId52" Type="http://schemas.openxmlformats.org/officeDocument/2006/relationships/hyperlink" Target="https://cdn-aws.labroots.com/479/2564/California_Sound_Wall_Flood_Release_Panels_16055442852725070.pdf" TargetMode="External"/><Relationship Id="rId73" Type="http://schemas.openxmlformats.org/officeDocument/2006/relationships/hyperlink" Target="https://cdn-aws.labroots.com/479/2564/Indiana_Determining_Concrete_Patch_Locations_other_than_Visual_16050488729192500.pdf" TargetMode="External"/><Relationship Id="rId94" Type="http://schemas.openxmlformats.org/officeDocument/2006/relationships/hyperlink" Target="https://cdn-aws.labroots.com/479/2564/EDC_Summit_Innovation_Showcase_E-Ticketing_16049592068005375.pdf" TargetMode="External"/><Relationship Id="rId148" Type="http://schemas.openxmlformats.org/officeDocument/2006/relationships/hyperlink" Target="https://cdn-aws.labroots.com/479/2564/Florida_Delineator_Tool_16073604249541284.pdf" TargetMode="External"/><Relationship Id="rId169" Type="http://schemas.openxmlformats.org/officeDocument/2006/relationships/hyperlink" Target="https://cdn-aws.labroots.com/479/2564/North_Carolina_UAS_Sign_Inspection_16050076921705200.pdf" TargetMode="External"/><Relationship Id="rId334" Type="http://schemas.openxmlformats.org/officeDocument/2006/relationships/hyperlink" Target="https://dot.ca.gov/" TargetMode="External"/><Relationship Id="rId355" Type="http://schemas.openxmlformats.org/officeDocument/2006/relationships/hyperlink" Target="https://www.coloradoltap.org/ltap/Local_Innovation_Projects.asp" TargetMode="External"/><Relationship Id="rId376" Type="http://schemas.openxmlformats.org/officeDocument/2006/relationships/hyperlink" Target="https://ddot.dc.gov/node/464382" TargetMode="External"/><Relationship Id="rId397" Type="http://schemas.openxmlformats.org/officeDocument/2006/relationships/hyperlink" Target="https://www.fdot.gov/programmanagement/productevaluation/training.shtm" TargetMode="External"/><Relationship Id="rId520" Type="http://schemas.openxmlformats.org/officeDocument/2006/relationships/hyperlink" Target="https://www.ncdot.gov/news/pressreleases/Pages/2020/2020&#8208;01&#8208;31&#8208;salem&#8208;parkway&#8208;business&#8208;40&#8208;winston&#8208;salem&#8208;reopen.aspx" TargetMode="External"/><Relationship Id="rId541" Type="http://schemas.openxmlformats.org/officeDocument/2006/relationships/hyperlink" Target="https://t2.unh.edu/" TargetMode="External"/><Relationship Id="rId562" Type="http://schemas.openxmlformats.org/officeDocument/2006/relationships/hyperlink" Target="https://spexternal.modot.mo.gov/sites/cm/CORDT/cmr20-001.pdf%20%20%20&#8203;" TargetMode="External"/><Relationship Id="rId583" Type="http://schemas.openxmlformats.org/officeDocument/2006/relationships/hyperlink" Target="https://youtu.be/pyY2DcOYurE" TargetMode="External"/><Relationship Id="rId618" Type="http://schemas.openxmlformats.org/officeDocument/2006/relationships/hyperlink" Target="https://www.today.com/money/could-heated-runways-melt-away-your-winter-travel-headaches-t121729" TargetMode="External"/><Relationship Id="rId639" Type="http://schemas.openxmlformats.org/officeDocument/2006/relationships/hyperlink" Target="https://constructionmanual.deldot.gov/index.php/Part_F_-_eConstruction" TargetMode="External"/><Relationship Id="rId4" Type="http://schemas.openxmlformats.org/officeDocument/2006/relationships/hyperlink" Target="https://cdn-aws.labroots.com/479/2564/Arizona_Sun_Corridor_Value_Impact_Analysis_16057256532213872.pdf" TargetMode="External"/><Relationship Id="rId180" Type="http://schemas.openxmlformats.org/officeDocument/2006/relationships/hyperlink" Target="https://cdn-aws.labroots.com/479/2564/Arizona__I-10_%E2%80%93_DUST_STORM_DETECTION_PROJECT_16057243673607951.pdf" TargetMode="External"/><Relationship Id="rId215" Type="http://schemas.openxmlformats.org/officeDocument/2006/relationships/hyperlink" Target="https://cdn-aws.labroots.com/479/2564/Utah_Stone_Matrix_Asphalt_16055600821412777.pdf" TargetMode="External"/><Relationship Id="rId236" Type="http://schemas.openxmlformats.org/officeDocument/2006/relationships/hyperlink" Target="https://cdn-aws.labroots.com/479/2564/NH_Lebanon_Sixteen_Hour_Plowing_Shifts_16073619245844404.pdf" TargetMode="External"/><Relationship Id="rId257" Type="http://schemas.openxmlformats.org/officeDocument/2006/relationships/hyperlink" Target="http://www.dot.state.oh.us/Divisions/Planning/LocalPrograms/LTAP/Documents/Ohio%20LTAP%20Center%20Build%20a%20Better%20Mousetrap%20Competition.pdf&#8203;" TargetMode="External"/><Relationship Id="rId278" Type="http://schemas.openxmlformats.org/officeDocument/2006/relationships/hyperlink" Target="http://newengland511.org/Home/Index" TargetMode="External"/><Relationship Id="rId401" Type="http://schemas.openxmlformats.org/officeDocument/2006/relationships/hyperlink" Target="https://www.fdot.gov/roadway/fdm/" TargetMode="External"/><Relationship Id="rId422" Type="http://schemas.openxmlformats.org/officeDocument/2006/relationships/hyperlink" Target="https://itd.idaho.gov/itd/?target=innovation%20&#8203;&#8203;" TargetMode="External"/><Relationship Id="rId443" Type="http://schemas.openxmlformats.org/officeDocument/2006/relationships/hyperlink" Target="https://www.tidc-utc.org/kb/project-3-4-testingmonitoring-and-analysis-of-frp-girder-bridge-withconcrete-deck/" TargetMode="External"/><Relationship Id="rId464" Type="http://schemas.openxmlformats.org/officeDocument/2006/relationships/hyperlink" Target="https://www.youtube.com/watch?v=OinurhuZAWQ" TargetMode="External"/><Relationship Id="rId650" Type="http://schemas.openxmlformats.org/officeDocument/2006/relationships/hyperlink" Target="https://cu-pro-ed.catalog.instructure.com/&#8203;" TargetMode="External"/><Relationship Id="rId303" Type="http://schemas.openxmlformats.org/officeDocument/2006/relationships/hyperlink" Target="https://wsdot.wa.gov/Maintenance/Roadside/Vegetation-management.htm" TargetMode="External"/><Relationship Id="rId485" Type="http://schemas.openxmlformats.org/officeDocument/2006/relationships/hyperlink" Target="https://safety.fhwa.dot.gov/road_diets/" TargetMode="External"/><Relationship Id="rId692" Type="http://schemas.openxmlformats.org/officeDocument/2006/relationships/hyperlink" Target="http://gcmpc.org/" TargetMode="External"/><Relationship Id="rId706" Type="http://schemas.openxmlformats.org/officeDocument/2006/relationships/hyperlink" Target="https://safety.fhwa.dot.gov/LRSPDIY/" TargetMode="External"/><Relationship Id="rId42" Type="http://schemas.openxmlformats.org/officeDocument/2006/relationships/hyperlink" Target="https://cdn-aws.labroots.com/479/2564/Vermont_EDC_Summit_HIVE-II_16061466953343023.pdf" TargetMode="External"/><Relationship Id="rId84" Type="http://schemas.openxmlformats.org/officeDocument/2006/relationships/hyperlink" Target="https://cdn-aws.labroots.com/479/2564/EDC_Summit_Innovation_Showcase_CT_Girder_16046664605139159.pdf" TargetMode="External"/><Relationship Id="rId138" Type="http://schemas.openxmlformats.org/officeDocument/2006/relationships/hyperlink" Target="https://cdn-aws.labroots.com/479/2564/Arizona_5S_Saves_Time__Money__and_Headaches_16057237276967631.pdf" TargetMode="External"/><Relationship Id="rId345" Type="http://schemas.openxmlformats.org/officeDocument/2006/relationships/hyperlink" Target="https://archpaper.com/2019/10/los-angeles-roads-recycled-plastic-technisoil&#8203;" TargetMode="External"/><Relationship Id="rId387" Type="http://schemas.openxmlformats.org/officeDocument/2006/relationships/hyperlink" Target="https://www.fhwa.dot.gov/publications/research/infrastructure/pavements/15074/15074.pdf&#8203;" TargetMode="External"/><Relationship Id="rId510" Type="http://schemas.openxmlformats.org/officeDocument/2006/relationships/hyperlink" Target="https://www.penndot.gov/about-us/StateTransportationInnovationCouncil/CatalogDocuments/Pervious_Pavement_Factsheet_STIC.pdf&#8203;" TargetMode="External"/><Relationship Id="rId552" Type="http://schemas.openxmlformats.org/officeDocument/2006/relationships/hyperlink" Target="https://www.youtube.com/watch?v=nghppfDdTNs%20&#8203;" TargetMode="External"/><Relationship Id="rId594" Type="http://schemas.openxmlformats.org/officeDocument/2006/relationships/hyperlink" Target="https://roads.maryland.gov/" TargetMode="External"/><Relationship Id="rId608" Type="http://schemas.openxmlformats.org/officeDocument/2006/relationships/hyperlink" Target="https://lyoncounty.org/index/government/departments/road-bridge/&#8203;" TargetMode="External"/><Relationship Id="rId191" Type="http://schemas.openxmlformats.org/officeDocument/2006/relationships/hyperlink" Target="https://cdn-aws.labroots.com/479/2564/Minnesota_Local_Road_Reserach_Board_Addressing_Citizen_Requests_for_Traffic_Safety_Concerns_16073617900424418.pdf" TargetMode="External"/><Relationship Id="rId205" Type="http://schemas.openxmlformats.org/officeDocument/2006/relationships/hyperlink" Target="https://cdn-aws.labroots.com/479/2564/UT_Digital_Traffic_Cabinet_Lock-and-Key_System_16055671056659820.pdf" TargetMode="External"/><Relationship Id="rId247" Type="http://schemas.openxmlformats.org/officeDocument/2006/relationships/hyperlink" Target="https://cdn-aws.labroots.com/479/2564/Utah_Road_Usage_Charge_Program_16055601070528052.pdf" TargetMode="External"/><Relationship Id="rId412" Type="http://schemas.openxmlformats.org/officeDocument/2006/relationships/hyperlink" Target="http://g92018.eos-intl.net/eLibSQL14_G92018_Documents/16-21.pdf&#8203;" TargetMode="External"/><Relationship Id="rId107" Type="http://schemas.openxmlformats.org/officeDocument/2006/relationships/hyperlink" Target="https://cdn-aws.labroots.com/479/2564/North_Carolina_Flood_Inundation_Mapping_and_Alert_Network_for_Transportation_16050068141803293.pdf" TargetMode="External"/><Relationship Id="rId289" Type="http://schemas.openxmlformats.org/officeDocument/2006/relationships/hyperlink" Target="https://azdot.gov/tags/arizona-management-system-ams?page=7" TargetMode="External"/><Relationship Id="rId454" Type="http://schemas.openxmlformats.org/officeDocument/2006/relationships/hyperlink" Target="https://www.fhwa.dot.gov/planning/public_involvement/vpi/fact_sheets/" TargetMode="External"/><Relationship Id="rId496" Type="http://schemas.openxmlformats.org/officeDocument/2006/relationships/hyperlink" Target="https://www.nctcog.org/trans/manage/td%20m/gocarma" TargetMode="External"/><Relationship Id="rId661" Type="http://schemas.openxmlformats.org/officeDocument/2006/relationships/hyperlink" Target="https://www.facebook.com/NHDOT/videos/1020551394801554/" TargetMode="External"/><Relationship Id="rId717" Type="http://schemas.openxmlformats.org/officeDocument/2006/relationships/hyperlink" Target="https://drive.google.com/file/d/10LRq_FQexyy-yP9t6EZqyn9nv9ydYpgi/view" TargetMode="External"/><Relationship Id="rId11" Type="http://schemas.openxmlformats.org/officeDocument/2006/relationships/hyperlink" Target="https://cdn-aws.labroots.com/479/2564/FLH_Using_Service_Life_Design_in_Contracts_16055389871349842.pdf" TargetMode="External"/><Relationship Id="rId53" Type="http://schemas.openxmlformats.org/officeDocument/2006/relationships/hyperlink" Target="https://cdn-aws.labroots.com/479/2564/California_Caltrans_360_Degree_Interactive_Project_Tour_16055437528907684.pdf" TargetMode="External"/><Relationship Id="rId149" Type="http://schemas.openxmlformats.org/officeDocument/2006/relationships/hyperlink" Target="https://cdn-aws.labroots.com/479/2564/Florida_Fabricated_Water_Truck_16073611227541821.pdf" TargetMode="External"/><Relationship Id="rId314" Type="http://schemas.openxmlformats.org/officeDocument/2006/relationships/hyperlink" Target="https://www.fhwa.dot.gov/innovation/everydaycounts/edc_5/geotech_methods.cfm" TargetMode="External"/><Relationship Id="rId356" Type="http://schemas.openxmlformats.org/officeDocument/2006/relationships/hyperlink" Target="https://youtu.be/C%20C-_c8UTpbSo" TargetMode="External"/><Relationship Id="rId398" Type="http://schemas.openxmlformats.org/officeDocument/2006/relationships/hyperlink" Target="https://www.cutr.usf.edu/sapfim/" TargetMode="External"/><Relationship Id="rId521" Type="http://schemas.openxmlformats.org/officeDocument/2006/relationships/hyperlink" Target="http://freeval.org/" TargetMode="External"/><Relationship Id="rId563" Type="http://schemas.openxmlformats.org/officeDocument/2006/relationships/hyperlink" Target="https://spexternal.modot.mo.gov/sites/cm/CORDT/cmr20-001_sum.pdf%20&#8203;" TargetMode="External"/><Relationship Id="rId619" Type="http://schemas.openxmlformats.org/officeDocument/2006/relationships/hyperlink" Target="https://airportimprovement.com/article/test-slabs-des-moines-int-l-bode-well-electrically-heated-airside-pavement" TargetMode="External"/><Relationship Id="rId95" Type="http://schemas.openxmlformats.org/officeDocument/2006/relationships/hyperlink" Target="https://www.youtube.com/embed/awoFpG66lKE" TargetMode="External"/><Relationship Id="rId160" Type="http://schemas.openxmlformats.org/officeDocument/2006/relationships/hyperlink" Target="https://www.youtube.com/embed/BIoCNjhjgdg" TargetMode="External"/><Relationship Id="rId216" Type="http://schemas.openxmlformats.org/officeDocument/2006/relationships/hyperlink" Target="https://www.youtube.com/embed/9c3h0H7QjW0" TargetMode="External"/><Relationship Id="rId423" Type="http://schemas.openxmlformats.org/officeDocument/2006/relationships/hyperlink" Target="https://itd.idaho.gov/itd/?target=innovation%20&#8203;" TargetMode="External"/><Relationship Id="rId258" Type="http://schemas.openxmlformats.org/officeDocument/2006/relationships/hyperlink" Target="https://www.fhwa.dot.gov/clas/pdfs/2010_mousetrap_entry_booklet.pdf&#8203;" TargetMode="External"/><Relationship Id="rId465" Type="http://schemas.openxmlformats.org/officeDocument/2006/relationships/hyperlink" Target="http://library.ctr.utexas.edu/Presto/home/home.aspx" TargetMode="External"/><Relationship Id="rId630" Type="http://schemas.openxmlformats.org/officeDocument/2006/relationships/hyperlink" Target="https://tinyurl.com/Volumetriccalibration" TargetMode="External"/><Relationship Id="rId672" Type="http://schemas.openxmlformats.org/officeDocument/2006/relationships/hyperlink" Target="https://safety.fhwa.dot.gov/rsdp/safety_casestudies.aspx" TargetMode="External"/><Relationship Id="rId22" Type="http://schemas.openxmlformats.org/officeDocument/2006/relationships/hyperlink" Target="https://cdn-aws.labroots.com/479/2564/Iowa_Bridge_Standards_16071943395137069.pdf" TargetMode="External"/><Relationship Id="rId64" Type="http://schemas.openxmlformats.org/officeDocument/2006/relationships/hyperlink" Target="https://cdn-aws.labroots.com/479/2564/Florida_Digital_Delivery_Streamline_16073605035493407.pdf" TargetMode="External"/><Relationship Id="rId118" Type="http://schemas.openxmlformats.org/officeDocument/2006/relationships/hyperlink" Target="https://cdn-aws.labroots.com/479/2564/Texas_Concrete_Median_Barrier_for_Flood_Prone_Areas_1607362409166116.pdf" TargetMode="External"/><Relationship Id="rId325" Type="http://schemas.openxmlformats.org/officeDocument/2006/relationships/hyperlink" Target="https://www.mohavecounty.us/" TargetMode="External"/><Relationship Id="rId367" Type="http://schemas.openxmlformats.org/officeDocument/2006/relationships/hyperlink" Target="https://clearroads.org/wp-content/uploads/dlm_uploads/FR_CR.16-03_7.22.19.pdf" TargetMode="External"/><Relationship Id="rId532" Type="http://schemas.openxmlformats.org/officeDocument/2006/relationships/hyperlink" Target="https://www.njdottechtransfer.net/wp-content/uploads/2020/01/FHWA-NJ-2019-002.pdf&#8203;" TargetMode="External"/><Relationship Id="rId574" Type="http://schemas.openxmlformats.org/officeDocument/2006/relationships/hyperlink" Target="http://www.mndot.gov/automated" TargetMode="External"/><Relationship Id="rId171" Type="http://schemas.openxmlformats.org/officeDocument/2006/relationships/hyperlink" Target="https://cdn-aws.labroots.com/479/2564/Ohio_Planning_and_Engineering_Roadshow_16071086225906967.pdf" TargetMode="External"/><Relationship Id="rId227" Type="http://schemas.openxmlformats.org/officeDocument/2006/relationships/hyperlink" Target="https://cdn-aws.labroots.com/479/2564/Texas_Sustainable_Ways_to_Integrate_Future_Transportation_16073626787342845.pdf" TargetMode="External"/><Relationship Id="rId269" Type="http://schemas.openxmlformats.org/officeDocument/2006/relationships/hyperlink" Target="https://gcc01.safelinks.protection.outlook.com/?url=https://www.helicalpileassociation.com/&amp;data=04|01|Maria.Rosa@dot.gov|6c9decbb3ae64e2edca408d884f0b1a0|c4cd245b44f04395a1aa3848d258f78b|0|0|637405516601346937|Unknown|TWFpbGZsb3d8eyJWIjoiMC4wLjAwMDAiLCJQIjoiV2luMzIiLCJBTiI6Ik1haWwiLCJXVCI6Mn0%3D|1000&amp;sdata=DR1LZnsrzFZDI175BVAe9fBno22UsNd3%2B%2Btdw8YQBoA%3D&amp;reserved=0" TargetMode="External"/><Relationship Id="rId434" Type="http://schemas.openxmlformats.org/officeDocument/2006/relationships/hyperlink" Target="https://tinyurl.com/uas-purdue" TargetMode="External"/><Relationship Id="rId476" Type="http://schemas.openxmlformats.org/officeDocument/2006/relationships/hyperlink" Target="https://safety.fhwa.dot.gov/road_diets/case_studies/" TargetMode="External"/><Relationship Id="rId641" Type="http://schemas.openxmlformats.org/officeDocument/2006/relationships/hyperlink" Target="https://fdotwww.blob.core.windows.net/sitefinity/docs/default-source/traffic/doc_library/pdf/fdot-cav-business-plan-2019.pdf?sfvrsn=45b478ff_0" TargetMode="External"/><Relationship Id="rId683" Type="http://schemas.openxmlformats.org/officeDocument/2006/relationships/hyperlink" Target="https://experience.arcgis.com/experience/3476e680584c49e48303fe6d52ceeda9" TargetMode="External"/><Relationship Id="rId33" Type="http://schemas.openxmlformats.org/officeDocument/2006/relationships/hyperlink" Target="https://cdn-aws.labroots.com/479/2564/Michigan_Underseal_Experience_16071972158956851.pdf" TargetMode="External"/><Relationship Id="rId129" Type="http://schemas.openxmlformats.org/officeDocument/2006/relationships/hyperlink" Target="https://cdn-aws.labroots.com/479/2564/Idaho_Blade_Jack_16062290657911648.pdf" TargetMode="External"/><Relationship Id="rId280" Type="http://schemas.openxmlformats.org/officeDocument/2006/relationships/hyperlink" Target="https://www.michigan.gov/documents/mdot/Spotlight_SPR_1638_1643_560921_7.pdf," TargetMode="External"/><Relationship Id="rId336" Type="http://schemas.openxmlformats.org/officeDocument/2006/relationships/hyperlink" Target="https://dot.ca.gov/-/media/dot-media/programs/research-innovation-system-information/documents/research-notes/task3756-rns-8-20-a11y.pdf&#8203;&#8203;&#8203;" TargetMode="External"/><Relationship Id="rId501" Type="http://schemas.openxmlformats.org/officeDocument/2006/relationships/hyperlink" Target="https://youtu.be/EDkA6bDPI2M" TargetMode="External"/><Relationship Id="rId543" Type="http://schemas.openxmlformats.org/officeDocument/2006/relationships/hyperlink" Target="mailto:T2.center@unh.edu" TargetMode="External"/><Relationship Id="rId75" Type="http://schemas.openxmlformats.org/officeDocument/2006/relationships/hyperlink" Target="https://cdn-aws.labroots.com/479/2564/Indiana_Real_Time_Mobility_Traffic_Measures_for_Traffic_Management_16050487148223544.pdf" TargetMode="External"/><Relationship Id="rId140" Type="http://schemas.openxmlformats.org/officeDocument/2006/relationships/hyperlink" Target="https://cdn-aws.labroots.com/479/2564/Build_a_Better_Mousetrap_Rolling_Rack_for_Salt_Spreaders_16050503573777358.pdf" TargetMode="External"/><Relationship Id="rId182" Type="http://schemas.openxmlformats.org/officeDocument/2006/relationships/hyperlink" Target="https://cdn-aws.labroots.com/479/2564/Arizona_Maricopa_County_Automated_Traffic_Signal_Performance_Measures_16057252670109090.pdf" TargetMode="External"/><Relationship Id="rId378" Type="http://schemas.openxmlformats.org/officeDocument/2006/relationships/hyperlink" Target="https://deldot.gov/Programs/DSHSP/index.shtml" TargetMode="External"/><Relationship Id="rId403" Type="http://schemas.openxmlformats.org/officeDocument/2006/relationships/hyperlink" Target="https://www.fdot.gov/rail/studies/truck-parking" TargetMode="External"/><Relationship Id="rId585" Type="http://schemas.openxmlformats.org/officeDocument/2006/relationships/hyperlink" Target="http://www.kentcountyroads.net/" TargetMode="External"/><Relationship Id="rId6" Type="http://schemas.openxmlformats.org/officeDocument/2006/relationships/hyperlink" Target="https://cdn-aws.labroots.com/479/2564/CO_Arapahoe_County_JAWS-OF-LIFE_Inexpensive_Culvert_Repair_16071787467454368.pdf" TargetMode="External"/><Relationship Id="rId238" Type="http://schemas.openxmlformats.org/officeDocument/2006/relationships/hyperlink" Target="https://cdn-aws.labroots.com/479/2564/NH_using_social_media_16071765443958471.pdf" TargetMode="External"/><Relationship Id="rId445" Type="http://schemas.openxmlformats.org/officeDocument/2006/relationships/hyperlink" Target="https://www.streetlightdata.com/origin-destination/" TargetMode="External"/><Relationship Id="rId487" Type="http://schemas.openxmlformats.org/officeDocument/2006/relationships/hyperlink" Target="https://safety.fhwa.dot.gov/road_diets/" TargetMode="External"/><Relationship Id="rId610" Type="http://schemas.openxmlformats.org/officeDocument/2006/relationships/hyperlink" Target="https://iowadot.gov/design/SRP/IndividualStandards/etc431.pdf" TargetMode="External"/><Relationship Id="rId652" Type="http://schemas.openxmlformats.org/officeDocument/2006/relationships/hyperlink" Target="http://www.511sc.org/" TargetMode="External"/><Relationship Id="rId694" Type="http://schemas.openxmlformats.org/officeDocument/2006/relationships/hyperlink" Target="https://www.indy.gov/" TargetMode="External"/><Relationship Id="rId708" Type="http://schemas.openxmlformats.org/officeDocument/2006/relationships/hyperlink" Target="https://www.michigan.gov/documents/%20mdot/SPR-1682-Unmanned_Surface_%20Vessels_for_Bridge_Scour_Monitoring_%20661794_7.pdf" TargetMode="External"/><Relationship Id="rId291" Type="http://schemas.openxmlformats.org/officeDocument/2006/relationships/hyperlink" Target="http://www.azdot.gov/" TargetMode="External"/><Relationship Id="rId305" Type="http://schemas.openxmlformats.org/officeDocument/2006/relationships/hyperlink" Target="https://collaboration.fhwa.dot.gov/wzmp/About%20the%20WZDI/Forms/AllItems.aspx" TargetMode="External"/><Relationship Id="rId347" Type="http://schemas.openxmlformats.org/officeDocument/2006/relationships/hyperlink" Target="https://www.caltransinnovationexpo.com/&#8203;" TargetMode="External"/><Relationship Id="rId512" Type="http://schemas.openxmlformats.org/officeDocument/2006/relationships/hyperlink" Target="http://www.dot.state.oh.us/districts/D12/Documents/Distracted%20Driving%20Safety%20Corridor%20Final%20Report.pdf&#8203;" TargetMode="External"/><Relationship Id="rId44" Type="http://schemas.openxmlformats.org/officeDocument/2006/relationships/hyperlink" Target="https://cdn-aws.labroots.com/479/2564/WSDOT_Webinar_Wednesdays_FINAL_16070022100693117.pdf" TargetMode="External"/><Relationship Id="rId86" Type="http://schemas.openxmlformats.org/officeDocument/2006/relationships/hyperlink" Target="https://cdn-aws.labroots.com/479/2564/EDC_Summit_Innovation_Showcase_Guardrail_Garden_16043460091208114.pdf" TargetMode="External"/><Relationship Id="rId151" Type="http://schemas.openxmlformats.org/officeDocument/2006/relationships/hyperlink" Target="https://cdn-aws.labroots.com/479/2564/GA_Flash_Tracking_for_Accelerated_Project_Delivery__16055681914873723.pdf" TargetMode="External"/><Relationship Id="rId389" Type="http://schemas.openxmlformats.org/officeDocument/2006/relationships/hyperlink" Target="http://shrp2.transportation.org/Pages/ServiceLifeDesignforBridges.aspx&#8203;" TargetMode="External"/><Relationship Id="rId554" Type="http://schemas.openxmlformats.org/officeDocument/2006/relationships/hyperlink" Target="https://epg.modot.org/files/a/a2/616.8.10_interim.pdf&#8203;" TargetMode="External"/><Relationship Id="rId596" Type="http://schemas.openxmlformats.org/officeDocument/2006/relationships/hyperlink" Target="https://roads.maryland.gov/" TargetMode="External"/><Relationship Id="rId193" Type="http://schemas.openxmlformats.org/officeDocument/2006/relationships/hyperlink" Target="https://cdn-aws.labroots.com/479/2564/Missouri_TMA_Automated_Flagger_Assistance_Device_16052889041278148.pdf" TargetMode="External"/><Relationship Id="rId207" Type="http://schemas.openxmlformats.org/officeDocument/2006/relationships/hyperlink" Target="https://cdn-aws.labroots.com/479/2564/Wisconsin_Ferry_Crossing_Counting_Tool_16061506335702989.pdf" TargetMode="External"/><Relationship Id="rId249" Type="http://schemas.openxmlformats.org/officeDocument/2006/relationships/hyperlink" Target="https://www.youtube.com/embed/idu2VRw_qiA" TargetMode="External"/><Relationship Id="rId414" Type="http://schemas.openxmlformats.org/officeDocument/2006/relationships/hyperlink" Target="https://research.transportation.org/wp-content/uploads/sites/31/2020/06/GDOT_FACT_SHEET_RP_17-32.pdf%20&#8203;" TargetMode="External"/><Relationship Id="rId456" Type="http://schemas.openxmlformats.org/officeDocument/2006/relationships/hyperlink" Target="https://www.udot.utah.gov/techcorridor/" TargetMode="External"/><Relationship Id="rId498" Type="http://schemas.openxmlformats.org/officeDocument/2006/relationships/hyperlink" Target="https://www.nctcog.org/trans" TargetMode="External"/><Relationship Id="rId621" Type="http://schemas.openxmlformats.org/officeDocument/2006/relationships/hyperlink" Target="http://www.iowa-gtfs.com/" TargetMode="External"/><Relationship Id="rId663" Type="http://schemas.openxmlformats.org/officeDocument/2006/relationships/hyperlink" Target="https://www.youtube.com/watch?v=5QXENQqsbl8&amp;t=3658s" TargetMode="External"/><Relationship Id="rId13" Type="http://schemas.openxmlformats.org/officeDocument/2006/relationships/hyperlink" Target="https://cdn-aws.labroots.com/479/2564/FDOT_Pedestrian_16071930055676224.pdf" TargetMode="External"/><Relationship Id="rId109" Type="http://schemas.openxmlformats.org/officeDocument/2006/relationships/hyperlink" Target="https://cdn-aws.labroots.com/479/2564/North_Carolina_Innovative_Use_of_All_Way_Stop_16050072051026509.pdf" TargetMode="External"/><Relationship Id="rId260" Type="http://schemas.openxmlformats.org/officeDocument/2006/relationships/hyperlink" Target="https://itd.idaho.gov/itd/?target=innovation" TargetMode="External"/><Relationship Id="rId316" Type="http://schemas.openxmlformats.org/officeDocument/2006/relationships/hyperlink" Target="https://vtrans.vermont.gov/planning/research/2020-symposium/cms8" TargetMode="External"/><Relationship Id="rId523" Type="http://schemas.openxmlformats.org/officeDocument/2006/relationships/hyperlink" Target="https://www.ncdot.gov/news/pressreleases/Pages/2020/2020&#8208;02&#8208;05&#8208;dynamicleft&#8208;turn&#8208;intersection.aspx" TargetMode="External"/><Relationship Id="rId719" Type="http://schemas.openxmlformats.org/officeDocument/2006/relationships/hyperlink" Target="https://vtrans.vermont.gov/planning/research/2021-symposium" TargetMode="External"/><Relationship Id="rId55" Type="http://schemas.openxmlformats.org/officeDocument/2006/relationships/hyperlink" Target="https://cdn-aws.labroots.com/479/2564/CO_City_of_Ca%C3%B1on_City_Pipe_Puller_Device_16070017692995834.pdf" TargetMode="External"/><Relationship Id="rId97" Type="http://schemas.openxmlformats.org/officeDocument/2006/relationships/hyperlink" Target="https://cdn-aws.labroots.com/479/2564/Mississippi_Risk-Based_Construction_Administration_16070898941867545.pdf" TargetMode="External"/><Relationship Id="rId120" Type="http://schemas.openxmlformats.org/officeDocument/2006/relationships/hyperlink" Target="https://cdn-aws.labroots.com/479/2564/Texas_Implementation_of_Pavement_Rehab_and_Design_Strategy_16073625927801087.pdf" TargetMode="External"/><Relationship Id="rId358" Type="http://schemas.openxmlformats.org/officeDocument/2006/relationships/hyperlink" Target="https://www.fhwa.dot.gov/innovation/everydaycounts/edc_5/change2.cfm" TargetMode="External"/><Relationship Id="rId565" Type="http://schemas.openxmlformats.org/officeDocument/2006/relationships/hyperlink" Target="http://www2.modot.org/BuckleUpPhoneDown/&#8203;" TargetMode="External"/><Relationship Id="rId162" Type="http://schemas.openxmlformats.org/officeDocument/2006/relationships/hyperlink" Target="https://cdn-aws.labroots.com/479/2564/MO_Real_Time_Digital_Warnings_16055680521179026.pdf" TargetMode="External"/><Relationship Id="rId218" Type="http://schemas.openxmlformats.org/officeDocument/2006/relationships/hyperlink" Target="https://cdn-aws.labroots.com/479/2564/Delaware_DMV_on_the_Go_16073102134238320.pdf" TargetMode="External"/><Relationship Id="rId425" Type="http://schemas.openxmlformats.org/officeDocument/2006/relationships/hyperlink" Target="https://www.youtube.com/watch?v=O0L3wyUfm4o" TargetMode="External"/><Relationship Id="rId467" Type="http://schemas.openxmlformats.org/officeDocument/2006/relationships/hyperlink" Target="http://www.txstic.org/docs/TXSTIC_dec5_presentation.pdf" TargetMode="External"/><Relationship Id="rId632" Type="http://schemas.openxmlformats.org/officeDocument/2006/relationships/hyperlink" Target="https://doi.org/10.5703/1288284317252" TargetMode="External"/><Relationship Id="rId271" Type="http://schemas.openxmlformats.org/officeDocument/2006/relationships/hyperlink" Target="https://ams.az.gov/" TargetMode="External"/><Relationship Id="rId674" Type="http://schemas.openxmlformats.org/officeDocument/2006/relationships/hyperlink" Target="https://safety.fhwa.dot.gov/road_diets/case_studies/" TargetMode="External"/><Relationship Id="rId24" Type="http://schemas.openxmlformats.org/officeDocument/2006/relationships/hyperlink" Target="https://cdn-aws.labroots.com/479/2564/Iowa_Grease_Slinger_16071949206937522.pdf" TargetMode="External"/><Relationship Id="rId66" Type="http://schemas.openxmlformats.org/officeDocument/2006/relationships/hyperlink" Target="https://cdn-aws.labroots.com/479/2564/Florida_GIS_Utility_Test_Holes_16073611592654060.pdf" TargetMode="External"/><Relationship Id="rId131" Type="http://schemas.openxmlformats.org/officeDocument/2006/relationships/hyperlink" Target="https://cdn-aws.labroots.com/479/2564/Idaho_POE_Safety_Sign_Stabilizers_16062308569121898.pdf" TargetMode="External"/><Relationship Id="rId327" Type="http://schemas.openxmlformats.org/officeDocument/2006/relationships/hyperlink" Target="https://www.arapahoegov.com/&#8203;" TargetMode="External"/><Relationship Id="rId369" Type="http://schemas.openxmlformats.org/officeDocument/2006/relationships/hyperlink" Target="https://www.coloradoltap.org/ltap/Local_Innovation_Projects.asp" TargetMode="External"/><Relationship Id="rId534" Type="http://schemas.openxmlformats.org/officeDocument/2006/relationships/hyperlink" Target="https://www.njdottechtransfer.net/pavement-preservation/" TargetMode="External"/><Relationship Id="rId576" Type="http://schemas.openxmlformats.org/officeDocument/2006/relationships/hyperlink" Target="http://www.dot.state.mn.us/consult/documents/notices/1032127-rfp.pdf" TargetMode="External"/><Relationship Id="rId173" Type="http://schemas.openxmlformats.org/officeDocument/2006/relationships/hyperlink" Target="https://cdn-aws.labroots.com/479/2564/Ohio_-_Secondary_Hitch_System_16071085472377129.pdf" TargetMode="External"/><Relationship Id="rId229" Type="http://schemas.openxmlformats.org/officeDocument/2006/relationships/hyperlink" Target="https://cdn-aws.labroots.com/479/2564/Utah_VPI_Project_Visualization_and_Digital_tools_16055600079742650.pdf" TargetMode="External"/><Relationship Id="rId380" Type="http://schemas.openxmlformats.org/officeDocument/2006/relationships/hyperlink" Target="https://dmv.de.gov/OnlineServices/OntheGo/" TargetMode="External"/><Relationship Id="rId436" Type="http://schemas.openxmlformats.org/officeDocument/2006/relationships/hyperlink" Target="https://bit.ly/3jVIECh" TargetMode="External"/><Relationship Id="rId601" Type="http://schemas.openxmlformats.org/officeDocument/2006/relationships/hyperlink" Target="https://www.youtube.com/watch?v=OISlz5UY05A&amp;feature=youtu.be" TargetMode="External"/><Relationship Id="rId643" Type="http://schemas.openxmlformats.org/officeDocument/2006/relationships/hyperlink" Target="https://www.fdot.gov/traffic/its/projects-deploy/cv/maplocations/gains-trapezium.shtm" TargetMode="External"/><Relationship Id="rId240" Type="http://schemas.openxmlformats.org/officeDocument/2006/relationships/hyperlink" Target="https://cdn-aws.labroots.com/479/2564/Puerto_Rico_High_Crash_Location_Report_16073621530499660.pdf" TargetMode="External"/><Relationship Id="rId478" Type="http://schemas.openxmlformats.org/officeDocument/2006/relationships/hyperlink" Target="https://safety.fhwa.dot.gov/road_diets/case_studies/" TargetMode="External"/><Relationship Id="rId685" Type="http://schemas.openxmlformats.org/officeDocument/2006/relationships/hyperlink" Target="https://www.browardmpo.org/current-projects-studies/bicycle-pedestrian-safety-action-plan" TargetMode="External"/><Relationship Id="rId35" Type="http://schemas.openxmlformats.org/officeDocument/2006/relationships/hyperlink" Target="https://cdn-aws.labroots.com/479/2564/Mississippi_Consultant_Services_Tracking_System_1607197487807702.pdf" TargetMode="External"/><Relationship Id="rId77" Type="http://schemas.openxmlformats.org/officeDocument/2006/relationships/hyperlink" Target="https://cdn-aws.labroots.com/479/2564/INDOT_EVOLVE_Program_16073613075799594.pdf" TargetMode="External"/><Relationship Id="rId100" Type="http://schemas.openxmlformats.org/officeDocument/2006/relationships/hyperlink" Target="https://cdn-aws.labroots.com/479/2564/NHDOT_Plow_Rally_16070046391245806.pdf" TargetMode="External"/><Relationship Id="rId282" Type="http://schemas.openxmlformats.org/officeDocument/2006/relationships/hyperlink" Target="https://researchprojects.dot.state.mn.us/projectpages/pages/lrrbProjectDetails.jsf?id=7676&amp;type=PROJECT&amp;jftfdi=&amp;jffi=lrrbProjectDetails%3Fid%3D7676%26type%3DPROJECT" TargetMode="External"/><Relationship Id="rId338" Type="http://schemas.openxmlformats.org/officeDocument/2006/relationships/hyperlink" Target="http://ahmct.ucdavis.edu/projects/responder/" TargetMode="External"/><Relationship Id="rId503" Type="http://schemas.openxmlformats.org/officeDocument/2006/relationships/hyperlink" Target="http://txstic.org/" TargetMode="External"/><Relationship Id="rId545" Type="http://schemas.openxmlformats.org/officeDocument/2006/relationships/hyperlink" Target="mailto:T2.center@unh.edu" TargetMode="External"/><Relationship Id="rId587" Type="http://schemas.openxmlformats.org/officeDocument/2006/relationships/hyperlink" Target="https://roadresource.org/recycling" TargetMode="External"/><Relationship Id="rId710" Type="http://schemas.openxmlformats.org/officeDocument/2006/relationships/hyperlink" Target="https://safety.fhwa.dot.gov/rsdp/mire.aspx" TargetMode="External"/><Relationship Id="rId8" Type="http://schemas.openxmlformats.org/officeDocument/2006/relationships/hyperlink" Target="https://cdn-aws.labroots.com/479/2564/California_Caltrans_UAS_Program_16055452006258965.pdf" TargetMode="External"/><Relationship Id="rId142" Type="http://schemas.openxmlformats.org/officeDocument/2006/relationships/hyperlink" Target="https://cdn-aws.labroots.com/479/2564/CO_Gunnison_County_Under_Guardrail_Reclaimer_16072064477386032.pdf" TargetMode="External"/><Relationship Id="rId184" Type="http://schemas.openxmlformats.org/officeDocument/2006/relationships/hyperlink" Target="https://cdn-aws.labroots.com/479/2564/IL_DOT_Innovative_Ideas_Contest_-_Final_16071746501703373.pdf" TargetMode="External"/><Relationship Id="rId391" Type="http://schemas.openxmlformats.org/officeDocument/2006/relationships/hyperlink" Target="https://dotsd6gisprod.d6.dot.state.fl.us/D6GISViewer/" TargetMode="External"/><Relationship Id="rId405" Type="http://schemas.openxmlformats.org/officeDocument/2006/relationships/hyperlink" Target="https://fl511.com/list/pois/parking?start=0&amp;length=25&amp;order%5Bi%5D=0&amp;order%5Bdir%5D=asc" TargetMode="External"/><Relationship Id="rId447" Type="http://schemas.openxmlformats.org/officeDocument/2006/relationships/hyperlink" Target="http://www.newenglandtransportationconsortium.org/files/netcr98_09-3.pdf" TargetMode="External"/><Relationship Id="rId612" Type="http://schemas.openxmlformats.org/officeDocument/2006/relationships/hyperlink" Target="https://iowaltap.iastate.edu/news/iowa-build-a-better-mousetrap-winners-named/" TargetMode="External"/><Relationship Id="rId251" Type="http://schemas.openxmlformats.org/officeDocument/2006/relationships/hyperlink" Target="https://www.youtube.com/embed/awoFpG66lKE" TargetMode="External"/><Relationship Id="rId489" Type="http://schemas.openxmlformats.org/officeDocument/2006/relationships/hyperlink" Target="https://www.youtube.com/watch?v=AwkQ_gybw2M" TargetMode="External"/><Relationship Id="rId654" Type="http://schemas.openxmlformats.org/officeDocument/2006/relationships/hyperlink" Target="https://drive.google.com/file/d/1rhkj_2EAGEv6e79C7UcpKZ36Ce4-sTo0/view?usp=sharing" TargetMode="External"/><Relationship Id="rId696" Type="http://schemas.openxmlformats.org/officeDocument/2006/relationships/hyperlink" Target="https://www1.nyc.gov/html/dot/html/home/home.shtml" TargetMode="External"/><Relationship Id="rId46" Type="http://schemas.openxmlformats.org/officeDocument/2006/relationships/hyperlink" Target="https://cdn-aws.labroots.com/479/2564/Wisconsin_Quantities_to_Plans_Tool_Q2P_16061602829856510.pdf" TargetMode="External"/><Relationship Id="rId293" Type="http://schemas.openxmlformats.org/officeDocument/2006/relationships/hyperlink" Target="http://www.azdot.gov/" TargetMode="External"/><Relationship Id="rId307" Type="http://schemas.openxmlformats.org/officeDocument/2006/relationships/hyperlink" Target="https://wsdot.wa.gov/operations/traffic/tsmo" TargetMode="External"/><Relationship Id="rId349" Type="http://schemas.openxmlformats.org/officeDocument/2006/relationships/hyperlink" Target="https://dot.ca.gov/-/media/dot-media/documents/director-5-topic-fact-sheet-a11y.pdf" TargetMode="External"/><Relationship Id="rId514" Type="http://schemas.openxmlformats.org/officeDocument/2006/relationships/hyperlink" Target="https://www.odot.org/publicmeetings" TargetMode="External"/><Relationship Id="rId556" Type="http://schemas.openxmlformats.org/officeDocument/2006/relationships/hyperlink" Target="https://www.makewaysafety.com/&#8203;&#8203;" TargetMode="External"/><Relationship Id="rId721" Type="http://schemas.openxmlformats.org/officeDocument/2006/relationships/printerSettings" Target="../printerSettings/printerSettings1.bin"/><Relationship Id="rId88" Type="http://schemas.openxmlformats.org/officeDocument/2006/relationships/hyperlink" Target="https://cdn-aws.labroots.com/479/2564/EDC_Summit_Innovation_Showcase_MaineDOT_FRP_Wrap_16043428044033183.pdf" TargetMode="External"/><Relationship Id="rId111" Type="http://schemas.openxmlformats.org/officeDocument/2006/relationships/hyperlink" Target="https://cdn-aws.labroots.com/479/2564/North_Carolina_Wetland_Prediction_Model_1605007807752133.pdf" TargetMode="External"/><Relationship Id="rId153" Type="http://schemas.openxmlformats.org/officeDocument/2006/relationships/hyperlink" Target="https://cdn-aws.labroots.com/479/2564/EDC_Summit_Innovation_Showcase_Hot_Asphalt_Adjustable_Screed_-_Final_16046037551549361.pdf" TargetMode="External"/><Relationship Id="rId195" Type="http://schemas.openxmlformats.org/officeDocument/2006/relationships/hyperlink" Target="https://cdn-aws.labroots.com/479/2564/New_Jersey_BABM_Navigation_Reflectors_16058146812041821.pdf" TargetMode="External"/><Relationship Id="rId209" Type="http://schemas.openxmlformats.org/officeDocument/2006/relationships/hyperlink" Target="https://cdn-aws.labroots.com/479/2564/Iowa_biopolymer_16072120917439992.pdf" TargetMode="External"/><Relationship Id="rId360" Type="http://schemas.openxmlformats.org/officeDocument/2006/relationships/hyperlink" Target="https://www.coloradoltap.org/ltap/Local_Innovation_Projects.asp" TargetMode="External"/><Relationship Id="rId416" Type="http://schemas.openxmlformats.org/officeDocument/2006/relationships/hyperlink" Target="https://itd.idaho.gov/itd/?target=innovation%20&#8203;" TargetMode="External"/><Relationship Id="rId598" Type="http://schemas.openxmlformats.org/officeDocument/2006/relationships/hyperlink" Target="https://www.maine.gov/mdot/research/" TargetMode="External"/><Relationship Id="rId220" Type="http://schemas.openxmlformats.org/officeDocument/2006/relationships/hyperlink" Target="https://cdn-aws.labroots.com/479/2564/Michigan_Online_Survey_Tool_-_A2_Open_City_Hall_16044152532471865.pdf" TargetMode="External"/><Relationship Id="rId458" Type="http://schemas.openxmlformats.org/officeDocument/2006/relationships/hyperlink" Target="https://youdot.utah.gov/news/udot-region-four-improves-safety-at-rural-intersections/&#8203;" TargetMode="External"/><Relationship Id="rId623" Type="http://schemas.openxmlformats.org/officeDocument/2006/relationships/hyperlink" Target="https://iowaltap.iastate.edu/build-a-better-mousetrap-competition/" TargetMode="External"/><Relationship Id="rId665" Type="http://schemas.openxmlformats.org/officeDocument/2006/relationships/hyperlink" Target="http://www.lrrb.org/unpave" TargetMode="External"/><Relationship Id="rId15" Type="http://schemas.openxmlformats.org/officeDocument/2006/relationships/hyperlink" Target="https://cdn-aws.labroots.com/479/2564/Florida_Gainesville_SPaT_Trapezium_16061809582313624.pdf" TargetMode="External"/><Relationship Id="rId57" Type="http://schemas.openxmlformats.org/officeDocument/2006/relationships/hyperlink" Target="https://cdn-aws.labroots.com/479/2564/CO_El_Paso_County_Adaptable_Bridge_Safety_Platform_16070019751811066.pdf" TargetMode="External"/><Relationship Id="rId262" Type="http://schemas.openxmlformats.org/officeDocument/2006/relationships/hyperlink" Target="https://kytc.maps.arcgis.com/apps/opsdashboard/index.html" TargetMode="External"/><Relationship Id="rId318" Type="http://schemas.openxmlformats.org/officeDocument/2006/relationships/hyperlink" Target="https://www.fhwa.dot.gov/clas/babm/" TargetMode="External"/><Relationship Id="rId525" Type="http://schemas.openxmlformats.org/officeDocument/2006/relationships/hyperlink" Target="https://www.njdottechtransfer.net/uas/&#8203;" TargetMode="External"/><Relationship Id="rId567" Type="http://schemas.openxmlformats.org/officeDocument/2006/relationships/hyperlink" Target="https://mdot.ms.gov/portal/LPA" TargetMode="External"/><Relationship Id="rId99" Type="http://schemas.openxmlformats.org/officeDocument/2006/relationships/hyperlink" Target="https://cdn-aws.labroots.com/479/2564/EDC_Showcase_NHDOT_PV_Drains_16048887853818613.pdf" TargetMode="External"/><Relationship Id="rId122" Type="http://schemas.openxmlformats.org/officeDocument/2006/relationships/hyperlink" Target="https://cdn-aws.labroots.com/479/2564/Texas_Traffic_Safety_at_Low_Water_Crossings_16073623675324001.pdf" TargetMode="External"/><Relationship Id="rId164" Type="http://schemas.openxmlformats.org/officeDocument/2006/relationships/hyperlink" Target="https://cdn-aws.labroots.com/479/2564/Missouri_Tractor-Mounted_Weed_Eater_16052869589972629.pdf" TargetMode="External"/><Relationship Id="rId371" Type="http://schemas.openxmlformats.org/officeDocument/2006/relationships/hyperlink" Target="https://www.cityofwestminster.us/News/autonomous%20autonomous-vehiclevehicle-deliversdelivers-foodfood-andand-innovationinnovation-fromfrom-thethe-macmac-to%20-growinggrowing-home" TargetMode="External"/><Relationship Id="rId427" Type="http://schemas.openxmlformats.org/officeDocument/2006/relationships/hyperlink" Target="https://doi.org/10.1061/(ASCE)CO.1943-7862.0001061&#8203;" TargetMode="External"/><Relationship Id="rId469" Type="http://schemas.openxmlformats.org/officeDocument/2006/relationships/hyperlink" Target="http://www.h-gac.com/transportationadvisory-committee/meetingagendas/documents/2020/july/ITEM-09.pdf" TargetMode="External"/><Relationship Id="rId634" Type="http://schemas.openxmlformats.org/officeDocument/2006/relationships/hyperlink" Target="https://documentcloud.adobe.com/link/track?uri=urn:aaid:scds:US:6674523f-7102-4866-94f9-ef0d0a9c7df0" TargetMode="External"/><Relationship Id="rId676" Type="http://schemas.openxmlformats.org/officeDocument/2006/relationships/hyperlink" Target="https://safety.fhwa.dot.gov/roadway_dept/pavement_friction/high_friction/" TargetMode="External"/><Relationship Id="rId26" Type="http://schemas.openxmlformats.org/officeDocument/2006/relationships/hyperlink" Target="https://cdn-aws.labroots.com/479/2564/Iowa_Snow_Fence_Roller_1607195525738232.pdf" TargetMode="External"/><Relationship Id="rId231" Type="http://schemas.openxmlformats.org/officeDocument/2006/relationships/hyperlink" Target="https://cdn-aws.labroots.com/479/2564/DC_Cycletrack_Barrier_Experiment_16073109563494243.pdf" TargetMode="External"/><Relationship Id="rId273" Type="http://schemas.openxmlformats.org/officeDocument/2006/relationships/hyperlink" Target="https://www.fdot.gov/structures/proglib.shtm" TargetMode="External"/><Relationship Id="rId329" Type="http://schemas.openxmlformats.org/officeDocument/2006/relationships/hyperlink" Target="https://lamourecountynd.com/&#8203;" TargetMode="External"/><Relationship Id="rId480" Type="http://schemas.openxmlformats.org/officeDocument/2006/relationships/hyperlink" Target="https://safety.fhwa.dot.gov/road_diets/case_studies/" TargetMode="External"/><Relationship Id="rId536" Type="http://schemas.openxmlformats.org/officeDocument/2006/relationships/hyperlink" Target="https://www.njdottechtransfer.net/2019/08/01/local-safety-peer-exchanges-summary-report/" TargetMode="External"/><Relationship Id="rId701" Type="http://schemas.openxmlformats.org/officeDocument/2006/relationships/hyperlink" Target="https://www.kyt2.com/local-services/lrsp" TargetMode="External"/><Relationship Id="rId68" Type="http://schemas.openxmlformats.org/officeDocument/2006/relationships/hyperlink" Target="https://cdn-aws.labroots.com/479/2564/Florida_Speed_Management_Strategies_16073612458488881.pdf" TargetMode="External"/><Relationship Id="rId133" Type="http://schemas.openxmlformats.org/officeDocument/2006/relationships/hyperlink" Target="https://cdn-aws.labroots.com/479/2564/Idaho_scupper_Cleaners_16062318382367619.pdf" TargetMode="External"/><Relationship Id="rId175" Type="http://schemas.openxmlformats.org/officeDocument/2006/relationships/hyperlink" Target="https://cdn-aws.labroots.com/479/2564/Ohio_-_Concrete_Bridge_Beam_Launcher_16071083973929998.pdf" TargetMode="External"/><Relationship Id="rId340" Type="http://schemas.openxmlformats.org/officeDocument/2006/relationships/hyperlink" Target="https://www.youtube.com/watch?v=FzJEy8Zy16E&amp;feature=youtu.be&#8203;" TargetMode="External"/><Relationship Id="rId578" Type="http://schemas.openxmlformats.org/officeDocument/2006/relationships/hyperlink" Target="https://youtu.be/JEBFx7TQVVg?t=723s" TargetMode="External"/><Relationship Id="rId200" Type="http://schemas.openxmlformats.org/officeDocument/2006/relationships/hyperlink" Target="https://cdn-aws.labroots.com/479/2564/NJDOT_UAS_High_Mast_Light_Pole_Inspection_16055677722226059.pdf" TargetMode="External"/><Relationship Id="rId382" Type="http://schemas.openxmlformats.org/officeDocument/2006/relationships/hyperlink" Target="https://youtu.be/0j_4reLSCj0" TargetMode="External"/><Relationship Id="rId438" Type="http://schemas.openxmlformats.org/officeDocument/2006/relationships/hyperlink" Target="https://doi.org/10.5703/1288284315221" TargetMode="External"/><Relationship Id="rId603" Type="http://schemas.openxmlformats.org/officeDocument/2006/relationships/hyperlink" Target="https://www.youtube.com/watch?v=AgfXgb5-bM&amp;feature=youtu.be" TargetMode="External"/><Relationship Id="rId645" Type="http://schemas.openxmlformats.org/officeDocument/2006/relationships/hyperlink" Target="https://www.fdot.gov/traffic/its/projects-deploy/cv/connected-vehicles" TargetMode="External"/><Relationship Id="rId687" Type="http://schemas.openxmlformats.org/officeDocument/2006/relationships/hyperlink" Target="https://scdot.maps.arcgis.com/apps/MapSeries/index.html?appid=df937e9b63ce4377a3705feb9fb05466" TargetMode="External"/><Relationship Id="rId242" Type="http://schemas.openxmlformats.org/officeDocument/2006/relationships/hyperlink" Target="https://cdn-aws.labroots.com/479/2564/Washington_NextGen_WZDB_EDC_Summit_Innovation_Showcase_FINAL_1607088260169629.pdf" TargetMode="External"/><Relationship Id="rId284" Type="http://schemas.openxmlformats.org/officeDocument/2006/relationships/hyperlink" Target="http://www.newington-dover.com/" TargetMode="External"/><Relationship Id="rId491" Type="http://schemas.openxmlformats.org/officeDocument/2006/relationships/hyperlink" Target="https://vimeo.com/15575762" TargetMode="External"/><Relationship Id="rId505" Type="http://schemas.openxmlformats.org/officeDocument/2006/relationships/hyperlink" Target="https://www.tn.gov/tdot/traffic-operations-division/transportation-management-office/training.htm" TargetMode="External"/><Relationship Id="rId712" Type="http://schemas.openxmlformats.org/officeDocument/2006/relationships/hyperlink" Target="https://drive.google.com/file/d/11hsmvJ1ySRb3Y6G-s6A5iB-zDfg_Hnrc/view" TargetMode="External"/><Relationship Id="rId37" Type="http://schemas.openxmlformats.org/officeDocument/2006/relationships/hyperlink" Target="https://cdn-aws.labroots.com/479/2564/Nebraska_Lincoln_South_Beltway_Funding_Innovation_16055385845232838.pdf" TargetMode="External"/><Relationship Id="rId79" Type="http://schemas.openxmlformats.org/officeDocument/2006/relationships/hyperlink" Target="https://cdn-aws.labroots.com/479/2564/Iowa_SYG_Work_Zone_Sign_16072173663349295.pdf" TargetMode="External"/><Relationship Id="rId102" Type="http://schemas.openxmlformats.org/officeDocument/2006/relationships/hyperlink" Target="https://cdn-aws.labroots.com/479/2564/New_Mexico_Alternate_Guardrail_Material_in_Leave-outs_16055443684382311.pdf" TargetMode="External"/><Relationship Id="rId144" Type="http://schemas.openxmlformats.org/officeDocument/2006/relationships/hyperlink" Target="https://cdn-aws.labroots.com/479/2564/CO_Westminster_Autonomous_Vehicle_Food_Delivery_Innovation_16073120424008766.pdf" TargetMode="External"/><Relationship Id="rId547" Type="http://schemas.openxmlformats.org/officeDocument/2006/relationships/hyperlink" Target="http://www.fhwa.dot.gov/innovation/everydaycounts/edc_5/uas.cfm" TargetMode="External"/><Relationship Id="rId589" Type="http://schemas.openxmlformats.org/officeDocument/2006/relationships/hyperlink" Target="https://www.fhwa.dot.gov/innovation/innovator/issue80/page_05.html" TargetMode="External"/><Relationship Id="rId90" Type="http://schemas.openxmlformats.org/officeDocument/2006/relationships/hyperlink" Target="https://cdn-aws.labroots.com/479/2564/MassDOT_Integrate_Fluvial_Geomorphology_into_Project_Development_16050380920078913.pdf" TargetMode="External"/><Relationship Id="rId186" Type="http://schemas.openxmlformats.org/officeDocument/2006/relationships/hyperlink" Target="https://cdn-aws.labroots.com/479/2564/Indiana_Automation_of_Liquid_De_Icing_16073623012517168.pdf" TargetMode="External"/><Relationship Id="rId351" Type="http://schemas.openxmlformats.org/officeDocument/2006/relationships/hyperlink" Target="https://www.coloradoltap.org/ltap/Local_Innovation_Projects.asp" TargetMode="External"/><Relationship Id="rId393" Type="http://schemas.openxmlformats.org/officeDocument/2006/relationships/hyperlink" Target="https://fdotwww.blob.core.windows.net/sitefinity/docs/default-source/content/design/bulletins/rdm16-02.pdf?sfvrsn=a0ade1de_0" TargetMode="External"/><Relationship Id="rId407" Type="http://schemas.openxmlformats.org/officeDocument/2006/relationships/hyperlink" Target="https://www.fdot.gov/traffic/its/projects-deploy/wrong-way-driving" TargetMode="External"/><Relationship Id="rId449" Type="http://schemas.openxmlformats.org/officeDocument/2006/relationships/hyperlink" Target="http://www.newenglandtransportationconsortium.org/wp-content/uploads/2014/05/NETCPoster-R98_09-3.pdf" TargetMode="External"/><Relationship Id="rId614" Type="http://schemas.openxmlformats.org/officeDocument/2006/relationships/hyperlink" Target="https://iowaltap.iastate.edu/build-a-better-mousetrap-competition/" TargetMode="External"/><Relationship Id="rId656" Type="http://schemas.openxmlformats.org/officeDocument/2006/relationships/hyperlink" Target="https://drive.google.com/file/d/11N7WR6hF9eRdjZTtQpDhR62VTjvVjlnt/view?usp=sharing" TargetMode="External"/><Relationship Id="rId211" Type="http://schemas.openxmlformats.org/officeDocument/2006/relationships/hyperlink" Target="https://cdn-aws.labroots.com/479/2564/Michigan_Ultra_High_Performance_Concrete_Joints_16052008355465579.pdf" TargetMode="External"/><Relationship Id="rId253" Type="http://schemas.openxmlformats.org/officeDocument/2006/relationships/hyperlink" Target="http://www.dot.state.oh.us/districts/D12/Documents/No%20Boundaries%20Roadshow%20Application%2012.31.18.pdf" TargetMode="External"/><Relationship Id="rId295" Type="http://schemas.openxmlformats.org/officeDocument/2006/relationships/hyperlink" Target="https://ops.fhwa.dot.gov/arterial_mgmt/performance_measures.htm" TargetMode="External"/><Relationship Id="rId309" Type="http://schemas.openxmlformats.org/officeDocument/2006/relationships/hyperlink" Target="https://vtrans.vermont.gov/highway/project-delivery-environmental" TargetMode="External"/><Relationship Id="rId460" Type="http://schemas.openxmlformats.org/officeDocument/2006/relationships/hyperlink" Target="https://youdot.utah.gov/news/udot-learning-a-lot-about-road-usage-charge/&#8203;" TargetMode="External"/><Relationship Id="rId516" Type="http://schemas.openxmlformats.org/officeDocument/2006/relationships/hyperlink" Target="http://www.dot.state.oh.us/districts/D12/Documents/Planning%20and%20Engineering%20Roadshow.pdf&#8203;" TargetMode="External"/><Relationship Id="rId698" Type="http://schemas.openxmlformats.org/officeDocument/2006/relationships/hyperlink" Target="https://safety.fhwa.dot.gov/rsdp/downloads/FHWA-SA-21-017_louisiana_data_governance_case_study.pdf" TargetMode="External"/><Relationship Id="rId48" Type="http://schemas.openxmlformats.org/officeDocument/2006/relationships/hyperlink" Target="https://cdn-aws.labroots.com/479/2564/Build_a_Better_Mousetrap_360_Degree_Camera_Sled_16050488188682018.pdf" TargetMode="External"/><Relationship Id="rId113" Type="http://schemas.openxmlformats.org/officeDocument/2006/relationships/hyperlink" Target="https://cdn-aws.labroots.com/479/2564/Ohio_-_Bridge_Building_Process_-_Time_and_Safety_Improvements_16071083228646631.pdf" TargetMode="External"/><Relationship Id="rId320" Type="http://schemas.openxmlformats.org/officeDocument/2006/relationships/hyperlink" Target="https://www.fhwa.dot.gov/clas/babm/" TargetMode="External"/><Relationship Id="rId558" Type="http://schemas.openxmlformats.org/officeDocument/2006/relationships/hyperlink" Target="https://spexternal.modot.mo.gov/sites/cm/CORDT/cmr17-004_InnovShowcase.pdf%20&#8203;" TargetMode="External"/><Relationship Id="rId723" Type="http://schemas.openxmlformats.org/officeDocument/2006/relationships/table" Target="../tables/table1.xml"/><Relationship Id="rId155" Type="http://schemas.openxmlformats.org/officeDocument/2006/relationships/hyperlink" Target="https://cdn-aws.labroots.com/479/2564/Indiana_Crash_Scene_Documentation_using_Drones_16050456661518727.pdf" TargetMode="External"/><Relationship Id="rId197" Type="http://schemas.openxmlformats.org/officeDocument/2006/relationships/hyperlink" Target="https://cdn-aws.labroots.com/479/2564/New_Jersey_BABM_Post_Pusher_and_Post_Puller_16058150650774166.pdf" TargetMode="External"/><Relationship Id="rId362" Type="http://schemas.openxmlformats.org/officeDocument/2006/relationships/hyperlink" Target="https://www.coloradoltap.org/ltap/Local_Innovation_Projects.asp" TargetMode="External"/><Relationship Id="rId418" Type="http://schemas.openxmlformats.org/officeDocument/2006/relationships/hyperlink" Target="https://itd.idaho.gov/itd/?target=innovation%20&#8203;" TargetMode="External"/><Relationship Id="rId625" Type="http://schemas.openxmlformats.org/officeDocument/2006/relationships/hyperlink" Target="https://www.fhwa.dot.gov/clas/babm/" TargetMode="External"/><Relationship Id="rId222" Type="http://schemas.openxmlformats.org/officeDocument/2006/relationships/hyperlink" Target="https://cdn-aws.labroots.com/479/2564/Missouri_Buckle_Up_Phone_Down_Challenge_16055438644461370.pdf" TargetMode="External"/><Relationship Id="rId264" Type="http://schemas.openxmlformats.org/officeDocument/2006/relationships/hyperlink" Target="mailto:James.Nunn@dot.nj.gov" TargetMode="External"/><Relationship Id="rId471" Type="http://schemas.openxmlformats.org/officeDocument/2006/relationships/hyperlink" Target="https://safety.fhwa.dot.gov/road_diets/case_studies/" TargetMode="External"/><Relationship Id="rId667" Type="http://schemas.openxmlformats.org/officeDocument/2006/relationships/hyperlink" Target="https://www.fhwa.dot.gov/innovation/everydaycounts/edc_5/geotech_methods.cfm" TargetMode="External"/><Relationship Id="rId17" Type="http://schemas.openxmlformats.org/officeDocument/2006/relationships/hyperlink" Target="https://cdn-aws.labroots.com/479/2564/Florida_Wrong_Way_Driving_Initiative_1606182060881200.pdf" TargetMode="External"/><Relationship Id="rId59" Type="http://schemas.openxmlformats.org/officeDocument/2006/relationships/hyperlink" Target="https://cdn-aws.labroots.com/479/2564/Delaware_Unifier_16073103410608196.pdf" TargetMode="External"/><Relationship Id="rId124" Type="http://schemas.openxmlformats.org/officeDocument/2006/relationships/hyperlink" Target="https://cdn-aws.labroots.com/479/2564/Vermont_A-GaME_16072100889449152.pdf" TargetMode="External"/><Relationship Id="rId527" Type="http://schemas.openxmlformats.org/officeDocument/2006/relationships/hyperlink" Target="https://www.njdottechtransfer.net/2018/01/01/research-project/?pdb=37" TargetMode="External"/><Relationship Id="rId569" Type="http://schemas.openxmlformats.org/officeDocument/2006/relationships/hyperlink" Target="https://www.fhwa.dot.gov/innovation/everydaycounts/edc_5/change2.cfm" TargetMode="External"/><Relationship Id="rId70" Type="http://schemas.openxmlformats.org/officeDocument/2006/relationships/hyperlink" Target="https://cdn-aws.labroots.com/479/2564/EDC_Summit_Innovation_Showcase_ADA_Sidewalk_Templates_-_Final_16046021630141463.pdf" TargetMode="External"/><Relationship Id="rId166" Type="http://schemas.openxmlformats.org/officeDocument/2006/relationships/hyperlink" Target="https://cdn-aws.labroots.com/479/2564/EDC_Showcase_NHDOT_LED_Lights_16048880158963799.pdf" TargetMode="External"/><Relationship Id="rId331" Type="http://schemas.openxmlformats.org/officeDocument/2006/relationships/hyperlink" Target="https://tinyurl.com/y6pjvbko&#8203;" TargetMode="External"/><Relationship Id="rId373" Type="http://schemas.openxmlformats.org/officeDocument/2006/relationships/hyperlink" Target="https://www.youtube.com/watch?v=dXQKN8QBzM8&amp;t=20s" TargetMode="External"/><Relationship Id="rId429" Type="http://schemas.openxmlformats.org/officeDocument/2006/relationships/hyperlink" Target="https://www.youtube.com/watch?v=7IFEE2Rf3sU&amp;feature=emb_title" TargetMode="External"/><Relationship Id="rId580" Type="http://schemas.openxmlformats.org/officeDocument/2006/relationships/hyperlink" Target="https://opengov.com/" TargetMode="External"/><Relationship Id="rId636" Type="http://schemas.openxmlformats.org/officeDocument/2006/relationships/hyperlink" Target="https://ops.fhwa.dot.gov/weather/resources/publications.htm" TargetMode="External"/><Relationship Id="rId1" Type="http://schemas.openxmlformats.org/officeDocument/2006/relationships/hyperlink" Target="https://wisconsindot.gov/Pages/doing-bus/eng-consultants/cnslt-rsrces/tools/estimating/est-q2p.aspx" TargetMode="External"/><Relationship Id="rId233" Type="http://schemas.openxmlformats.org/officeDocument/2006/relationships/hyperlink" Target="https://cdn-aws.labroots.com/479/2564/Delaware_Safe_Selfie_16072105421416660.pdf" TargetMode="External"/><Relationship Id="rId440" Type="http://schemas.openxmlformats.org/officeDocument/2006/relationships/hyperlink" Target="https://www.in.gov/indot/div/mt/itm/pubs/957_testing.pdf" TargetMode="External"/><Relationship Id="rId678" Type="http://schemas.openxmlformats.org/officeDocument/2006/relationships/hyperlink" Target="http://www.virginiadot.org/business/resources%20/VDOT_PSAP_Report_052118_with_Appendix_%20A_B_C.pdf" TargetMode="External"/><Relationship Id="rId28" Type="http://schemas.openxmlformats.org/officeDocument/2006/relationships/hyperlink" Target="https://cdn-aws.labroots.com/479/2564/Maryland_Lightweight_Deflectometer_QA-QC_Tool_16071958517354115.pdf" TargetMode="External"/><Relationship Id="rId275" Type="http://schemas.openxmlformats.org/officeDocument/2006/relationships/hyperlink" Target="https://tinyurl.com/jtrp-brine" TargetMode="External"/><Relationship Id="rId300" Type="http://schemas.openxmlformats.org/officeDocument/2006/relationships/hyperlink" Target="https://www.clearwatercounty.org/" TargetMode="External"/><Relationship Id="rId482" Type="http://schemas.openxmlformats.org/officeDocument/2006/relationships/hyperlink" Target="https://safety.fhwa.dot.gov/road_diets/case_studies/" TargetMode="External"/><Relationship Id="rId538" Type="http://schemas.openxmlformats.org/officeDocument/2006/relationships/hyperlink" Target="https://www.njdottechtransfer.net/2019/09/05/ddsa-new-jersey-case-study/&#8203;" TargetMode="External"/><Relationship Id="rId703" Type="http://schemas.openxmlformats.org/officeDocument/2006/relationships/hyperlink" Target="https://safety.fhwa.dot.gov/LRSPDIY/" TargetMode="External"/><Relationship Id="rId81" Type="http://schemas.openxmlformats.org/officeDocument/2006/relationships/hyperlink" Target="https://cdn-aws.labroots.com/479/2564/Kansas_Lyon_County_Portable_Stop_Sign_16061505729168509.pdf" TargetMode="External"/><Relationship Id="rId135" Type="http://schemas.openxmlformats.org/officeDocument/2006/relationships/hyperlink" Target="https://cdn-aws.labroots.com/479/2564/Idaho_Tracking_Traffic_Counter_Deployments_with_GPS_16062319999536486.pdf" TargetMode="External"/><Relationship Id="rId177" Type="http://schemas.openxmlformats.org/officeDocument/2006/relationships/hyperlink" Target="https://cdn-aws.labroots.com/479/2564/Oklahoma_Guardrail_Cleaner_Attachment_for_Skid_Steer_16055457912079927.pdf" TargetMode="External"/><Relationship Id="rId342" Type="http://schemas.openxmlformats.org/officeDocument/2006/relationships/hyperlink" Target="https://www.youtube.com/watch?v=zXn5x0kbZ_E&amp;feature=youtu.be&#8203;" TargetMode="External"/><Relationship Id="rId384" Type="http://schemas.openxmlformats.org/officeDocument/2006/relationships/hyperlink" Target="https://youtu.be/5HEnox-qfdo" TargetMode="External"/><Relationship Id="rId591" Type="http://schemas.openxmlformats.org/officeDocument/2006/relationships/hyperlink" Target="https://www.transportationmatters.iowadot.gov/2020/04/public-involvement-for-iowas-transportation-future.html" TargetMode="External"/><Relationship Id="rId605" Type="http://schemas.openxmlformats.org/officeDocument/2006/relationships/hyperlink" Target="https://www.youtube.com/watch?v=D0P_GtLCd8" TargetMode="External"/><Relationship Id="rId202" Type="http://schemas.openxmlformats.org/officeDocument/2006/relationships/hyperlink" Target="https://cdn-aws.labroots.com/479/2564/Oregon_DOT_-_GPS_Guided_Equipment_for_Improved_Maintenance_-_Innovation_Showcase_2_16046349738922762.pdf" TargetMode="External"/><Relationship Id="rId244" Type="http://schemas.openxmlformats.org/officeDocument/2006/relationships/hyperlink" Target="https://cdn-aws.labroots.com/479/2564/New_Mexico_Dust_Storm_Detention__advisory__and_notification_system_16055435289667132.pdf" TargetMode="External"/><Relationship Id="rId647" Type="http://schemas.openxmlformats.org/officeDocument/2006/relationships/hyperlink" Target="http://www.mnltap.umn.edu/training/topic/customized/culvert/?utm_content=&amp;utm_medium=email&amp;utm_name=&amp;utm_source=govdelivery&amp;utm_term=" TargetMode="External"/><Relationship Id="rId689" Type="http://schemas.openxmlformats.org/officeDocument/2006/relationships/hyperlink" Target="https://www.dsm.city/" TargetMode="External"/><Relationship Id="rId39" Type="http://schemas.openxmlformats.org/officeDocument/2006/relationships/hyperlink" Target="https://cdn-aws.labroots.com/479/2564/NJDOT_Pavement_Preservation_Video_1606149165870515.pdf" TargetMode="External"/><Relationship Id="rId286" Type="http://schemas.openxmlformats.org/officeDocument/2006/relationships/hyperlink" Target="http://autc.uaf.edu/engineering-tools/" TargetMode="External"/><Relationship Id="rId451" Type="http://schemas.openxmlformats.org/officeDocument/2006/relationships/hyperlink" Target="https://www.amestrib.com/news/20191111/isu-research-paving-way-for-soy-based-asphalt" TargetMode="External"/><Relationship Id="rId493" Type="http://schemas.openxmlformats.org/officeDocument/2006/relationships/hyperlink" Target="http://library.ctr.utexas.edu/Presto/home/home.aspx" TargetMode="External"/><Relationship Id="rId507" Type="http://schemas.openxmlformats.org/officeDocument/2006/relationships/hyperlink" Target="https://transportationops.org/case-studies/tdot-regional-operations-forums" TargetMode="External"/><Relationship Id="rId549" Type="http://schemas.openxmlformats.org/officeDocument/2006/relationships/hyperlink" Target="https://twitter.com/LNKSouthBeltway" TargetMode="External"/><Relationship Id="rId714" Type="http://schemas.openxmlformats.org/officeDocument/2006/relationships/hyperlink" Target="https://www.modot.org/modots-best-practices-projects" TargetMode="External"/><Relationship Id="rId50" Type="http://schemas.openxmlformats.org/officeDocument/2006/relationships/hyperlink" Target="https://cdn-aws.labroots.com/479/2564/Build_a_Better_Mousetrap_Beaver_Pipe_Cage_16050491484946977.pdf" TargetMode="External"/><Relationship Id="rId104" Type="http://schemas.openxmlformats.org/officeDocument/2006/relationships/hyperlink" Target="https://cdn-aws.labroots.com/479/2564/NJDOT_UAS_and_A-GaME_16055679271598231.pdf" TargetMode="External"/><Relationship Id="rId146" Type="http://schemas.openxmlformats.org/officeDocument/2006/relationships/hyperlink" Target="https://cdn-aws.labroots.com/479/2564/California_Caltrans_Plastic_Pavement_16055473598661968.pdf" TargetMode="External"/><Relationship Id="rId188" Type="http://schemas.openxmlformats.org/officeDocument/2006/relationships/hyperlink" Target="https://cdn-aws.labroots.com/479/2564/EDC_Summit_Innovation_Showcase_StreetLight_Insight_16050131341994354.pdf" TargetMode="External"/><Relationship Id="rId311" Type="http://schemas.openxmlformats.org/officeDocument/2006/relationships/hyperlink" Target="https://www.fhwa.dot.gov/publications/research/infrastructure/structures/bridge/17080/17080.pdf&#8203;" TargetMode="External"/><Relationship Id="rId353" Type="http://schemas.openxmlformats.org/officeDocument/2006/relationships/hyperlink" Target="https://www.arapahoegov.com/626/Road%20and%20Bridge" TargetMode="External"/><Relationship Id="rId395" Type="http://schemas.openxmlformats.org/officeDocument/2006/relationships/hyperlink" Target="https://www.ite.org/technical-resources/topics/transportation-safety/pedestriian-safety-month/" TargetMode="External"/><Relationship Id="rId409" Type="http://schemas.openxmlformats.org/officeDocument/2006/relationships/hyperlink" Target="https://fdotwww.blob.core.windows.net/sitefinity/docs/default-source/traffic/doc_library/pdf/wwd-joint-bulletin_revised-doc-310046356.pdf?sfvrsn=272ebb43_2" TargetMode="External"/><Relationship Id="rId560" Type="http://schemas.openxmlformats.org/officeDocument/2006/relationships/hyperlink" Target="https://www.youtube.com/watch?v=TLt5c4JDL6k&amp;feature=youtu.be%20&#8203;" TargetMode="External"/><Relationship Id="rId92" Type="http://schemas.openxmlformats.org/officeDocument/2006/relationships/hyperlink" Target="https://cdn-aws.labroots.com/479/2564/Michigan_Shoreline_Flooding_Barrier_System_16044124284018793.pdf" TargetMode="External"/><Relationship Id="rId213" Type="http://schemas.openxmlformats.org/officeDocument/2006/relationships/hyperlink" Target="https://cdn-aws.labroots.com/479/2564/Ohio_-_Amish_Horse_and_Buggy_Study_1607108284370411.pdf" TargetMode="External"/><Relationship Id="rId420" Type="http://schemas.openxmlformats.org/officeDocument/2006/relationships/hyperlink" Target="https://itd.idaho.gov/itd/?target=innovation%20&#8203;" TargetMode="External"/><Relationship Id="rId616" Type="http://schemas.openxmlformats.org/officeDocument/2006/relationships/hyperlink" Target="https://www.fhwa.dot.gov/clas/babm/" TargetMode="External"/><Relationship Id="rId658" Type="http://schemas.openxmlformats.org/officeDocument/2006/relationships/hyperlink" Target="https://tmc.deldot.gov/tmcx/app/partner/home/intro/welcome/welcome.html" TargetMode="External"/><Relationship Id="rId255" Type="http://schemas.openxmlformats.org/officeDocument/2006/relationships/hyperlink" Target="http://www.dot.state.oh.us/Divisions/Planning/LocalPrograms/LTAP/Documents/Ohio_LTAP_Center_Build_a_Better_Mousetrap_Competition_2016.pdf&#8203;" TargetMode="External"/><Relationship Id="rId297" Type="http://schemas.openxmlformats.org/officeDocument/2006/relationships/hyperlink" Target="https://mcdot.maricopa.gov/5307/Transportation%20MCDOT" TargetMode="External"/><Relationship Id="rId462" Type="http://schemas.openxmlformats.org/officeDocument/2006/relationships/hyperlink" Target="https://kvue.com/embeds/video/269-eb4777cc-812c-443d-abe5-d416eae8b879/iframe?jwsource=cl" TargetMode="External"/><Relationship Id="rId518" Type="http://schemas.openxmlformats.org/officeDocument/2006/relationships/hyperlink" Target="https://connect.ncdot.gov/projects/toolkit/Pages/default.aspx" TargetMode="External"/><Relationship Id="rId115" Type="http://schemas.openxmlformats.org/officeDocument/2006/relationships/hyperlink" Target="https://cdn-aws.labroots.com/479/2564/Pennsylvania_Pervious_Pavement_16052861154926023.pdf" TargetMode="External"/><Relationship Id="rId157" Type="http://schemas.openxmlformats.org/officeDocument/2006/relationships/hyperlink" Target="https://cdn-aws.labroots.com/479/2564/EDC_Summit_Innovation_Showcase_RWT_app_16039156468662987.pdf" TargetMode="External"/><Relationship Id="rId322" Type="http://schemas.openxmlformats.org/officeDocument/2006/relationships/hyperlink" Target="https://www.fhwa.dot.gov/clas/babm/" TargetMode="External"/><Relationship Id="rId364" Type="http://schemas.openxmlformats.org/officeDocument/2006/relationships/hyperlink" Target="https://www.codot.gov/business/process-improvement/lean-everyday-ideas" TargetMode="External"/><Relationship Id="rId61" Type="http://schemas.openxmlformats.org/officeDocument/2006/relationships/hyperlink" Target="https://www.youtube.com/embed/idu2VRw_qiA" TargetMode="External"/><Relationship Id="rId199" Type="http://schemas.openxmlformats.org/officeDocument/2006/relationships/hyperlink" Target="https://cdn-aws.labroots.com/479/2564/NJDOT_Safety_Service_Patrol_-_iCone_Technology_16061487319291053.pdf" TargetMode="External"/><Relationship Id="rId571" Type="http://schemas.openxmlformats.org/officeDocument/2006/relationships/hyperlink" Target="http://www.mdot.ms.gov/" TargetMode="External"/><Relationship Id="rId627" Type="http://schemas.openxmlformats.org/officeDocument/2006/relationships/hyperlink" Target="https://iowaltap.iastate.edu/news/iowa-build-a-better-mousetrap-winners-named/" TargetMode="External"/><Relationship Id="rId669" Type="http://schemas.openxmlformats.org/officeDocument/2006/relationships/hyperlink" Target="https://www.transportation.ohio.gov/wps/portal/gov/odot/about-us/news/statewide/expansion-of-funding-for-local-government-transportation-safety-projects" TargetMode="External"/><Relationship Id="rId19" Type="http://schemas.openxmlformats.org/officeDocument/2006/relationships/hyperlink" Target="https://cdn-aws.labroots.com/479/2564/GDOT_Validating_Change_of_Sign_and_Pavement_Conditions_16061546934494776.pdf" TargetMode="External"/><Relationship Id="rId224" Type="http://schemas.openxmlformats.org/officeDocument/2006/relationships/hyperlink" Target="https://cdn-aws.labroots.com/479/2564/Nebraska_Environmental_Documentation_System_NEDS_16055385440547080.pdf" TargetMode="External"/><Relationship Id="rId266" Type="http://schemas.openxmlformats.org/officeDocument/2006/relationships/hyperlink" Target="https://www.udotauctions.utah.gov/&#8203;" TargetMode="External"/><Relationship Id="rId431" Type="http://schemas.openxmlformats.org/officeDocument/2006/relationships/hyperlink" Target="http://idot.illinois.gov/innovative-ideas" TargetMode="External"/><Relationship Id="rId473" Type="http://schemas.openxmlformats.org/officeDocument/2006/relationships/hyperlink" Target="https://safety.fhwa.dot.gov/road_diets/case_studies/" TargetMode="External"/><Relationship Id="rId529" Type="http://schemas.openxmlformats.org/officeDocument/2006/relationships/hyperlink" Target="https://www.njdottechtransfer.net/wp-content/uploads/2020/02/Connected_Vehicle_Road_Service_Safety_Messages_Final_Report.pdf" TargetMode="External"/><Relationship Id="rId680" Type="http://schemas.openxmlformats.org/officeDocument/2006/relationships/hyperlink" Target="https://www.wsdot.wa.gov/Publications/Manuals/M22-01.htm" TargetMode="External"/><Relationship Id="rId30" Type="http://schemas.openxmlformats.org/officeDocument/2006/relationships/hyperlink" Target="https://cdn-aws.labroots.com/479/2564/MassDOT_Laboratory_Information_Materials_Management_System_LIMMS_16050386970818419.pdf" TargetMode="External"/><Relationship Id="rId126" Type="http://schemas.openxmlformats.org/officeDocument/2006/relationships/hyperlink" Target="https://cdn-aws.labroots.com/479/2564/Wisconsin_PSE_Bluebeam_16061554664977718.pdf" TargetMode="External"/><Relationship Id="rId168" Type="http://schemas.openxmlformats.org/officeDocument/2006/relationships/hyperlink" Target="https://cdn-aws.labroots.com/479/2564/Salt_Transfer_Area-_Amherst_16050435460848341.pdf" TargetMode="External"/><Relationship Id="rId333" Type="http://schemas.openxmlformats.org/officeDocument/2006/relationships/hyperlink" Target="https://youtu.be/dMUXSYxBUVo&#8203;" TargetMode="External"/><Relationship Id="rId540" Type="http://schemas.openxmlformats.org/officeDocument/2006/relationships/hyperlink" Target="https://www.njdottechtransfer.net/share-your-ideas/build-better-mousetrap/&#8203;&#8203;" TargetMode="External"/><Relationship Id="rId72" Type="http://schemas.openxmlformats.org/officeDocument/2006/relationships/hyperlink" Target="https://cdn-aws.labroots.com/479/2564/IL_DRIVE_Program_-_Final_16071751833421578.pdf" TargetMode="External"/><Relationship Id="rId375" Type="http://schemas.openxmlformats.org/officeDocument/2006/relationships/hyperlink" Target="https://www.youtube.com/watch?v=we8sMeBJciQ" TargetMode="External"/><Relationship Id="rId582" Type="http://schemas.openxmlformats.org/officeDocument/2006/relationships/hyperlink" Target="https://www.equipmentworld.com/these-rumble-strips-only-mumble-but-their-intent-is-clear-says-michigan-dot-video/" TargetMode="External"/><Relationship Id="rId638" Type="http://schemas.openxmlformats.org/officeDocument/2006/relationships/hyperlink" Target="https://dot.ca.gov/news-releases/news-release-2019-02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hyperlink" Target="https://www.njdottechtransfer.net/NJSTIC-Innovations-at-EDC-Virtual-Summit" TargetMode="External"/><Relationship Id="rId7" Type="http://schemas.openxmlformats.org/officeDocument/2006/relationships/table" Target="../tables/table2.xml"/><Relationship Id="rId2" Type="http://schemas.openxmlformats.org/officeDocument/2006/relationships/hyperlink" Target="https://wisconsindot.gov/Pages/doing-bus/eng-consultants/cnslt-rsrces/tools/estimating/est-q2p.aspx" TargetMode="External"/><Relationship Id="rId1" Type="http://schemas.openxmlformats.org/officeDocument/2006/relationships/hyperlink" Target="https://wisconsindot.gov/Pages/doing-bus/eng-consultants/cnslt-rsrces/tools/estimating/est-q2p.aspx"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njdottechtransfer.net/NJSTIC-Innovations-at-EDC-Virtual-Summ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66B9E-A9FC-4E65-8CBE-0BEC2A899C1A}">
  <sheetPr>
    <pageSetUpPr fitToPage="1"/>
  </sheetPr>
  <dimension ref="A1:XFC756"/>
  <sheetViews>
    <sheetView tabSelected="1" zoomScale="90" zoomScaleNormal="90" workbookViewId="0">
      <pane ySplit="5" topLeftCell="A6" activePane="bottomLeft" state="frozen"/>
      <selection pane="bottomLeft" activeCell="E1" sqref="E1"/>
    </sheetView>
  </sheetViews>
  <sheetFormatPr defaultColWidth="0" defaultRowHeight="15" zeroHeight="1" x14ac:dyDescent="0.25"/>
  <cols>
    <col min="1" max="1" width="9.28515625" style="108" customWidth="1"/>
    <col min="2" max="2" width="28.7109375" style="103" customWidth="1"/>
    <col min="3" max="3" width="27.85546875" style="103" hidden="1" customWidth="1"/>
    <col min="4" max="4" width="30.85546875" style="103" hidden="1" customWidth="1"/>
    <col min="5" max="5" width="66.28515625" style="111" customWidth="1"/>
    <col min="6" max="6" width="57" style="111" customWidth="1"/>
    <col min="7" max="11" width="22.7109375" style="18" customWidth="1"/>
    <col min="12" max="12" width="41.28515625" style="18" customWidth="1"/>
    <col min="13" max="13" width="28.5703125" style="18" customWidth="1"/>
    <col min="14" max="14" width="24.28515625" style="3" hidden="1" customWidth="1"/>
    <col min="15" max="16382" width="9.140625" style="3" hidden="1"/>
    <col min="16383" max="16383" width="9.85546875" style="3" hidden="1"/>
    <col min="16384" max="16384" width="19.7109375" style="3" hidden="1"/>
  </cols>
  <sheetData>
    <row r="1" spans="1:16" s="118" customFormat="1" ht="67.5" customHeight="1" x14ac:dyDescent="0.25">
      <c r="A1" s="115"/>
      <c r="B1" s="115"/>
      <c r="C1" s="102"/>
      <c r="D1" s="102"/>
      <c r="E1" s="135" t="s">
        <v>2298</v>
      </c>
      <c r="F1" s="118" t="s">
        <v>2355</v>
      </c>
    </row>
    <row r="2" spans="1:16" ht="42" customHeight="1" x14ac:dyDescent="0.25">
      <c r="A2" s="115"/>
      <c r="B2" s="115"/>
      <c r="C2" s="95"/>
      <c r="D2" s="95"/>
      <c r="E2" s="116" t="s">
        <v>2354</v>
      </c>
      <c r="F2" s="116"/>
      <c r="G2" s="116"/>
      <c r="H2" s="116"/>
      <c r="I2" s="116"/>
      <c r="J2" s="116"/>
      <c r="K2" s="116"/>
      <c r="L2" s="116"/>
      <c r="M2" s="116"/>
      <c r="N2" s="116"/>
      <c r="O2" s="117"/>
      <c r="P2" s="117"/>
    </row>
    <row r="3" spans="1:16" ht="36.75" customHeight="1" x14ac:dyDescent="0.25">
      <c r="A3" s="115"/>
      <c r="B3" s="115"/>
      <c r="E3" s="142" t="s">
        <v>2351</v>
      </c>
      <c r="F3" s="142" t="s">
        <v>2352</v>
      </c>
      <c r="G3" s="114"/>
      <c r="H3" s="114"/>
      <c r="I3" s="114"/>
      <c r="J3" s="114"/>
      <c r="K3" s="114"/>
      <c r="L3" s="114"/>
      <c r="M3" s="114"/>
      <c r="N3" s="97"/>
      <c r="O3" s="96"/>
      <c r="P3" s="96"/>
    </row>
    <row r="4" spans="1:16" ht="8.25" customHeight="1" x14ac:dyDescent="0.25">
      <c r="A4" s="104"/>
      <c r="B4" s="105"/>
      <c r="C4" s="106"/>
      <c r="D4" s="106"/>
      <c r="E4" s="107"/>
      <c r="F4" s="107"/>
      <c r="G4" s="98"/>
      <c r="H4" s="98"/>
      <c r="I4" s="98"/>
      <c r="J4" s="98"/>
      <c r="K4" s="98"/>
      <c r="L4" s="98"/>
      <c r="M4" s="98"/>
      <c r="N4" s="96"/>
      <c r="O4" s="96"/>
      <c r="P4" s="96"/>
    </row>
    <row r="5" spans="1:16" s="113" customFormat="1" ht="35.25" customHeight="1" thickBot="1" x14ac:dyDescent="0.3">
      <c r="A5" s="136" t="s">
        <v>1</v>
      </c>
      <c r="B5" s="137" t="s">
        <v>2299</v>
      </c>
      <c r="C5" s="137" t="s">
        <v>3</v>
      </c>
      <c r="D5" s="137" t="s">
        <v>4</v>
      </c>
      <c r="E5" s="138" t="s">
        <v>6</v>
      </c>
      <c r="F5" s="138" t="s">
        <v>7</v>
      </c>
      <c r="G5" s="138" t="s">
        <v>1635</v>
      </c>
      <c r="H5" s="138" t="s">
        <v>1636</v>
      </c>
      <c r="I5" s="138" t="s">
        <v>1637</v>
      </c>
      <c r="J5" s="138" t="s">
        <v>1719</v>
      </c>
      <c r="K5" s="138" t="s">
        <v>1720</v>
      </c>
      <c r="L5" s="138" t="s">
        <v>8</v>
      </c>
      <c r="M5" s="138" t="s">
        <v>9</v>
      </c>
      <c r="N5" s="112" t="s">
        <v>1766</v>
      </c>
    </row>
    <row r="6" spans="1:16" s="14" customFormat="1" ht="80.099999999999994" customHeight="1" thickTop="1" x14ac:dyDescent="0.25">
      <c r="A6" s="29" t="s">
        <v>10</v>
      </c>
      <c r="B6" s="73" t="s">
        <v>1846</v>
      </c>
      <c r="C6" s="73" t="s">
        <v>12</v>
      </c>
      <c r="D6" s="16" t="s">
        <v>13</v>
      </c>
      <c r="E6" s="73" t="s">
        <v>1764</v>
      </c>
      <c r="F6" s="73" t="s">
        <v>1765</v>
      </c>
      <c r="G6" s="15" t="s">
        <v>1164</v>
      </c>
      <c r="H6" s="15"/>
      <c r="I6" s="15"/>
      <c r="J6" s="15"/>
      <c r="K6" s="15"/>
      <c r="L6" s="15" t="s">
        <v>1638</v>
      </c>
      <c r="M6" s="15" t="s">
        <v>1165</v>
      </c>
      <c r="N6" s="15"/>
    </row>
    <row r="7" spans="1:16" s="17" customFormat="1" ht="80.099999999999994" customHeight="1" x14ac:dyDescent="0.25">
      <c r="A7" s="29" t="s">
        <v>16</v>
      </c>
      <c r="B7" s="73" t="s">
        <v>17</v>
      </c>
      <c r="C7" s="73"/>
      <c r="D7" s="16" t="s">
        <v>19</v>
      </c>
      <c r="E7" s="20" t="s">
        <v>2180</v>
      </c>
      <c r="F7" s="73" t="s">
        <v>2179</v>
      </c>
      <c r="G7" s="92" t="s">
        <v>2176</v>
      </c>
      <c r="H7" s="27" t="s">
        <v>2177</v>
      </c>
      <c r="I7" s="15"/>
      <c r="J7" s="15"/>
      <c r="K7" s="15"/>
      <c r="L7" s="15" t="s">
        <v>2178</v>
      </c>
      <c r="M7" s="15"/>
      <c r="N7" s="15"/>
    </row>
    <row r="8" spans="1:16" s="17" customFormat="1" ht="80.099999999999994" customHeight="1" x14ac:dyDescent="0.25">
      <c r="A8" s="29" t="s">
        <v>16</v>
      </c>
      <c r="B8" s="73" t="s">
        <v>20</v>
      </c>
      <c r="C8" s="73" t="s">
        <v>21</v>
      </c>
      <c r="D8" s="16" t="s">
        <v>22</v>
      </c>
      <c r="E8" s="73" t="s">
        <v>14</v>
      </c>
      <c r="F8" s="73" t="s">
        <v>2181</v>
      </c>
      <c r="G8" s="16" t="s">
        <v>1632</v>
      </c>
      <c r="H8" s="16" t="s">
        <v>1633</v>
      </c>
      <c r="I8" s="16" t="s">
        <v>1634</v>
      </c>
      <c r="J8" s="16"/>
      <c r="K8" s="16"/>
      <c r="L8" s="15" t="s">
        <v>1685</v>
      </c>
      <c r="M8" s="15" t="s">
        <v>15</v>
      </c>
      <c r="N8" s="15"/>
    </row>
    <row r="9" spans="1:16" s="17" customFormat="1" ht="80.099999999999994" customHeight="1" x14ac:dyDescent="0.25">
      <c r="A9" s="29" t="s">
        <v>10</v>
      </c>
      <c r="B9" s="73" t="s">
        <v>23</v>
      </c>
      <c r="C9" s="73" t="s">
        <v>24</v>
      </c>
      <c r="D9" s="16" t="s">
        <v>25</v>
      </c>
      <c r="E9" s="73" t="s">
        <v>1166</v>
      </c>
      <c r="F9" s="73" t="s">
        <v>1167</v>
      </c>
      <c r="G9" s="16" t="s">
        <v>1641</v>
      </c>
      <c r="H9" s="16" t="s">
        <v>1639</v>
      </c>
      <c r="I9" s="16" t="s">
        <v>1640</v>
      </c>
      <c r="J9" s="16"/>
      <c r="K9" s="16"/>
      <c r="L9" s="15" t="s">
        <v>1686</v>
      </c>
      <c r="M9" s="15" t="s">
        <v>1168</v>
      </c>
      <c r="N9" s="15"/>
    </row>
    <row r="10" spans="1:16" s="17" customFormat="1" ht="80.099999999999994" customHeight="1" x14ac:dyDescent="0.25">
      <c r="A10" s="29" t="s">
        <v>10</v>
      </c>
      <c r="B10" s="73" t="s">
        <v>26</v>
      </c>
      <c r="C10" s="73"/>
      <c r="D10" s="16" t="s">
        <v>28</v>
      </c>
      <c r="E10" s="73" t="s">
        <v>27</v>
      </c>
      <c r="F10" s="73"/>
      <c r="G10" s="92" t="s">
        <v>2130</v>
      </c>
      <c r="H10" s="15"/>
      <c r="I10" s="15"/>
      <c r="J10" s="15"/>
      <c r="K10" s="15"/>
      <c r="L10" s="15" t="s">
        <v>2161</v>
      </c>
      <c r="M10" s="15" t="s">
        <v>2160</v>
      </c>
      <c r="N10" s="15"/>
    </row>
    <row r="11" spans="1:16" s="17" customFormat="1" ht="80.099999999999994" customHeight="1" x14ac:dyDescent="0.25">
      <c r="A11" s="29" t="s">
        <v>10</v>
      </c>
      <c r="B11" s="73" t="s">
        <v>29</v>
      </c>
      <c r="C11" s="73" t="s">
        <v>30</v>
      </c>
      <c r="D11" s="16" t="s">
        <v>31</v>
      </c>
      <c r="E11" s="73" t="s">
        <v>1172</v>
      </c>
      <c r="F11" s="73" t="s">
        <v>1173</v>
      </c>
      <c r="G11" s="16" t="s">
        <v>1642</v>
      </c>
      <c r="H11" s="16" t="s">
        <v>1643</v>
      </c>
      <c r="I11" s="15"/>
      <c r="J11" s="15"/>
      <c r="K11" s="15"/>
      <c r="L11" s="15" t="s">
        <v>1644</v>
      </c>
      <c r="M11" s="15" t="s">
        <v>1174</v>
      </c>
      <c r="N11" s="15"/>
    </row>
    <row r="12" spans="1:16" s="17" customFormat="1" ht="80.099999999999994" customHeight="1" x14ac:dyDescent="0.25">
      <c r="A12" s="29" t="s">
        <v>10</v>
      </c>
      <c r="B12" s="73" t="s">
        <v>32</v>
      </c>
      <c r="C12" s="73" t="s">
        <v>33</v>
      </c>
      <c r="D12" s="16" t="s">
        <v>34</v>
      </c>
      <c r="E12" s="73" t="s">
        <v>1169</v>
      </c>
      <c r="F12" s="73" t="s">
        <v>1170</v>
      </c>
      <c r="G12" s="16" t="s">
        <v>1645</v>
      </c>
      <c r="H12" s="16" t="s">
        <v>1646</v>
      </c>
      <c r="I12" s="15"/>
      <c r="J12" s="15"/>
      <c r="K12" s="15"/>
      <c r="L12" s="15" t="s">
        <v>1650</v>
      </c>
      <c r="M12" s="15" t="s">
        <v>1171</v>
      </c>
      <c r="N12" s="15"/>
    </row>
    <row r="13" spans="1:16" s="17" customFormat="1" ht="80.099999999999994" customHeight="1" x14ac:dyDescent="0.25">
      <c r="A13" s="29" t="s">
        <v>10</v>
      </c>
      <c r="B13" s="73" t="s">
        <v>35</v>
      </c>
      <c r="C13" s="73" t="s">
        <v>36</v>
      </c>
      <c r="D13" s="16" t="s">
        <v>37</v>
      </c>
      <c r="E13" s="73" t="s">
        <v>1175</v>
      </c>
      <c r="F13" s="73" t="s">
        <v>2182</v>
      </c>
      <c r="G13" s="16" t="s">
        <v>1647</v>
      </c>
      <c r="H13" s="16" t="s">
        <v>1648</v>
      </c>
      <c r="I13" s="16" t="s">
        <v>1649</v>
      </c>
      <c r="J13" s="16"/>
      <c r="K13" s="16"/>
      <c r="L13" s="15" t="s">
        <v>1651</v>
      </c>
      <c r="M13" s="15" t="s">
        <v>1176</v>
      </c>
      <c r="N13" s="15"/>
    </row>
    <row r="14" spans="1:16" s="17" customFormat="1" ht="80.099999999999994" customHeight="1" x14ac:dyDescent="0.25">
      <c r="A14" s="29" t="s">
        <v>10</v>
      </c>
      <c r="B14" s="73" t="s">
        <v>38</v>
      </c>
      <c r="C14" s="73" t="s">
        <v>39</v>
      </c>
      <c r="D14" s="16" t="s">
        <v>40</v>
      </c>
      <c r="E14" s="73" t="s">
        <v>1177</v>
      </c>
      <c r="F14" s="73" t="s">
        <v>1178</v>
      </c>
      <c r="G14" s="16" t="s">
        <v>1652</v>
      </c>
      <c r="H14" s="16" t="s">
        <v>1653</v>
      </c>
      <c r="I14" s="15"/>
      <c r="J14" s="15"/>
      <c r="K14" s="15"/>
      <c r="L14" s="15" t="s">
        <v>1687</v>
      </c>
      <c r="M14" s="15" t="s">
        <v>1179</v>
      </c>
      <c r="N14" s="15"/>
    </row>
    <row r="15" spans="1:16" s="17" customFormat="1" ht="80.099999999999994" customHeight="1" x14ac:dyDescent="0.25">
      <c r="A15" s="29" t="s">
        <v>41</v>
      </c>
      <c r="B15" s="73" t="s">
        <v>42</v>
      </c>
      <c r="C15" s="73" t="s">
        <v>43</v>
      </c>
      <c r="D15" s="16" t="s">
        <v>44</v>
      </c>
      <c r="E15" s="73" t="s">
        <v>929</v>
      </c>
      <c r="F15" s="73" t="s">
        <v>2183</v>
      </c>
      <c r="G15" s="16" t="s">
        <v>1655</v>
      </c>
      <c r="H15" s="16" t="s">
        <v>1654</v>
      </c>
      <c r="I15" s="15"/>
      <c r="J15" s="15"/>
      <c r="K15" s="15"/>
      <c r="L15" s="15" t="s">
        <v>1688</v>
      </c>
      <c r="M15" s="15" t="s">
        <v>930</v>
      </c>
      <c r="N15" s="15"/>
    </row>
    <row r="16" spans="1:16" s="17" customFormat="1" ht="80.099999999999994" customHeight="1" x14ac:dyDescent="0.25">
      <c r="A16" s="29" t="s">
        <v>45</v>
      </c>
      <c r="B16" s="73" t="s">
        <v>46</v>
      </c>
      <c r="C16" s="73" t="s">
        <v>47</v>
      </c>
      <c r="D16" s="16" t="s">
        <v>48</v>
      </c>
      <c r="E16" s="73" t="s">
        <v>924</v>
      </c>
      <c r="F16" s="73" t="s">
        <v>925</v>
      </c>
      <c r="G16" s="16" t="s">
        <v>1691</v>
      </c>
      <c r="H16" s="16" t="s">
        <v>1654</v>
      </c>
      <c r="I16" s="15"/>
      <c r="J16" s="15"/>
      <c r="K16" s="15"/>
      <c r="L16" s="15" t="s">
        <v>1689</v>
      </c>
      <c r="M16" s="15" t="s">
        <v>926</v>
      </c>
      <c r="N16" s="15"/>
    </row>
    <row r="17" spans="1:14" s="17" customFormat="1" ht="80.099999999999994" customHeight="1" x14ac:dyDescent="0.25">
      <c r="A17" s="29" t="s">
        <v>49</v>
      </c>
      <c r="B17" s="73" t="s">
        <v>50</v>
      </c>
      <c r="C17" s="73" t="s">
        <v>51</v>
      </c>
      <c r="D17" s="16" t="s">
        <v>52</v>
      </c>
      <c r="E17" s="73" t="s">
        <v>921</v>
      </c>
      <c r="F17" s="73" t="s">
        <v>922</v>
      </c>
      <c r="G17" s="16" t="s">
        <v>1692</v>
      </c>
      <c r="H17" s="16" t="s">
        <v>1654</v>
      </c>
      <c r="I17" s="15"/>
      <c r="J17" s="15"/>
      <c r="K17" s="15"/>
      <c r="L17" s="15" t="s">
        <v>1690</v>
      </c>
      <c r="M17" s="15" t="s">
        <v>923</v>
      </c>
      <c r="N17" s="15"/>
    </row>
    <row r="18" spans="1:14" s="17" customFormat="1" ht="80.099999999999994" customHeight="1" x14ac:dyDescent="0.25">
      <c r="A18" s="29" t="s">
        <v>53</v>
      </c>
      <c r="B18" s="73" t="s">
        <v>54</v>
      </c>
      <c r="C18" s="73" t="s">
        <v>55</v>
      </c>
      <c r="D18" s="16" t="s">
        <v>56</v>
      </c>
      <c r="E18" s="73" t="s">
        <v>927</v>
      </c>
      <c r="F18" s="73" t="s">
        <v>2184</v>
      </c>
      <c r="G18" s="16" t="s">
        <v>1693</v>
      </c>
      <c r="H18" s="16" t="s">
        <v>1654</v>
      </c>
      <c r="I18" s="15"/>
      <c r="J18" s="15"/>
      <c r="K18" s="15"/>
      <c r="L18" s="15" t="s">
        <v>1695</v>
      </c>
      <c r="M18" s="15" t="s">
        <v>928</v>
      </c>
      <c r="N18" s="15"/>
    </row>
    <row r="19" spans="1:14" s="17" customFormat="1" ht="80.099999999999994" customHeight="1" x14ac:dyDescent="0.25">
      <c r="A19" s="29" t="s">
        <v>57</v>
      </c>
      <c r="B19" s="73" t="s">
        <v>58</v>
      </c>
      <c r="C19" s="73" t="s">
        <v>59</v>
      </c>
      <c r="D19" s="16" t="s">
        <v>60</v>
      </c>
      <c r="E19" s="73" t="s">
        <v>909</v>
      </c>
      <c r="F19" s="73" t="s">
        <v>910</v>
      </c>
      <c r="G19" s="16" t="s">
        <v>1694</v>
      </c>
      <c r="H19" s="16" t="s">
        <v>1654</v>
      </c>
      <c r="I19" s="15"/>
      <c r="J19" s="15"/>
      <c r="K19" s="15"/>
      <c r="L19" s="15" t="s">
        <v>1696</v>
      </c>
      <c r="M19" s="15" t="s">
        <v>911</v>
      </c>
      <c r="N19" s="15"/>
    </row>
    <row r="20" spans="1:14" s="17" customFormat="1" ht="80.099999999999994" customHeight="1" x14ac:dyDescent="0.25">
      <c r="A20" s="29" t="s">
        <v>10</v>
      </c>
      <c r="B20" s="73" t="s">
        <v>61</v>
      </c>
      <c r="C20" s="73" t="s">
        <v>62</v>
      </c>
      <c r="D20" s="16" t="s">
        <v>63</v>
      </c>
      <c r="E20" s="73" t="s">
        <v>912</v>
      </c>
      <c r="F20" s="73" t="s">
        <v>913</v>
      </c>
      <c r="G20" s="16" t="s">
        <v>1698</v>
      </c>
      <c r="H20" s="16" t="s">
        <v>1654</v>
      </c>
      <c r="I20" s="15"/>
      <c r="J20" s="15"/>
      <c r="K20" s="15"/>
      <c r="L20" s="15" t="s">
        <v>1697</v>
      </c>
      <c r="M20" s="15" t="s">
        <v>914</v>
      </c>
      <c r="N20" s="15"/>
    </row>
    <row r="21" spans="1:14" s="17" customFormat="1" ht="80.099999999999994" customHeight="1" x14ac:dyDescent="0.25">
      <c r="A21" s="29" t="s">
        <v>64</v>
      </c>
      <c r="B21" s="73" t="s">
        <v>65</v>
      </c>
      <c r="C21" s="73" t="s">
        <v>66</v>
      </c>
      <c r="D21" s="16" t="s">
        <v>67</v>
      </c>
      <c r="E21" s="73" t="s">
        <v>915</v>
      </c>
      <c r="F21" s="73" t="s">
        <v>916</v>
      </c>
      <c r="G21" s="16" t="s">
        <v>1699</v>
      </c>
      <c r="H21" s="16" t="s">
        <v>1654</v>
      </c>
      <c r="I21" s="15"/>
      <c r="J21" s="15"/>
      <c r="K21" s="15"/>
      <c r="L21" s="15" t="s">
        <v>1700</v>
      </c>
      <c r="M21" s="15" t="s">
        <v>917</v>
      </c>
      <c r="N21" s="15"/>
    </row>
    <row r="22" spans="1:14" s="17" customFormat="1" ht="80.099999999999994" customHeight="1" x14ac:dyDescent="0.25">
      <c r="A22" s="29" t="s">
        <v>68</v>
      </c>
      <c r="B22" s="73" t="s">
        <v>69</v>
      </c>
      <c r="C22" s="73" t="s">
        <v>70</v>
      </c>
      <c r="D22" s="16" t="s">
        <v>71</v>
      </c>
      <c r="E22" s="73" t="s">
        <v>918</v>
      </c>
      <c r="F22" s="73" t="s">
        <v>919</v>
      </c>
      <c r="G22" s="16" t="s">
        <v>1701</v>
      </c>
      <c r="H22" s="16" t="s">
        <v>1654</v>
      </c>
      <c r="I22" s="15"/>
      <c r="J22" s="15"/>
      <c r="K22" s="15"/>
      <c r="L22" s="15" t="s">
        <v>1702</v>
      </c>
      <c r="M22" s="15" t="s">
        <v>920</v>
      </c>
      <c r="N22" s="15"/>
    </row>
    <row r="23" spans="1:14" s="17" customFormat="1" ht="80.099999999999994" customHeight="1" x14ac:dyDescent="0.25">
      <c r="A23" s="29" t="s">
        <v>72</v>
      </c>
      <c r="B23" s="73" t="s">
        <v>73</v>
      </c>
      <c r="C23" s="73" t="s">
        <v>74</v>
      </c>
      <c r="D23" s="16" t="s">
        <v>75</v>
      </c>
      <c r="E23" s="73" t="s">
        <v>1097</v>
      </c>
      <c r="F23" s="73" t="s">
        <v>1098</v>
      </c>
      <c r="G23" s="92" t="s">
        <v>2131</v>
      </c>
      <c r="H23" s="27" t="s">
        <v>2132</v>
      </c>
      <c r="I23" s="27" t="s">
        <v>2133</v>
      </c>
      <c r="J23" s="27" t="s">
        <v>2134</v>
      </c>
      <c r="K23" s="15"/>
      <c r="L23" s="15" t="s">
        <v>1703</v>
      </c>
      <c r="M23" s="15" t="s">
        <v>1099</v>
      </c>
      <c r="N23" s="15"/>
    </row>
    <row r="24" spans="1:14" s="17" customFormat="1" ht="80.099999999999994" customHeight="1" x14ac:dyDescent="0.25">
      <c r="A24" s="29" t="s">
        <v>72</v>
      </c>
      <c r="B24" s="73" t="s">
        <v>1103</v>
      </c>
      <c r="C24" s="73" t="s">
        <v>77</v>
      </c>
      <c r="D24" s="16" t="s">
        <v>78</v>
      </c>
      <c r="E24" s="73" t="s">
        <v>1104</v>
      </c>
      <c r="F24" s="73" t="s">
        <v>1105</v>
      </c>
      <c r="G24" s="16" t="s">
        <v>1707</v>
      </c>
      <c r="H24" s="16" t="s">
        <v>1705</v>
      </c>
      <c r="I24" s="16" t="s">
        <v>1706</v>
      </c>
      <c r="J24" s="16" t="s">
        <v>1722</v>
      </c>
      <c r="K24" s="16"/>
      <c r="L24" s="15" t="s">
        <v>1704</v>
      </c>
      <c r="M24" s="15" t="s">
        <v>1106</v>
      </c>
      <c r="N24" s="15"/>
    </row>
    <row r="25" spans="1:14" s="17" customFormat="1" ht="80.099999999999994" customHeight="1" x14ac:dyDescent="0.25">
      <c r="A25" s="29" t="s">
        <v>72</v>
      </c>
      <c r="B25" s="73" t="s">
        <v>79</v>
      </c>
      <c r="C25" s="73" t="s">
        <v>80</v>
      </c>
      <c r="D25" s="16" t="s">
        <v>81</v>
      </c>
      <c r="E25" s="73" t="s">
        <v>1093</v>
      </c>
      <c r="F25" s="73" t="s">
        <v>1094</v>
      </c>
      <c r="G25" s="16" t="s">
        <v>1708</v>
      </c>
      <c r="H25" s="16" t="s">
        <v>1709</v>
      </c>
      <c r="I25" s="15"/>
      <c r="J25" s="15"/>
      <c r="K25" s="15"/>
      <c r="L25" s="15" t="s">
        <v>1095</v>
      </c>
      <c r="M25" s="15" t="s">
        <v>1096</v>
      </c>
      <c r="N25" s="15"/>
    </row>
    <row r="26" spans="1:14" s="17" customFormat="1" ht="80.099999999999994" customHeight="1" x14ac:dyDescent="0.25">
      <c r="A26" s="29" t="s">
        <v>72</v>
      </c>
      <c r="B26" s="73" t="s">
        <v>82</v>
      </c>
      <c r="C26" s="73" t="s">
        <v>83</v>
      </c>
      <c r="D26" s="16" t="s">
        <v>84</v>
      </c>
      <c r="E26" s="73" t="s">
        <v>1100</v>
      </c>
      <c r="F26" s="73" t="s">
        <v>1101</v>
      </c>
      <c r="G26" s="16" t="s">
        <v>1710</v>
      </c>
      <c r="H26" s="16" t="s">
        <v>1711</v>
      </c>
      <c r="I26" s="16" t="s">
        <v>1712</v>
      </c>
      <c r="J26" s="16"/>
      <c r="K26" s="16"/>
      <c r="L26" s="15" t="s">
        <v>1713</v>
      </c>
      <c r="M26" s="15" t="s">
        <v>1102</v>
      </c>
      <c r="N26" s="15"/>
    </row>
    <row r="27" spans="1:14" s="17" customFormat="1" ht="80.099999999999994" customHeight="1" x14ac:dyDescent="0.25">
      <c r="A27" s="29" t="s">
        <v>72</v>
      </c>
      <c r="B27" s="73" t="s">
        <v>85</v>
      </c>
      <c r="C27" s="73" t="s">
        <v>86</v>
      </c>
      <c r="D27" s="16" t="s">
        <v>87</v>
      </c>
      <c r="E27" s="73" t="s">
        <v>1090</v>
      </c>
      <c r="F27" s="73" t="s">
        <v>1091</v>
      </c>
      <c r="G27" s="16" t="s">
        <v>1715</v>
      </c>
      <c r="H27" s="16" t="s">
        <v>1717</v>
      </c>
      <c r="I27" s="16" t="s">
        <v>1718</v>
      </c>
      <c r="J27" s="16" t="s">
        <v>1721</v>
      </c>
      <c r="K27" s="16" t="s">
        <v>1716</v>
      </c>
      <c r="L27" s="15" t="s">
        <v>1714</v>
      </c>
      <c r="M27" s="15" t="s">
        <v>1092</v>
      </c>
      <c r="N27" s="15"/>
    </row>
    <row r="28" spans="1:14" s="17" customFormat="1" ht="80.099999999999994" customHeight="1" x14ac:dyDescent="0.25">
      <c r="A28" s="29" t="s">
        <v>72</v>
      </c>
      <c r="B28" s="73" t="s">
        <v>88</v>
      </c>
      <c r="C28" s="73" t="s">
        <v>89</v>
      </c>
      <c r="D28" s="16" t="s">
        <v>90</v>
      </c>
      <c r="E28" s="73" t="s">
        <v>1084</v>
      </c>
      <c r="F28" s="73" t="s">
        <v>1085</v>
      </c>
      <c r="G28" s="16" t="s">
        <v>1723</v>
      </c>
      <c r="H28" s="16" t="s">
        <v>1724</v>
      </c>
      <c r="I28" s="15"/>
      <c r="J28" s="15"/>
      <c r="K28" s="15"/>
      <c r="L28" s="15" t="s">
        <v>1725</v>
      </c>
      <c r="M28" s="15" t="s">
        <v>1086</v>
      </c>
      <c r="N28" s="15"/>
    </row>
    <row r="29" spans="1:14" s="17" customFormat="1" ht="80.099999999999994" customHeight="1" x14ac:dyDescent="0.25">
      <c r="A29" s="29" t="s">
        <v>72</v>
      </c>
      <c r="B29" s="73" t="s">
        <v>91</v>
      </c>
      <c r="C29" s="73"/>
      <c r="D29" s="16" t="s">
        <v>93</v>
      </c>
      <c r="E29" s="73" t="s">
        <v>92</v>
      </c>
      <c r="F29" s="73"/>
      <c r="G29" s="16" t="s">
        <v>93</v>
      </c>
      <c r="H29" s="15"/>
      <c r="I29" s="15"/>
      <c r="J29" s="15"/>
      <c r="K29" s="15"/>
      <c r="L29" s="15"/>
      <c r="M29" s="15"/>
      <c r="N29" s="15"/>
    </row>
    <row r="30" spans="1:14" s="17" customFormat="1" ht="80.099999999999994" customHeight="1" x14ac:dyDescent="0.25">
      <c r="A30" s="29" t="s">
        <v>72</v>
      </c>
      <c r="B30" s="73" t="s">
        <v>94</v>
      </c>
      <c r="C30" s="73" t="s">
        <v>95</v>
      </c>
      <c r="D30" s="16" t="s">
        <v>96</v>
      </c>
      <c r="E30" s="73" t="s">
        <v>1080</v>
      </c>
      <c r="F30" s="73" t="s">
        <v>1081</v>
      </c>
      <c r="G30" s="16" t="s">
        <v>1726</v>
      </c>
      <c r="H30" s="16" t="s">
        <v>1727</v>
      </c>
      <c r="I30" s="16" t="s">
        <v>1728</v>
      </c>
      <c r="J30" s="15"/>
      <c r="K30" s="15"/>
      <c r="L30" s="15" t="s">
        <v>1082</v>
      </c>
      <c r="M30" s="15" t="s">
        <v>1083</v>
      </c>
      <c r="N30" s="15"/>
    </row>
    <row r="31" spans="1:14" s="17" customFormat="1" ht="80.099999999999994" customHeight="1" x14ac:dyDescent="0.25">
      <c r="A31" s="29" t="s">
        <v>64</v>
      </c>
      <c r="B31" s="73" t="s">
        <v>97</v>
      </c>
      <c r="C31" s="73" t="s">
        <v>98</v>
      </c>
      <c r="D31" s="16" t="s">
        <v>99</v>
      </c>
      <c r="E31" s="73" t="s">
        <v>1180</v>
      </c>
      <c r="F31" s="73" t="s">
        <v>1181</v>
      </c>
      <c r="G31" s="16" t="s">
        <v>1729</v>
      </c>
      <c r="H31" s="16" t="s">
        <v>1730</v>
      </c>
      <c r="I31" s="15"/>
      <c r="J31" s="15"/>
      <c r="K31" s="15"/>
      <c r="L31" s="15" t="s">
        <v>1731</v>
      </c>
      <c r="M31" s="15" t="s">
        <v>1182</v>
      </c>
      <c r="N31" s="15"/>
    </row>
    <row r="32" spans="1:14" s="17" customFormat="1" ht="80.099999999999994" customHeight="1" x14ac:dyDescent="0.25">
      <c r="A32" s="29" t="s">
        <v>64</v>
      </c>
      <c r="B32" s="73" t="s">
        <v>100</v>
      </c>
      <c r="C32" s="73" t="s">
        <v>101</v>
      </c>
      <c r="D32" s="16" t="s">
        <v>102</v>
      </c>
      <c r="E32" s="73" t="s">
        <v>1183</v>
      </c>
      <c r="F32" s="73" t="s">
        <v>1184</v>
      </c>
      <c r="G32" s="16" t="s">
        <v>1732</v>
      </c>
      <c r="H32" s="16" t="s">
        <v>1733</v>
      </c>
      <c r="I32" s="15"/>
      <c r="J32" s="15"/>
      <c r="K32" s="15"/>
      <c r="L32" s="15" t="s">
        <v>1731</v>
      </c>
      <c r="M32" s="15" t="s">
        <v>1185</v>
      </c>
      <c r="N32" s="15"/>
    </row>
    <row r="33" spans="1:14" s="17" customFormat="1" ht="80.099999999999994" customHeight="1" x14ac:dyDescent="0.25">
      <c r="A33" s="29" t="s">
        <v>64</v>
      </c>
      <c r="B33" s="73" t="s">
        <v>103</v>
      </c>
      <c r="C33" s="73" t="s">
        <v>104</v>
      </c>
      <c r="D33" s="16" t="s">
        <v>105</v>
      </c>
      <c r="E33" s="73" t="s">
        <v>1186</v>
      </c>
      <c r="F33" s="73" t="s">
        <v>1747</v>
      </c>
      <c r="G33" s="16" t="s">
        <v>1734</v>
      </c>
      <c r="H33" s="16" t="s">
        <v>1730</v>
      </c>
      <c r="I33" s="15"/>
      <c r="J33" s="15"/>
      <c r="K33" s="15"/>
      <c r="L33" s="15" t="s">
        <v>1735</v>
      </c>
      <c r="M33" s="15" t="s">
        <v>1187</v>
      </c>
      <c r="N33" s="15"/>
    </row>
    <row r="34" spans="1:14" s="17" customFormat="1" ht="80.099999999999994" customHeight="1" x14ac:dyDescent="0.25">
      <c r="A34" s="29" t="s">
        <v>64</v>
      </c>
      <c r="B34" s="73" t="s">
        <v>106</v>
      </c>
      <c r="C34" s="73" t="s">
        <v>107</v>
      </c>
      <c r="D34" s="16" t="s">
        <v>108</v>
      </c>
      <c r="E34" s="73" t="s">
        <v>1188</v>
      </c>
      <c r="F34" s="73" t="s">
        <v>1750</v>
      </c>
      <c r="G34" s="27" t="s">
        <v>1743</v>
      </c>
      <c r="H34" s="27" t="s">
        <v>1744</v>
      </c>
      <c r="I34" s="27" t="s">
        <v>1745</v>
      </c>
      <c r="J34" s="15"/>
      <c r="K34" s="15"/>
      <c r="L34" s="15" t="s">
        <v>1746</v>
      </c>
      <c r="M34" s="15" t="s">
        <v>1189</v>
      </c>
      <c r="N34" s="15"/>
    </row>
    <row r="35" spans="1:14" s="17" customFormat="1" ht="80.099999999999994" customHeight="1" x14ac:dyDescent="0.25">
      <c r="A35" s="29" t="s">
        <v>64</v>
      </c>
      <c r="B35" s="73" t="s">
        <v>109</v>
      </c>
      <c r="C35" s="73" t="s">
        <v>110</v>
      </c>
      <c r="D35" s="16" t="s">
        <v>111</v>
      </c>
      <c r="E35" s="73" t="s">
        <v>1190</v>
      </c>
      <c r="F35" s="73" t="s">
        <v>1191</v>
      </c>
      <c r="G35" s="27" t="s">
        <v>1748</v>
      </c>
      <c r="H35" s="27" t="s">
        <v>1730</v>
      </c>
      <c r="I35" s="15"/>
      <c r="J35" s="15"/>
      <c r="K35" s="15"/>
      <c r="L35" s="15" t="s">
        <v>1749</v>
      </c>
      <c r="M35" s="15" t="s">
        <v>1192</v>
      </c>
      <c r="N35" s="15"/>
    </row>
    <row r="36" spans="1:14" s="17" customFormat="1" ht="80.099999999999994" customHeight="1" x14ac:dyDescent="0.25">
      <c r="A36" s="29" t="s">
        <v>64</v>
      </c>
      <c r="B36" s="73" t="s">
        <v>112</v>
      </c>
      <c r="C36" s="73" t="s">
        <v>113</v>
      </c>
      <c r="D36" s="16" t="s">
        <v>114</v>
      </c>
      <c r="E36" s="73" t="s">
        <v>1193</v>
      </c>
      <c r="F36" s="73" t="s">
        <v>1194</v>
      </c>
      <c r="G36" s="27" t="s">
        <v>1751</v>
      </c>
      <c r="H36" s="27" t="s">
        <v>1752</v>
      </c>
      <c r="I36" s="27" t="s">
        <v>1730</v>
      </c>
      <c r="J36" s="15"/>
      <c r="K36" s="15"/>
      <c r="L36" s="15" t="s">
        <v>1195</v>
      </c>
      <c r="M36" s="15" t="s">
        <v>1196</v>
      </c>
      <c r="N36" s="15"/>
    </row>
    <row r="37" spans="1:14" s="17" customFormat="1" ht="80.099999999999994" customHeight="1" x14ac:dyDescent="0.25">
      <c r="A37" s="29" t="s">
        <v>64</v>
      </c>
      <c r="B37" s="73" t="s">
        <v>115</v>
      </c>
      <c r="C37" s="73" t="s">
        <v>116</v>
      </c>
      <c r="D37" s="16" t="s">
        <v>117</v>
      </c>
      <c r="E37" s="73" t="s">
        <v>1197</v>
      </c>
      <c r="F37" s="73" t="s">
        <v>1198</v>
      </c>
      <c r="G37" s="27" t="s">
        <v>1753</v>
      </c>
      <c r="H37" s="27" t="s">
        <v>1754</v>
      </c>
      <c r="I37" s="15"/>
      <c r="J37" s="15"/>
      <c r="K37" s="15"/>
      <c r="L37" s="15" t="s">
        <v>1755</v>
      </c>
      <c r="M37" s="15" t="s">
        <v>1199</v>
      </c>
      <c r="N37" s="15"/>
    </row>
    <row r="38" spans="1:14" s="17" customFormat="1" ht="80.099999999999994" customHeight="1" x14ac:dyDescent="0.25">
      <c r="A38" s="29" t="s">
        <v>64</v>
      </c>
      <c r="B38" s="73" t="s">
        <v>118</v>
      </c>
      <c r="C38" s="73" t="s">
        <v>119</v>
      </c>
      <c r="D38" s="16" t="s">
        <v>120</v>
      </c>
      <c r="E38" s="73" t="s">
        <v>1200</v>
      </c>
      <c r="F38" s="73" t="s">
        <v>1201</v>
      </c>
      <c r="G38" s="27" t="s">
        <v>1756</v>
      </c>
      <c r="H38" s="27" t="s">
        <v>1757</v>
      </c>
      <c r="I38" s="15"/>
      <c r="J38" s="15"/>
      <c r="K38" s="15"/>
      <c r="L38" s="15" t="s">
        <v>1758</v>
      </c>
      <c r="M38" s="15" t="s">
        <v>1202</v>
      </c>
      <c r="N38" s="15"/>
    </row>
    <row r="39" spans="1:14" s="17" customFormat="1" ht="80.099999999999994" customHeight="1" x14ac:dyDescent="0.25">
      <c r="A39" s="29" t="s">
        <v>64</v>
      </c>
      <c r="B39" s="73" t="s">
        <v>121</v>
      </c>
      <c r="C39" s="73" t="s">
        <v>122</v>
      </c>
      <c r="D39" s="16" t="s">
        <v>123</v>
      </c>
      <c r="E39" s="73" t="s">
        <v>1203</v>
      </c>
      <c r="F39" s="73" t="s">
        <v>1204</v>
      </c>
      <c r="G39" s="27" t="s">
        <v>1760</v>
      </c>
      <c r="H39" s="27" t="s">
        <v>1730</v>
      </c>
      <c r="I39" s="15"/>
      <c r="J39" s="15"/>
      <c r="K39" s="15"/>
      <c r="L39" s="15" t="s">
        <v>1759</v>
      </c>
      <c r="M39" s="15" t="s">
        <v>1205</v>
      </c>
      <c r="N39" s="15"/>
    </row>
    <row r="40" spans="1:14" s="17" customFormat="1" ht="80.099999999999994" customHeight="1" x14ac:dyDescent="0.25">
      <c r="A40" s="29" t="s">
        <v>64</v>
      </c>
      <c r="B40" s="73" t="s">
        <v>124</v>
      </c>
      <c r="C40" s="73" t="s">
        <v>125</v>
      </c>
      <c r="D40" s="16" t="s">
        <v>126</v>
      </c>
      <c r="E40" s="73" t="s">
        <v>1206</v>
      </c>
      <c r="F40" s="73" t="s">
        <v>1207</v>
      </c>
      <c r="G40" s="27" t="s">
        <v>1761</v>
      </c>
      <c r="H40" s="27" t="s">
        <v>1762</v>
      </c>
      <c r="I40" s="15"/>
      <c r="J40" s="15"/>
      <c r="K40" s="15"/>
      <c r="L40" s="15" t="s">
        <v>1763</v>
      </c>
      <c r="M40" s="15" t="s">
        <v>1208</v>
      </c>
      <c r="N40" s="15"/>
    </row>
    <row r="41" spans="1:14" s="17" customFormat="1" ht="80.099999999999994" customHeight="1" x14ac:dyDescent="0.25">
      <c r="A41" s="29" t="s">
        <v>133</v>
      </c>
      <c r="B41" s="73" t="s">
        <v>134</v>
      </c>
      <c r="C41" s="73" t="s">
        <v>135</v>
      </c>
      <c r="D41" s="16" t="s">
        <v>136</v>
      </c>
      <c r="E41" s="73" t="s">
        <v>1209</v>
      </c>
      <c r="F41" s="73" t="s">
        <v>1210</v>
      </c>
      <c r="G41" s="27" t="s">
        <v>1770</v>
      </c>
      <c r="H41" s="27" t="s">
        <v>1771</v>
      </c>
      <c r="I41" s="27" t="s">
        <v>1772</v>
      </c>
      <c r="J41" s="27" t="s">
        <v>1773</v>
      </c>
      <c r="K41" s="15"/>
      <c r="L41" s="15" t="s">
        <v>1211</v>
      </c>
      <c r="M41" s="15" t="s">
        <v>1212</v>
      </c>
      <c r="N41" s="15"/>
    </row>
    <row r="42" spans="1:14" s="17" customFormat="1" ht="80.099999999999994" customHeight="1" x14ac:dyDescent="0.25">
      <c r="A42" s="29" t="s">
        <v>133</v>
      </c>
      <c r="B42" s="73" t="s">
        <v>137</v>
      </c>
      <c r="C42" s="73" t="s">
        <v>138</v>
      </c>
      <c r="D42" s="16" t="s">
        <v>139</v>
      </c>
      <c r="E42" s="73" t="s">
        <v>1213</v>
      </c>
      <c r="F42" s="73" t="s">
        <v>1214</v>
      </c>
      <c r="G42" s="27" t="s">
        <v>1774</v>
      </c>
      <c r="H42" s="27" t="s">
        <v>1775</v>
      </c>
      <c r="I42" s="15"/>
      <c r="J42" s="15"/>
      <c r="K42" s="15"/>
      <c r="L42" s="15" t="s">
        <v>1215</v>
      </c>
      <c r="M42" s="15" t="s">
        <v>1216</v>
      </c>
      <c r="N42" s="15"/>
    </row>
    <row r="43" spans="1:14" s="17" customFormat="1" ht="80.099999999999994" customHeight="1" x14ac:dyDescent="0.25">
      <c r="A43" s="29" t="s">
        <v>140</v>
      </c>
      <c r="B43" s="73" t="s">
        <v>141</v>
      </c>
      <c r="C43" s="73" t="s">
        <v>142</v>
      </c>
      <c r="D43" s="16" t="s">
        <v>143</v>
      </c>
      <c r="E43" s="73" t="s">
        <v>1327</v>
      </c>
      <c r="F43" s="73" t="s">
        <v>1328</v>
      </c>
      <c r="G43" s="27" t="s">
        <v>1776</v>
      </c>
      <c r="H43" s="27" t="s">
        <v>1777</v>
      </c>
      <c r="I43" s="15"/>
      <c r="J43" s="15"/>
      <c r="K43" s="15"/>
      <c r="L43" s="15" t="s">
        <v>1329</v>
      </c>
      <c r="M43" s="15" t="s">
        <v>1330</v>
      </c>
      <c r="N43" s="15"/>
    </row>
    <row r="44" spans="1:14" s="17" customFormat="1" ht="80.099999999999994" customHeight="1" x14ac:dyDescent="0.25">
      <c r="A44" s="29" t="s">
        <v>140</v>
      </c>
      <c r="B44" s="73" t="s">
        <v>144</v>
      </c>
      <c r="C44" s="73"/>
      <c r="D44" s="16" t="s">
        <v>146</v>
      </c>
      <c r="E44" s="73" t="s">
        <v>2154</v>
      </c>
      <c r="F44" s="73" t="s">
        <v>2155</v>
      </c>
      <c r="G44" s="27" t="s">
        <v>2159</v>
      </c>
      <c r="H44" s="27" t="s">
        <v>2158</v>
      </c>
      <c r="I44" s="15"/>
      <c r="J44" s="15"/>
      <c r="K44" s="15"/>
      <c r="L44" s="15" t="s">
        <v>2156</v>
      </c>
      <c r="M44" s="15" t="s">
        <v>2157</v>
      </c>
      <c r="N44" s="15"/>
    </row>
    <row r="45" spans="1:14" s="17" customFormat="1" ht="80.099999999999994" customHeight="1" x14ac:dyDescent="0.25">
      <c r="A45" s="29" t="s">
        <v>140</v>
      </c>
      <c r="B45" s="73" t="s">
        <v>147</v>
      </c>
      <c r="C45" s="73" t="s">
        <v>148</v>
      </c>
      <c r="D45" s="16" t="s">
        <v>149</v>
      </c>
      <c r="E45" s="73" t="s">
        <v>1217</v>
      </c>
      <c r="F45" s="73" t="s">
        <v>1218</v>
      </c>
      <c r="G45" s="27" t="s">
        <v>1778</v>
      </c>
      <c r="H45" s="15"/>
      <c r="I45" s="15"/>
      <c r="J45" s="15"/>
      <c r="K45" s="15"/>
      <c r="L45" s="15" t="s">
        <v>1219</v>
      </c>
      <c r="M45" s="15" t="s">
        <v>1220</v>
      </c>
      <c r="N45" s="15"/>
    </row>
    <row r="46" spans="1:14" s="17" customFormat="1" ht="80.099999999999994" customHeight="1" x14ac:dyDescent="0.25">
      <c r="A46" s="29" t="s">
        <v>140</v>
      </c>
      <c r="B46" s="73" t="s">
        <v>150</v>
      </c>
      <c r="C46" s="73" t="s">
        <v>151</v>
      </c>
      <c r="D46" s="16" t="s">
        <v>152</v>
      </c>
      <c r="E46" s="73" t="s">
        <v>1231</v>
      </c>
      <c r="F46" s="73" t="s">
        <v>1232</v>
      </c>
      <c r="G46" s="92" t="s">
        <v>2135</v>
      </c>
      <c r="H46" s="15"/>
      <c r="I46" s="15"/>
      <c r="J46" s="15"/>
      <c r="K46" s="15"/>
      <c r="L46" s="15" t="s">
        <v>1233</v>
      </c>
      <c r="M46" s="15" t="s">
        <v>1234</v>
      </c>
      <c r="N46" s="15"/>
    </row>
    <row r="47" spans="1:14" s="17" customFormat="1" ht="80.099999999999994" customHeight="1" x14ac:dyDescent="0.25">
      <c r="A47" s="29" t="s">
        <v>140</v>
      </c>
      <c r="B47" s="73" t="s">
        <v>153</v>
      </c>
      <c r="C47" s="73" t="s">
        <v>154</v>
      </c>
      <c r="D47" s="16" t="s">
        <v>155</v>
      </c>
      <c r="E47" s="73" t="s">
        <v>1598</v>
      </c>
      <c r="F47" s="73" t="s">
        <v>1599</v>
      </c>
      <c r="G47" s="27" t="s">
        <v>1779</v>
      </c>
      <c r="H47" s="27" t="s">
        <v>1780</v>
      </c>
      <c r="I47" s="27" t="s">
        <v>1782</v>
      </c>
      <c r="J47" s="27" t="s">
        <v>1781</v>
      </c>
      <c r="K47" s="27" t="s">
        <v>1783</v>
      </c>
      <c r="L47" s="15" t="s">
        <v>1600</v>
      </c>
      <c r="M47" s="15" t="s">
        <v>1601</v>
      </c>
      <c r="N47" s="15"/>
    </row>
    <row r="48" spans="1:14" s="17" customFormat="1" ht="80.099999999999994" customHeight="1" x14ac:dyDescent="0.25">
      <c r="A48" s="29" t="s">
        <v>140</v>
      </c>
      <c r="B48" s="73" t="s">
        <v>156</v>
      </c>
      <c r="C48" s="73" t="s">
        <v>157</v>
      </c>
      <c r="D48" s="16" t="s">
        <v>158</v>
      </c>
      <c r="E48" s="73" t="s">
        <v>1221</v>
      </c>
      <c r="F48" s="73" t="s">
        <v>1222</v>
      </c>
      <c r="G48" s="16" t="s">
        <v>1223</v>
      </c>
      <c r="H48" s="16"/>
      <c r="I48" s="16"/>
      <c r="J48" s="16"/>
      <c r="K48" s="16"/>
      <c r="L48" s="15" t="s">
        <v>1224</v>
      </c>
      <c r="M48" s="15" t="s">
        <v>1225</v>
      </c>
      <c r="N48" s="15"/>
    </row>
    <row r="49" spans="1:14" s="17" customFormat="1" ht="80.099999999999994" customHeight="1" x14ac:dyDescent="0.25">
      <c r="A49" s="29" t="s">
        <v>140</v>
      </c>
      <c r="B49" s="73" t="s">
        <v>159</v>
      </c>
      <c r="C49" s="73"/>
      <c r="D49" s="16" t="s">
        <v>161</v>
      </c>
      <c r="E49" s="73" t="s">
        <v>160</v>
      </c>
      <c r="F49" s="73"/>
      <c r="G49" s="16" t="s">
        <v>161</v>
      </c>
      <c r="H49" s="15"/>
      <c r="I49" s="15"/>
      <c r="J49" s="15"/>
      <c r="K49" s="15"/>
      <c r="L49" s="15"/>
      <c r="M49" s="15"/>
      <c r="N49" s="15"/>
    </row>
    <row r="50" spans="1:14" s="17" customFormat="1" ht="80.099999999999994" customHeight="1" x14ac:dyDescent="0.25">
      <c r="A50" s="29" t="s">
        <v>140</v>
      </c>
      <c r="B50" s="73" t="s">
        <v>162</v>
      </c>
      <c r="C50" s="73" t="s">
        <v>163</v>
      </c>
      <c r="D50" s="16" t="s">
        <v>164</v>
      </c>
      <c r="E50" s="73" t="s">
        <v>1226</v>
      </c>
      <c r="F50" s="73" t="s">
        <v>1227</v>
      </c>
      <c r="G50" s="27" t="s">
        <v>1228</v>
      </c>
      <c r="H50" s="15"/>
      <c r="I50" s="15"/>
      <c r="J50" s="15"/>
      <c r="K50" s="15"/>
      <c r="L50" s="15" t="s">
        <v>1229</v>
      </c>
      <c r="M50" s="15" t="s">
        <v>1230</v>
      </c>
      <c r="N50" s="15"/>
    </row>
    <row r="51" spans="1:14" s="17" customFormat="1" ht="80.099999999999994" customHeight="1" x14ac:dyDescent="0.25">
      <c r="A51" s="29" t="s">
        <v>165</v>
      </c>
      <c r="B51" s="73" t="s">
        <v>166</v>
      </c>
      <c r="C51" s="73" t="s">
        <v>167</v>
      </c>
      <c r="D51" s="16" t="s">
        <v>168</v>
      </c>
      <c r="E51" s="73" t="s">
        <v>1115</v>
      </c>
      <c r="F51" s="73" t="s">
        <v>1116</v>
      </c>
      <c r="G51" s="27" t="s">
        <v>1784</v>
      </c>
      <c r="H51" s="27" t="s">
        <v>1785</v>
      </c>
      <c r="I51" s="15"/>
      <c r="J51" s="15"/>
      <c r="K51" s="15"/>
      <c r="L51" s="15" t="s">
        <v>1117</v>
      </c>
      <c r="M51" s="15" t="s">
        <v>1118</v>
      </c>
      <c r="N51" s="15"/>
    </row>
    <row r="52" spans="1:14" s="17" customFormat="1" ht="80.099999999999994" customHeight="1" x14ac:dyDescent="0.25">
      <c r="A52" s="29" t="s">
        <v>165</v>
      </c>
      <c r="B52" s="73" t="s">
        <v>169</v>
      </c>
      <c r="C52" s="73" t="s">
        <v>170</v>
      </c>
      <c r="D52" s="16" t="s">
        <v>171</v>
      </c>
      <c r="E52" s="73" t="s">
        <v>1107</v>
      </c>
      <c r="F52" s="73" t="s">
        <v>1108</v>
      </c>
      <c r="G52" s="92" t="s">
        <v>2136</v>
      </c>
      <c r="H52" s="15"/>
      <c r="I52" s="15"/>
      <c r="J52" s="15"/>
      <c r="K52" s="15"/>
      <c r="L52" s="15" t="s">
        <v>1109</v>
      </c>
      <c r="M52" s="15" t="s">
        <v>1110</v>
      </c>
      <c r="N52" s="15"/>
    </row>
    <row r="53" spans="1:14" s="17" customFormat="1" ht="80.099999999999994" customHeight="1" x14ac:dyDescent="0.25">
      <c r="A53" s="29" t="s">
        <v>165</v>
      </c>
      <c r="B53" s="73" t="s">
        <v>172</v>
      </c>
      <c r="C53" s="73" t="s">
        <v>173</v>
      </c>
      <c r="D53" s="16" t="s">
        <v>174</v>
      </c>
      <c r="E53" s="73" t="s">
        <v>1111</v>
      </c>
      <c r="F53" s="73" t="s">
        <v>1112</v>
      </c>
      <c r="G53" s="16" t="s">
        <v>1113</v>
      </c>
      <c r="H53" s="16"/>
      <c r="I53" s="16"/>
      <c r="J53" s="16"/>
      <c r="K53" s="16"/>
      <c r="L53" s="25" t="s">
        <v>1114</v>
      </c>
      <c r="M53" s="21" t="s">
        <v>1738</v>
      </c>
      <c r="N53" s="15"/>
    </row>
    <row r="54" spans="1:14" s="17" customFormat="1" ht="80.099999999999994" customHeight="1" x14ac:dyDescent="0.25">
      <c r="A54" s="29" t="s">
        <v>165</v>
      </c>
      <c r="B54" s="73" t="s">
        <v>175</v>
      </c>
      <c r="C54" s="73" t="s">
        <v>176</v>
      </c>
      <c r="D54" s="16" t="s">
        <v>177</v>
      </c>
      <c r="E54" s="73" t="s">
        <v>1119</v>
      </c>
      <c r="F54" s="73" t="s">
        <v>1120</v>
      </c>
      <c r="G54" s="27" t="s">
        <v>1786</v>
      </c>
      <c r="H54" s="23"/>
      <c r="I54" s="23"/>
      <c r="J54" s="23"/>
      <c r="K54" s="23"/>
      <c r="L54" s="15" t="s">
        <v>1121</v>
      </c>
      <c r="M54" s="15" t="s">
        <v>1122</v>
      </c>
      <c r="N54" s="15"/>
    </row>
    <row r="55" spans="1:14" s="17" customFormat="1" ht="80.099999999999994" customHeight="1" x14ac:dyDescent="0.25">
      <c r="A55" s="29" t="s">
        <v>178</v>
      </c>
      <c r="B55" s="73" t="s">
        <v>179</v>
      </c>
      <c r="C55" s="73" t="s">
        <v>180</v>
      </c>
      <c r="D55" s="16" t="s">
        <v>181</v>
      </c>
      <c r="E55" s="73" t="s">
        <v>956</v>
      </c>
      <c r="F55" s="73" t="s">
        <v>957</v>
      </c>
      <c r="G55" s="92" t="s">
        <v>2137</v>
      </c>
      <c r="H55" s="27" t="s">
        <v>2138</v>
      </c>
      <c r="I55" s="15"/>
      <c r="J55" s="15"/>
      <c r="K55" s="15"/>
      <c r="L55" s="15" t="s">
        <v>958</v>
      </c>
      <c r="M55" s="15" t="s">
        <v>959</v>
      </c>
      <c r="N55" s="15"/>
    </row>
    <row r="56" spans="1:14" s="17" customFormat="1" ht="80.099999999999994" customHeight="1" x14ac:dyDescent="0.25">
      <c r="A56" s="29" t="s">
        <v>178</v>
      </c>
      <c r="B56" s="73" t="s">
        <v>182</v>
      </c>
      <c r="C56" s="73" t="s">
        <v>183</v>
      </c>
      <c r="D56" s="16" t="s">
        <v>184</v>
      </c>
      <c r="E56" s="73" t="s">
        <v>1235</v>
      </c>
      <c r="F56" s="73" t="s">
        <v>1236</v>
      </c>
      <c r="G56" s="15"/>
      <c r="H56" s="15"/>
      <c r="I56" s="15"/>
      <c r="J56" s="15"/>
      <c r="K56" s="15"/>
      <c r="L56" s="15" t="s">
        <v>1237</v>
      </c>
      <c r="M56" s="15" t="s">
        <v>1238</v>
      </c>
      <c r="N56" s="15"/>
    </row>
    <row r="57" spans="1:14" s="17" customFormat="1" ht="80.099999999999994" customHeight="1" x14ac:dyDescent="0.25">
      <c r="A57" s="29" t="s">
        <v>178</v>
      </c>
      <c r="B57" s="73" t="s">
        <v>185</v>
      </c>
      <c r="C57" s="73" t="s">
        <v>186</v>
      </c>
      <c r="D57" s="16" t="s">
        <v>187</v>
      </c>
      <c r="E57" s="73" t="s">
        <v>1239</v>
      </c>
      <c r="F57" s="73" t="s">
        <v>1240</v>
      </c>
      <c r="G57" s="27" t="s">
        <v>1241</v>
      </c>
      <c r="H57" s="15"/>
      <c r="I57" s="15"/>
      <c r="J57" s="15"/>
      <c r="K57" s="15"/>
      <c r="L57" s="15" t="s">
        <v>1242</v>
      </c>
      <c r="M57" s="15" t="s">
        <v>1243</v>
      </c>
      <c r="N57" s="15"/>
    </row>
    <row r="58" spans="1:14" s="17" customFormat="1" ht="80.099999999999994" customHeight="1" x14ac:dyDescent="0.25">
      <c r="A58" s="29" t="s">
        <v>178</v>
      </c>
      <c r="B58" s="73" t="s">
        <v>188</v>
      </c>
      <c r="C58" s="73" t="s">
        <v>189</v>
      </c>
      <c r="D58" s="16" t="s">
        <v>190</v>
      </c>
      <c r="E58" s="73" t="s">
        <v>1244</v>
      </c>
      <c r="F58" s="73" t="s">
        <v>1245</v>
      </c>
      <c r="G58" s="16" t="s">
        <v>1246</v>
      </c>
      <c r="H58" s="16"/>
      <c r="I58" s="16"/>
      <c r="J58" s="16"/>
      <c r="K58" s="16"/>
      <c r="L58" s="15" t="s">
        <v>1247</v>
      </c>
      <c r="M58" s="15" t="s">
        <v>1248</v>
      </c>
      <c r="N58" s="15"/>
    </row>
    <row r="59" spans="1:14" s="17" customFormat="1" ht="80.099999999999994" customHeight="1" x14ac:dyDescent="0.25">
      <c r="A59" s="29" t="s">
        <v>178</v>
      </c>
      <c r="B59" s="73" t="s">
        <v>191</v>
      </c>
      <c r="C59" s="73" t="s">
        <v>192</v>
      </c>
      <c r="D59" s="16" t="s">
        <v>193</v>
      </c>
      <c r="E59" s="73" t="s">
        <v>1249</v>
      </c>
      <c r="F59" s="73" t="s">
        <v>1250</v>
      </c>
      <c r="G59" s="15"/>
      <c r="H59" s="15"/>
      <c r="I59" s="15"/>
      <c r="J59" s="15"/>
      <c r="K59" s="15"/>
      <c r="L59" s="15" t="s">
        <v>1251</v>
      </c>
      <c r="M59" s="15" t="s">
        <v>1238</v>
      </c>
      <c r="N59" s="15"/>
    </row>
    <row r="60" spans="1:14" s="17" customFormat="1" ht="80.099999999999994" customHeight="1" x14ac:dyDescent="0.25">
      <c r="A60" s="29" t="s">
        <v>178</v>
      </c>
      <c r="B60" s="73" t="s">
        <v>194</v>
      </c>
      <c r="C60" s="73" t="s">
        <v>195</v>
      </c>
      <c r="D60" s="16" t="s">
        <v>196</v>
      </c>
      <c r="E60" s="73" t="s">
        <v>1331</v>
      </c>
      <c r="F60" s="73" t="s">
        <v>1332</v>
      </c>
      <c r="G60" s="27" t="s">
        <v>1787</v>
      </c>
      <c r="H60" s="27" t="s">
        <v>1788</v>
      </c>
      <c r="I60" s="15"/>
      <c r="J60" s="15"/>
      <c r="K60" s="15"/>
      <c r="L60" s="15" t="s">
        <v>1333</v>
      </c>
      <c r="M60" s="15" t="s">
        <v>1334</v>
      </c>
      <c r="N60" s="15"/>
    </row>
    <row r="61" spans="1:14" s="17" customFormat="1" ht="80.099999999999994" customHeight="1" x14ac:dyDescent="0.25">
      <c r="A61" s="29" t="s">
        <v>178</v>
      </c>
      <c r="B61" s="73" t="s">
        <v>197</v>
      </c>
      <c r="C61" s="73" t="s">
        <v>198</v>
      </c>
      <c r="D61" s="16" t="s">
        <v>199</v>
      </c>
      <c r="E61" s="73" t="s">
        <v>1335</v>
      </c>
      <c r="F61" s="73" t="s">
        <v>1336</v>
      </c>
      <c r="G61" s="27" t="s">
        <v>1789</v>
      </c>
      <c r="H61" s="27" t="s">
        <v>1790</v>
      </c>
      <c r="I61" s="27" t="s">
        <v>1791</v>
      </c>
      <c r="J61" s="15"/>
      <c r="K61" s="15"/>
      <c r="L61" s="15" t="s">
        <v>1337</v>
      </c>
      <c r="M61" s="15" t="s">
        <v>1338</v>
      </c>
      <c r="N61" s="15"/>
    </row>
    <row r="62" spans="1:14" s="17" customFormat="1" ht="80.099999999999994" customHeight="1" x14ac:dyDescent="0.25">
      <c r="A62" s="29" t="s">
        <v>178</v>
      </c>
      <c r="B62" s="73" t="s">
        <v>200</v>
      </c>
      <c r="C62" s="73" t="s">
        <v>201</v>
      </c>
      <c r="D62" s="16" t="s">
        <v>202</v>
      </c>
      <c r="E62" s="73" t="s">
        <v>1339</v>
      </c>
      <c r="F62" s="73" t="s">
        <v>1340</v>
      </c>
      <c r="G62" s="27" t="s">
        <v>1792</v>
      </c>
      <c r="H62" s="27" t="s">
        <v>1793</v>
      </c>
      <c r="I62" s="15"/>
      <c r="J62" s="15"/>
      <c r="K62" s="15"/>
      <c r="L62" s="15" t="s">
        <v>1341</v>
      </c>
      <c r="M62" s="15" t="s">
        <v>1342</v>
      </c>
      <c r="N62" s="15"/>
    </row>
    <row r="63" spans="1:14" s="17" customFormat="1" ht="80.099999999999994" customHeight="1" x14ac:dyDescent="0.25">
      <c r="A63" s="29" t="s">
        <v>178</v>
      </c>
      <c r="B63" s="73" t="s">
        <v>203</v>
      </c>
      <c r="C63" s="73" t="s">
        <v>204</v>
      </c>
      <c r="D63" s="16" t="s">
        <v>205</v>
      </c>
      <c r="E63" s="73" t="s">
        <v>1343</v>
      </c>
      <c r="F63" s="73" t="s">
        <v>1344</v>
      </c>
      <c r="G63" s="27" t="s">
        <v>1794</v>
      </c>
      <c r="H63" s="27" t="s">
        <v>1795</v>
      </c>
      <c r="I63" s="27" t="s">
        <v>1796</v>
      </c>
      <c r="J63" s="15"/>
      <c r="K63" s="15"/>
      <c r="L63" s="15" t="s">
        <v>1345</v>
      </c>
      <c r="M63" s="15" t="s">
        <v>1346</v>
      </c>
      <c r="N63" s="15"/>
    </row>
    <row r="64" spans="1:14" s="17" customFormat="1" ht="80.099999999999994" customHeight="1" x14ac:dyDescent="0.25">
      <c r="A64" s="29" t="s">
        <v>178</v>
      </c>
      <c r="B64" s="73" t="s">
        <v>206</v>
      </c>
      <c r="C64" s="73" t="s">
        <v>207</v>
      </c>
      <c r="D64" s="16" t="s">
        <v>208</v>
      </c>
      <c r="E64" s="73" t="s">
        <v>1123</v>
      </c>
      <c r="F64" s="73" t="s">
        <v>953</v>
      </c>
      <c r="G64" s="92" t="s">
        <v>2139</v>
      </c>
      <c r="H64" s="27" t="s">
        <v>2137</v>
      </c>
      <c r="I64" s="27" t="s">
        <v>2138</v>
      </c>
      <c r="J64" s="15"/>
      <c r="K64" s="15"/>
      <c r="L64" s="15" t="s">
        <v>954</v>
      </c>
      <c r="M64" s="15" t="s">
        <v>955</v>
      </c>
      <c r="N64" s="15"/>
    </row>
    <row r="65" spans="1:14" s="17" customFormat="1" ht="80.099999999999994" customHeight="1" x14ac:dyDescent="0.25">
      <c r="A65" s="29" t="s">
        <v>178</v>
      </c>
      <c r="B65" s="73" t="s">
        <v>209</v>
      </c>
      <c r="C65" s="73" t="s">
        <v>210</v>
      </c>
      <c r="D65" s="16" t="s">
        <v>211</v>
      </c>
      <c r="E65" s="73" t="s">
        <v>1347</v>
      </c>
      <c r="F65" s="73" t="s">
        <v>1344</v>
      </c>
      <c r="G65" s="27" t="s">
        <v>1797</v>
      </c>
      <c r="H65" s="27" t="s">
        <v>1798</v>
      </c>
      <c r="I65" s="15"/>
      <c r="J65" s="15"/>
      <c r="K65" s="15"/>
      <c r="L65" s="15" t="s">
        <v>1348</v>
      </c>
      <c r="M65" s="15" t="s">
        <v>1349</v>
      </c>
      <c r="N65" s="15"/>
    </row>
    <row r="66" spans="1:14" s="17" customFormat="1" ht="80.099999999999994" customHeight="1" x14ac:dyDescent="0.25">
      <c r="A66" s="29" t="s">
        <v>178</v>
      </c>
      <c r="B66" s="73" t="s">
        <v>212</v>
      </c>
      <c r="C66" s="73" t="s">
        <v>213</v>
      </c>
      <c r="D66" s="16" t="s">
        <v>214</v>
      </c>
      <c r="E66" s="73" t="s">
        <v>1350</v>
      </c>
      <c r="F66" s="73" t="s">
        <v>1351</v>
      </c>
      <c r="G66" s="27" t="s">
        <v>1799</v>
      </c>
      <c r="H66" s="27" t="s">
        <v>1800</v>
      </c>
      <c r="I66" s="27" t="s">
        <v>1801</v>
      </c>
      <c r="J66" s="27" t="s">
        <v>1802</v>
      </c>
      <c r="K66" s="15"/>
      <c r="L66" s="15" t="s">
        <v>1352</v>
      </c>
      <c r="M66" s="15" t="s">
        <v>1353</v>
      </c>
      <c r="N66" s="15"/>
    </row>
    <row r="67" spans="1:14" s="17" customFormat="1" ht="80.099999999999994" customHeight="1" x14ac:dyDescent="0.25">
      <c r="A67" s="29" t="s">
        <v>178</v>
      </c>
      <c r="B67" s="73" t="s">
        <v>215</v>
      </c>
      <c r="C67" s="73" t="s">
        <v>216</v>
      </c>
      <c r="D67" s="16" t="s">
        <v>217</v>
      </c>
      <c r="E67" s="73" t="s">
        <v>1354</v>
      </c>
      <c r="F67" s="73" t="s">
        <v>1355</v>
      </c>
      <c r="G67" s="27" t="s">
        <v>1803</v>
      </c>
      <c r="H67" s="27" t="s">
        <v>1804</v>
      </c>
      <c r="I67" s="27" t="s">
        <v>1805</v>
      </c>
      <c r="J67" s="15"/>
      <c r="K67" s="15"/>
      <c r="L67" s="15" t="s">
        <v>1356</v>
      </c>
      <c r="M67" s="15" t="s">
        <v>1357</v>
      </c>
      <c r="N67" s="15"/>
    </row>
    <row r="68" spans="1:14" s="17" customFormat="1" ht="80.099999999999994" customHeight="1" x14ac:dyDescent="0.25">
      <c r="A68" s="29" t="s">
        <v>218</v>
      </c>
      <c r="B68" s="73" t="s">
        <v>219</v>
      </c>
      <c r="C68" s="73" t="s">
        <v>220</v>
      </c>
      <c r="D68" s="16" t="s">
        <v>221</v>
      </c>
      <c r="E68" s="73" t="s">
        <v>965</v>
      </c>
      <c r="F68" s="73" t="s">
        <v>966</v>
      </c>
      <c r="G68" s="27" t="s">
        <v>1806</v>
      </c>
      <c r="H68" s="27" t="s">
        <v>1807</v>
      </c>
      <c r="I68" s="15"/>
      <c r="J68" s="15"/>
      <c r="K68" s="15"/>
      <c r="L68" s="15" t="s">
        <v>967</v>
      </c>
      <c r="M68" s="21" t="s">
        <v>1739</v>
      </c>
      <c r="N68" s="15"/>
    </row>
    <row r="69" spans="1:14" s="17" customFormat="1" ht="80.099999999999994" customHeight="1" x14ac:dyDescent="0.25">
      <c r="A69" s="29" t="s">
        <v>218</v>
      </c>
      <c r="B69" s="73" t="s">
        <v>255</v>
      </c>
      <c r="C69" s="73" t="s">
        <v>222</v>
      </c>
      <c r="D69" s="16" t="s">
        <v>223</v>
      </c>
      <c r="E69" s="73" t="s">
        <v>1124</v>
      </c>
      <c r="F69" s="73" t="s">
        <v>1125</v>
      </c>
      <c r="G69" s="27" t="s">
        <v>1808</v>
      </c>
      <c r="H69" s="27" t="s">
        <v>1809</v>
      </c>
      <c r="I69" s="15"/>
      <c r="J69" s="15"/>
      <c r="K69" s="15"/>
      <c r="L69" s="15" t="s">
        <v>1039</v>
      </c>
      <c r="M69" s="15" t="s">
        <v>1040</v>
      </c>
      <c r="N69" s="15"/>
    </row>
    <row r="70" spans="1:14" s="17" customFormat="1" ht="80.099999999999994" customHeight="1" x14ac:dyDescent="0.25">
      <c r="A70" s="29" t="s">
        <v>218</v>
      </c>
      <c r="B70" s="73" t="s">
        <v>224</v>
      </c>
      <c r="C70" s="73" t="s">
        <v>225</v>
      </c>
      <c r="D70" s="16" t="s">
        <v>226</v>
      </c>
      <c r="E70" s="21" t="s">
        <v>976</v>
      </c>
      <c r="F70" s="73" t="s">
        <v>977</v>
      </c>
      <c r="G70" s="27" t="s">
        <v>1810</v>
      </c>
      <c r="H70" s="27" t="s">
        <v>1811</v>
      </c>
      <c r="I70" s="15"/>
      <c r="J70" s="15"/>
      <c r="K70" s="15"/>
      <c r="L70" s="15" t="s">
        <v>978</v>
      </c>
      <c r="M70" s="15" t="s">
        <v>979</v>
      </c>
      <c r="N70" s="15"/>
    </row>
    <row r="71" spans="1:14" s="17" customFormat="1" ht="80.099999999999994" customHeight="1" x14ac:dyDescent="0.25">
      <c r="A71" s="29" t="s">
        <v>41</v>
      </c>
      <c r="B71" s="73" t="s">
        <v>227</v>
      </c>
      <c r="C71" s="73" t="s">
        <v>228</v>
      </c>
      <c r="D71" s="16" t="s">
        <v>229</v>
      </c>
      <c r="E71" s="21" t="s">
        <v>2326</v>
      </c>
      <c r="F71" s="73" t="s">
        <v>945</v>
      </c>
      <c r="G71" s="27" t="s">
        <v>1812</v>
      </c>
      <c r="H71" s="15"/>
      <c r="I71" s="15"/>
      <c r="J71" s="15"/>
      <c r="K71" s="15"/>
      <c r="L71" s="15" t="s">
        <v>934</v>
      </c>
      <c r="M71" s="15" t="s">
        <v>946</v>
      </c>
      <c r="N71" s="15"/>
    </row>
    <row r="72" spans="1:14" s="17" customFormat="1" ht="80.099999999999994" customHeight="1" x14ac:dyDescent="0.25">
      <c r="A72" s="29" t="s">
        <v>41</v>
      </c>
      <c r="B72" s="73" t="s">
        <v>230</v>
      </c>
      <c r="C72" s="73" t="s">
        <v>228</v>
      </c>
      <c r="D72" s="16" t="s">
        <v>231</v>
      </c>
      <c r="E72" s="21" t="s">
        <v>2327</v>
      </c>
      <c r="F72" s="73" t="s">
        <v>947</v>
      </c>
      <c r="G72" s="27" t="s">
        <v>1813</v>
      </c>
      <c r="H72" s="15"/>
      <c r="I72" s="15"/>
      <c r="J72" s="15"/>
      <c r="K72" s="15"/>
      <c r="L72" s="15" t="s">
        <v>948</v>
      </c>
      <c r="M72" s="15" t="s">
        <v>949</v>
      </c>
      <c r="N72" s="15"/>
    </row>
    <row r="73" spans="1:14" s="17" customFormat="1" ht="80.099999999999994" customHeight="1" x14ac:dyDescent="0.25">
      <c r="A73" s="29" t="s">
        <v>41</v>
      </c>
      <c r="B73" s="73" t="s">
        <v>232</v>
      </c>
      <c r="C73" s="73" t="s">
        <v>228</v>
      </c>
      <c r="D73" s="16" t="s">
        <v>233</v>
      </c>
      <c r="E73" s="73" t="s">
        <v>942</v>
      </c>
      <c r="F73" s="73" t="s">
        <v>943</v>
      </c>
      <c r="G73" s="16" t="s">
        <v>933</v>
      </c>
      <c r="H73" s="16"/>
      <c r="I73" s="16"/>
      <c r="J73" s="16"/>
      <c r="K73" s="16"/>
      <c r="L73" s="15" t="s">
        <v>890</v>
      </c>
      <c r="M73" s="15" t="s">
        <v>944</v>
      </c>
      <c r="N73" s="15"/>
    </row>
    <row r="74" spans="1:14" s="17" customFormat="1" ht="80.099999999999994" customHeight="1" x14ac:dyDescent="0.25">
      <c r="A74" s="29" t="s">
        <v>41</v>
      </c>
      <c r="B74" s="73" t="s">
        <v>234</v>
      </c>
      <c r="C74" s="73" t="s">
        <v>228</v>
      </c>
      <c r="D74" s="16" t="s">
        <v>235</v>
      </c>
      <c r="E74" s="73" t="s">
        <v>880</v>
      </c>
      <c r="F74" s="73" t="s">
        <v>881</v>
      </c>
      <c r="G74" s="27" t="s">
        <v>1812</v>
      </c>
      <c r="H74" s="15"/>
      <c r="I74" s="15"/>
      <c r="J74" s="15"/>
      <c r="K74" s="15"/>
      <c r="L74" s="15" t="s">
        <v>882</v>
      </c>
      <c r="M74" s="15" t="s">
        <v>883</v>
      </c>
      <c r="N74" s="15"/>
    </row>
    <row r="75" spans="1:14" s="17" customFormat="1" ht="80.099999999999994" customHeight="1" x14ac:dyDescent="0.25">
      <c r="A75" s="29" t="s">
        <v>41</v>
      </c>
      <c r="B75" s="73" t="s">
        <v>236</v>
      </c>
      <c r="C75" s="73" t="s">
        <v>228</v>
      </c>
      <c r="D75" s="16" t="s">
        <v>237</v>
      </c>
      <c r="E75" s="73" t="s">
        <v>884</v>
      </c>
      <c r="F75" s="73" t="s">
        <v>885</v>
      </c>
      <c r="G75" s="52" t="s">
        <v>1814</v>
      </c>
      <c r="H75" s="30"/>
      <c r="I75" s="30"/>
      <c r="J75" s="30"/>
      <c r="K75" s="30"/>
      <c r="L75" s="15" t="s">
        <v>886</v>
      </c>
      <c r="M75" s="15" t="s">
        <v>887</v>
      </c>
      <c r="N75" s="15"/>
    </row>
    <row r="76" spans="1:14" s="17" customFormat="1" ht="80.099999999999994" customHeight="1" x14ac:dyDescent="0.25">
      <c r="A76" s="29" t="s">
        <v>41</v>
      </c>
      <c r="B76" s="73" t="s">
        <v>238</v>
      </c>
      <c r="C76" s="73" t="s">
        <v>228</v>
      </c>
      <c r="D76" s="16" t="s">
        <v>239</v>
      </c>
      <c r="E76" s="73" t="s">
        <v>888</v>
      </c>
      <c r="F76" s="73" t="s">
        <v>889</v>
      </c>
      <c r="G76" s="27" t="s">
        <v>1812</v>
      </c>
      <c r="H76" s="15"/>
      <c r="I76" s="15"/>
      <c r="J76" s="15"/>
      <c r="K76" s="15"/>
      <c r="L76" s="15" t="s">
        <v>890</v>
      </c>
      <c r="M76" s="15" t="s">
        <v>891</v>
      </c>
      <c r="N76" s="15"/>
    </row>
    <row r="77" spans="1:14" s="17" customFormat="1" ht="80.099999999999994" customHeight="1" x14ac:dyDescent="0.25">
      <c r="A77" s="29" t="s">
        <v>41</v>
      </c>
      <c r="B77" s="73" t="s">
        <v>240</v>
      </c>
      <c r="C77" s="73" t="s">
        <v>228</v>
      </c>
      <c r="D77" s="16" t="s">
        <v>241</v>
      </c>
      <c r="E77" s="73" t="s">
        <v>892</v>
      </c>
      <c r="F77" s="73" t="s">
        <v>893</v>
      </c>
      <c r="G77" s="52" t="s">
        <v>933</v>
      </c>
      <c r="H77" s="31"/>
      <c r="I77" s="31"/>
      <c r="J77" s="31"/>
      <c r="K77" s="31"/>
      <c r="L77" s="15" t="s">
        <v>894</v>
      </c>
      <c r="M77" s="15" t="s">
        <v>895</v>
      </c>
      <c r="N77" s="15"/>
    </row>
    <row r="78" spans="1:14" s="17" customFormat="1" ht="80.099999999999994" customHeight="1" x14ac:dyDescent="0.25">
      <c r="A78" s="29" t="s">
        <v>41</v>
      </c>
      <c r="B78" s="73" t="s">
        <v>242</v>
      </c>
      <c r="C78" s="73" t="s">
        <v>228</v>
      </c>
      <c r="D78" s="16" t="s">
        <v>243</v>
      </c>
      <c r="E78" s="73" t="s">
        <v>931</v>
      </c>
      <c r="F78" s="73" t="s">
        <v>932</v>
      </c>
      <c r="G78" s="27" t="s">
        <v>933</v>
      </c>
      <c r="H78" s="16"/>
      <c r="I78" s="16"/>
      <c r="J78" s="16"/>
      <c r="K78" s="16"/>
      <c r="L78" s="15" t="s">
        <v>934</v>
      </c>
      <c r="M78" s="15" t="s">
        <v>935</v>
      </c>
      <c r="N78" s="15"/>
    </row>
    <row r="79" spans="1:14" s="17" customFormat="1" ht="80.099999999999994" customHeight="1" x14ac:dyDescent="0.25">
      <c r="A79" s="29" t="s">
        <v>41</v>
      </c>
      <c r="B79" s="73" t="s">
        <v>244</v>
      </c>
      <c r="C79" s="73" t="s">
        <v>228</v>
      </c>
      <c r="D79" s="16" t="s">
        <v>245</v>
      </c>
      <c r="E79" s="73" t="s">
        <v>936</v>
      </c>
      <c r="F79" s="73" t="s">
        <v>937</v>
      </c>
      <c r="G79" s="27" t="s">
        <v>1813</v>
      </c>
      <c r="H79" s="15"/>
      <c r="I79" s="15"/>
      <c r="J79" s="15"/>
      <c r="K79" s="15"/>
      <c r="L79" s="21" t="s">
        <v>2122</v>
      </c>
      <c r="M79" s="15" t="s">
        <v>938</v>
      </c>
      <c r="N79" s="15"/>
    </row>
    <row r="80" spans="1:14" s="17" customFormat="1" ht="80.099999999999994" customHeight="1" x14ac:dyDescent="0.25">
      <c r="A80" s="29" t="s">
        <v>41</v>
      </c>
      <c r="B80" s="73" t="s">
        <v>246</v>
      </c>
      <c r="C80" s="73" t="s">
        <v>228</v>
      </c>
      <c r="D80" s="16" t="s">
        <v>247</v>
      </c>
      <c r="E80" s="73" t="s">
        <v>939</v>
      </c>
      <c r="F80" s="73" t="s">
        <v>940</v>
      </c>
      <c r="G80" s="27" t="s">
        <v>1812</v>
      </c>
      <c r="H80" s="15"/>
      <c r="I80" s="15"/>
      <c r="J80" s="15"/>
      <c r="K80" s="15"/>
      <c r="L80" s="21" t="s">
        <v>2121</v>
      </c>
      <c r="M80" s="15" t="s">
        <v>941</v>
      </c>
      <c r="N80" s="15"/>
    </row>
    <row r="81" spans="1:14" s="17" customFormat="1" ht="80.099999999999994" customHeight="1" x14ac:dyDescent="0.25">
      <c r="A81" s="29" t="s">
        <v>248</v>
      </c>
      <c r="B81" s="73" t="s">
        <v>249</v>
      </c>
      <c r="C81" s="73" t="s">
        <v>250</v>
      </c>
      <c r="D81" s="16" t="s">
        <v>251</v>
      </c>
      <c r="E81" s="73" t="s">
        <v>1358</v>
      </c>
      <c r="F81" s="73" t="s">
        <v>1359</v>
      </c>
      <c r="G81" s="27" t="s">
        <v>1815</v>
      </c>
      <c r="H81" s="15"/>
      <c r="I81" s="15"/>
      <c r="J81" s="15"/>
      <c r="K81" s="15"/>
      <c r="L81" s="21" t="s">
        <v>1360</v>
      </c>
      <c r="M81" s="15" t="s">
        <v>1361</v>
      </c>
      <c r="N81" s="15"/>
    </row>
    <row r="82" spans="1:14" s="17" customFormat="1" ht="80.099999999999994" customHeight="1" x14ac:dyDescent="0.25">
      <c r="A82" s="29" t="s">
        <v>248</v>
      </c>
      <c r="B82" s="73" t="s">
        <v>252</v>
      </c>
      <c r="C82" s="73" t="s">
        <v>253</v>
      </c>
      <c r="D82" s="16" t="s">
        <v>254</v>
      </c>
      <c r="E82" s="73" t="s">
        <v>1602</v>
      </c>
      <c r="F82" s="73" t="s">
        <v>1603</v>
      </c>
      <c r="G82" s="27" t="s">
        <v>1816</v>
      </c>
      <c r="H82" s="15"/>
      <c r="I82" s="15"/>
      <c r="J82" s="15"/>
      <c r="K82" s="15"/>
      <c r="L82" s="21" t="s">
        <v>1604</v>
      </c>
      <c r="M82" s="15" t="s">
        <v>1605</v>
      </c>
      <c r="N82" s="15"/>
    </row>
    <row r="83" spans="1:14" s="17" customFormat="1" ht="80.099999999999994" customHeight="1" x14ac:dyDescent="0.25">
      <c r="A83" s="29" t="s">
        <v>218</v>
      </c>
      <c r="B83" s="73" t="s">
        <v>255</v>
      </c>
      <c r="C83" s="73" t="s">
        <v>222</v>
      </c>
      <c r="D83" s="16" t="s">
        <v>256</v>
      </c>
      <c r="E83" s="73" t="s">
        <v>1037</v>
      </c>
      <c r="F83" s="73" t="s">
        <v>1038</v>
      </c>
      <c r="G83" s="27" t="s">
        <v>1808</v>
      </c>
      <c r="H83" s="27" t="s">
        <v>1809</v>
      </c>
      <c r="I83" s="15"/>
      <c r="J83" s="15"/>
      <c r="K83" s="15"/>
      <c r="L83" s="21" t="s">
        <v>2123</v>
      </c>
      <c r="M83" s="15" t="s">
        <v>1040</v>
      </c>
      <c r="N83" s="15"/>
    </row>
    <row r="84" spans="1:14" s="17" customFormat="1" ht="80.099999999999994" customHeight="1" x14ac:dyDescent="0.25">
      <c r="A84" s="29" t="s">
        <v>248</v>
      </c>
      <c r="B84" s="73" t="s">
        <v>257</v>
      </c>
      <c r="C84" s="73" t="s">
        <v>258</v>
      </c>
      <c r="D84" s="16" t="s">
        <v>259</v>
      </c>
      <c r="E84" s="73" t="s">
        <v>1606</v>
      </c>
      <c r="F84" s="73" t="s">
        <v>1607</v>
      </c>
      <c r="G84" s="27" t="s">
        <v>1817</v>
      </c>
      <c r="H84" s="15"/>
      <c r="I84" s="15"/>
      <c r="J84" s="15"/>
      <c r="K84" s="15"/>
      <c r="L84" s="15" t="s">
        <v>1608</v>
      </c>
      <c r="M84" s="15" t="s">
        <v>1609</v>
      </c>
      <c r="N84" s="15"/>
    </row>
    <row r="85" spans="1:14" s="17" customFormat="1" ht="80.099999999999994" customHeight="1" x14ac:dyDescent="0.25">
      <c r="A85" s="29" t="s">
        <v>248</v>
      </c>
      <c r="B85" s="73" t="s">
        <v>260</v>
      </c>
      <c r="C85" s="73" t="s">
        <v>261</v>
      </c>
      <c r="D85" s="16" t="s">
        <v>262</v>
      </c>
      <c r="E85" s="73" t="s">
        <v>1610</v>
      </c>
      <c r="F85" s="73" t="s">
        <v>1611</v>
      </c>
      <c r="G85" s="27" t="s">
        <v>1818</v>
      </c>
      <c r="H85" s="15"/>
      <c r="I85" s="15"/>
      <c r="J85" s="15"/>
      <c r="K85" s="15"/>
      <c r="L85" s="15" t="s">
        <v>2124</v>
      </c>
      <c r="M85" s="15" t="s">
        <v>1612</v>
      </c>
      <c r="N85" s="15"/>
    </row>
    <row r="86" spans="1:14" s="17" customFormat="1" ht="80.099999999999994" customHeight="1" x14ac:dyDescent="0.25">
      <c r="A86" s="29" t="s">
        <v>248</v>
      </c>
      <c r="B86" s="73" t="s">
        <v>263</v>
      </c>
      <c r="C86" s="73" t="s">
        <v>264</v>
      </c>
      <c r="D86" s="16" t="s">
        <v>265</v>
      </c>
      <c r="E86" s="73" t="s">
        <v>1613</v>
      </c>
      <c r="F86" s="73" t="s">
        <v>1614</v>
      </c>
      <c r="G86" s="27" t="s">
        <v>1819</v>
      </c>
      <c r="H86" s="15"/>
      <c r="I86" s="15"/>
      <c r="J86" s="15"/>
      <c r="K86" s="15"/>
      <c r="L86" s="15" t="s">
        <v>1615</v>
      </c>
      <c r="M86" s="15" t="s">
        <v>1616</v>
      </c>
      <c r="N86" s="15"/>
    </row>
    <row r="87" spans="1:14" s="17" customFormat="1" ht="80.099999999999994" customHeight="1" x14ac:dyDescent="0.25">
      <c r="A87" s="29" t="s">
        <v>248</v>
      </c>
      <c r="B87" s="73" t="s">
        <v>266</v>
      </c>
      <c r="C87" s="73" t="s">
        <v>267</v>
      </c>
      <c r="D87" s="16" t="s">
        <v>268</v>
      </c>
      <c r="E87" s="73" t="s">
        <v>1362</v>
      </c>
      <c r="F87" s="73" t="s">
        <v>1363</v>
      </c>
      <c r="G87" s="27" t="s">
        <v>1820</v>
      </c>
      <c r="H87" s="15"/>
      <c r="I87" s="15"/>
      <c r="J87" s="15"/>
      <c r="K87" s="15"/>
      <c r="L87" s="15" t="s">
        <v>1364</v>
      </c>
      <c r="M87" s="15" t="s">
        <v>1365</v>
      </c>
      <c r="N87" s="15"/>
    </row>
    <row r="88" spans="1:14" s="17" customFormat="1" ht="80.099999999999994" customHeight="1" x14ac:dyDescent="0.25">
      <c r="A88" s="29" t="s">
        <v>248</v>
      </c>
      <c r="B88" s="73" t="s">
        <v>269</v>
      </c>
      <c r="C88" s="73" t="s">
        <v>270</v>
      </c>
      <c r="D88" s="16" t="s">
        <v>271</v>
      </c>
      <c r="E88" s="73" t="s">
        <v>1617</v>
      </c>
      <c r="F88" s="73" t="s">
        <v>1618</v>
      </c>
      <c r="G88" s="27" t="s">
        <v>1821</v>
      </c>
      <c r="H88" s="15"/>
      <c r="I88" s="15"/>
      <c r="J88" s="15"/>
      <c r="K88" s="15"/>
      <c r="L88" s="15" t="s">
        <v>1619</v>
      </c>
      <c r="M88" s="15" t="s">
        <v>1620</v>
      </c>
      <c r="N88" s="15"/>
    </row>
    <row r="89" spans="1:14" s="17" customFormat="1" ht="80.099999999999994" customHeight="1" x14ac:dyDescent="0.25">
      <c r="A89" s="29" t="s">
        <v>272</v>
      </c>
      <c r="B89" s="73" t="s">
        <v>273</v>
      </c>
      <c r="C89" s="73" t="s">
        <v>274</v>
      </c>
      <c r="D89" s="16" t="s">
        <v>275</v>
      </c>
      <c r="E89" s="73" t="s">
        <v>1366</v>
      </c>
      <c r="F89" s="73" t="s">
        <v>1367</v>
      </c>
      <c r="G89" s="16" t="s">
        <v>1368</v>
      </c>
      <c r="H89" s="16"/>
      <c r="I89" s="16"/>
      <c r="J89" s="16"/>
      <c r="K89" s="16"/>
      <c r="L89" s="15" t="s">
        <v>2125</v>
      </c>
      <c r="M89" s="15" t="s">
        <v>1369</v>
      </c>
      <c r="N89" s="15"/>
    </row>
    <row r="90" spans="1:14" s="17" customFormat="1" ht="80.099999999999994" customHeight="1" x14ac:dyDescent="0.25">
      <c r="A90" s="29" t="s">
        <v>272</v>
      </c>
      <c r="B90" s="73" t="s">
        <v>276</v>
      </c>
      <c r="C90" s="73" t="s">
        <v>277</v>
      </c>
      <c r="D90" s="16" t="s">
        <v>278</v>
      </c>
      <c r="E90" s="73" t="s">
        <v>1370</v>
      </c>
      <c r="F90" s="73" t="s">
        <v>2140</v>
      </c>
      <c r="G90" s="24"/>
      <c r="H90" s="15"/>
      <c r="I90" s="15"/>
      <c r="J90" s="15"/>
      <c r="K90" s="15"/>
      <c r="L90" s="15" t="s">
        <v>2126</v>
      </c>
      <c r="M90" s="15" t="s">
        <v>1371</v>
      </c>
      <c r="N90" s="15"/>
    </row>
    <row r="91" spans="1:14" s="17" customFormat="1" ht="80.099999999999994" customHeight="1" x14ac:dyDescent="0.25">
      <c r="A91" s="29" t="s">
        <v>272</v>
      </c>
      <c r="B91" s="73" t="s">
        <v>279</v>
      </c>
      <c r="C91" s="73" t="s">
        <v>280</v>
      </c>
      <c r="D91" s="16" t="s">
        <v>281</v>
      </c>
      <c r="E91" s="73" t="s">
        <v>1372</v>
      </c>
      <c r="F91" s="73" t="s">
        <v>1373</v>
      </c>
      <c r="G91" s="15"/>
      <c r="H91" s="15"/>
      <c r="I91" s="15"/>
      <c r="J91" s="15"/>
      <c r="K91" s="15"/>
      <c r="L91" s="15" t="s">
        <v>2127</v>
      </c>
      <c r="M91" s="15"/>
      <c r="N91" s="15"/>
    </row>
    <row r="92" spans="1:14" s="17" customFormat="1" ht="80.099999999999994" customHeight="1" x14ac:dyDescent="0.25">
      <c r="A92" s="29" t="s">
        <v>272</v>
      </c>
      <c r="B92" s="73" t="s">
        <v>282</v>
      </c>
      <c r="C92" s="73" t="s">
        <v>283</v>
      </c>
      <c r="D92" s="16" t="s">
        <v>284</v>
      </c>
      <c r="E92" s="73" t="s">
        <v>283</v>
      </c>
      <c r="F92" s="73" t="s">
        <v>1374</v>
      </c>
      <c r="G92" s="27" t="s">
        <v>1822</v>
      </c>
      <c r="H92" s="27" t="s">
        <v>1823</v>
      </c>
      <c r="I92" s="15"/>
      <c r="J92" s="15"/>
      <c r="K92" s="15"/>
      <c r="L92" s="15" t="s">
        <v>2128</v>
      </c>
      <c r="M92" s="15" t="s">
        <v>1375</v>
      </c>
      <c r="N92" s="15"/>
    </row>
    <row r="93" spans="1:14" s="17" customFormat="1" ht="80.099999999999994" customHeight="1" x14ac:dyDescent="0.25">
      <c r="A93" s="29" t="s">
        <v>272</v>
      </c>
      <c r="B93" s="73" t="s">
        <v>285</v>
      </c>
      <c r="C93" s="73" t="s">
        <v>286</v>
      </c>
      <c r="D93" s="16" t="s">
        <v>287</v>
      </c>
      <c r="E93" s="73" t="s">
        <v>1376</v>
      </c>
      <c r="F93" s="73" t="s">
        <v>1377</v>
      </c>
      <c r="G93" s="15"/>
      <c r="H93" s="15"/>
      <c r="I93" s="15"/>
      <c r="J93" s="15"/>
      <c r="K93" s="15"/>
      <c r="L93" s="15" t="s">
        <v>1378</v>
      </c>
      <c r="M93" s="15" t="s">
        <v>1379</v>
      </c>
      <c r="N93" s="15"/>
    </row>
    <row r="94" spans="1:14" s="17" customFormat="1" ht="80.099999999999994" customHeight="1" x14ac:dyDescent="0.25">
      <c r="A94" s="29" t="s">
        <v>272</v>
      </c>
      <c r="B94" s="73" t="s">
        <v>288</v>
      </c>
      <c r="C94" s="73"/>
      <c r="D94" s="16" t="s">
        <v>290</v>
      </c>
      <c r="E94" s="73" t="s">
        <v>289</v>
      </c>
      <c r="F94" s="73" t="s">
        <v>1380</v>
      </c>
      <c r="G94" s="27" t="s">
        <v>1824</v>
      </c>
      <c r="H94" s="27" t="s">
        <v>1825</v>
      </c>
      <c r="I94" s="27" t="s">
        <v>1826</v>
      </c>
      <c r="J94" s="73"/>
      <c r="K94" s="15"/>
      <c r="L94" s="15" t="s">
        <v>1381</v>
      </c>
      <c r="M94" s="15" t="s">
        <v>1382</v>
      </c>
      <c r="N94" s="15"/>
    </row>
    <row r="95" spans="1:14" s="17" customFormat="1" ht="80.099999999999994" customHeight="1" x14ac:dyDescent="0.25">
      <c r="A95" s="29" t="s">
        <v>272</v>
      </c>
      <c r="B95" s="73" t="s">
        <v>291</v>
      </c>
      <c r="C95" s="73" t="s">
        <v>292</v>
      </c>
      <c r="D95" s="16" t="s">
        <v>293</v>
      </c>
      <c r="E95" s="73" t="s">
        <v>1383</v>
      </c>
      <c r="F95" s="73" t="s">
        <v>1384</v>
      </c>
      <c r="G95" s="27" t="s">
        <v>1827</v>
      </c>
      <c r="H95" s="27" t="s">
        <v>1828</v>
      </c>
      <c r="I95" s="27" t="s">
        <v>1829</v>
      </c>
      <c r="J95" s="27" t="s">
        <v>1830</v>
      </c>
      <c r="K95" s="15"/>
      <c r="L95" s="15" t="s">
        <v>2129</v>
      </c>
      <c r="M95" s="15" t="s">
        <v>1385</v>
      </c>
      <c r="N95" s="15"/>
    </row>
    <row r="96" spans="1:14" s="17" customFormat="1" ht="80.099999999999994" customHeight="1" x14ac:dyDescent="0.25">
      <c r="A96" s="29" t="s">
        <v>272</v>
      </c>
      <c r="B96" s="73" t="s">
        <v>294</v>
      </c>
      <c r="C96" s="73" t="s">
        <v>295</v>
      </c>
      <c r="D96" s="16" t="s">
        <v>296</v>
      </c>
      <c r="E96" s="73" t="s">
        <v>950</v>
      </c>
      <c r="F96" s="73" t="s">
        <v>951</v>
      </c>
      <c r="G96" s="27" t="s">
        <v>2153</v>
      </c>
      <c r="H96" s="93"/>
      <c r="I96" s="15"/>
      <c r="J96" s="15"/>
      <c r="K96" s="15"/>
      <c r="L96" s="15" t="s">
        <v>2120</v>
      </c>
      <c r="M96" s="15" t="s">
        <v>952</v>
      </c>
      <c r="N96" s="15"/>
    </row>
    <row r="97" spans="1:14" s="17" customFormat="1" ht="80.099999999999994" customHeight="1" x14ac:dyDescent="0.25">
      <c r="A97" s="29" t="s">
        <v>272</v>
      </c>
      <c r="B97" s="73" t="s">
        <v>297</v>
      </c>
      <c r="C97" s="73" t="s">
        <v>298</v>
      </c>
      <c r="D97" s="16" t="s">
        <v>299</v>
      </c>
      <c r="E97" s="73" t="s">
        <v>1386</v>
      </c>
      <c r="F97" s="73" t="s">
        <v>1387</v>
      </c>
      <c r="G97" s="27" t="s">
        <v>2118</v>
      </c>
      <c r="H97" s="27" t="s">
        <v>2119</v>
      </c>
      <c r="I97" s="15"/>
      <c r="J97" s="15"/>
      <c r="K97" s="15"/>
      <c r="L97" s="15" t="s">
        <v>2117</v>
      </c>
      <c r="M97" s="15" t="s">
        <v>1388</v>
      </c>
      <c r="N97" s="15"/>
    </row>
    <row r="98" spans="1:14" s="17" customFormat="1" ht="80.099999999999994" customHeight="1" x14ac:dyDescent="0.25">
      <c r="A98" s="29" t="s">
        <v>272</v>
      </c>
      <c r="B98" s="73" t="s">
        <v>300</v>
      </c>
      <c r="C98" s="73" t="s">
        <v>301</v>
      </c>
      <c r="D98" s="16" t="s">
        <v>302</v>
      </c>
      <c r="E98" s="73" t="s">
        <v>1389</v>
      </c>
      <c r="F98" s="73" t="s">
        <v>1390</v>
      </c>
      <c r="G98" s="27" t="s">
        <v>1391</v>
      </c>
      <c r="H98" s="15"/>
      <c r="I98" s="15"/>
      <c r="J98" s="15"/>
      <c r="K98" s="15"/>
      <c r="L98" s="15" t="s">
        <v>1392</v>
      </c>
      <c r="M98" s="15" t="s">
        <v>1393</v>
      </c>
      <c r="N98" s="15"/>
    </row>
    <row r="99" spans="1:14" s="17" customFormat="1" ht="80.099999999999994" customHeight="1" x14ac:dyDescent="0.25">
      <c r="A99" s="29" t="s">
        <v>272</v>
      </c>
      <c r="B99" s="73" t="s">
        <v>303</v>
      </c>
      <c r="C99" s="73" t="s">
        <v>304</v>
      </c>
      <c r="D99" s="16" t="s">
        <v>305</v>
      </c>
      <c r="E99" s="73" t="s">
        <v>1394</v>
      </c>
      <c r="F99" s="73" t="s">
        <v>1395</v>
      </c>
      <c r="G99" s="27" t="s">
        <v>1396</v>
      </c>
      <c r="H99" s="15"/>
      <c r="I99" s="15"/>
      <c r="J99" s="15"/>
      <c r="K99" s="15"/>
      <c r="L99" s="15" t="s">
        <v>2116</v>
      </c>
      <c r="M99" s="15" t="s">
        <v>1397</v>
      </c>
      <c r="N99" s="15"/>
    </row>
    <row r="100" spans="1:14" s="17" customFormat="1" ht="80.099999999999994" customHeight="1" x14ac:dyDescent="0.25">
      <c r="A100" s="29" t="s">
        <v>272</v>
      </c>
      <c r="B100" s="73" t="s">
        <v>306</v>
      </c>
      <c r="C100" s="73" t="s">
        <v>307</v>
      </c>
      <c r="D100" s="16" t="s">
        <v>308</v>
      </c>
      <c r="E100" s="73" t="s">
        <v>1398</v>
      </c>
      <c r="F100" s="73" t="s">
        <v>1399</v>
      </c>
      <c r="G100" s="15"/>
      <c r="H100" s="15"/>
      <c r="I100" s="15"/>
      <c r="J100" s="15"/>
      <c r="K100" s="15"/>
      <c r="L100" s="15" t="s">
        <v>1400</v>
      </c>
      <c r="M100" s="15" t="s">
        <v>1401</v>
      </c>
      <c r="N100" s="15"/>
    </row>
    <row r="101" spans="1:14" s="17" customFormat="1" ht="80.099999999999994" customHeight="1" x14ac:dyDescent="0.25">
      <c r="A101" s="29" t="s">
        <v>309</v>
      </c>
      <c r="B101" s="73" t="s">
        <v>310</v>
      </c>
      <c r="C101" s="73" t="s">
        <v>311</v>
      </c>
      <c r="D101" s="16" t="s">
        <v>312</v>
      </c>
      <c r="E101" s="73" t="s">
        <v>1402</v>
      </c>
      <c r="F101" s="73" t="s">
        <v>1403</v>
      </c>
      <c r="G101" s="16" t="s">
        <v>1404</v>
      </c>
      <c r="H101" s="16"/>
      <c r="I101" s="16"/>
      <c r="J101" s="16"/>
      <c r="K101" s="16"/>
      <c r="L101" s="15" t="s">
        <v>2115</v>
      </c>
      <c r="M101" s="15" t="s">
        <v>1405</v>
      </c>
      <c r="N101" s="15"/>
    </row>
    <row r="102" spans="1:14" s="17" customFormat="1" ht="80.099999999999994" customHeight="1" x14ac:dyDescent="0.25">
      <c r="A102" s="29" t="s">
        <v>309</v>
      </c>
      <c r="B102" s="73" t="s">
        <v>313</v>
      </c>
      <c r="C102" s="73" t="s">
        <v>314</v>
      </c>
      <c r="D102" s="16" t="s">
        <v>315</v>
      </c>
      <c r="E102" s="73" t="s">
        <v>1406</v>
      </c>
      <c r="F102" s="73" t="s">
        <v>1407</v>
      </c>
      <c r="G102" s="27" t="s">
        <v>1847</v>
      </c>
      <c r="H102" s="27" t="s">
        <v>1848</v>
      </c>
      <c r="I102" s="27" t="s">
        <v>1849</v>
      </c>
      <c r="J102" s="15"/>
      <c r="K102" s="15"/>
      <c r="L102" s="15" t="s">
        <v>2114</v>
      </c>
      <c r="M102" s="15" t="s">
        <v>1408</v>
      </c>
      <c r="N102" s="15"/>
    </row>
    <row r="103" spans="1:14" s="17" customFormat="1" ht="80.099999999999994" customHeight="1" x14ac:dyDescent="0.25">
      <c r="A103" s="29" t="s">
        <v>309</v>
      </c>
      <c r="B103" s="73" t="s">
        <v>316</v>
      </c>
      <c r="C103" s="73" t="s">
        <v>317</v>
      </c>
      <c r="D103" s="16" t="s">
        <v>318</v>
      </c>
      <c r="E103" s="73" t="s">
        <v>1409</v>
      </c>
      <c r="F103" s="73" t="s">
        <v>1410</v>
      </c>
      <c r="G103" s="27" t="s">
        <v>1411</v>
      </c>
      <c r="H103" s="15"/>
      <c r="I103" s="15"/>
      <c r="J103" s="15"/>
      <c r="K103" s="15"/>
      <c r="L103" s="15" t="s">
        <v>2113</v>
      </c>
      <c r="M103" s="15" t="s">
        <v>1412</v>
      </c>
      <c r="N103" s="15"/>
    </row>
    <row r="104" spans="1:14" s="17" customFormat="1" ht="80.099999999999994" customHeight="1" x14ac:dyDescent="0.25">
      <c r="A104" s="29" t="s">
        <v>309</v>
      </c>
      <c r="B104" s="73" t="s">
        <v>319</v>
      </c>
      <c r="C104" s="73" t="s">
        <v>320</v>
      </c>
      <c r="D104" s="16" t="s">
        <v>321</v>
      </c>
      <c r="E104" s="73" t="s">
        <v>1413</v>
      </c>
      <c r="F104" s="73" t="s">
        <v>1414</v>
      </c>
      <c r="G104" s="27" t="s">
        <v>2100</v>
      </c>
      <c r="H104" s="27" t="s">
        <v>2101</v>
      </c>
      <c r="I104" s="27" t="s">
        <v>1654</v>
      </c>
      <c r="J104" s="15"/>
      <c r="K104" s="15"/>
      <c r="L104" s="15" t="s">
        <v>2112</v>
      </c>
      <c r="M104" s="15" t="s">
        <v>1415</v>
      </c>
      <c r="N104" s="15"/>
    </row>
    <row r="105" spans="1:14" s="17" customFormat="1" ht="80.099999999999994" customHeight="1" x14ac:dyDescent="0.25">
      <c r="A105" s="29" t="s">
        <v>309</v>
      </c>
      <c r="B105" s="73" t="s">
        <v>322</v>
      </c>
      <c r="C105" s="73" t="s">
        <v>323</v>
      </c>
      <c r="D105" s="16" t="s">
        <v>324</v>
      </c>
      <c r="E105" s="73" t="s">
        <v>1416</v>
      </c>
      <c r="F105" s="73" t="s">
        <v>1417</v>
      </c>
      <c r="G105" s="27" t="s">
        <v>2100</v>
      </c>
      <c r="H105" s="27" t="s">
        <v>2101</v>
      </c>
      <c r="I105" s="27" t="s">
        <v>1654</v>
      </c>
      <c r="J105" s="15"/>
      <c r="K105" s="15"/>
      <c r="L105" s="15" t="s">
        <v>2111</v>
      </c>
      <c r="M105" s="15" t="s">
        <v>1418</v>
      </c>
      <c r="N105" s="15"/>
    </row>
    <row r="106" spans="1:14" s="17" customFormat="1" ht="80.099999999999994" customHeight="1" x14ac:dyDescent="0.25">
      <c r="A106" s="29" t="s">
        <v>309</v>
      </c>
      <c r="B106" s="73" t="s">
        <v>325</v>
      </c>
      <c r="C106" s="73" t="s">
        <v>326</v>
      </c>
      <c r="D106" s="16" t="s">
        <v>327</v>
      </c>
      <c r="E106" s="73" t="s">
        <v>1430</v>
      </c>
      <c r="F106" s="73" t="s">
        <v>2186</v>
      </c>
      <c r="G106" s="27" t="s">
        <v>2107</v>
      </c>
      <c r="H106" s="27" t="s">
        <v>2108</v>
      </c>
      <c r="I106" s="27" t="s">
        <v>2109</v>
      </c>
      <c r="J106" s="15"/>
      <c r="K106" s="15"/>
      <c r="L106" s="15" t="s">
        <v>2110</v>
      </c>
      <c r="M106" s="15" t="s">
        <v>1431</v>
      </c>
      <c r="N106" s="15"/>
    </row>
    <row r="107" spans="1:14" s="17" customFormat="1" ht="80.099999999999994" customHeight="1" x14ac:dyDescent="0.25">
      <c r="A107" s="29" t="s">
        <v>309</v>
      </c>
      <c r="B107" s="73" t="s">
        <v>328</v>
      </c>
      <c r="C107" s="73" t="s">
        <v>329</v>
      </c>
      <c r="D107" s="16" t="s">
        <v>330</v>
      </c>
      <c r="E107" s="73" t="s">
        <v>1419</v>
      </c>
      <c r="F107" s="73" t="s">
        <v>2185</v>
      </c>
      <c r="G107" s="27" t="s">
        <v>2103</v>
      </c>
      <c r="H107" s="27" t="s">
        <v>2104</v>
      </c>
      <c r="I107" s="27" t="s">
        <v>2105</v>
      </c>
      <c r="J107" s="15"/>
      <c r="K107" s="15"/>
      <c r="L107" s="15" t="s">
        <v>2106</v>
      </c>
      <c r="M107" s="15" t="s">
        <v>1420</v>
      </c>
      <c r="N107" s="15"/>
    </row>
    <row r="108" spans="1:14" s="17" customFormat="1" ht="80.099999999999994" customHeight="1" x14ac:dyDescent="0.25">
      <c r="A108" s="29" t="s">
        <v>309</v>
      </c>
      <c r="B108" s="73" t="s">
        <v>331</v>
      </c>
      <c r="C108" s="73" t="s">
        <v>332</v>
      </c>
      <c r="D108" s="16" t="s">
        <v>333</v>
      </c>
      <c r="E108" s="73" t="s">
        <v>1421</v>
      </c>
      <c r="F108" s="73" t="s">
        <v>2187</v>
      </c>
      <c r="G108" s="27" t="s">
        <v>2100</v>
      </c>
      <c r="H108" s="27" t="s">
        <v>2101</v>
      </c>
      <c r="I108" s="27" t="s">
        <v>1654</v>
      </c>
      <c r="J108" s="15"/>
      <c r="K108" s="15"/>
      <c r="L108" s="15" t="s">
        <v>2102</v>
      </c>
      <c r="M108" s="15" t="s">
        <v>1422</v>
      </c>
      <c r="N108" s="15"/>
    </row>
    <row r="109" spans="1:14" s="17" customFormat="1" ht="80.099999999999994" customHeight="1" x14ac:dyDescent="0.25">
      <c r="A109" s="29" t="s">
        <v>309</v>
      </c>
      <c r="B109" s="73" t="s">
        <v>334</v>
      </c>
      <c r="C109" s="73" t="s">
        <v>335</v>
      </c>
      <c r="D109" s="16" t="s">
        <v>336</v>
      </c>
      <c r="E109" s="73" t="s">
        <v>1423</v>
      </c>
      <c r="F109" s="73" t="s">
        <v>1424</v>
      </c>
      <c r="G109" s="27" t="s">
        <v>2100</v>
      </c>
      <c r="H109" s="27" t="s">
        <v>2101</v>
      </c>
      <c r="I109" s="27" t="s">
        <v>1654</v>
      </c>
      <c r="J109" s="15"/>
      <c r="K109" s="15"/>
      <c r="L109" s="15" t="s">
        <v>2099</v>
      </c>
      <c r="M109" s="15" t="s">
        <v>1425</v>
      </c>
      <c r="N109" s="15"/>
    </row>
    <row r="110" spans="1:14" s="17" customFormat="1" ht="80.099999999999994" customHeight="1" x14ac:dyDescent="0.25">
      <c r="A110" s="29" t="s">
        <v>309</v>
      </c>
      <c r="B110" s="73" t="s">
        <v>337</v>
      </c>
      <c r="C110" s="73" t="s">
        <v>338</v>
      </c>
      <c r="D110" s="16" t="s">
        <v>339</v>
      </c>
      <c r="E110" s="73" t="s">
        <v>1426</v>
      </c>
      <c r="F110" s="73" t="s">
        <v>1427</v>
      </c>
      <c r="G110" s="27" t="s">
        <v>2097</v>
      </c>
      <c r="H110" s="27" t="s">
        <v>2098</v>
      </c>
      <c r="I110" s="15"/>
      <c r="J110" s="15"/>
      <c r="K110" s="15"/>
      <c r="L110" s="15" t="s">
        <v>1428</v>
      </c>
      <c r="M110" s="15" t="s">
        <v>1429</v>
      </c>
      <c r="N110" s="15"/>
    </row>
    <row r="111" spans="1:14" s="17" customFormat="1" ht="80.099999999999994" customHeight="1" x14ac:dyDescent="0.25">
      <c r="A111" s="29" t="s">
        <v>340</v>
      </c>
      <c r="B111" s="73" t="s">
        <v>341</v>
      </c>
      <c r="C111" s="73" t="s">
        <v>342</v>
      </c>
      <c r="D111" s="16" t="s">
        <v>343</v>
      </c>
      <c r="E111" s="73" t="s">
        <v>1007</v>
      </c>
      <c r="F111" s="73" t="s">
        <v>1008</v>
      </c>
      <c r="G111" s="91" t="s">
        <v>1736</v>
      </c>
      <c r="H111" s="31"/>
      <c r="I111" s="31"/>
      <c r="J111" s="31"/>
      <c r="K111" s="31"/>
      <c r="L111" s="15" t="s">
        <v>2096</v>
      </c>
      <c r="M111" s="15" t="s">
        <v>1009</v>
      </c>
      <c r="N111" s="15"/>
    </row>
    <row r="112" spans="1:14" s="17" customFormat="1" ht="80.099999999999994" customHeight="1" x14ac:dyDescent="0.25">
      <c r="A112" s="29" t="s">
        <v>340</v>
      </c>
      <c r="B112" s="73" t="s">
        <v>344</v>
      </c>
      <c r="C112" s="73" t="s">
        <v>345</v>
      </c>
      <c r="D112" s="16" t="s">
        <v>346</v>
      </c>
      <c r="E112" s="73" t="s">
        <v>986</v>
      </c>
      <c r="F112" s="73" t="s">
        <v>987</v>
      </c>
      <c r="G112" s="27" t="s">
        <v>2094</v>
      </c>
      <c r="H112" s="15"/>
      <c r="I112" s="15"/>
      <c r="J112" s="15"/>
      <c r="K112" s="15"/>
      <c r="L112" s="15" t="s">
        <v>2095</v>
      </c>
      <c r="M112" s="30" t="s">
        <v>988</v>
      </c>
      <c r="N112" s="15"/>
    </row>
    <row r="113" spans="1:14" s="17" customFormat="1" ht="80.099999999999994" customHeight="1" x14ac:dyDescent="0.25">
      <c r="A113" s="29" t="s">
        <v>347</v>
      </c>
      <c r="B113" s="73" t="s">
        <v>348</v>
      </c>
      <c r="C113" s="73" t="s">
        <v>349</v>
      </c>
      <c r="D113" s="16" t="s">
        <v>350</v>
      </c>
      <c r="E113" s="73" t="s">
        <v>972</v>
      </c>
      <c r="F113" s="73" t="s">
        <v>973</v>
      </c>
      <c r="G113" s="16" t="s">
        <v>974</v>
      </c>
      <c r="H113" s="16"/>
      <c r="I113" s="16"/>
      <c r="J113" s="16"/>
      <c r="K113" s="16"/>
      <c r="L113" s="15" t="s">
        <v>2093</v>
      </c>
      <c r="M113" s="15" t="s">
        <v>975</v>
      </c>
      <c r="N113" s="15"/>
    </row>
    <row r="114" spans="1:14" s="17" customFormat="1" ht="80.099999999999994" customHeight="1" x14ac:dyDescent="0.25">
      <c r="A114" s="29" t="s">
        <v>347</v>
      </c>
      <c r="B114" s="73" t="s">
        <v>351</v>
      </c>
      <c r="C114" s="73" t="s">
        <v>352</v>
      </c>
      <c r="D114" s="16" t="s">
        <v>353</v>
      </c>
      <c r="E114" s="73" t="s">
        <v>968</v>
      </c>
      <c r="F114" s="73" t="s">
        <v>969</v>
      </c>
      <c r="G114" s="24" t="s">
        <v>970</v>
      </c>
      <c r="H114" s="15"/>
      <c r="I114" s="15"/>
      <c r="J114" s="15"/>
      <c r="K114" s="15"/>
      <c r="L114" s="15" t="s">
        <v>2092</v>
      </c>
      <c r="M114" s="15" t="s">
        <v>971</v>
      </c>
      <c r="N114" s="15"/>
    </row>
    <row r="115" spans="1:14" s="17" customFormat="1" ht="80.099999999999994" customHeight="1" x14ac:dyDescent="0.25">
      <c r="A115" s="29" t="s">
        <v>354</v>
      </c>
      <c r="B115" s="73" t="s">
        <v>355</v>
      </c>
      <c r="C115" s="73" t="s">
        <v>356</v>
      </c>
      <c r="D115" s="16" t="s">
        <v>357</v>
      </c>
      <c r="E115" s="73" t="s">
        <v>877</v>
      </c>
      <c r="F115" s="73" t="s">
        <v>878</v>
      </c>
      <c r="G115" s="24"/>
      <c r="H115" s="15"/>
      <c r="I115" s="15"/>
      <c r="J115" s="15"/>
      <c r="K115" s="15"/>
      <c r="L115" s="15" t="s">
        <v>2091</v>
      </c>
      <c r="M115" s="15" t="s">
        <v>879</v>
      </c>
      <c r="N115" s="15"/>
    </row>
    <row r="116" spans="1:14" s="17" customFormat="1" ht="80.099999999999994" customHeight="1" x14ac:dyDescent="0.25">
      <c r="A116" s="29" t="s">
        <v>358</v>
      </c>
      <c r="B116" s="73" t="s">
        <v>359</v>
      </c>
      <c r="C116" s="73" t="s">
        <v>360</v>
      </c>
      <c r="D116" s="16" t="s">
        <v>361</v>
      </c>
      <c r="E116" s="73" t="s">
        <v>1438</v>
      </c>
      <c r="F116" s="73" t="s">
        <v>1439</v>
      </c>
      <c r="G116" s="27" t="s">
        <v>1831</v>
      </c>
      <c r="H116" s="27" t="s">
        <v>2087</v>
      </c>
      <c r="I116" s="27" t="s">
        <v>2088</v>
      </c>
      <c r="J116" s="27" t="s">
        <v>2089</v>
      </c>
      <c r="K116" s="15" t="s">
        <v>2090</v>
      </c>
      <c r="L116" s="15" t="s">
        <v>2086</v>
      </c>
      <c r="M116" s="15" t="s">
        <v>1440</v>
      </c>
      <c r="N116" s="15"/>
    </row>
    <row r="117" spans="1:14" s="17" customFormat="1" ht="80.099999999999994" customHeight="1" x14ac:dyDescent="0.25">
      <c r="A117" s="29" t="s">
        <v>358</v>
      </c>
      <c r="B117" s="73" t="s">
        <v>362</v>
      </c>
      <c r="C117" s="73" t="s">
        <v>363</v>
      </c>
      <c r="D117" s="16" t="s">
        <v>364</v>
      </c>
      <c r="E117" s="73" t="s">
        <v>1441</v>
      </c>
      <c r="F117" s="73" t="s">
        <v>1442</v>
      </c>
      <c r="G117" s="27" t="s">
        <v>1831</v>
      </c>
      <c r="H117" s="27" t="s">
        <v>1832</v>
      </c>
      <c r="I117" s="15"/>
      <c r="J117" s="15"/>
      <c r="K117" s="15"/>
      <c r="L117" s="15" t="s">
        <v>2086</v>
      </c>
      <c r="M117" s="15" t="s">
        <v>1443</v>
      </c>
      <c r="N117" s="15"/>
    </row>
    <row r="118" spans="1:14" s="17" customFormat="1" ht="80.099999999999994" customHeight="1" x14ac:dyDescent="0.25">
      <c r="A118" s="29" t="s">
        <v>358</v>
      </c>
      <c r="B118" s="73" t="s">
        <v>365</v>
      </c>
      <c r="C118" s="73" t="s">
        <v>366</v>
      </c>
      <c r="D118" s="16" t="s">
        <v>367</v>
      </c>
      <c r="E118" s="73" t="s">
        <v>1461</v>
      </c>
      <c r="F118" s="73" t="s">
        <v>1462</v>
      </c>
      <c r="G118" s="27" t="s">
        <v>1834</v>
      </c>
      <c r="H118" s="27" t="s">
        <v>1835</v>
      </c>
      <c r="I118" s="27" t="s">
        <v>1833</v>
      </c>
      <c r="J118" s="15"/>
      <c r="K118" s="15"/>
      <c r="L118" s="15" t="s">
        <v>2085</v>
      </c>
      <c r="M118" s="15" t="s">
        <v>1463</v>
      </c>
      <c r="N118" s="15"/>
    </row>
    <row r="119" spans="1:14" s="17" customFormat="1" ht="80.099999999999994" customHeight="1" x14ac:dyDescent="0.25">
      <c r="A119" s="29" t="s">
        <v>358</v>
      </c>
      <c r="B119" s="73" t="s">
        <v>368</v>
      </c>
      <c r="C119" s="73" t="s">
        <v>369</v>
      </c>
      <c r="D119" s="16" t="s">
        <v>370</v>
      </c>
      <c r="E119" s="73" t="s">
        <v>1450</v>
      </c>
      <c r="F119" s="73" t="s">
        <v>1451</v>
      </c>
      <c r="G119" s="27" t="s">
        <v>1836</v>
      </c>
      <c r="H119" s="27" t="s">
        <v>1837</v>
      </c>
      <c r="I119" s="27" t="s">
        <v>1838</v>
      </c>
      <c r="J119" s="15"/>
      <c r="K119" s="15"/>
      <c r="L119" s="15" t="s">
        <v>2083</v>
      </c>
      <c r="M119" s="15" t="s">
        <v>1452</v>
      </c>
      <c r="N119" s="15"/>
    </row>
    <row r="120" spans="1:14" s="17" customFormat="1" ht="80.099999999999994" customHeight="1" x14ac:dyDescent="0.25">
      <c r="A120" s="29" t="s">
        <v>358</v>
      </c>
      <c r="B120" s="73" t="s">
        <v>371</v>
      </c>
      <c r="C120" s="73" t="s">
        <v>372</v>
      </c>
      <c r="D120" s="16" t="s">
        <v>373</v>
      </c>
      <c r="E120" s="73" t="s">
        <v>1444</v>
      </c>
      <c r="F120" s="73" t="s">
        <v>1445</v>
      </c>
      <c r="G120" s="27" t="s">
        <v>2078</v>
      </c>
      <c r="H120" s="27" t="s">
        <v>2079</v>
      </c>
      <c r="I120" s="27" t="s">
        <v>2080</v>
      </c>
      <c r="J120" s="27" t="s">
        <v>2081</v>
      </c>
      <c r="K120" s="15" t="s">
        <v>2082</v>
      </c>
      <c r="L120" s="15" t="s">
        <v>2084</v>
      </c>
      <c r="M120" s="15" t="s">
        <v>1446</v>
      </c>
      <c r="N120" s="15"/>
    </row>
    <row r="121" spans="1:14" s="17" customFormat="1" ht="80.099999999999994" customHeight="1" x14ac:dyDescent="0.25">
      <c r="A121" s="29" t="s">
        <v>358</v>
      </c>
      <c r="B121" s="73" t="s">
        <v>374</v>
      </c>
      <c r="C121" s="73" t="s">
        <v>375</v>
      </c>
      <c r="D121" s="16" t="s">
        <v>376</v>
      </c>
      <c r="E121" s="73" t="s">
        <v>1447</v>
      </c>
      <c r="F121" s="73" t="s">
        <v>1448</v>
      </c>
      <c r="G121" s="27" t="s">
        <v>2076</v>
      </c>
      <c r="H121" s="15"/>
      <c r="I121" s="15"/>
      <c r="J121" s="15"/>
      <c r="K121" s="15"/>
      <c r="L121" s="15" t="s">
        <v>2077</v>
      </c>
      <c r="M121" s="15" t="s">
        <v>1449</v>
      </c>
      <c r="N121" s="15"/>
    </row>
    <row r="122" spans="1:14" s="17" customFormat="1" ht="80.099999999999994" customHeight="1" x14ac:dyDescent="0.25">
      <c r="A122" s="29" t="s">
        <v>358</v>
      </c>
      <c r="B122" s="73" t="s">
        <v>377</v>
      </c>
      <c r="C122" s="73" t="s">
        <v>378</v>
      </c>
      <c r="D122" s="16" t="s">
        <v>379</v>
      </c>
      <c r="E122" s="73" t="s">
        <v>1456</v>
      </c>
      <c r="F122" s="73" t="s">
        <v>1457</v>
      </c>
      <c r="G122" s="16" t="s">
        <v>1458</v>
      </c>
      <c r="H122" s="16"/>
      <c r="I122" s="16"/>
      <c r="J122" s="16"/>
      <c r="K122" s="16"/>
      <c r="L122" s="15" t="s">
        <v>1459</v>
      </c>
      <c r="M122" s="15" t="s">
        <v>1460</v>
      </c>
      <c r="N122" s="15"/>
    </row>
    <row r="123" spans="1:14" s="17" customFormat="1" ht="80.099999999999994" customHeight="1" x14ac:dyDescent="0.25">
      <c r="A123" s="29" t="s">
        <v>358</v>
      </c>
      <c r="B123" s="73" t="s">
        <v>380</v>
      </c>
      <c r="C123" s="73" t="s">
        <v>381</v>
      </c>
      <c r="D123" s="16" t="s">
        <v>382</v>
      </c>
      <c r="E123" s="73" t="s">
        <v>1453</v>
      </c>
      <c r="F123" s="73" t="s">
        <v>1454</v>
      </c>
      <c r="G123" s="27" t="s">
        <v>2073</v>
      </c>
      <c r="H123" s="27" t="s">
        <v>2074</v>
      </c>
      <c r="I123" s="15"/>
      <c r="J123" s="15"/>
      <c r="K123" s="15"/>
      <c r="L123" s="15" t="s">
        <v>2075</v>
      </c>
      <c r="M123" s="15" t="s">
        <v>1455</v>
      </c>
      <c r="N123" s="15"/>
    </row>
    <row r="124" spans="1:14" s="17" customFormat="1" ht="80.099999999999994" customHeight="1" x14ac:dyDescent="0.25">
      <c r="A124" s="29" t="s">
        <v>383</v>
      </c>
      <c r="B124" s="73" t="s">
        <v>384</v>
      </c>
      <c r="C124" s="73" t="s">
        <v>385</v>
      </c>
      <c r="D124" s="16" t="s">
        <v>386</v>
      </c>
      <c r="E124" s="73" t="s">
        <v>1432</v>
      </c>
      <c r="F124" s="73" t="s">
        <v>2188</v>
      </c>
      <c r="G124" s="27" t="s">
        <v>1433</v>
      </c>
      <c r="H124" s="15"/>
      <c r="I124" s="15"/>
      <c r="J124" s="15"/>
      <c r="K124" s="15"/>
      <c r="L124" s="15" t="s">
        <v>2072</v>
      </c>
      <c r="M124" s="15" t="s">
        <v>1434</v>
      </c>
      <c r="N124" s="15"/>
    </row>
    <row r="125" spans="1:14" s="17" customFormat="1" ht="80.099999999999994" customHeight="1" x14ac:dyDescent="0.25">
      <c r="A125" s="29" t="s">
        <v>383</v>
      </c>
      <c r="B125" s="73" t="s">
        <v>387</v>
      </c>
      <c r="C125" s="73" t="s">
        <v>388</v>
      </c>
      <c r="D125" s="16" t="s">
        <v>389</v>
      </c>
      <c r="E125" s="73" t="s">
        <v>1435</v>
      </c>
      <c r="F125" s="73" t="s">
        <v>2189</v>
      </c>
      <c r="G125" s="16" t="s">
        <v>1436</v>
      </c>
      <c r="H125" s="16"/>
      <c r="I125" s="16"/>
      <c r="J125" s="16"/>
      <c r="K125" s="16"/>
      <c r="L125" s="15" t="s">
        <v>2071</v>
      </c>
      <c r="M125" s="15" t="s">
        <v>1437</v>
      </c>
      <c r="N125" s="15"/>
    </row>
    <row r="126" spans="1:14" s="17" customFormat="1" ht="80.099999999999994" customHeight="1" x14ac:dyDescent="0.25">
      <c r="A126" s="29" t="s">
        <v>383</v>
      </c>
      <c r="B126" s="73" t="s">
        <v>390</v>
      </c>
      <c r="C126" s="73" t="s">
        <v>391</v>
      </c>
      <c r="D126" s="16" t="s">
        <v>392</v>
      </c>
      <c r="E126" s="73" t="s">
        <v>1464</v>
      </c>
      <c r="F126" s="73" t="s">
        <v>1465</v>
      </c>
      <c r="G126" s="27" t="s">
        <v>1466</v>
      </c>
      <c r="H126" s="15"/>
      <c r="I126" s="15"/>
      <c r="J126" s="15"/>
      <c r="K126" s="15"/>
      <c r="L126" s="15" t="s">
        <v>1467</v>
      </c>
      <c r="M126" s="15" t="s">
        <v>1468</v>
      </c>
      <c r="N126" s="15"/>
    </row>
    <row r="127" spans="1:14" s="17" customFormat="1" ht="80.099999999999994" customHeight="1" x14ac:dyDescent="0.25">
      <c r="A127" s="29" t="s">
        <v>383</v>
      </c>
      <c r="B127" s="73" t="s">
        <v>393</v>
      </c>
      <c r="C127" s="73" t="s">
        <v>394</v>
      </c>
      <c r="D127" s="16" t="s">
        <v>395</v>
      </c>
      <c r="E127" s="73" t="s">
        <v>1469</v>
      </c>
      <c r="F127" s="73" t="s">
        <v>1470</v>
      </c>
      <c r="G127" s="16" t="s">
        <v>1471</v>
      </c>
      <c r="H127" s="16"/>
      <c r="I127" s="16"/>
      <c r="J127" s="16"/>
      <c r="K127" s="16"/>
      <c r="L127" s="15" t="s">
        <v>2070</v>
      </c>
      <c r="M127" s="15" t="s">
        <v>1472</v>
      </c>
      <c r="N127" s="15"/>
    </row>
    <row r="128" spans="1:14" s="17" customFormat="1" ht="80.099999999999994" customHeight="1" x14ac:dyDescent="0.25">
      <c r="A128" s="29" t="s">
        <v>383</v>
      </c>
      <c r="B128" s="73" t="s">
        <v>396</v>
      </c>
      <c r="C128" s="73" t="s">
        <v>397</v>
      </c>
      <c r="D128" s="16" t="s">
        <v>398</v>
      </c>
      <c r="E128" s="73" t="s">
        <v>1473</v>
      </c>
      <c r="F128" s="73" t="s">
        <v>1474</v>
      </c>
      <c r="G128" s="27" t="s">
        <v>2066</v>
      </c>
      <c r="H128" s="27" t="s">
        <v>2067</v>
      </c>
      <c r="I128" s="27" t="s">
        <v>2068</v>
      </c>
      <c r="J128" s="15"/>
      <c r="K128" s="15"/>
      <c r="L128" s="15" t="s">
        <v>2069</v>
      </c>
      <c r="M128" s="15" t="s">
        <v>1475</v>
      </c>
      <c r="N128" s="15"/>
    </row>
    <row r="129" spans="1:14" s="17" customFormat="1" ht="80.099999999999994" customHeight="1" x14ac:dyDescent="0.25">
      <c r="A129" s="29" t="s">
        <v>399</v>
      </c>
      <c r="B129" s="73" t="s">
        <v>400</v>
      </c>
      <c r="C129" s="73" t="s">
        <v>401</v>
      </c>
      <c r="D129" s="16" t="s">
        <v>402</v>
      </c>
      <c r="E129" s="73" t="s">
        <v>904</v>
      </c>
      <c r="F129" s="73" t="s">
        <v>905</v>
      </c>
      <c r="G129" s="24" t="s">
        <v>906</v>
      </c>
      <c r="H129" s="15"/>
      <c r="I129" s="15"/>
      <c r="J129" s="15"/>
      <c r="K129" s="15"/>
      <c r="L129" s="15" t="s">
        <v>907</v>
      </c>
      <c r="M129" s="15" t="s">
        <v>908</v>
      </c>
      <c r="N129" s="15"/>
    </row>
    <row r="130" spans="1:14" s="17" customFormat="1" ht="80.099999999999994" customHeight="1" x14ac:dyDescent="0.25">
      <c r="A130" s="29" t="s">
        <v>399</v>
      </c>
      <c r="B130" s="73" t="s">
        <v>403</v>
      </c>
      <c r="C130" s="73" t="s">
        <v>404</v>
      </c>
      <c r="D130" s="16" t="s">
        <v>405</v>
      </c>
      <c r="E130" s="73" t="s">
        <v>896</v>
      </c>
      <c r="F130" s="73" t="s">
        <v>897</v>
      </c>
      <c r="G130" s="27" t="s">
        <v>2062</v>
      </c>
      <c r="H130" s="27" t="s">
        <v>2063</v>
      </c>
      <c r="I130" s="27" t="s">
        <v>2064</v>
      </c>
      <c r="J130" s="15"/>
      <c r="K130" s="15"/>
      <c r="L130" s="15" t="s">
        <v>2065</v>
      </c>
      <c r="M130" s="15" t="s">
        <v>898</v>
      </c>
      <c r="N130" s="15"/>
    </row>
    <row r="131" spans="1:14" s="17" customFormat="1" ht="80.099999999999994" customHeight="1" x14ac:dyDescent="0.25">
      <c r="A131" s="29" t="s">
        <v>399</v>
      </c>
      <c r="B131" s="73" t="s">
        <v>903</v>
      </c>
      <c r="C131" s="73" t="s">
        <v>407</v>
      </c>
      <c r="D131" s="16" t="s">
        <v>408</v>
      </c>
      <c r="E131" s="73" t="s">
        <v>899</v>
      </c>
      <c r="F131" s="73" t="s">
        <v>900</v>
      </c>
      <c r="G131" s="24" t="s">
        <v>901</v>
      </c>
      <c r="H131" s="15"/>
      <c r="I131" s="15"/>
      <c r="J131" s="15"/>
      <c r="K131" s="15"/>
      <c r="L131" s="15" t="s">
        <v>2061</v>
      </c>
      <c r="M131" s="15" t="s">
        <v>902</v>
      </c>
      <c r="N131" s="15"/>
    </row>
    <row r="132" spans="1:14" s="17" customFormat="1" ht="80.099999999999994" customHeight="1" x14ac:dyDescent="0.25">
      <c r="A132" s="32" t="s">
        <v>409</v>
      </c>
      <c r="B132" s="73" t="s">
        <v>410</v>
      </c>
      <c r="C132" s="73" t="s">
        <v>411</v>
      </c>
      <c r="D132" s="16" t="s">
        <v>412</v>
      </c>
      <c r="E132" s="73" t="s">
        <v>1477</v>
      </c>
      <c r="F132" s="73" t="s">
        <v>1478</v>
      </c>
      <c r="G132" s="27" t="s">
        <v>2057</v>
      </c>
      <c r="H132" s="27" t="s">
        <v>2058</v>
      </c>
      <c r="I132" s="27" t="s">
        <v>2059</v>
      </c>
      <c r="J132" s="15"/>
      <c r="K132" s="15"/>
      <c r="L132" s="15" t="s">
        <v>2060</v>
      </c>
      <c r="M132" s="15" t="s">
        <v>1476</v>
      </c>
      <c r="N132" s="15"/>
    </row>
    <row r="133" spans="1:14" s="17" customFormat="1" ht="80.099999999999994" customHeight="1" x14ac:dyDescent="0.25">
      <c r="A133" s="29" t="s">
        <v>409</v>
      </c>
      <c r="B133" s="73" t="s">
        <v>413</v>
      </c>
      <c r="C133" s="73" t="s">
        <v>414</v>
      </c>
      <c r="D133" s="16" t="s">
        <v>415</v>
      </c>
      <c r="E133" s="73" t="s">
        <v>1479</v>
      </c>
      <c r="F133" s="73" t="s">
        <v>1480</v>
      </c>
      <c r="G133" s="27" t="s">
        <v>1481</v>
      </c>
      <c r="H133" s="15"/>
      <c r="I133" s="15"/>
      <c r="J133" s="15"/>
      <c r="K133" s="15"/>
      <c r="L133" s="15" t="s">
        <v>2056</v>
      </c>
      <c r="M133" s="15" t="s">
        <v>1482</v>
      </c>
      <c r="N133" s="15"/>
    </row>
    <row r="134" spans="1:14" s="17" customFormat="1" ht="80.099999999999994" customHeight="1" x14ac:dyDescent="0.25">
      <c r="A134" s="29" t="s">
        <v>409</v>
      </c>
      <c r="B134" s="73" t="s">
        <v>416</v>
      </c>
      <c r="C134" s="73" t="s">
        <v>417</v>
      </c>
      <c r="D134" s="16" t="s">
        <v>418</v>
      </c>
      <c r="E134" s="73" t="s">
        <v>1483</v>
      </c>
      <c r="F134" s="73" t="s">
        <v>1484</v>
      </c>
      <c r="G134" s="16" t="s">
        <v>1485</v>
      </c>
      <c r="H134" s="73"/>
      <c r="I134" s="16"/>
      <c r="J134" s="16"/>
      <c r="K134" s="16"/>
      <c r="L134" s="15" t="s">
        <v>2054</v>
      </c>
      <c r="M134" s="15" t="s">
        <v>1486</v>
      </c>
      <c r="N134" s="15"/>
    </row>
    <row r="135" spans="1:14" s="17" customFormat="1" ht="80.099999999999994" customHeight="1" x14ac:dyDescent="0.25">
      <c r="A135" s="29" t="s">
        <v>409</v>
      </c>
      <c r="B135" s="73" t="s">
        <v>419</v>
      </c>
      <c r="C135" s="73" t="s">
        <v>420</v>
      </c>
      <c r="D135" s="16" t="s">
        <v>421</v>
      </c>
      <c r="E135" s="73" t="s">
        <v>1487</v>
      </c>
      <c r="F135" s="73" t="s">
        <v>1488</v>
      </c>
      <c r="G135" s="27" t="s">
        <v>2052</v>
      </c>
      <c r="H135" s="27" t="s">
        <v>2053</v>
      </c>
      <c r="I135" s="15"/>
      <c r="J135" s="15"/>
      <c r="K135" s="15"/>
      <c r="L135" s="15" t="s">
        <v>2055</v>
      </c>
      <c r="M135" s="15" t="s">
        <v>1489</v>
      </c>
      <c r="N135" s="15"/>
    </row>
    <row r="136" spans="1:14" s="17" customFormat="1" ht="80.099999999999994" customHeight="1" x14ac:dyDescent="0.25">
      <c r="A136" s="29" t="s">
        <v>409</v>
      </c>
      <c r="B136" s="73" t="s">
        <v>422</v>
      </c>
      <c r="C136" s="73" t="s">
        <v>423</v>
      </c>
      <c r="D136" s="16" t="s">
        <v>424</v>
      </c>
      <c r="E136" s="73" t="s">
        <v>1490</v>
      </c>
      <c r="F136" s="73" t="s">
        <v>1491</v>
      </c>
      <c r="G136" s="27" t="s">
        <v>2050</v>
      </c>
      <c r="H136" s="27" t="s">
        <v>2051</v>
      </c>
      <c r="I136" s="15"/>
      <c r="J136" s="15"/>
      <c r="K136" s="15"/>
      <c r="L136" s="15" t="s">
        <v>1492</v>
      </c>
      <c r="M136" s="15" t="s">
        <v>1493</v>
      </c>
      <c r="N136" s="15"/>
    </row>
    <row r="137" spans="1:14" s="17" customFormat="1" ht="80.099999999999994" customHeight="1" x14ac:dyDescent="0.25">
      <c r="A137" s="29" t="s">
        <v>409</v>
      </c>
      <c r="B137" s="73" t="s">
        <v>425</v>
      </c>
      <c r="C137" s="73" t="s">
        <v>426</v>
      </c>
      <c r="D137" s="16" t="s">
        <v>427</v>
      </c>
      <c r="E137" s="73" t="s">
        <v>1494</v>
      </c>
      <c r="F137" s="73" t="s">
        <v>426</v>
      </c>
      <c r="G137" s="27" t="s">
        <v>2048</v>
      </c>
      <c r="H137" s="27" t="s">
        <v>2049</v>
      </c>
      <c r="I137" s="15"/>
      <c r="J137" s="15"/>
      <c r="K137" s="15"/>
      <c r="L137" s="15" t="s">
        <v>2047</v>
      </c>
      <c r="M137" s="15" t="s">
        <v>1495</v>
      </c>
      <c r="N137" s="15"/>
    </row>
    <row r="138" spans="1:14" s="17" customFormat="1" ht="80.099999999999994" customHeight="1" x14ac:dyDescent="0.25">
      <c r="A138" s="29" t="s">
        <v>409</v>
      </c>
      <c r="B138" s="73" t="s">
        <v>428</v>
      </c>
      <c r="C138" s="73" t="s">
        <v>429</v>
      </c>
      <c r="D138" s="16" t="s">
        <v>430</v>
      </c>
      <c r="E138" s="73" t="s">
        <v>1496</v>
      </c>
      <c r="F138" s="73" t="s">
        <v>1497</v>
      </c>
      <c r="G138" s="27" t="s">
        <v>2045</v>
      </c>
      <c r="H138" s="27" t="s">
        <v>2046</v>
      </c>
      <c r="I138" s="15"/>
      <c r="J138" s="15"/>
      <c r="K138" s="15"/>
      <c r="L138" s="15" t="s">
        <v>2044</v>
      </c>
      <c r="M138" s="15" t="s">
        <v>1498</v>
      </c>
      <c r="N138" s="15"/>
    </row>
    <row r="139" spans="1:14" s="17" customFormat="1" ht="80.099999999999994" customHeight="1" x14ac:dyDescent="0.25">
      <c r="A139" s="29" t="s">
        <v>409</v>
      </c>
      <c r="B139" s="23" t="s">
        <v>431</v>
      </c>
      <c r="C139" s="73" t="s">
        <v>432</v>
      </c>
      <c r="D139" s="16" t="s">
        <v>433</v>
      </c>
      <c r="E139" s="73" t="s">
        <v>1499</v>
      </c>
      <c r="F139" s="73" t="s">
        <v>1500</v>
      </c>
      <c r="G139" s="16" t="s">
        <v>1506</v>
      </c>
      <c r="H139" s="16"/>
      <c r="I139" s="16"/>
      <c r="J139" s="16"/>
      <c r="K139" s="16"/>
      <c r="L139" s="15" t="s">
        <v>2042</v>
      </c>
      <c r="M139" s="15" t="s">
        <v>1501</v>
      </c>
      <c r="N139" s="15"/>
    </row>
    <row r="140" spans="1:14" s="17" customFormat="1" ht="80.099999999999994" customHeight="1" x14ac:dyDescent="0.25">
      <c r="A140" s="29" t="s">
        <v>409</v>
      </c>
      <c r="B140" s="73" t="s">
        <v>434</v>
      </c>
      <c r="C140" s="73" t="s">
        <v>435</v>
      </c>
      <c r="D140" s="16" t="s">
        <v>436</v>
      </c>
      <c r="E140" s="73" t="s">
        <v>1502</v>
      </c>
      <c r="F140" s="73" t="s">
        <v>1503</v>
      </c>
      <c r="G140" s="15"/>
      <c r="H140" s="15"/>
      <c r="I140" s="15"/>
      <c r="J140" s="15"/>
      <c r="K140" s="15"/>
      <c r="L140" s="15" t="s">
        <v>1504</v>
      </c>
      <c r="M140" s="15" t="s">
        <v>1505</v>
      </c>
      <c r="N140" s="15"/>
    </row>
    <row r="141" spans="1:14" s="17" customFormat="1" ht="80.099999999999994" customHeight="1" x14ac:dyDescent="0.25">
      <c r="A141" s="29" t="s">
        <v>409</v>
      </c>
      <c r="B141" s="73" t="s">
        <v>437</v>
      </c>
      <c r="C141" s="73" t="s">
        <v>438</v>
      </c>
      <c r="D141" s="16" t="s">
        <v>439</v>
      </c>
      <c r="E141" s="73" t="s">
        <v>1507</v>
      </c>
      <c r="F141" s="73" t="s">
        <v>1508</v>
      </c>
      <c r="G141" s="27" t="s">
        <v>2320</v>
      </c>
      <c r="H141" s="27" t="s">
        <v>2321</v>
      </c>
      <c r="I141" s="27" t="s">
        <v>2322</v>
      </c>
      <c r="J141" s="15"/>
      <c r="K141" s="15"/>
      <c r="L141" s="15" t="s">
        <v>2043</v>
      </c>
      <c r="M141" s="15" t="s">
        <v>1509</v>
      </c>
      <c r="N141" s="15"/>
    </row>
    <row r="142" spans="1:14" s="17" customFormat="1" ht="80.099999999999994" customHeight="1" x14ac:dyDescent="0.25">
      <c r="A142" s="29" t="s">
        <v>45</v>
      </c>
      <c r="B142" s="73" t="s">
        <v>440</v>
      </c>
      <c r="C142" s="73" t="s">
        <v>441</v>
      </c>
      <c r="D142" s="16" t="s">
        <v>442</v>
      </c>
      <c r="E142" s="73" t="s">
        <v>1510</v>
      </c>
      <c r="F142" s="73" t="s">
        <v>1511</v>
      </c>
      <c r="G142" s="16" t="s">
        <v>1512</v>
      </c>
      <c r="H142" s="16"/>
      <c r="I142" s="16"/>
      <c r="J142" s="16"/>
      <c r="K142" s="16"/>
      <c r="L142" s="15" t="s">
        <v>2041</v>
      </c>
      <c r="M142" s="15" t="s">
        <v>1513</v>
      </c>
      <c r="N142" s="15"/>
    </row>
    <row r="143" spans="1:14" s="17" customFormat="1" ht="80.099999999999994" customHeight="1" x14ac:dyDescent="0.25">
      <c r="A143" s="29" t="s">
        <v>45</v>
      </c>
      <c r="B143" s="73" t="s">
        <v>443</v>
      </c>
      <c r="C143" s="73"/>
      <c r="D143" s="16" t="s">
        <v>445</v>
      </c>
      <c r="E143" s="73" t="s">
        <v>444</v>
      </c>
      <c r="F143" s="73"/>
      <c r="G143" s="16" t="s">
        <v>445</v>
      </c>
      <c r="H143" s="15"/>
      <c r="I143" s="15"/>
      <c r="J143" s="15"/>
      <c r="K143" s="15"/>
      <c r="L143" s="15"/>
      <c r="M143" s="15"/>
      <c r="N143" s="15"/>
    </row>
    <row r="144" spans="1:14" s="17" customFormat="1" ht="80.099999999999994" customHeight="1" x14ac:dyDescent="0.25">
      <c r="A144" s="29" t="s">
        <v>45</v>
      </c>
      <c r="B144" s="73" t="s">
        <v>446</v>
      </c>
      <c r="C144" s="73" t="s">
        <v>447</v>
      </c>
      <c r="D144" s="16" t="s">
        <v>448</v>
      </c>
      <c r="E144" s="73" t="s">
        <v>1514</v>
      </c>
      <c r="F144" s="73" t="s">
        <v>1515</v>
      </c>
      <c r="G144" s="27" t="s">
        <v>2039</v>
      </c>
      <c r="H144" s="27" t="s">
        <v>2037</v>
      </c>
      <c r="I144" s="27" t="s">
        <v>2038</v>
      </c>
      <c r="J144" s="15"/>
      <c r="K144" s="15"/>
      <c r="L144" s="15" t="s">
        <v>2040</v>
      </c>
      <c r="M144" s="15" t="s">
        <v>1516</v>
      </c>
      <c r="N144" s="15"/>
    </row>
    <row r="145" spans="1:14" s="17" customFormat="1" ht="80.099999999999994" customHeight="1" x14ac:dyDescent="0.25">
      <c r="A145" s="29" t="s">
        <v>45</v>
      </c>
      <c r="B145" s="73" t="s">
        <v>449</v>
      </c>
      <c r="C145" s="73" t="s">
        <v>450</v>
      </c>
      <c r="D145" s="16" t="s">
        <v>451</v>
      </c>
      <c r="E145" s="73" t="s">
        <v>983</v>
      </c>
      <c r="F145" s="73" t="s">
        <v>984</v>
      </c>
      <c r="G145" s="92" t="s">
        <v>2141</v>
      </c>
      <c r="H145" s="27" t="s">
        <v>2142</v>
      </c>
      <c r="I145" s="15"/>
      <c r="J145" s="15"/>
      <c r="K145" s="15"/>
      <c r="L145" s="15" t="s">
        <v>2036</v>
      </c>
      <c r="M145" s="15" t="s">
        <v>985</v>
      </c>
      <c r="N145" s="15"/>
    </row>
    <row r="146" spans="1:14" s="17" customFormat="1" ht="80.099999999999994" customHeight="1" x14ac:dyDescent="0.25">
      <c r="A146" s="29" t="s">
        <v>45</v>
      </c>
      <c r="B146" s="73" t="s">
        <v>452</v>
      </c>
      <c r="C146" s="73"/>
      <c r="D146" s="16" t="s">
        <v>454</v>
      </c>
      <c r="E146" s="73" t="s">
        <v>453</v>
      </c>
      <c r="F146" s="73" t="s">
        <v>2169</v>
      </c>
      <c r="G146" s="27" t="s">
        <v>2175</v>
      </c>
      <c r="H146" s="27" t="s">
        <v>2172</v>
      </c>
      <c r="I146" s="27" t="s">
        <v>2173</v>
      </c>
      <c r="J146" s="27" t="s">
        <v>2174</v>
      </c>
      <c r="K146" s="15"/>
      <c r="L146" s="15" t="s">
        <v>2170</v>
      </c>
      <c r="M146" s="15" t="s">
        <v>2171</v>
      </c>
      <c r="N146" s="15"/>
    </row>
    <row r="147" spans="1:14" s="17" customFormat="1" ht="80.099999999999994" customHeight="1" x14ac:dyDescent="0.25">
      <c r="A147" s="29" t="s">
        <v>45</v>
      </c>
      <c r="B147" s="73" t="s">
        <v>455</v>
      </c>
      <c r="C147" s="73" t="s">
        <v>456</v>
      </c>
      <c r="D147" s="16" t="s">
        <v>457</v>
      </c>
      <c r="E147" s="73" t="s">
        <v>1517</v>
      </c>
      <c r="F147" s="73" t="s">
        <v>1518</v>
      </c>
      <c r="G147" s="27" t="s">
        <v>2034</v>
      </c>
      <c r="H147" s="15"/>
      <c r="I147" s="15"/>
      <c r="J147" s="15"/>
      <c r="K147" s="15"/>
      <c r="L147" s="15" t="s">
        <v>2035</v>
      </c>
      <c r="M147" s="15" t="s">
        <v>1519</v>
      </c>
      <c r="N147" s="15"/>
    </row>
    <row r="148" spans="1:14" s="17" customFormat="1" ht="80.099999999999994" customHeight="1" x14ac:dyDescent="0.25">
      <c r="A148" s="29" t="s">
        <v>45</v>
      </c>
      <c r="B148" s="73" t="s">
        <v>458</v>
      </c>
      <c r="C148" s="73"/>
      <c r="D148" s="16" t="s">
        <v>460</v>
      </c>
      <c r="E148" s="73" t="s">
        <v>459</v>
      </c>
      <c r="F148" s="73"/>
      <c r="G148" s="16" t="s">
        <v>460</v>
      </c>
      <c r="H148" s="15"/>
      <c r="I148" s="15"/>
      <c r="J148" s="15"/>
      <c r="K148" s="15"/>
      <c r="L148" s="15"/>
      <c r="M148" s="15"/>
      <c r="N148" s="15"/>
    </row>
    <row r="149" spans="1:14" s="17" customFormat="1" ht="80.099999999999994" customHeight="1" x14ac:dyDescent="0.25">
      <c r="A149" s="29" t="s">
        <v>45</v>
      </c>
      <c r="B149" s="73" t="s">
        <v>461</v>
      </c>
      <c r="C149" s="73"/>
      <c r="D149" s="16" t="s">
        <v>463</v>
      </c>
      <c r="E149" s="73" t="s">
        <v>462</v>
      </c>
      <c r="F149" s="73"/>
      <c r="G149" s="16" t="s">
        <v>463</v>
      </c>
      <c r="H149" s="15"/>
      <c r="I149" s="15"/>
      <c r="J149" s="15"/>
      <c r="K149" s="15"/>
      <c r="L149" s="15"/>
      <c r="M149" s="15"/>
      <c r="N149" s="15"/>
    </row>
    <row r="150" spans="1:14" s="17" customFormat="1" ht="80.099999999999994" customHeight="1" x14ac:dyDescent="0.25">
      <c r="A150" s="29" t="s">
        <v>45</v>
      </c>
      <c r="B150" s="73" t="s">
        <v>464</v>
      </c>
      <c r="C150" s="73"/>
      <c r="D150" s="16" t="s">
        <v>466</v>
      </c>
      <c r="E150" s="73" t="s">
        <v>465</v>
      </c>
      <c r="F150" s="73"/>
      <c r="G150" s="16" t="s">
        <v>466</v>
      </c>
      <c r="H150" s="15"/>
      <c r="I150" s="15"/>
      <c r="J150" s="15"/>
      <c r="K150" s="15"/>
      <c r="L150" s="15"/>
      <c r="M150" s="15"/>
      <c r="N150" s="15"/>
    </row>
    <row r="151" spans="1:14" s="17" customFormat="1" ht="80.099999999999994" customHeight="1" x14ac:dyDescent="0.25">
      <c r="A151" s="29" t="s">
        <v>467</v>
      </c>
      <c r="B151" s="73" t="s">
        <v>468</v>
      </c>
      <c r="C151" s="73" t="s">
        <v>469</v>
      </c>
      <c r="D151" s="16" t="s">
        <v>470</v>
      </c>
      <c r="E151" s="73" t="s">
        <v>1520</v>
      </c>
      <c r="F151" s="73" t="s">
        <v>1521</v>
      </c>
      <c r="G151" s="27" t="s">
        <v>1745</v>
      </c>
      <c r="H151" s="27" t="s">
        <v>2031</v>
      </c>
      <c r="I151" s="27" t="s">
        <v>2032</v>
      </c>
      <c r="J151" s="27" t="s">
        <v>2033</v>
      </c>
      <c r="K151" s="15"/>
      <c r="L151" s="15" t="s">
        <v>2030</v>
      </c>
      <c r="M151" s="15" t="s">
        <v>1522</v>
      </c>
      <c r="N151" s="15"/>
    </row>
    <row r="152" spans="1:14" s="17" customFormat="1" ht="80.099999999999994" customHeight="1" x14ac:dyDescent="0.25">
      <c r="A152" s="29" t="s">
        <v>467</v>
      </c>
      <c r="B152" s="73" t="s">
        <v>471</v>
      </c>
      <c r="C152" s="73" t="s">
        <v>472</v>
      </c>
      <c r="D152" s="16" t="s">
        <v>473</v>
      </c>
      <c r="E152" s="73" t="s">
        <v>1523</v>
      </c>
      <c r="F152" s="73" t="s">
        <v>1524</v>
      </c>
      <c r="G152" s="27" t="s">
        <v>1525</v>
      </c>
      <c r="H152" s="15"/>
      <c r="I152" s="15"/>
      <c r="J152" s="15"/>
      <c r="K152" s="15"/>
      <c r="L152" s="15" t="s">
        <v>2029</v>
      </c>
      <c r="M152" s="15" t="s">
        <v>1526</v>
      </c>
      <c r="N152" s="15"/>
    </row>
    <row r="153" spans="1:14" s="17" customFormat="1" ht="80.099999999999994" customHeight="1" x14ac:dyDescent="0.25">
      <c r="A153" s="29" t="s">
        <v>467</v>
      </c>
      <c r="B153" s="73" t="s">
        <v>474</v>
      </c>
      <c r="C153" s="73" t="s">
        <v>475</v>
      </c>
      <c r="D153" s="16" t="s">
        <v>476</v>
      </c>
      <c r="E153" s="73" t="s">
        <v>1527</v>
      </c>
      <c r="F153" s="73" t="s">
        <v>1528</v>
      </c>
      <c r="G153" s="27" t="s">
        <v>1529</v>
      </c>
      <c r="H153" s="15"/>
      <c r="I153" s="15"/>
      <c r="J153" s="15"/>
      <c r="K153" s="15"/>
      <c r="L153" s="15" t="s">
        <v>2028</v>
      </c>
      <c r="M153" s="15" t="s">
        <v>1530</v>
      </c>
      <c r="N153" s="15"/>
    </row>
    <row r="154" spans="1:14" s="17" customFormat="1" ht="80.099999999999994" customHeight="1" x14ac:dyDescent="0.25">
      <c r="A154" s="29" t="s">
        <v>477</v>
      </c>
      <c r="B154" s="73" t="s">
        <v>478</v>
      </c>
      <c r="C154" s="73" t="s">
        <v>479</v>
      </c>
      <c r="D154" s="16" t="s">
        <v>480</v>
      </c>
      <c r="E154" s="73" t="s">
        <v>1126</v>
      </c>
      <c r="F154" s="73" t="s">
        <v>1127</v>
      </c>
      <c r="G154" s="27" t="s">
        <v>2026</v>
      </c>
      <c r="H154" s="27" t="s">
        <v>2027</v>
      </c>
      <c r="I154" s="15"/>
      <c r="J154" s="15"/>
      <c r="K154" s="15"/>
      <c r="L154" s="15" t="s">
        <v>2012</v>
      </c>
      <c r="M154" s="30" t="s">
        <v>1128</v>
      </c>
      <c r="N154" s="15"/>
    </row>
    <row r="155" spans="1:14" s="17" customFormat="1" ht="80.099999999999994" customHeight="1" x14ac:dyDescent="0.25">
      <c r="A155" s="29" t="s">
        <v>477</v>
      </c>
      <c r="B155" s="73" t="s">
        <v>481</v>
      </c>
      <c r="C155" s="73" t="s">
        <v>482</v>
      </c>
      <c r="D155" s="16" t="s">
        <v>483</v>
      </c>
      <c r="E155" s="73" t="s">
        <v>1129</v>
      </c>
      <c r="F155" s="73" t="s">
        <v>1130</v>
      </c>
      <c r="G155" s="27" t="s">
        <v>2025</v>
      </c>
      <c r="H155" s="15"/>
      <c r="I155" s="15"/>
      <c r="J155" s="15"/>
      <c r="K155" s="15"/>
      <c r="L155" s="15" t="s">
        <v>2024</v>
      </c>
      <c r="M155" s="15" t="s">
        <v>1131</v>
      </c>
      <c r="N155" s="15"/>
    </row>
    <row r="156" spans="1:14" s="17" customFormat="1" ht="80.099999999999994" customHeight="1" x14ac:dyDescent="0.25">
      <c r="A156" s="29" t="s">
        <v>477</v>
      </c>
      <c r="B156" s="73" t="s">
        <v>484</v>
      </c>
      <c r="C156" s="73" t="s">
        <v>485</v>
      </c>
      <c r="D156" s="16" t="s">
        <v>486</v>
      </c>
      <c r="E156" s="73" t="s">
        <v>1141</v>
      </c>
      <c r="F156" s="73" t="s">
        <v>1142</v>
      </c>
      <c r="G156" s="27" t="s">
        <v>2021</v>
      </c>
      <c r="H156" s="27" t="s">
        <v>2022</v>
      </c>
      <c r="I156" s="15"/>
      <c r="J156" s="15"/>
      <c r="K156" s="15"/>
      <c r="L156" s="15" t="s">
        <v>2023</v>
      </c>
      <c r="M156" s="15" t="s">
        <v>1143</v>
      </c>
      <c r="N156" s="15"/>
    </row>
    <row r="157" spans="1:14" s="17" customFormat="1" ht="80.099999999999994" customHeight="1" x14ac:dyDescent="0.25">
      <c r="A157" s="29" t="s">
        <v>477</v>
      </c>
      <c r="B157" s="73" t="s">
        <v>487</v>
      </c>
      <c r="C157" s="73" t="s">
        <v>488</v>
      </c>
      <c r="D157" s="16" t="s">
        <v>489</v>
      </c>
      <c r="E157" s="73" t="s">
        <v>980</v>
      </c>
      <c r="F157" s="73" t="s">
        <v>981</v>
      </c>
      <c r="G157" s="27" t="s">
        <v>2019</v>
      </c>
      <c r="H157" s="27" t="s">
        <v>2020</v>
      </c>
      <c r="I157" s="15"/>
      <c r="J157" s="15"/>
      <c r="K157" s="15"/>
      <c r="L157" s="15" t="s">
        <v>2018</v>
      </c>
      <c r="M157" s="15" t="s">
        <v>982</v>
      </c>
      <c r="N157" s="15"/>
    </row>
    <row r="158" spans="1:14" s="17" customFormat="1" ht="80.099999999999994" customHeight="1" x14ac:dyDescent="0.25">
      <c r="A158" s="29" t="s">
        <v>477</v>
      </c>
      <c r="B158" s="73" t="s">
        <v>490</v>
      </c>
      <c r="C158" s="73" t="s">
        <v>491</v>
      </c>
      <c r="D158" s="16" t="s">
        <v>492</v>
      </c>
      <c r="E158" s="73" t="s">
        <v>1031</v>
      </c>
      <c r="F158" s="73" t="s">
        <v>1032</v>
      </c>
      <c r="G158" s="27" t="s">
        <v>2013</v>
      </c>
      <c r="H158" s="27" t="s">
        <v>2014</v>
      </c>
      <c r="I158" s="15"/>
      <c r="J158" s="15"/>
      <c r="K158" s="15"/>
      <c r="L158" s="15" t="s">
        <v>2015</v>
      </c>
      <c r="M158" s="22" t="s">
        <v>1033</v>
      </c>
      <c r="N158" s="15"/>
    </row>
    <row r="159" spans="1:14" s="17" customFormat="1" ht="80.099999999999994" customHeight="1" x14ac:dyDescent="0.25">
      <c r="A159" s="29" t="s">
        <v>477</v>
      </c>
      <c r="B159" s="73" t="s">
        <v>493</v>
      </c>
      <c r="C159" s="73" t="s">
        <v>494</v>
      </c>
      <c r="D159" s="16" t="s">
        <v>495</v>
      </c>
      <c r="E159" s="73" t="s">
        <v>1034</v>
      </c>
      <c r="F159" s="73" t="s">
        <v>1035</v>
      </c>
      <c r="G159" s="27" t="s">
        <v>2016</v>
      </c>
      <c r="H159" s="27" t="s">
        <v>2017</v>
      </c>
      <c r="I159" s="15"/>
      <c r="J159" s="15"/>
      <c r="K159" s="15"/>
      <c r="L159" s="15" t="s">
        <v>2012</v>
      </c>
      <c r="M159" s="22" t="s">
        <v>1036</v>
      </c>
      <c r="N159" s="15"/>
    </row>
    <row r="160" spans="1:14" s="17" customFormat="1" ht="80.099999999999994" customHeight="1" x14ac:dyDescent="0.25">
      <c r="A160" s="29" t="s">
        <v>477</v>
      </c>
      <c r="B160" s="73" t="s">
        <v>496</v>
      </c>
      <c r="C160" s="73" t="s">
        <v>497</v>
      </c>
      <c r="D160" s="16" t="s">
        <v>498</v>
      </c>
      <c r="E160" s="73" t="s">
        <v>1028</v>
      </c>
      <c r="F160" s="22" t="s">
        <v>1029</v>
      </c>
      <c r="G160" s="27" t="s">
        <v>2010</v>
      </c>
      <c r="H160" s="15"/>
      <c r="I160" s="15"/>
      <c r="J160" s="15"/>
      <c r="K160" s="15"/>
      <c r="L160" s="15" t="s">
        <v>2011</v>
      </c>
      <c r="M160" s="15" t="s">
        <v>1030</v>
      </c>
      <c r="N160" s="15"/>
    </row>
    <row r="161" spans="1:14" s="17" customFormat="1" ht="80.099999999999994" customHeight="1" x14ac:dyDescent="0.25">
      <c r="A161" s="29" t="s">
        <v>477</v>
      </c>
      <c r="B161" s="73" t="s">
        <v>499</v>
      </c>
      <c r="C161" s="73" t="s">
        <v>500</v>
      </c>
      <c r="D161" s="16" t="s">
        <v>501</v>
      </c>
      <c r="E161" s="73" t="s">
        <v>1132</v>
      </c>
      <c r="F161" s="73" t="s">
        <v>1133</v>
      </c>
      <c r="G161" s="27" t="s">
        <v>2008</v>
      </c>
      <c r="H161" s="27" t="s">
        <v>2009</v>
      </c>
      <c r="I161" s="15"/>
      <c r="J161" s="15"/>
      <c r="K161" s="15"/>
      <c r="L161" s="15" t="s">
        <v>2007</v>
      </c>
      <c r="M161" s="15" t="s">
        <v>1134</v>
      </c>
      <c r="N161" s="15"/>
    </row>
    <row r="162" spans="1:14" s="17" customFormat="1" ht="80.099999999999994" customHeight="1" x14ac:dyDescent="0.25">
      <c r="A162" s="29" t="s">
        <v>477</v>
      </c>
      <c r="B162" s="73" t="s">
        <v>502</v>
      </c>
      <c r="C162" s="73" t="s">
        <v>503</v>
      </c>
      <c r="D162" s="16" t="s">
        <v>504</v>
      </c>
      <c r="E162" s="73" t="s">
        <v>1135</v>
      </c>
      <c r="F162" s="73" t="s">
        <v>1136</v>
      </c>
      <c r="G162" s="27" t="s">
        <v>2005</v>
      </c>
      <c r="H162" s="15"/>
      <c r="I162" s="15"/>
      <c r="J162" s="15"/>
      <c r="K162" s="15"/>
      <c r="L162" s="15" t="s">
        <v>2006</v>
      </c>
      <c r="M162" s="15" t="s">
        <v>1137</v>
      </c>
      <c r="N162" s="15"/>
    </row>
    <row r="163" spans="1:14" s="17" customFormat="1" ht="80.099999999999994" customHeight="1" x14ac:dyDescent="0.25">
      <c r="A163" s="29" t="s">
        <v>477</v>
      </c>
      <c r="B163" s="73" t="s">
        <v>505</v>
      </c>
      <c r="C163" s="73" t="s">
        <v>506</v>
      </c>
      <c r="D163" s="16" t="s">
        <v>507</v>
      </c>
      <c r="E163" s="73" t="s">
        <v>1138</v>
      </c>
      <c r="F163" s="73" t="s">
        <v>1139</v>
      </c>
      <c r="G163" s="27" t="s">
        <v>2003</v>
      </c>
      <c r="H163" s="15"/>
      <c r="I163" s="15"/>
      <c r="J163" s="15"/>
      <c r="K163" s="15"/>
      <c r="L163" s="15" t="s">
        <v>2004</v>
      </c>
      <c r="M163" s="15" t="s">
        <v>1140</v>
      </c>
      <c r="N163" s="15"/>
    </row>
    <row r="164" spans="1:14" s="17" customFormat="1" ht="80.099999999999994" customHeight="1" x14ac:dyDescent="0.25">
      <c r="A164" s="29" t="s">
        <v>508</v>
      </c>
      <c r="B164" s="73" t="s">
        <v>509</v>
      </c>
      <c r="C164" s="73" t="s">
        <v>510</v>
      </c>
      <c r="D164" s="16" t="s">
        <v>511</v>
      </c>
      <c r="E164" s="73" t="s">
        <v>1144</v>
      </c>
      <c r="F164" s="73" t="s">
        <v>1145</v>
      </c>
      <c r="G164" s="92" t="s">
        <v>2143</v>
      </c>
      <c r="H164" s="27" t="s">
        <v>2144</v>
      </c>
      <c r="I164" s="15"/>
      <c r="J164" s="15"/>
      <c r="K164" s="15"/>
      <c r="L164" s="15" t="s">
        <v>2002</v>
      </c>
      <c r="M164" s="15" t="s">
        <v>1146</v>
      </c>
      <c r="N164" s="15"/>
    </row>
    <row r="165" spans="1:14" s="17" customFormat="1" ht="80.099999999999994" customHeight="1" x14ac:dyDescent="0.25">
      <c r="A165" s="29" t="s">
        <v>508</v>
      </c>
      <c r="B165" s="73" t="s">
        <v>512</v>
      </c>
      <c r="C165" s="73" t="s">
        <v>513</v>
      </c>
      <c r="D165" s="16" t="s">
        <v>514</v>
      </c>
      <c r="E165" s="73" t="s">
        <v>1531</v>
      </c>
      <c r="F165" s="73" t="s">
        <v>1532</v>
      </c>
      <c r="G165" s="27" t="s">
        <v>1999</v>
      </c>
      <c r="H165" s="27" t="s">
        <v>2000</v>
      </c>
      <c r="I165" s="27" t="s">
        <v>2001</v>
      </c>
      <c r="J165" s="15"/>
      <c r="K165" s="15"/>
      <c r="L165" s="15" t="s">
        <v>1533</v>
      </c>
      <c r="M165" s="15" t="s">
        <v>1534</v>
      </c>
      <c r="N165" s="15"/>
    </row>
    <row r="166" spans="1:14" s="17" customFormat="1" ht="80.099999999999994" customHeight="1" x14ac:dyDescent="0.25">
      <c r="A166" s="29" t="s">
        <v>508</v>
      </c>
      <c r="B166" s="73" t="s">
        <v>515</v>
      </c>
      <c r="C166" s="73" t="s">
        <v>516</v>
      </c>
      <c r="D166" s="16" t="s">
        <v>517</v>
      </c>
      <c r="E166" s="73" t="s">
        <v>1535</v>
      </c>
      <c r="F166" s="73" t="s">
        <v>1536</v>
      </c>
      <c r="G166" s="27" t="s">
        <v>1996</v>
      </c>
      <c r="H166" s="27" t="s">
        <v>1997</v>
      </c>
      <c r="I166" s="15"/>
      <c r="J166" s="15"/>
      <c r="K166" s="15"/>
      <c r="L166" s="15" t="s">
        <v>1998</v>
      </c>
      <c r="M166" s="15" t="s">
        <v>1537</v>
      </c>
      <c r="N166" s="15"/>
    </row>
    <row r="167" spans="1:14" s="17" customFormat="1" ht="80.099999999999994" customHeight="1" x14ac:dyDescent="0.25">
      <c r="A167" s="29" t="s">
        <v>518</v>
      </c>
      <c r="B167" s="73" t="s">
        <v>519</v>
      </c>
      <c r="C167" s="73" t="s">
        <v>520</v>
      </c>
      <c r="D167" s="16" t="s">
        <v>521</v>
      </c>
      <c r="E167" s="73" t="s">
        <v>1544</v>
      </c>
      <c r="F167" s="73" t="s">
        <v>1545</v>
      </c>
      <c r="G167" s="16" t="s">
        <v>1546</v>
      </c>
      <c r="H167" s="16"/>
      <c r="I167" s="16"/>
      <c r="J167" s="16"/>
      <c r="K167" s="16"/>
      <c r="L167" s="15" t="s">
        <v>1995</v>
      </c>
      <c r="M167" s="15" t="s">
        <v>1547</v>
      </c>
      <c r="N167" s="15"/>
    </row>
    <row r="168" spans="1:14" s="17" customFormat="1" ht="80.099999999999994" customHeight="1" x14ac:dyDescent="0.25">
      <c r="A168" s="29" t="s">
        <v>518</v>
      </c>
      <c r="B168" s="73" t="s">
        <v>522</v>
      </c>
      <c r="C168" s="73" t="s">
        <v>523</v>
      </c>
      <c r="D168" s="16" t="s">
        <v>524</v>
      </c>
      <c r="E168" s="73" t="s">
        <v>1621</v>
      </c>
      <c r="F168" s="73" t="s">
        <v>1622</v>
      </c>
      <c r="G168" s="16" t="s">
        <v>1623</v>
      </c>
      <c r="H168" s="16"/>
      <c r="I168" s="16"/>
      <c r="J168" s="16"/>
      <c r="K168" s="16"/>
      <c r="L168" s="15" t="s">
        <v>1994</v>
      </c>
      <c r="M168" s="15" t="s">
        <v>1624</v>
      </c>
      <c r="N168" s="15"/>
    </row>
    <row r="169" spans="1:14" s="17" customFormat="1" ht="80.099999999999994" customHeight="1" x14ac:dyDescent="0.25">
      <c r="A169" s="29" t="s">
        <v>518</v>
      </c>
      <c r="B169" s="73" t="s">
        <v>525</v>
      </c>
      <c r="C169" s="73" t="s">
        <v>526</v>
      </c>
      <c r="D169" s="16" t="s">
        <v>527</v>
      </c>
      <c r="E169" s="73" t="s">
        <v>1541</v>
      </c>
      <c r="F169" s="73" t="s">
        <v>1542</v>
      </c>
      <c r="G169" s="27" t="s">
        <v>1989</v>
      </c>
      <c r="H169" s="15"/>
      <c r="I169" s="15"/>
      <c r="J169" s="15"/>
      <c r="K169" s="15"/>
      <c r="L169" s="15" t="s">
        <v>1993</v>
      </c>
      <c r="M169" s="15" t="s">
        <v>1543</v>
      </c>
      <c r="N169" s="15"/>
    </row>
    <row r="170" spans="1:14" s="17" customFormat="1" ht="80.099999999999994" customHeight="1" x14ac:dyDescent="0.25">
      <c r="A170" s="29" t="s">
        <v>518</v>
      </c>
      <c r="B170" s="73" t="s">
        <v>528</v>
      </c>
      <c r="C170" s="73" t="s">
        <v>529</v>
      </c>
      <c r="D170" s="16" t="s">
        <v>530</v>
      </c>
      <c r="E170" s="73" t="s">
        <v>1563</v>
      </c>
      <c r="F170" s="73" t="s">
        <v>1564</v>
      </c>
      <c r="G170" s="15"/>
      <c r="H170" s="15"/>
      <c r="I170" s="15"/>
      <c r="J170" s="15"/>
      <c r="K170" s="15"/>
      <c r="L170" s="15" t="s">
        <v>1992</v>
      </c>
      <c r="M170" s="15"/>
      <c r="N170" s="15"/>
    </row>
    <row r="171" spans="1:14" s="17" customFormat="1" ht="80.099999999999994" customHeight="1" x14ac:dyDescent="0.25">
      <c r="A171" s="29" t="s">
        <v>518</v>
      </c>
      <c r="B171" s="73" t="s">
        <v>531</v>
      </c>
      <c r="C171" s="73" t="s">
        <v>532</v>
      </c>
      <c r="D171" s="16" t="s">
        <v>533</v>
      </c>
      <c r="E171" s="73" t="s">
        <v>1625</v>
      </c>
      <c r="F171" s="73" t="s">
        <v>1626</v>
      </c>
      <c r="G171" s="27" t="s">
        <v>1627</v>
      </c>
      <c r="H171" s="15"/>
      <c r="I171" s="15"/>
      <c r="J171" s="15"/>
      <c r="K171" s="15"/>
      <c r="L171" s="15" t="s">
        <v>1991</v>
      </c>
      <c r="M171" s="15" t="s">
        <v>1628</v>
      </c>
      <c r="N171" s="15"/>
    </row>
    <row r="172" spans="1:14" s="17" customFormat="1" ht="80.099999999999994" customHeight="1" x14ac:dyDescent="0.25">
      <c r="A172" s="29" t="s">
        <v>518</v>
      </c>
      <c r="B172" s="73" t="s">
        <v>534</v>
      </c>
      <c r="C172" s="73"/>
      <c r="D172" s="16" t="s">
        <v>536</v>
      </c>
      <c r="E172" s="73" t="s">
        <v>535</v>
      </c>
      <c r="F172" s="73" t="s">
        <v>2165</v>
      </c>
      <c r="G172" s="27" t="s">
        <v>2166</v>
      </c>
      <c r="H172" s="15"/>
      <c r="I172" s="15"/>
      <c r="J172" s="15"/>
      <c r="K172" s="15"/>
      <c r="L172" s="15" t="s">
        <v>2167</v>
      </c>
      <c r="M172" s="15" t="s">
        <v>2168</v>
      </c>
      <c r="N172" s="15"/>
    </row>
    <row r="173" spans="1:14" s="17" customFormat="1" ht="80.099999999999994" customHeight="1" x14ac:dyDescent="0.25">
      <c r="A173" s="29" t="s">
        <v>518</v>
      </c>
      <c r="B173" s="73" t="s">
        <v>537</v>
      </c>
      <c r="C173" s="73" t="s">
        <v>538</v>
      </c>
      <c r="D173" s="16" t="s">
        <v>539</v>
      </c>
      <c r="E173" s="73" t="s">
        <v>1298</v>
      </c>
      <c r="F173" s="73" t="s">
        <v>1299</v>
      </c>
      <c r="G173" s="27" t="s">
        <v>1990</v>
      </c>
      <c r="H173" s="15"/>
      <c r="I173" s="15"/>
      <c r="J173" s="15"/>
      <c r="K173" s="15"/>
      <c r="L173" s="15" t="s">
        <v>1300</v>
      </c>
      <c r="M173" s="15" t="s">
        <v>1301</v>
      </c>
      <c r="N173" s="15"/>
    </row>
    <row r="174" spans="1:14" s="17" customFormat="1" ht="80.099999999999994" customHeight="1" x14ac:dyDescent="0.25">
      <c r="A174" s="29" t="s">
        <v>518</v>
      </c>
      <c r="B174" s="73" t="s">
        <v>540</v>
      </c>
      <c r="C174" s="73" t="s">
        <v>541</v>
      </c>
      <c r="D174" s="16" t="s">
        <v>542</v>
      </c>
      <c r="E174" s="73" t="s">
        <v>1538</v>
      </c>
      <c r="F174" s="73" t="s">
        <v>1539</v>
      </c>
      <c r="G174" s="27" t="s">
        <v>1989</v>
      </c>
      <c r="H174" s="15"/>
      <c r="I174" s="15"/>
      <c r="J174" s="15"/>
      <c r="K174" s="15"/>
      <c r="L174" s="15" t="s">
        <v>1988</v>
      </c>
      <c r="M174" s="15" t="s">
        <v>1540</v>
      </c>
      <c r="N174" s="15"/>
    </row>
    <row r="175" spans="1:14" s="17" customFormat="1" ht="80.099999999999994" customHeight="1" x14ac:dyDescent="0.25">
      <c r="A175" s="29" t="s">
        <v>518</v>
      </c>
      <c r="B175" s="73" t="s">
        <v>543</v>
      </c>
      <c r="C175" s="73" t="s">
        <v>544</v>
      </c>
      <c r="D175" s="16" t="s">
        <v>545</v>
      </c>
      <c r="E175" s="73" t="s">
        <v>1629</v>
      </c>
      <c r="F175" s="73" t="s">
        <v>1630</v>
      </c>
      <c r="G175" s="15"/>
      <c r="H175" s="15"/>
      <c r="I175" s="15"/>
      <c r="J175" s="15"/>
      <c r="K175" s="15"/>
      <c r="L175" s="15" t="s">
        <v>1987</v>
      </c>
      <c r="M175" s="15" t="s">
        <v>1631</v>
      </c>
      <c r="N175" s="15"/>
    </row>
    <row r="176" spans="1:14" s="17" customFormat="1" ht="80.099999999999994" customHeight="1" x14ac:dyDescent="0.25">
      <c r="A176" s="29" t="s">
        <v>518</v>
      </c>
      <c r="B176" s="73" t="s">
        <v>546</v>
      </c>
      <c r="C176" s="73" t="s">
        <v>547</v>
      </c>
      <c r="D176" s="16" t="s">
        <v>548</v>
      </c>
      <c r="E176" s="73" t="s">
        <v>1548</v>
      </c>
      <c r="F176" s="73" t="s">
        <v>1549</v>
      </c>
      <c r="G176" s="27" t="s">
        <v>1985</v>
      </c>
      <c r="H176" s="27" t="s">
        <v>1986</v>
      </c>
      <c r="I176" s="15"/>
      <c r="J176" s="15"/>
      <c r="K176" s="15"/>
      <c r="L176" s="15" t="s">
        <v>1550</v>
      </c>
      <c r="M176" s="15" t="s">
        <v>1551</v>
      </c>
      <c r="N176" s="15"/>
    </row>
    <row r="177" spans="1:14" s="17" customFormat="1" ht="80.099999999999994" customHeight="1" x14ac:dyDescent="0.25">
      <c r="A177" s="29" t="s">
        <v>549</v>
      </c>
      <c r="B177" s="73" t="s">
        <v>550</v>
      </c>
      <c r="C177" s="73" t="s">
        <v>551</v>
      </c>
      <c r="D177" s="16" t="s">
        <v>552</v>
      </c>
      <c r="E177" s="73" t="s">
        <v>1147</v>
      </c>
      <c r="F177" s="73" t="s">
        <v>1148</v>
      </c>
      <c r="G177" s="16" t="s">
        <v>1149</v>
      </c>
      <c r="H177" s="16"/>
      <c r="I177" s="16"/>
      <c r="J177" s="16"/>
      <c r="K177" s="16"/>
      <c r="L177" s="15" t="s">
        <v>1984</v>
      </c>
      <c r="M177" s="15" t="s">
        <v>1150</v>
      </c>
      <c r="N177" s="15"/>
    </row>
    <row r="178" spans="1:14" s="17" customFormat="1" ht="80.099999999999994" customHeight="1" x14ac:dyDescent="0.25">
      <c r="A178" s="29" t="s">
        <v>549</v>
      </c>
      <c r="B178" s="73" t="s">
        <v>553</v>
      </c>
      <c r="C178" s="73" t="s">
        <v>554</v>
      </c>
      <c r="D178" s="16" t="s">
        <v>555</v>
      </c>
      <c r="E178" s="73" t="s">
        <v>1151</v>
      </c>
      <c r="F178" s="73" t="s">
        <v>1152</v>
      </c>
      <c r="G178" s="15"/>
      <c r="H178" s="15"/>
      <c r="I178" s="15"/>
      <c r="J178" s="15"/>
      <c r="K178" s="15"/>
      <c r="L178" s="15" t="s">
        <v>1983</v>
      </c>
      <c r="M178" s="15" t="s">
        <v>1153</v>
      </c>
      <c r="N178" s="15"/>
    </row>
    <row r="179" spans="1:14" s="17" customFormat="1" ht="80.099999999999994" customHeight="1" x14ac:dyDescent="0.25">
      <c r="A179" s="29" t="s">
        <v>556</v>
      </c>
      <c r="B179" s="73" t="s">
        <v>557</v>
      </c>
      <c r="C179" s="73" t="s">
        <v>558</v>
      </c>
      <c r="D179" s="16" t="s">
        <v>559</v>
      </c>
      <c r="E179" s="73" t="s">
        <v>1013</v>
      </c>
      <c r="F179" s="73" t="s">
        <v>1014</v>
      </c>
      <c r="G179" s="16" t="s">
        <v>1015</v>
      </c>
      <c r="H179" s="25" t="s">
        <v>560</v>
      </c>
      <c r="I179" s="16"/>
      <c r="J179" s="16"/>
      <c r="K179" s="16"/>
      <c r="L179" s="15" t="s">
        <v>1982</v>
      </c>
      <c r="M179" s="21" t="s">
        <v>1740</v>
      </c>
      <c r="N179" s="15"/>
    </row>
    <row r="180" spans="1:14" s="17" customFormat="1" ht="80.099999999999994" customHeight="1" x14ac:dyDescent="0.25">
      <c r="A180" s="29" t="s">
        <v>556</v>
      </c>
      <c r="B180" s="73" t="s">
        <v>561</v>
      </c>
      <c r="C180" s="73" t="s">
        <v>562</v>
      </c>
      <c r="D180" s="16" t="s">
        <v>563</v>
      </c>
      <c r="E180" s="73" t="s">
        <v>1016</v>
      </c>
      <c r="F180" s="73" t="s">
        <v>1017</v>
      </c>
      <c r="G180" s="27" t="s">
        <v>1015</v>
      </c>
      <c r="H180" s="25" t="s">
        <v>560</v>
      </c>
      <c r="I180" s="15"/>
      <c r="J180" s="15"/>
      <c r="K180" s="15"/>
      <c r="L180" s="15" t="s">
        <v>1981</v>
      </c>
      <c r="M180" s="15" t="s">
        <v>1018</v>
      </c>
      <c r="N180" s="15"/>
    </row>
    <row r="181" spans="1:14" s="17" customFormat="1" ht="80.099999999999994" customHeight="1" x14ac:dyDescent="0.25">
      <c r="A181" s="29" t="s">
        <v>556</v>
      </c>
      <c r="B181" s="73" t="s">
        <v>564</v>
      </c>
      <c r="C181" s="73" t="s">
        <v>565</v>
      </c>
      <c r="D181" s="16" t="s">
        <v>566</v>
      </c>
      <c r="E181" s="73" t="s">
        <v>1004</v>
      </c>
      <c r="F181" s="73" t="s">
        <v>1005</v>
      </c>
      <c r="G181" s="27" t="s">
        <v>1978</v>
      </c>
      <c r="H181" s="25" t="s">
        <v>560</v>
      </c>
      <c r="I181" s="27" t="s">
        <v>1979</v>
      </c>
      <c r="J181" s="15"/>
      <c r="K181" s="15"/>
      <c r="L181" s="15" t="s">
        <v>1980</v>
      </c>
      <c r="M181" s="15" t="s">
        <v>1006</v>
      </c>
      <c r="N181" s="15"/>
    </row>
    <row r="182" spans="1:14" s="17" customFormat="1" ht="80.099999999999994" customHeight="1" x14ac:dyDescent="0.25">
      <c r="A182" s="29" t="s">
        <v>556</v>
      </c>
      <c r="B182" s="73" t="s">
        <v>567</v>
      </c>
      <c r="C182" s="73" t="s">
        <v>568</v>
      </c>
      <c r="D182" s="16" t="s">
        <v>569</v>
      </c>
      <c r="E182" s="73" t="s">
        <v>1552</v>
      </c>
      <c r="F182" s="73" t="s">
        <v>1553</v>
      </c>
      <c r="G182" s="27" t="s">
        <v>1976</v>
      </c>
      <c r="H182" s="25" t="s">
        <v>560</v>
      </c>
      <c r="I182" s="27" t="s">
        <v>1977</v>
      </c>
      <c r="J182" s="15"/>
      <c r="K182" s="15"/>
      <c r="L182" s="15" t="s">
        <v>1554</v>
      </c>
      <c r="M182" s="15" t="s">
        <v>1555</v>
      </c>
      <c r="N182" s="15"/>
    </row>
    <row r="183" spans="1:14" s="17" customFormat="1" ht="80.099999999999994" customHeight="1" x14ac:dyDescent="0.25">
      <c r="A183" s="29" t="s">
        <v>556</v>
      </c>
      <c r="B183" s="73" t="s">
        <v>570</v>
      </c>
      <c r="C183" s="24" t="s">
        <v>571</v>
      </c>
      <c r="D183" s="33" t="s">
        <v>572</v>
      </c>
      <c r="E183" s="73" t="s">
        <v>1556</v>
      </c>
      <c r="F183" s="73" t="s">
        <v>1557</v>
      </c>
      <c r="G183" s="27" t="s">
        <v>1974</v>
      </c>
      <c r="H183" s="25" t="s">
        <v>560</v>
      </c>
      <c r="I183" s="27" t="s">
        <v>1975</v>
      </c>
      <c r="J183" s="15"/>
      <c r="K183" s="15"/>
      <c r="L183" s="15" t="s">
        <v>1558</v>
      </c>
      <c r="M183" s="15" t="s">
        <v>1559</v>
      </c>
      <c r="N183" s="15"/>
    </row>
    <row r="184" spans="1:14" s="17" customFormat="1" ht="80.099999999999994" customHeight="1" x14ac:dyDescent="0.25">
      <c r="A184" s="29" t="s">
        <v>556</v>
      </c>
      <c r="B184" s="73" t="s">
        <v>573</v>
      </c>
      <c r="C184" s="73" t="s">
        <v>574</v>
      </c>
      <c r="D184" s="16" t="s">
        <v>575</v>
      </c>
      <c r="E184" s="73" t="s">
        <v>1010</v>
      </c>
      <c r="F184" s="73" t="s">
        <v>1011</v>
      </c>
      <c r="G184" s="27" t="s">
        <v>1015</v>
      </c>
      <c r="H184" s="25" t="s">
        <v>560</v>
      </c>
      <c r="I184" s="15"/>
      <c r="J184" s="15"/>
      <c r="K184" s="15"/>
      <c r="L184" s="21" t="s">
        <v>1973</v>
      </c>
      <c r="M184" s="21" t="s">
        <v>1741</v>
      </c>
      <c r="N184" s="15"/>
    </row>
    <row r="185" spans="1:14" s="17" customFormat="1" ht="80.099999999999994" customHeight="1" x14ac:dyDescent="0.25">
      <c r="A185" s="29" t="s">
        <v>556</v>
      </c>
      <c r="B185" s="73" t="s">
        <v>576</v>
      </c>
      <c r="C185" s="73" t="s">
        <v>577</v>
      </c>
      <c r="D185" s="16" t="s">
        <v>578</v>
      </c>
      <c r="E185" s="73" t="s">
        <v>579</v>
      </c>
      <c r="F185" s="73" t="s">
        <v>580</v>
      </c>
      <c r="G185" s="27" t="s">
        <v>1971</v>
      </c>
      <c r="H185" s="25" t="s">
        <v>560</v>
      </c>
      <c r="I185" s="27" t="s">
        <v>1972</v>
      </c>
      <c r="J185" s="15"/>
      <c r="K185" s="15"/>
      <c r="L185" s="21" t="s">
        <v>1012</v>
      </c>
      <c r="M185" s="15" t="s">
        <v>581</v>
      </c>
      <c r="N185" s="15"/>
    </row>
    <row r="186" spans="1:14" s="17" customFormat="1" ht="80.099999999999994" customHeight="1" x14ac:dyDescent="0.25">
      <c r="A186" s="29" t="s">
        <v>556</v>
      </c>
      <c r="B186" s="73" t="s">
        <v>582</v>
      </c>
      <c r="C186" s="73" t="s">
        <v>583</v>
      </c>
      <c r="D186" s="16" t="s">
        <v>584</v>
      </c>
      <c r="E186" s="73" t="s">
        <v>1560</v>
      </c>
      <c r="F186" s="73" t="s">
        <v>1561</v>
      </c>
      <c r="G186" s="27" t="s">
        <v>1968</v>
      </c>
      <c r="H186" s="25" t="s">
        <v>560</v>
      </c>
      <c r="I186" s="27" t="s">
        <v>1969</v>
      </c>
      <c r="J186" s="15"/>
      <c r="K186" s="15"/>
      <c r="L186" s="15" t="s">
        <v>1970</v>
      </c>
      <c r="M186" s="15" t="s">
        <v>1562</v>
      </c>
      <c r="N186" s="15"/>
    </row>
    <row r="187" spans="1:14" s="17" customFormat="1" ht="80.099999999999994" customHeight="1" x14ac:dyDescent="0.25">
      <c r="A187" s="29" t="s">
        <v>556</v>
      </c>
      <c r="B187" s="73" t="s">
        <v>585</v>
      </c>
      <c r="C187" s="73" t="s">
        <v>586</v>
      </c>
      <c r="D187" s="16" t="s">
        <v>587</v>
      </c>
      <c r="E187" s="73" t="s">
        <v>1025</v>
      </c>
      <c r="F187" s="73" t="s">
        <v>1026</v>
      </c>
      <c r="G187" s="27" t="s">
        <v>1966</v>
      </c>
      <c r="H187" s="25" t="s">
        <v>560</v>
      </c>
      <c r="I187" s="15"/>
      <c r="J187" s="15"/>
      <c r="K187" s="15"/>
      <c r="L187" s="15" t="s">
        <v>1967</v>
      </c>
      <c r="M187" s="15" t="s">
        <v>1027</v>
      </c>
      <c r="N187" s="15"/>
    </row>
    <row r="188" spans="1:14" s="17" customFormat="1" ht="80.099999999999994" customHeight="1" x14ac:dyDescent="0.25">
      <c r="A188" s="29" t="s">
        <v>556</v>
      </c>
      <c r="B188" s="73" t="s">
        <v>588</v>
      </c>
      <c r="C188" s="73" t="s">
        <v>589</v>
      </c>
      <c r="D188" s="16" t="s">
        <v>590</v>
      </c>
      <c r="E188" s="73" t="s">
        <v>1022</v>
      </c>
      <c r="F188" s="21" t="s">
        <v>1023</v>
      </c>
      <c r="G188" s="27" t="s">
        <v>1962</v>
      </c>
      <c r="H188" s="25" t="s">
        <v>560</v>
      </c>
      <c r="I188" s="27" t="s">
        <v>1963</v>
      </c>
      <c r="J188" s="27" t="s">
        <v>1964</v>
      </c>
      <c r="K188" s="15"/>
      <c r="L188" s="15" t="s">
        <v>1965</v>
      </c>
      <c r="M188" s="15" t="s">
        <v>1024</v>
      </c>
      <c r="N188" s="15"/>
    </row>
    <row r="189" spans="1:14" s="17" customFormat="1" ht="80.099999999999994" customHeight="1" x14ac:dyDescent="0.25">
      <c r="A189" s="29" t="s">
        <v>53</v>
      </c>
      <c r="B189" s="73" t="s">
        <v>591</v>
      </c>
      <c r="C189" s="73" t="s">
        <v>592</v>
      </c>
      <c r="D189" s="16" t="s">
        <v>593</v>
      </c>
      <c r="E189" s="73" t="s">
        <v>1565</v>
      </c>
      <c r="F189" s="21" t="s">
        <v>1566</v>
      </c>
      <c r="G189" s="24"/>
      <c r="H189" s="15"/>
      <c r="I189" s="15"/>
      <c r="J189" s="15"/>
      <c r="K189" s="15"/>
      <c r="L189" s="15" t="s">
        <v>1567</v>
      </c>
      <c r="M189" s="15" t="s">
        <v>1568</v>
      </c>
      <c r="N189" s="15"/>
    </row>
    <row r="190" spans="1:14" s="17" customFormat="1" ht="80.099999999999994" customHeight="1" x14ac:dyDescent="0.25">
      <c r="A190" s="29" t="s">
        <v>53</v>
      </c>
      <c r="B190" s="73" t="s">
        <v>594</v>
      </c>
      <c r="C190" s="73" t="s">
        <v>595</v>
      </c>
      <c r="D190" s="16" t="s">
        <v>596</v>
      </c>
      <c r="E190" s="73" t="s">
        <v>1569</v>
      </c>
      <c r="F190" s="73" t="s">
        <v>1570</v>
      </c>
      <c r="G190" s="24"/>
      <c r="H190" s="93"/>
      <c r="I190" s="15"/>
      <c r="J190" s="15"/>
      <c r="K190" s="15"/>
      <c r="L190" s="15" t="s">
        <v>1571</v>
      </c>
      <c r="M190" s="15" t="s">
        <v>1572</v>
      </c>
      <c r="N190" s="15"/>
    </row>
    <row r="191" spans="1:14" s="17" customFormat="1" ht="80.099999999999994" customHeight="1" x14ac:dyDescent="0.25">
      <c r="A191" s="29" t="s">
        <v>53</v>
      </c>
      <c r="B191" s="73" t="s">
        <v>597</v>
      </c>
      <c r="C191" s="73" t="s">
        <v>598</v>
      </c>
      <c r="D191" s="16" t="s">
        <v>599</v>
      </c>
      <c r="E191" s="73" t="s">
        <v>1573</v>
      </c>
      <c r="F191" s="73" t="s">
        <v>1574</v>
      </c>
      <c r="G191" s="27" t="s">
        <v>1960</v>
      </c>
      <c r="H191" s="27" t="s">
        <v>1961</v>
      </c>
      <c r="I191" s="15"/>
      <c r="J191" s="15"/>
      <c r="K191" s="15"/>
      <c r="L191" s="15" t="s">
        <v>1575</v>
      </c>
      <c r="M191" s="15" t="s">
        <v>1576</v>
      </c>
      <c r="N191" s="15"/>
    </row>
    <row r="192" spans="1:14" s="17" customFormat="1" ht="80.099999999999994" customHeight="1" x14ac:dyDescent="0.25">
      <c r="A192" s="29" t="s">
        <v>53</v>
      </c>
      <c r="B192" s="73" t="s">
        <v>600</v>
      </c>
      <c r="C192" s="73" t="s">
        <v>601</v>
      </c>
      <c r="D192" s="16" t="s">
        <v>602</v>
      </c>
      <c r="E192" s="73" t="s">
        <v>1577</v>
      </c>
      <c r="F192" s="73" t="s">
        <v>1578</v>
      </c>
      <c r="G192" s="27" t="s">
        <v>1957</v>
      </c>
      <c r="H192" s="24" t="s">
        <v>1958</v>
      </c>
      <c r="I192" s="24" t="s">
        <v>1959</v>
      </c>
      <c r="J192" s="15"/>
      <c r="K192" s="15"/>
      <c r="L192" s="15" t="s">
        <v>1571</v>
      </c>
      <c r="M192" s="15" t="s">
        <v>1579</v>
      </c>
      <c r="N192" s="15"/>
    </row>
    <row r="193" spans="1:14" s="17" customFormat="1" ht="80.099999999999994" customHeight="1" x14ac:dyDescent="0.25">
      <c r="A193" s="29" t="s">
        <v>53</v>
      </c>
      <c r="B193" s="73" t="s">
        <v>603</v>
      </c>
      <c r="C193" s="73" t="s">
        <v>604</v>
      </c>
      <c r="D193" s="16" t="s">
        <v>605</v>
      </c>
      <c r="E193" s="73" t="s">
        <v>1580</v>
      </c>
      <c r="F193" s="73" t="s">
        <v>1581</v>
      </c>
      <c r="G193" s="27" t="s">
        <v>1955</v>
      </c>
      <c r="H193" s="15"/>
      <c r="I193" s="15"/>
      <c r="J193" s="15"/>
      <c r="K193" s="15"/>
      <c r="L193" s="15" t="s">
        <v>1956</v>
      </c>
      <c r="M193" s="15" t="s">
        <v>1582</v>
      </c>
      <c r="N193" s="15"/>
    </row>
    <row r="194" spans="1:14" s="17" customFormat="1" ht="80.099999999999994" customHeight="1" x14ac:dyDescent="0.25">
      <c r="A194" s="29" t="s">
        <v>53</v>
      </c>
      <c r="B194" s="73" t="s">
        <v>606</v>
      </c>
      <c r="C194" s="73" t="s">
        <v>607</v>
      </c>
      <c r="D194" s="16" t="s">
        <v>608</v>
      </c>
      <c r="E194" s="73" t="s">
        <v>1583</v>
      </c>
      <c r="F194" s="73" t="s">
        <v>1584</v>
      </c>
      <c r="G194" s="24"/>
      <c r="H194" s="15"/>
      <c r="I194" s="15"/>
      <c r="J194" s="15"/>
      <c r="K194" s="15"/>
      <c r="L194" s="15" t="s">
        <v>1954</v>
      </c>
      <c r="M194" s="15" t="s">
        <v>1585</v>
      </c>
      <c r="N194" s="15"/>
    </row>
    <row r="195" spans="1:14" s="17" customFormat="1" ht="80.099999999999994" customHeight="1" x14ac:dyDescent="0.25">
      <c r="A195" s="29" t="s">
        <v>53</v>
      </c>
      <c r="B195" s="73" t="s">
        <v>609</v>
      </c>
      <c r="C195" s="73" t="s">
        <v>610</v>
      </c>
      <c r="D195" s="16" t="s">
        <v>611</v>
      </c>
      <c r="E195" s="73" t="s">
        <v>1586</v>
      </c>
      <c r="F195" s="73" t="s">
        <v>1587</v>
      </c>
      <c r="G195" s="27" t="s">
        <v>1951</v>
      </c>
      <c r="H195" s="27" t="s">
        <v>1952</v>
      </c>
      <c r="I195" s="27" t="s">
        <v>1953</v>
      </c>
      <c r="J195" s="15"/>
      <c r="K195" s="15"/>
      <c r="L195" s="15" t="s">
        <v>1588</v>
      </c>
      <c r="M195" s="15" t="s">
        <v>1589</v>
      </c>
      <c r="N195" s="15"/>
    </row>
    <row r="196" spans="1:14" s="17" customFormat="1" ht="80.099999999999994" customHeight="1" x14ac:dyDescent="0.25">
      <c r="A196" s="29" t="s">
        <v>53</v>
      </c>
      <c r="B196" s="73" t="s">
        <v>612</v>
      </c>
      <c r="C196" s="73" t="s">
        <v>613</v>
      </c>
      <c r="D196" s="16" t="s">
        <v>614</v>
      </c>
      <c r="E196" s="73" t="s">
        <v>1324</v>
      </c>
      <c r="F196" s="73" t="s">
        <v>1325</v>
      </c>
      <c r="G196" s="24"/>
      <c r="H196" s="15"/>
      <c r="I196" s="15"/>
      <c r="J196" s="15"/>
      <c r="K196" s="15"/>
      <c r="L196" s="15" t="s">
        <v>1950</v>
      </c>
      <c r="M196" s="15" t="s">
        <v>1326</v>
      </c>
      <c r="N196" s="15"/>
    </row>
    <row r="197" spans="1:14" s="17" customFormat="1" ht="80.099999999999994" customHeight="1" x14ac:dyDescent="0.25">
      <c r="A197" s="29" t="s">
        <v>53</v>
      </c>
      <c r="B197" s="73" t="s">
        <v>615</v>
      </c>
      <c r="C197" s="73" t="s">
        <v>616</v>
      </c>
      <c r="D197" s="16" t="s">
        <v>617</v>
      </c>
      <c r="E197" s="73" t="s">
        <v>1320</v>
      </c>
      <c r="F197" s="73" t="s">
        <v>1321</v>
      </c>
      <c r="G197" s="16" t="s">
        <v>1322</v>
      </c>
      <c r="H197" s="16"/>
      <c r="I197" s="16"/>
      <c r="J197" s="16"/>
      <c r="K197" s="16"/>
      <c r="L197" s="15" t="s">
        <v>1949</v>
      </c>
      <c r="M197" s="15" t="s">
        <v>1323</v>
      </c>
      <c r="N197" s="15"/>
    </row>
    <row r="198" spans="1:14" s="17" customFormat="1" ht="80.099999999999994" customHeight="1" x14ac:dyDescent="0.25">
      <c r="A198" s="29" t="s">
        <v>53</v>
      </c>
      <c r="B198" s="73" t="s">
        <v>618</v>
      </c>
      <c r="C198" s="73" t="s">
        <v>619</v>
      </c>
      <c r="D198" s="16" t="s">
        <v>620</v>
      </c>
      <c r="E198" s="73" t="s">
        <v>1317</v>
      </c>
      <c r="F198" s="73" t="s">
        <v>1318</v>
      </c>
      <c r="G198" s="24"/>
      <c r="H198" s="15"/>
      <c r="I198" s="15"/>
      <c r="J198" s="15"/>
      <c r="K198" s="15"/>
      <c r="L198" s="15" t="s">
        <v>1948</v>
      </c>
      <c r="M198" s="15" t="s">
        <v>1319</v>
      </c>
      <c r="N198" s="15"/>
    </row>
    <row r="199" spans="1:14" s="17" customFormat="1" ht="80.099999999999994" customHeight="1" x14ac:dyDescent="0.25">
      <c r="A199" s="29" t="s">
        <v>622</v>
      </c>
      <c r="B199" s="73" t="s">
        <v>623</v>
      </c>
      <c r="C199" s="73" t="s">
        <v>624</v>
      </c>
      <c r="D199" s="16" t="s">
        <v>625</v>
      </c>
      <c r="E199" s="73" t="s">
        <v>626</v>
      </c>
      <c r="F199" s="73" t="s">
        <v>621</v>
      </c>
      <c r="G199" s="27" t="s">
        <v>1945</v>
      </c>
      <c r="H199" s="27" t="s">
        <v>1946</v>
      </c>
      <c r="I199" s="15"/>
      <c r="J199" s="15"/>
      <c r="K199" s="15"/>
      <c r="L199" s="26" t="s">
        <v>1947</v>
      </c>
      <c r="M199" s="21" t="s">
        <v>846</v>
      </c>
      <c r="N199" s="15"/>
    </row>
    <row r="200" spans="1:14" s="17" customFormat="1" ht="80.099999999999994" customHeight="1" x14ac:dyDescent="0.25">
      <c r="A200" s="29" t="s">
        <v>658</v>
      </c>
      <c r="B200" s="73" t="s">
        <v>627</v>
      </c>
      <c r="C200" s="73" t="s">
        <v>628</v>
      </c>
      <c r="D200" s="16" t="s">
        <v>629</v>
      </c>
      <c r="E200" s="73" t="s">
        <v>1313</v>
      </c>
      <c r="F200" s="73" t="s">
        <v>1314</v>
      </c>
      <c r="G200" s="27" t="s">
        <v>1943</v>
      </c>
      <c r="H200" s="27" t="s">
        <v>1944</v>
      </c>
      <c r="I200" s="15"/>
      <c r="J200" s="15"/>
      <c r="K200" s="15"/>
      <c r="L200" s="15" t="s">
        <v>1315</v>
      </c>
      <c r="M200" s="15" t="s">
        <v>1316</v>
      </c>
      <c r="N200" s="15"/>
    </row>
    <row r="201" spans="1:14" s="17" customFormat="1" ht="80.099999999999994" customHeight="1" x14ac:dyDescent="0.25">
      <c r="A201" s="29" t="s">
        <v>622</v>
      </c>
      <c r="B201" s="73" t="s">
        <v>630</v>
      </c>
      <c r="C201" s="73" t="s">
        <v>631</v>
      </c>
      <c r="D201" s="16" t="s">
        <v>632</v>
      </c>
      <c r="E201" s="73" t="s">
        <v>847</v>
      </c>
      <c r="F201" s="73" t="s">
        <v>1312</v>
      </c>
      <c r="G201" s="16" t="s">
        <v>848</v>
      </c>
      <c r="H201" s="16"/>
      <c r="I201" s="16"/>
      <c r="J201" s="16"/>
      <c r="K201" s="16"/>
      <c r="L201" s="15" t="s">
        <v>1942</v>
      </c>
      <c r="M201" s="15" t="s">
        <v>849</v>
      </c>
      <c r="N201" s="15"/>
    </row>
    <row r="202" spans="1:14" s="17" customFormat="1" ht="80.099999999999994" customHeight="1" x14ac:dyDescent="0.25">
      <c r="A202" s="29" t="s">
        <v>622</v>
      </c>
      <c r="B202" s="73" t="s">
        <v>633</v>
      </c>
      <c r="C202" s="73" t="s">
        <v>634</v>
      </c>
      <c r="D202" s="16" t="s">
        <v>635</v>
      </c>
      <c r="E202" s="73" t="s">
        <v>850</v>
      </c>
      <c r="F202" s="73" t="s">
        <v>1311</v>
      </c>
      <c r="G202" s="16" t="s">
        <v>851</v>
      </c>
      <c r="H202" s="34" t="s">
        <v>636</v>
      </c>
      <c r="I202" s="16"/>
      <c r="J202" s="16"/>
      <c r="K202" s="16"/>
      <c r="L202" s="15" t="s">
        <v>1941</v>
      </c>
      <c r="M202" s="15" t="s">
        <v>852</v>
      </c>
      <c r="N202" s="15"/>
    </row>
    <row r="203" spans="1:14" s="17" customFormat="1" ht="80.099999999999994" customHeight="1" x14ac:dyDescent="0.25">
      <c r="A203" s="29" t="s">
        <v>622</v>
      </c>
      <c r="B203" s="73" t="s">
        <v>637</v>
      </c>
      <c r="C203" s="73" t="s">
        <v>638</v>
      </c>
      <c r="D203" s="16" t="s">
        <v>639</v>
      </c>
      <c r="E203" s="73" t="s">
        <v>853</v>
      </c>
      <c r="F203" s="73" t="s">
        <v>854</v>
      </c>
      <c r="G203" s="15"/>
      <c r="H203" s="15"/>
      <c r="I203" s="15"/>
      <c r="J203" s="15"/>
      <c r="K203" s="15"/>
      <c r="L203" s="15" t="s">
        <v>1940</v>
      </c>
      <c r="M203" s="15" t="s">
        <v>855</v>
      </c>
      <c r="N203" s="15"/>
    </row>
    <row r="204" spans="1:14" s="17" customFormat="1" ht="80.099999999999994" customHeight="1" x14ac:dyDescent="0.25">
      <c r="A204" s="29" t="s">
        <v>622</v>
      </c>
      <c r="B204" s="73" t="s">
        <v>640</v>
      </c>
      <c r="C204" s="73" t="s">
        <v>641</v>
      </c>
      <c r="D204" s="16" t="s">
        <v>642</v>
      </c>
      <c r="E204" s="73" t="s">
        <v>856</v>
      </c>
      <c r="F204" s="73" t="s">
        <v>857</v>
      </c>
      <c r="G204" s="16" t="s">
        <v>858</v>
      </c>
      <c r="H204" s="16"/>
      <c r="I204" s="16"/>
      <c r="J204" s="16"/>
      <c r="K204" s="16"/>
      <c r="L204" s="15" t="s">
        <v>1939</v>
      </c>
      <c r="M204" s="15" t="s">
        <v>859</v>
      </c>
      <c r="N204" s="15"/>
    </row>
    <row r="205" spans="1:14" s="17" customFormat="1" ht="80.099999999999994" customHeight="1" x14ac:dyDescent="0.25">
      <c r="A205" s="29" t="s">
        <v>622</v>
      </c>
      <c r="B205" s="73" t="s">
        <v>643</v>
      </c>
      <c r="C205" s="73" t="s">
        <v>644</v>
      </c>
      <c r="D205" s="16" t="s">
        <v>645</v>
      </c>
      <c r="E205" s="73" t="s">
        <v>860</v>
      </c>
      <c r="F205" s="73" t="s">
        <v>861</v>
      </c>
      <c r="G205" s="16" t="s">
        <v>862</v>
      </c>
      <c r="H205" s="16"/>
      <c r="I205" s="16"/>
      <c r="J205" s="16"/>
      <c r="K205" s="16"/>
      <c r="L205" s="15" t="s">
        <v>1938</v>
      </c>
      <c r="M205" s="15" t="s">
        <v>863</v>
      </c>
      <c r="N205" s="15"/>
    </row>
    <row r="206" spans="1:14" s="17" customFormat="1" ht="80.099999999999994" customHeight="1" x14ac:dyDescent="0.25">
      <c r="A206" s="29" t="s">
        <v>622</v>
      </c>
      <c r="B206" s="73" t="s">
        <v>646</v>
      </c>
      <c r="C206" s="73" t="s">
        <v>647</v>
      </c>
      <c r="D206" s="16" t="s">
        <v>648</v>
      </c>
      <c r="E206" s="73" t="s">
        <v>864</v>
      </c>
      <c r="F206" s="73" t="s">
        <v>865</v>
      </c>
      <c r="G206" s="16" t="s">
        <v>866</v>
      </c>
      <c r="H206" s="16"/>
      <c r="I206" s="16"/>
      <c r="J206" s="16"/>
      <c r="K206" s="16"/>
      <c r="L206" s="15" t="s">
        <v>1937</v>
      </c>
      <c r="M206" s="15" t="s">
        <v>867</v>
      </c>
      <c r="N206" s="15"/>
    </row>
    <row r="207" spans="1:14" s="17" customFormat="1" ht="80.099999999999994" customHeight="1" x14ac:dyDescent="0.25">
      <c r="A207" s="29" t="s">
        <v>622</v>
      </c>
      <c r="B207" s="73" t="s">
        <v>649</v>
      </c>
      <c r="C207" s="73" t="s">
        <v>650</v>
      </c>
      <c r="D207" s="16" t="s">
        <v>651</v>
      </c>
      <c r="E207" s="73" t="s">
        <v>868</v>
      </c>
      <c r="F207" s="73" t="s">
        <v>869</v>
      </c>
      <c r="G207" s="15"/>
      <c r="H207" s="15"/>
      <c r="I207" s="15"/>
      <c r="J207" s="15"/>
      <c r="K207" s="15"/>
      <c r="L207" s="15" t="s">
        <v>1936</v>
      </c>
      <c r="M207" s="15" t="s">
        <v>870</v>
      </c>
      <c r="N207" s="15"/>
    </row>
    <row r="208" spans="1:14" s="17" customFormat="1" ht="80.099999999999994" customHeight="1" x14ac:dyDescent="0.25">
      <c r="A208" s="29" t="s">
        <v>622</v>
      </c>
      <c r="B208" s="73" t="s">
        <v>652</v>
      </c>
      <c r="C208" s="73" t="s">
        <v>653</v>
      </c>
      <c r="D208" s="16" t="s">
        <v>654</v>
      </c>
      <c r="E208" s="73" t="s">
        <v>871</v>
      </c>
      <c r="F208" s="73" t="s">
        <v>872</v>
      </c>
      <c r="G208" s="15"/>
      <c r="H208" s="15"/>
      <c r="I208" s="15"/>
      <c r="J208" s="15"/>
      <c r="K208" s="15"/>
      <c r="L208" s="15" t="s">
        <v>1935</v>
      </c>
      <c r="M208" s="15" t="s">
        <v>873</v>
      </c>
      <c r="N208" s="15"/>
    </row>
    <row r="209" spans="1:14" s="17" customFormat="1" ht="80.099999999999994" customHeight="1" x14ac:dyDescent="0.25">
      <c r="A209" s="29" t="s">
        <v>622</v>
      </c>
      <c r="B209" s="73" t="s">
        <v>655</v>
      </c>
      <c r="C209" s="73" t="s">
        <v>656</v>
      </c>
      <c r="D209" s="16" t="s">
        <v>657</v>
      </c>
      <c r="E209" s="73" t="s">
        <v>874</v>
      </c>
      <c r="F209" s="73" t="s">
        <v>875</v>
      </c>
      <c r="G209" s="27" t="s">
        <v>1932</v>
      </c>
      <c r="H209" s="27" t="s">
        <v>1933</v>
      </c>
      <c r="I209" s="15"/>
      <c r="J209" s="15"/>
      <c r="K209" s="15"/>
      <c r="L209" s="15" t="s">
        <v>1934</v>
      </c>
      <c r="M209" s="15" t="s">
        <v>876</v>
      </c>
      <c r="N209" s="15"/>
    </row>
    <row r="210" spans="1:14" s="17" customFormat="1" ht="80.099999999999994" customHeight="1" x14ac:dyDescent="0.25">
      <c r="A210" s="29" t="s">
        <v>658</v>
      </c>
      <c r="B210" s="73" t="s">
        <v>659</v>
      </c>
      <c r="C210" s="73" t="s">
        <v>660</v>
      </c>
      <c r="D210" s="16" t="s">
        <v>661</v>
      </c>
      <c r="E210" s="73" t="s">
        <v>1087</v>
      </c>
      <c r="F210" s="73" t="s">
        <v>1088</v>
      </c>
      <c r="G210" s="15"/>
      <c r="H210" s="15"/>
      <c r="I210" s="15"/>
      <c r="J210" s="15"/>
      <c r="K210" s="15"/>
      <c r="L210" s="15" t="s">
        <v>1931</v>
      </c>
      <c r="M210" s="15" t="s">
        <v>1089</v>
      </c>
      <c r="N210" s="15"/>
    </row>
    <row r="211" spans="1:14" s="17" customFormat="1" ht="80.099999999999994" customHeight="1" x14ac:dyDescent="0.25">
      <c r="A211" s="29" t="s">
        <v>658</v>
      </c>
      <c r="B211" s="73" t="s">
        <v>662</v>
      </c>
      <c r="C211" s="73" t="s">
        <v>663</v>
      </c>
      <c r="D211" s="16" t="s">
        <v>664</v>
      </c>
      <c r="E211" s="73" t="s">
        <v>1154</v>
      </c>
      <c r="F211" s="73" t="s">
        <v>1155</v>
      </c>
      <c r="G211" s="15"/>
      <c r="H211" s="15"/>
      <c r="I211" s="15"/>
      <c r="J211" s="15"/>
      <c r="K211" s="15"/>
      <c r="L211" s="15" t="s">
        <v>1930</v>
      </c>
      <c r="M211" s="15" t="s">
        <v>1156</v>
      </c>
      <c r="N211" s="15"/>
    </row>
    <row r="212" spans="1:14" s="17" customFormat="1" ht="80.099999999999994" customHeight="1" x14ac:dyDescent="0.25">
      <c r="A212" s="29" t="s">
        <v>665</v>
      </c>
      <c r="B212" s="73" t="s">
        <v>666</v>
      </c>
      <c r="C212" s="73" t="s">
        <v>667</v>
      </c>
      <c r="D212" s="16" t="s">
        <v>668</v>
      </c>
      <c r="E212" s="73" t="s">
        <v>1305</v>
      </c>
      <c r="F212" s="73" t="s">
        <v>1306</v>
      </c>
      <c r="G212" s="15"/>
      <c r="H212" s="15"/>
      <c r="I212" s="15"/>
      <c r="J212" s="15"/>
      <c r="K212" s="15"/>
      <c r="L212" s="15" t="s">
        <v>1929</v>
      </c>
      <c r="M212" s="15" t="s">
        <v>1307</v>
      </c>
      <c r="N212" s="15"/>
    </row>
    <row r="213" spans="1:14" s="17" customFormat="1" ht="80.099999999999994" customHeight="1" x14ac:dyDescent="0.25">
      <c r="A213" s="29" t="s">
        <v>665</v>
      </c>
      <c r="B213" s="73" t="s">
        <v>669</v>
      </c>
      <c r="C213" s="73" t="s">
        <v>670</v>
      </c>
      <c r="D213" s="16" t="s">
        <v>671</v>
      </c>
      <c r="E213" s="73" t="s">
        <v>1308</v>
      </c>
      <c r="F213" s="73" t="s">
        <v>1309</v>
      </c>
      <c r="G213" s="15"/>
      <c r="H213" s="15"/>
      <c r="I213" s="15"/>
      <c r="J213" s="15"/>
      <c r="K213" s="15"/>
      <c r="L213" s="15" t="s">
        <v>1928</v>
      </c>
      <c r="M213" s="15" t="s">
        <v>1310</v>
      </c>
      <c r="N213" s="15"/>
    </row>
    <row r="214" spans="1:14" s="17" customFormat="1" ht="80.099999999999994" customHeight="1" x14ac:dyDescent="0.25">
      <c r="A214" s="29" t="s">
        <v>49</v>
      </c>
      <c r="B214" s="73" t="s">
        <v>672</v>
      </c>
      <c r="C214" s="73" t="s">
        <v>673</v>
      </c>
      <c r="D214" s="16" t="s">
        <v>674</v>
      </c>
      <c r="E214" s="73" t="s">
        <v>1157</v>
      </c>
      <c r="F214" s="73" t="s">
        <v>1158</v>
      </c>
      <c r="G214" s="27" t="s">
        <v>1925</v>
      </c>
      <c r="H214" s="27" t="s">
        <v>1926</v>
      </c>
      <c r="I214" s="27" t="s">
        <v>1927</v>
      </c>
      <c r="J214" s="15"/>
      <c r="K214" s="15"/>
      <c r="L214" s="15" t="s">
        <v>1159</v>
      </c>
      <c r="M214" s="15" t="s">
        <v>1160</v>
      </c>
      <c r="N214" s="15"/>
    </row>
    <row r="215" spans="1:14" s="17" customFormat="1" ht="80.099999999999994" customHeight="1" x14ac:dyDescent="0.25">
      <c r="A215" s="29" t="s">
        <v>675</v>
      </c>
      <c r="B215" s="73" t="s">
        <v>676</v>
      </c>
      <c r="C215" s="73" t="s">
        <v>677</v>
      </c>
      <c r="D215" s="16" t="s">
        <v>678</v>
      </c>
      <c r="E215" s="73" t="s">
        <v>1302</v>
      </c>
      <c r="F215" s="73" t="s">
        <v>1303</v>
      </c>
      <c r="G215" s="27" t="s">
        <v>1923</v>
      </c>
      <c r="H215" s="15"/>
      <c r="I215" s="15"/>
      <c r="J215" s="15"/>
      <c r="K215" s="15"/>
      <c r="L215" s="15" t="s">
        <v>1924</v>
      </c>
      <c r="M215" s="15" t="s">
        <v>1304</v>
      </c>
      <c r="N215" s="15"/>
    </row>
    <row r="216" spans="1:14" s="17" customFormat="1" ht="80.099999999999994" customHeight="1" x14ac:dyDescent="0.25">
      <c r="A216" s="29" t="s">
        <v>679</v>
      </c>
      <c r="B216" s="73" t="s">
        <v>680</v>
      </c>
      <c r="C216" s="73" t="s">
        <v>681</v>
      </c>
      <c r="D216" s="16" t="s">
        <v>682</v>
      </c>
      <c r="E216" s="73" t="s">
        <v>998</v>
      </c>
      <c r="F216" s="73" t="s">
        <v>2190</v>
      </c>
      <c r="G216" s="92" t="s">
        <v>2145</v>
      </c>
      <c r="H216" s="27" t="s">
        <v>2146</v>
      </c>
      <c r="I216" s="15"/>
      <c r="J216" s="15"/>
      <c r="K216" s="15"/>
      <c r="L216" s="15" t="s">
        <v>1921</v>
      </c>
      <c r="M216" s="15" t="s">
        <v>999</v>
      </c>
      <c r="N216" s="15"/>
    </row>
    <row r="217" spans="1:14" s="17" customFormat="1" ht="80.099999999999994" customHeight="1" x14ac:dyDescent="0.25">
      <c r="A217" s="29" t="s">
        <v>679</v>
      </c>
      <c r="B217" s="73" t="s">
        <v>683</v>
      </c>
      <c r="C217" s="73" t="s">
        <v>684</v>
      </c>
      <c r="D217" s="16" t="s">
        <v>685</v>
      </c>
      <c r="E217" s="73" t="s">
        <v>1161</v>
      </c>
      <c r="F217" s="73" t="s">
        <v>1162</v>
      </c>
      <c r="G217" s="92" t="s">
        <v>2148</v>
      </c>
      <c r="H217" s="15" t="s">
        <v>2147</v>
      </c>
      <c r="I217" s="15"/>
      <c r="J217" s="15"/>
      <c r="K217" s="15"/>
      <c r="L217" s="15" t="s">
        <v>1922</v>
      </c>
      <c r="M217" s="15" t="s">
        <v>1163</v>
      </c>
      <c r="N217" s="15"/>
    </row>
    <row r="218" spans="1:14" s="17" customFormat="1" ht="80.099999999999994" customHeight="1" x14ac:dyDescent="0.25">
      <c r="A218" s="29" t="s">
        <v>686</v>
      </c>
      <c r="B218" s="73" t="s">
        <v>687</v>
      </c>
      <c r="C218" s="73" t="s">
        <v>688</v>
      </c>
      <c r="D218" s="16" t="s">
        <v>689</v>
      </c>
      <c r="E218" s="73" t="s">
        <v>1590</v>
      </c>
      <c r="F218" s="73" t="s">
        <v>1591</v>
      </c>
      <c r="G218" s="27" t="s">
        <v>1592</v>
      </c>
      <c r="H218" s="15"/>
      <c r="I218" s="15"/>
      <c r="J218" s="15"/>
      <c r="K218" s="15"/>
      <c r="L218" s="15" t="s">
        <v>1593</v>
      </c>
      <c r="M218" s="15" t="s">
        <v>1594</v>
      </c>
      <c r="N218" s="15"/>
    </row>
    <row r="219" spans="1:14" s="17" customFormat="1" ht="80.099999999999994" customHeight="1" x14ac:dyDescent="0.25">
      <c r="A219" s="29" t="s">
        <v>686</v>
      </c>
      <c r="B219" s="73" t="s">
        <v>690</v>
      </c>
      <c r="C219" s="73" t="s">
        <v>691</v>
      </c>
      <c r="D219" s="16" t="s">
        <v>692</v>
      </c>
      <c r="E219" s="73" t="s">
        <v>1595</v>
      </c>
      <c r="F219" s="73" t="s">
        <v>1596</v>
      </c>
      <c r="G219" s="27" t="s">
        <v>1919</v>
      </c>
      <c r="H219" s="27" t="s">
        <v>1920</v>
      </c>
      <c r="I219" s="15"/>
      <c r="J219" s="15"/>
      <c r="K219" s="15"/>
      <c r="L219" s="15" t="s">
        <v>1593</v>
      </c>
      <c r="M219" s="15" t="s">
        <v>1597</v>
      </c>
      <c r="N219" s="15"/>
    </row>
    <row r="220" spans="1:14" s="17" customFormat="1" ht="80.099999999999994" customHeight="1" x14ac:dyDescent="0.25">
      <c r="A220" s="29" t="s">
        <v>693</v>
      </c>
      <c r="B220" s="73" t="s">
        <v>694</v>
      </c>
      <c r="C220" s="73" t="s">
        <v>695</v>
      </c>
      <c r="D220" s="16" t="s">
        <v>696</v>
      </c>
      <c r="E220" s="73" t="s">
        <v>1292</v>
      </c>
      <c r="F220" s="73" t="s">
        <v>1293</v>
      </c>
      <c r="G220" s="27" t="s">
        <v>1862</v>
      </c>
      <c r="H220" s="27" t="s">
        <v>1863</v>
      </c>
      <c r="I220" s="27" t="s">
        <v>1917</v>
      </c>
      <c r="J220" s="15"/>
      <c r="K220" s="15"/>
      <c r="L220" s="15" t="s">
        <v>1918</v>
      </c>
      <c r="M220" s="15" t="s">
        <v>1294</v>
      </c>
      <c r="N220" s="15"/>
    </row>
    <row r="221" spans="1:14" s="17" customFormat="1" ht="80.099999999999994" customHeight="1" x14ac:dyDescent="0.25">
      <c r="A221" s="29" t="s">
        <v>693</v>
      </c>
      <c r="B221" s="73" t="s">
        <v>697</v>
      </c>
      <c r="C221" s="73" t="s">
        <v>698</v>
      </c>
      <c r="D221" s="16" t="s">
        <v>699</v>
      </c>
      <c r="E221" s="73" t="s">
        <v>1289</v>
      </c>
      <c r="F221" s="73" t="s">
        <v>1290</v>
      </c>
      <c r="G221" s="27" t="s">
        <v>1862</v>
      </c>
      <c r="H221" s="27" t="s">
        <v>1863</v>
      </c>
      <c r="I221" s="27" t="s">
        <v>1915</v>
      </c>
      <c r="J221" s="15"/>
      <c r="K221" s="15"/>
      <c r="L221" s="15" t="s">
        <v>1916</v>
      </c>
      <c r="M221" s="20" t="s">
        <v>1291</v>
      </c>
      <c r="N221" s="15"/>
    </row>
    <row r="222" spans="1:14" s="17" customFormat="1" ht="80.099999999999994" customHeight="1" x14ac:dyDescent="0.25">
      <c r="A222" s="29" t="s">
        <v>693</v>
      </c>
      <c r="B222" s="73" t="s">
        <v>700</v>
      </c>
      <c r="C222" s="73" t="s">
        <v>701</v>
      </c>
      <c r="D222" s="16" t="s">
        <v>702</v>
      </c>
      <c r="E222" s="73" t="s">
        <v>1286</v>
      </c>
      <c r="F222" s="73" t="s">
        <v>1287</v>
      </c>
      <c r="G222" s="27" t="s">
        <v>1911</v>
      </c>
      <c r="H222" s="27" t="s">
        <v>1912</v>
      </c>
      <c r="I222" s="27" t="s">
        <v>1913</v>
      </c>
      <c r="J222" s="15"/>
      <c r="K222" s="15"/>
      <c r="L222" s="15" t="s">
        <v>1914</v>
      </c>
      <c r="M222" s="15" t="s">
        <v>1288</v>
      </c>
      <c r="N222" s="15"/>
    </row>
    <row r="223" spans="1:14" s="17" customFormat="1" ht="80.099999999999994" customHeight="1" x14ac:dyDescent="0.25">
      <c r="A223" s="29" t="s">
        <v>693</v>
      </c>
      <c r="B223" s="73" t="s">
        <v>703</v>
      </c>
      <c r="C223" s="73" t="s">
        <v>704</v>
      </c>
      <c r="D223" s="16" t="s">
        <v>705</v>
      </c>
      <c r="E223" s="73" t="s">
        <v>1283</v>
      </c>
      <c r="F223" s="73" t="s">
        <v>1284</v>
      </c>
      <c r="G223" s="27" t="s">
        <v>1862</v>
      </c>
      <c r="H223" s="27" t="s">
        <v>1863</v>
      </c>
      <c r="I223" s="27" t="s">
        <v>1909</v>
      </c>
      <c r="J223" s="15"/>
      <c r="K223" s="15"/>
      <c r="L223" s="15" t="s">
        <v>1910</v>
      </c>
      <c r="M223" s="15" t="s">
        <v>1285</v>
      </c>
      <c r="N223" s="15"/>
    </row>
    <row r="224" spans="1:14" s="17" customFormat="1" ht="80.099999999999994" customHeight="1" x14ac:dyDescent="0.25">
      <c r="A224" s="29" t="s">
        <v>693</v>
      </c>
      <c r="B224" s="73" t="s">
        <v>706</v>
      </c>
      <c r="C224" s="73" t="s">
        <v>707</v>
      </c>
      <c r="D224" s="16" t="s">
        <v>708</v>
      </c>
      <c r="E224" s="73" t="s">
        <v>1280</v>
      </c>
      <c r="F224" s="73" t="s">
        <v>1281</v>
      </c>
      <c r="G224" s="27" t="s">
        <v>1908</v>
      </c>
      <c r="H224" s="15"/>
      <c r="I224" s="15"/>
      <c r="J224" s="15"/>
      <c r="K224" s="15"/>
      <c r="L224" s="15" t="s">
        <v>1278</v>
      </c>
      <c r="M224" s="15" t="s">
        <v>1282</v>
      </c>
      <c r="N224" s="15"/>
    </row>
    <row r="225" spans="1:14" s="17" customFormat="1" ht="80.099999999999994" customHeight="1" x14ac:dyDescent="0.25">
      <c r="A225" s="29" t="s">
        <v>693</v>
      </c>
      <c r="B225" s="73" t="s">
        <v>709</v>
      </c>
      <c r="C225" s="73" t="s">
        <v>710</v>
      </c>
      <c r="D225" s="16" t="s">
        <v>711</v>
      </c>
      <c r="E225" s="73" t="s">
        <v>1295</v>
      </c>
      <c r="F225" s="73" t="s">
        <v>1296</v>
      </c>
      <c r="G225" s="27" t="s">
        <v>1904</v>
      </c>
      <c r="H225" s="27" t="s">
        <v>1905</v>
      </c>
      <c r="I225" s="27" t="s">
        <v>1906</v>
      </c>
      <c r="J225" s="15"/>
      <c r="K225" s="15"/>
      <c r="L225" s="15" t="s">
        <v>1907</v>
      </c>
      <c r="M225" s="15" t="s">
        <v>1297</v>
      </c>
      <c r="N225" s="15"/>
    </row>
    <row r="226" spans="1:14" s="17" customFormat="1" ht="80.099999999999994" customHeight="1" x14ac:dyDescent="0.25">
      <c r="A226" s="29" t="s">
        <v>693</v>
      </c>
      <c r="B226" s="73" t="s">
        <v>712</v>
      </c>
      <c r="C226" s="73" t="s">
        <v>713</v>
      </c>
      <c r="D226" s="16" t="s">
        <v>714</v>
      </c>
      <c r="E226" s="73" t="s">
        <v>1276</v>
      </c>
      <c r="F226" s="73" t="s">
        <v>1277</v>
      </c>
      <c r="G226" s="27" t="s">
        <v>1867</v>
      </c>
      <c r="H226" s="27" t="s">
        <v>1868</v>
      </c>
      <c r="I226" s="15"/>
      <c r="J226" s="15"/>
      <c r="K226" s="15"/>
      <c r="L226" s="15" t="s">
        <v>1278</v>
      </c>
      <c r="M226" s="15" t="s">
        <v>1279</v>
      </c>
      <c r="N226" s="15"/>
    </row>
    <row r="227" spans="1:14" s="17" customFormat="1" ht="80.099999999999994" customHeight="1" x14ac:dyDescent="0.25">
      <c r="A227" s="29" t="s">
        <v>693</v>
      </c>
      <c r="B227" s="73" t="s">
        <v>715</v>
      </c>
      <c r="C227" s="73" t="s">
        <v>716</v>
      </c>
      <c r="D227" s="16" t="s">
        <v>717</v>
      </c>
      <c r="E227" s="73" t="s">
        <v>1273</v>
      </c>
      <c r="F227" s="73" t="s">
        <v>1274</v>
      </c>
      <c r="G227" s="27" t="s">
        <v>1862</v>
      </c>
      <c r="H227" s="27" t="s">
        <v>1863</v>
      </c>
      <c r="I227" s="27" t="s">
        <v>1864</v>
      </c>
      <c r="J227" s="15"/>
      <c r="K227" s="15"/>
      <c r="L227" s="15" t="s">
        <v>1865</v>
      </c>
      <c r="M227" s="15" t="s">
        <v>1275</v>
      </c>
      <c r="N227" s="15"/>
    </row>
    <row r="228" spans="1:14" s="17" customFormat="1" ht="80.099999999999994" customHeight="1" x14ac:dyDescent="0.25">
      <c r="A228" s="29" t="s">
        <v>693</v>
      </c>
      <c r="B228" s="73" t="s">
        <v>718</v>
      </c>
      <c r="C228" s="73" t="s">
        <v>719</v>
      </c>
      <c r="D228" s="16" t="s">
        <v>720</v>
      </c>
      <c r="E228" s="73" t="s">
        <v>1270</v>
      </c>
      <c r="F228" s="73" t="s">
        <v>1271</v>
      </c>
      <c r="G228" s="27" t="s">
        <v>1858</v>
      </c>
      <c r="H228" s="27" t="s">
        <v>1859</v>
      </c>
      <c r="I228" s="27" t="s">
        <v>1860</v>
      </c>
      <c r="J228" s="27" t="s">
        <v>1861</v>
      </c>
      <c r="K228" s="15"/>
      <c r="L228" s="15" t="s">
        <v>1866</v>
      </c>
      <c r="M228" s="15" t="s">
        <v>1272</v>
      </c>
      <c r="N228" s="15"/>
    </row>
    <row r="229" spans="1:14" s="17" customFormat="1" ht="80.099999999999994" customHeight="1" x14ac:dyDescent="0.25">
      <c r="A229" s="29" t="s">
        <v>721</v>
      </c>
      <c r="B229" s="73" t="s">
        <v>722</v>
      </c>
      <c r="C229" s="73" t="s">
        <v>723</v>
      </c>
      <c r="D229" s="16" t="s">
        <v>724</v>
      </c>
      <c r="E229" s="73" t="s">
        <v>1058</v>
      </c>
      <c r="F229" s="73" t="s">
        <v>1059</v>
      </c>
      <c r="G229" s="16" t="s">
        <v>1060</v>
      </c>
      <c r="H229" s="16"/>
      <c r="I229" s="16"/>
      <c r="J229" s="16"/>
      <c r="K229" s="16"/>
      <c r="L229" s="23" t="s">
        <v>1061</v>
      </c>
      <c r="M229" s="15"/>
      <c r="N229" s="15"/>
    </row>
    <row r="230" spans="1:14" s="17" customFormat="1" ht="80.099999999999994" customHeight="1" x14ac:dyDescent="0.25">
      <c r="A230" s="29" t="s">
        <v>721</v>
      </c>
      <c r="B230" s="73" t="s">
        <v>725</v>
      </c>
      <c r="C230" s="73" t="s">
        <v>726</v>
      </c>
      <c r="D230" s="16" t="s">
        <v>727</v>
      </c>
      <c r="E230" s="73" t="s">
        <v>1055</v>
      </c>
      <c r="F230" s="73" t="s">
        <v>1056</v>
      </c>
      <c r="G230" s="23" t="s">
        <v>1047</v>
      </c>
      <c r="H230" s="23"/>
      <c r="I230" s="23"/>
      <c r="J230" s="23"/>
      <c r="K230" s="23"/>
      <c r="L230" s="23" t="s">
        <v>1062</v>
      </c>
      <c r="M230" s="21" t="s">
        <v>1057</v>
      </c>
      <c r="N230" s="15"/>
    </row>
    <row r="231" spans="1:14" s="17" customFormat="1" ht="80.099999999999994" customHeight="1" x14ac:dyDescent="0.25">
      <c r="A231" s="29" t="s">
        <v>721</v>
      </c>
      <c r="B231" s="73" t="s">
        <v>728</v>
      </c>
      <c r="C231" s="73" t="s">
        <v>729</v>
      </c>
      <c r="D231" s="16" t="s">
        <v>730</v>
      </c>
      <c r="E231" s="73" t="s">
        <v>1063</v>
      </c>
      <c r="F231" s="73" t="s">
        <v>1064</v>
      </c>
      <c r="G231" s="92" t="s">
        <v>2149</v>
      </c>
      <c r="H231" s="27" t="s">
        <v>2150</v>
      </c>
      <c r="I231" s="15"/>
      <c r="J231" s="15"/>
      <c r="K231" s="15"/>
      <c r="L231" s="23" t="s">
        <v>1065</v>
      </c>
      <c r="M231" s="21" t="s">
        <v>1066</v>
      </c>
      <c r="N231" s="15"/>
    </row>
    <row r="232" spans="1:14" s="17" customFormat="1" ht="80.099999999999994" customHeight="1" x14ac:dyDescent="0.25">
      <c r="A232" s="29" t="s">
        <v>721</v>
      </c>
      <c r="B232" s="73" t="s">
        <v>731</v>
      </c>
      <c r="C232" s="73" t="s">
        <v>732</v>
      </c>
      <c r="D232" s="16" t="s">
        <v>733</v>
      </c>
      <c r="E232" s="73" t="s">
        <v>1067</v>
      </c>
      <c r="F232" s="73" t="s">
        <v>1068</v>
      </c>
      <c r="G232" s="27" t="s">
        <v>1856</v>
      </c>
      <c r="H232" s="27" t="s">
        <v>1857</v>
      </c>
      <c r="I232" s="15"/>
      <c r="J232" s="15"/>
      <c r="K232" s="15"/>
      <c r="L232" s="15" t="s">
        <v>1069</v>
      </c>
      <c r="M232" s="21" t="s">
        <v>1070</v>
      </c>
      <c r="N232" s="15"/>
    </row>
    <row r="233" spans="1:14" s="17" customFormat="1" ht="80.099999999999994" customHeight="1" x14ac:dyDescent="0.25">
      <c r="A233" s="29" t="s">
        <v>721</v>
      </c>
      <c r="B233" s="73" t="s">
        <v>734</v>
      </c>
      <c r="C233" s="73" t="s">
        <v>735</v>
      </c>
      <c r="D233" s="16" t="s">
        <v>736</v>
      </c>
      <c r="E233" s="23" t="s">
        <v>1045</v>
      </c>
      <c r="F233" s="73" t="s">
        <v>1046</v>
      </c>
      <c r="G233" s="27" t="s">
        <v>1854</v>
      </c>
      <c r="H233" s="27" t="s">
        <v>1855</v>
      </c>
      <c r="I233" s="21"/>
      <c r="J233" s="21"/>
      <c r="K233" s="21"/>
      <c r="L233" s="15" t="s">
        <v>1048</v>
      </c>
      <c r="M233" s="15" t="s">
        <v>1049</v>
      </c>
      <c r="N233" s="15"/>
    </row>
    <row r="234" spans="1:14" s="17" customFormat="1" ht="80.099999999999994" customHeight="1" x14ac:dyDescent="0.25">
      <c r="A234" s="29" t="s">
        <v>721</v>
      </c>
      <c r="B234" s="73" t="s">
        <v>737</v>
      </c>
      <c r="C234" s="73" t="s">
        <v>738</v>
      </c>
      <c r="D234" s="16" t="s">
        <v>739</v>
      </c>
      <c r="E234" s="21" t="s">
        <v>1071</v>
      </c>
      <c r="F234" s="73" t="s">
        <v>1072</v>
      </c>
      <c r="G234" s="92" t="s">
        <v>2151</v>
      </c>
      <c r="H234" s="27" t="s">
        <v>2152</v>
      </c>
      <c r="I234" s="23"/>
      <c r="J234" s="23"/>
      <c r="K234" s="23"/>
      <c r="L234" s="15" t="s">
        <v>1073</v>
      </c>
      <c r="M234" s="15" t="s">
        <v>1074</v>
      </c>
      <c r="N234" s="15"/>
    </row>
    <row r="235" spans="1:14" s="17" customFormat="1" ht="80.099999999999994" customHeight="1" x14ac:dyDescent="0.25">
      <c r="A235" s="29" t="s">
        <v>721</v>
      </c>
      <c r="B235" s="73" t="s">
        <v>740</v>
      </c>
      <c r="C235" s="73" t="s">
        <v>741</v>
      </c>
      <c r="D235" s="16" t="s">
        <v>742</v>
      </c>
      <c r="E235" s="21" t="s">
        <v>1041</v>
      </c>
      <c r="F235" s="73" t="s">
        <v>1042</v>
      </c>
      <c r="G235" s="21"/>
      <c r="H235" s="21"/>
      <c r="I235" s="21"/>
      <c r="J235" s="21"/>
      <c r="K235" s="21"/>
      <c r="L235" s="15" t="s">
        <v>1043</v>
      </c>
      <c r="M235" s="15" t="s">
        <v>1044</v>
      </c>
      <c r="N235" s="15"/>
    </row>
    <row r="236" spans="1:14" s="17" customFormat="1" ht="80.099999999999994" customHeight="1" x14ac:dyDescent="0.25">
      <c r="A236" s="29" t="s">
        <v>721</v>
      </c>
      <c r="B236" s="73" t="s">
        <v>743</v>
      </c>
      <c r="C236" s="73" t="s">
        <v>744</v>
      </c>
      <c r="D236" s="16" t="s">
        <v>745</v>
      </c>
      <c r="E236" s="73" t="s">
        <v>1075</v>
      </c>
      <c r="F236" s="73" t="s">
        <v>1076</v>
      </c>
      <c r="G236" s="27" t="s">
        <v>1852</v>
      </c>
      <c r="H236" s="27" t="s">
        <v>1851</v>
      </c>
      <c r="I236" s="23"/>
      <c r="J236" s="23"/>
      <c r="K236" s="23"/>
      <c r="L236" s="15" t="s">
        <v>1077</v>
      </c>
      <c r="M236" s="15" t="s">
        <v>1078</v>
      </c>
      <c r="N236" s="15"/>
    </row>
    <row r="237" spans="1:14" s="17" customFormat="1" ht="80.099999999999994" customHeight="1" x14ac:dyDescent="0.25">
      <c r="A237" s="29" t="s">
        <v>721</v>
      </c>
      <c r="B237" s="73" t="s">
        <v>746</v>
      </c>
      <c r="C237" s="73" t="s">
        <v>747</v>
      </c>
      <c r="D237" s="16" t="s">
        <v>748</v>
      </c>
      <c r="E237" s="21" t="s">
        <v>1742</v>
      </c>
      <c r="F237" s="73" t="s">
        <v>1079</v>
      </c>
      <c r="G237" s="27" t="s">
        <v>1853</v>
      </c>
      <c r="H237" s="27" t="s">
        <v>1851</v>
      </c>
      <c r="I237" s="15"/>
      <c r="J237" s="15"/>
      <c r="K237" s="15"/>
      <c r="L237" s="15" t="s">
        <v>1850</v>
      </c>
      <c r="M237" s="30" t="s">
        <v>1737</v>
      </c>
      <c r="N237" s="15"/>
    </row>
    <row r="238" spans="1:14" s="17" customFormat="1" ht="80.099999999999994" customHeight="1" x14ac:dyDescent="0.25">
      <c r="A238" s="29" t="s">
        <v>749</v>
      </c>
      <c r="B238" s="73" t="s">
        <v>2345</v>
      </c>
      <c r="C238" s="73" t="s">
        <v>751</v>
      </c>
      <c r="D238" s="16" t="s">
        <v>752</v>
      </c>
      <c r="E238" s="23" t="s">
        <v>1264</v>
      </c>
      <c r="F238" s="73" t="s">
        <v>1265</v>
      </c>
      <c r="G238" s="16" t="s">
        <v>1681</v>
      </c>
      <c r="H238" s="16" t="s">
        <v>1682</v>
      </c>
      <c r="I238" s="16" t="s">
        <v>1683</v>
      </c>
      <c r="J238" s="16"/>
      <c r="K238" s="16"/>
      <c r="L238" s="15" t="s">
        <v>1684</v>
      </c>
      <c r="M238" s="15" t="s">
        <v>1266</v>
      </c>
      <c r="N238" s="15"/>
    </row>
    <row r="239" spans="1:14" s="17" customFormat="1" ht="80.099999999999994" customHeight="1" x14ac:dyDescent="0.25">
      <c r="A239" s="29" t="s">
        <v>749</v>
      </c>
      <c r="B239" s="73" t="s">
        <v>753</v>
      </c>
      <c r="C239" s="73" t="s">
        <v>754</v>
      </c>
      <c r="D239" s="16" t="s">
        <v>755</v>
      </c>
      <c r="E239" s="21" t="s">
        <v>1267</v>
      </c>
      <c r="F239" s="73" t="s">
        <v>1268</v>
      </c>
      <c r="G239" s="16" t="s">
        <v>1680</v>
      </c>
      <c r="H239" s="15"/>
      <c r="I239" s="15"/>
      <c r="J239" s="15"/>
      <c r="K239" s="15"/>
      <c r="L239" s="15" t="s">
        <v>1679</v>
      </c>
      <c r="M239" s="15" t="s">
        <v>1269</v>
      </c>
      <c r="N239" s="15"/>
    </row>
    <row r="240" spans="1:14" s="17" customFormat="1" ht="80.099999999999994" customHeight="1" x14ac:dyDescent="0.25">
      <c r="A240" s="29" t="s">
        <v>749</v>
      </c>
      <c r="B240" s="73" t="s">
        <v>756</v>
      </c>
      <c r="C240" s="73" t="s">
        <v>757</v>
      </c>
      <c r="D240" s="16" t="s">
        <v>758</v>
      </c>
      <c r="E240" s="73" t="s">
        <v>1000</v>
      </c>
      <c r="F240" s="73" t="s">
        <v>1001</v>
      </c>
      <c r="G240" s="16" t="s">
        <v>1002</v>
      </c>
      <c r="H240" s="16"/>
      <c r="I240" s="16"/>
      <c r="J240" s="16"/>
      <c r="K240" s="16"/>
      <c r="L240" s="15" t="s">
        <v>1678</v>
      </c>
      <c r="M240" s="15" t="s">
        <v>1003</v>
      </c>
      <c r="N240" s="15"/>
    </row>
    <row r="241" spans="1:14" s="17" customFormat="1" ht="80.099999999999994" customHeight="1" x14ac:dyDescent="0.25">
      <c r="A241" s="29" t="s">
        <v>749</v>
      </c>
      <c r="B241" s="73" t="s">
        <v>759</v>
      </c>
      <c r="C241" s="73" t="s">
        <v>760</v>
      </c>
      <c r="D241" s="16" t="s">
        <v>761</v>
      </c>
      <c r="E241" s="73" t="s">
        <v>1019</v>
      </c>
      <c r="F241" s="73" t="s">
        <v>1020</v>
      </c>
      <c r="G241" s="16" t="s">
        <v>1675</v>
      </c>
      <c r="H241" s="16" t="s">
        <v>1676</v>
      </c>
      <c r="I241" s="15"/>
      <c r="J241" s="15"/>
      <c r="K241" s="15"/>
      <c r="L241" s="15" t="s">
        <v>1677</v>
      </c>
      <c r="M241" s="15" t="s">
        <v>1021</v>
      </c>
      <c r="N241" s="15"/>
    </row>
    <row r="242" spans="1:14" s="17" customFormat="1" ht="80.099999999999994" customHeight="1" x14ac:dyDescent="0.25">
      <c r="A242" s="29" t="s">
        <v>749</v>
      </c>
      <c r="B242" s="73" t="s">
        <v>762</v>
      </c>
      <c r="C242" s="73" t="s">
        <v>763</v>
      </c>
      <c r="D242" s="16" t="s">
        <v>764</v>
      </c>
      <c r="E242" s="73" t="s">
        <v>1261</v>
      </c>
      <c r="F242" s="73" t="s">
        <v>1262</v>
      </c>
      <c r="G242" s="16" t="s">
        <v>1668</v>
      </c>
      <c r="H242" s="16" t="s">
        <v>1667</v>
      </c>
      <c r="I242" s="16" t="s">
        <v>1669</v>
      </c>
      <c r="J242" s="16"/>
      <c r="K242" s="16"/>
      <c r="L242" s="15" t="s">
        <v>1670</v>
      </c>
      <c r="M242" s="15" t="s">
        <v>1263</v>
      </c>
      <c r="N242" s="15"/>
    </row>
    <row r="243" spans="1:14" s="17" customFormat="1" ht="80.099999999999994" customHeight="1" x14ac:dyDescent="0.25">
      <c r="A243" s="29" t="s">
        <v>765</v>
      </c>
      <c r="B243" s="73" t="s">
        <v>766</v>
      </c>
      <c r="C243" s="73" t="s">
        <v>767</v>
      </c>
      <c r="D243" s="16" t="s">
        <v>768</v>
      </c>
      <c r="E243" s="73" t="s">
        <v>1258</v>
      </c>
      <c r="F243" s="73" t="s">
        <v>1259</v>
      </c>
      <c r="G243" s="16" t="s">
        <v>1664</v>
      </c>
      <c r="H243" s="16" t="s">
        <v>1662</v>
      </c>
      <c r="I243" s="16" t="s">
        <v>1663</v>
      </c>
      <c r="J243" s="16"/>
      <c r="K243" s="16"/>
      <c r="L243" s="15" t="s">
        <v>1666</v>
      </c>
      <c r="M243" s="15" t="s">
        <v>1260</v>
      </c>
      <c r="N243" s="15"/>
    </row>
    <row r="244" spans="1:14" s="17" customFormat="1" ht="80.099999999999994" customHeight="1" x14ac:dyDescent="0.25">
      <c r="A244" s="29" t="s">
        <v>765</v>
      </c>
      <c r="B244" s="73" t="s">
        <v>769</v>
      </c>
      <c r="C244" s="73" t="s">
        <v>770</v>
      </c>
      <c r="D244" s="16" t="s">
        <v>771</v>
      </c>
      <c r="E244" s="73" t="s">
        <v>1252</v>
      </c>
      <c r="F244" s="73" t="s">
        <v>1253</v>
      </c>
      <c r="G244" s="16" t="s">
        <v>1660</v>
      </c>
      <c r="H244" s="16" t="s">
        <v>1661</v>
      </c>
      <c r="I244" s="15"/>
      <c r="J244" s="15"/>
      <c r="K244" s="15"/>
      <c r="L244" s="15" t="s">
        <v>1665</v>
      </c>
      <c r="M244" s="15" t="s">
        <v>1254</v>
      </c>
      <c r="N244" s="15"/>
    </row>
    <row r="245" spans="1:14" s="17" customFormat="1" ht="80.099999999999994" customHeight="1" x14ac:dyDescent="0.25">
      <c r="A245" s="29" t="s">
        <v>765</v>
      </c>
      <c r="B245" s="73" t="s">
        <v>772</v>
      </c>
      <c r="C245" s="73" t="s">
        <v>773</v>
      </c>
      <c r="D245" s="16" t="s">
        <v>774</v>
      </c>
      <c r="E245" s="24" t="s">
        <v>1255</v>
      </c>
      <c r="F245" s="73" t="s">
        <v>1256</v>
      </c>
      <c r="G245" s="16" t="s">
        <v>1658</v>
      </c>
      <c r="H245" s="15"/>
      <c r="I245" s="15"/>
      <c r="J245" s="15"/>
      <c r="K245" s="15"/>
      <c r="L245" s="15" t="s">
        <v>1659</v>
      </c>
      <c r="M245" s="15" t="s">
        <v>1257</v>
      </c>
      <c r="N245" s="15"/>
    </row>
    <row r="246" spans="1:14" s="17" customFormat="1" ht="80.099999999999994" customHeight="1" x14ac:dyDescent="0.25">
      <c r="A246" s="29" t="s">
        <v>775</v>
      </c>
      <c r="B246" s="73" t="s">
        <v>776</v>
      </c>
      <c r="C246" s="73" t="s">
        <v>777</v>
      </c>
      <c r="D246" s="16" t="s">
        <v>778</v>
      </c>
      <c r="E246" s="73" t="s">
        <v>962</v>
      </c>
      <c r="F246" s="73" t="s">
        <v>963</v>
      </c>
      <c r="G246" s="15"/>
      <c r="H246" s="15"/>
      <c r="I246" s="15"/>
      <c r="J246" s="15"/>
      <c r="K246" s="15"/>
      <c r="L246" s="15" t="s">
        <v>1671</v>
      </c>
      <c r="M246" s="15" t="s">
        <v>964</v>
      </c>
      <c r="N246" s="15"/>
    </row>
    <row r="247" spans="1:14" s="17" customFormat="1" ht="80.099999999999994" customHeight="1" x14ac:dyDescent="0.25">
      <c r="A247" s="29" t="s">
        <v>775</v>
      </c>
      <c r="B247" s="73" t="s">
        <v>779</v>
      </c>
      <c r="C247" s="73" t="s">
        <v>780</v>
      </c>
      <c r="D247" s="16" t="s">
        <v>781</v>
      </c>
      <c r="E247" s="73" t="s">
        <v>992</v>
      </c>
      <c r="F247" s="73" t="s">
        <v>993</v>
      </c>
      <c r="G247" s="15"/>
      <c r="H247" s="15"/>
      <c r="I247" s="15"/>
      <c r="J247" s="15"/>
      <c r="K247" s="15"/>
      <c r="L247" s="15" t="s">
        <v>1672</v>
      </c>
      <c r="M247" s="15" t="s">
        <v>994</v>
      </c>
      <c r="N247" s="15"/>
    </row>
    <row r="248" spans="1:14" s="17" customFormat="1" ht="80.099999999999994" customHeight="1" x14ac:dyDescent="0.25">
      <c r="A248" s="29" t="s">
        <v>775</v>
      </c>
      <c r="B248" s="73" t="s">
        <v>782</v>
      </c>
      <c r="C248" s="73" t="s">
        <v>783</v>
      </c>
      <c r="D248" s="16" t="s">
        <v>784</v>
      </c>
      <c r="E248" s="73" t="s">
        <v>995</v>
      </c>
      <c r="F248" s="73" t="s">
        <v>996</v>
      </c>
      <c r="G248" s="15"/>
      <c r="H248" s="15"/>
      <c r="I248" s="15"/>
      <c r="J248" s="15"/>
      <c r="K248" s="15"/>
      <c r="L248" s="15" t="s">
        <v>1674</v>
      </c>
      <c r="M248" s="15" t="s">
        <v>997</v>
      </c>
      <c r="N248" s="15"/>
    </row>
    <row r="249" spans="1:14" s="17" customFormat="1" ht="80.099999999999994" customHeight="1" x14ac:dyDescent="0.25">
      <c r="A249" s="29" t="s">
        <v>775</v>
      </c>
      <c r="B249" s="73" t="s">
        <v>785</v>
      </c>
      <c r="C249" s="73" t="s">
        <v>786</v>
      </c>
      <c r="D249" s="16" t="s">
        <v>787</v>
      </c>
      <c r="E249" s="73" t="s">
        <v>989</v>
      </c>
      <c r="F249" s="73" t="s">
        <v>990</v>
      </c>
      <c r="G249" s="15"/>
      <c r="H249" s="15"/>
      <c r="I249" s="15"/>
      <c r="J249" s="15"/>
      <c r="K249" s="15"/>
      <c r="L249" s="15" t="s">
        <v>1673</v>
      </c>
      <c r="M249" s="15" t="s">
        <v>991</v>
      </c>
      <c r="N249" s="15"/>
    </row>
    <row r="250" spans="1:14" s="17" customFormat="1" ht="80.099999999999994" customHeight="1" x14ac:dyDescent="0.25">
      <c r="A250" s="29" t="s">
        <v>775</v>
      </c>
      <c r="B250" s="73" t="s">
        <v>788</v>
      </c>
      <c r="C250" s="73" t="s">
        <v>789</v>
      </c>
      <c r="D250" s="16" t="s">
        <v>790</v>
      </c>
      <c r="E250" s="73" t="s">
        <v>960</v>
      </c>
      <c r="F250" s="21" t="s">
        <v>2162</v>
      </c>
      <c r="G250" s="25" t="s">
        <v>791</v>
      </c>
      <c r="H250" s="25" t="s">
        <v>791</v>
      </c>
      <c r="I250" s="52" t="s">
        <v>2164</v>
      </c>
      <c r="J250" s="35"/>
      <c r="K250" s="35"/>
      <c r="L250" s="15" t="s">
        <v>2163</v>
      </c>
      <c r="M250" s="15" t="s">
        <v>961</v>
      </c>
      <c r="N250" s="15"/>
    </row>
    <row r="251" spans="1:14" s="17" customFormat="1" ht="80.099999999999994" customHeight="1" x14ac:dyDescent="0.25">
      <c r="A251" s="29" t="s">
        <v>721</v>
      </c>
      <c r="B251" s="73" t="s">
        <v>2315</v>
      </c>
      <c r="C251" s="73" t="s">
        <v>1054</v>
      </c>
      <c r="D251" s="73"/>
      <c r="E251" s="73" t="s">
        <v>1050</v>
      </c>
      <c r="F251" s="21" t="s">
        <v>1051</v>
      </c>
      <c r="G251" s="16" t="s">
        <v>1657</v>
      </c>
      <c r="H251" s="16" t="s">
        <v>1656</v>
      </c>
      <c r="I251" s="16"/>
      <c r="J251" s="16"/>
      <c r="K251" s="16"/>
      <c r="L251" s="15" t="s">
        <v>1052</v>
      </c>
      <c r="M251" s="15" t="s">
        <v>1053</v>
      </c>
      <c r="N251" s="15"/>
    </row>
    <row r="252" spans="1:14" ht="80.099999999999994" customHeight="1" x14ac:dyDescent="0.25">
      <c r="A252" s="108" t="s">
        <v>1874</v>
      </c>
      <c r="B252" s="103" t="s">
        <v>2314</v>
      </c>
      <c r="E252" s="109" t="s">
        <v>1869</v>
      </c>
      <c r="F252" s="109" t="s">
        <v>1870</v>
      </c>
      <c r="G252" s="27" t="s">
        <v>1871</v>
      </c>
      <c r="H252" s="27" t="s">
        <v>1872</v>
      </c>
      <c r="I252" s="27" t="s">
        <v>1873</v>
      </c>
      <c r="J252" s="43"/>
      <c r="K252" s="43"/>
      <c r="L252" s="27"/>
      <c r="M252" s="43" t="s">
        <v>1890</v>
      </c>
      <c r="N252" s="43"/>
    </row>
    <row r="253" spans="1:14" s="90" customFormat="1" ht="80.099999999999994" customHeight="1" x14ac:dyDescent="0.25">
      <c r="A253" s="110" t="s">
        <v>309</v>
      </c>
      <c r="B253" s="103" t="s">
        <v>2313</v>
      </c>
      <c r="C253" s="103"/>
      <c r="D253" s="103"/>
      <c r="E253" s="109" t="s">
        <v>1875</v>
      </c>
      <c r="F253" s="109" t="s">
        <v>1876</v>
      </c>
      <c r="G253" s="27" t="s">
        <v>1871</v>
      </c>
      <c r="H253" s="27" t="s">
        <v>1872</v>
      </c>
      <c r="I253" s="27" t="s">
        <v>1877</v>
      </c>
      <c r="J253" s="43"/>
      <c r="K253" s="43"/>
      <c r="L253" s="73"/>
      <c r="M253" s="43" t="s">
        <v>1890</v>
      </c>
      <c r="N253" s="43"/>
    </row>
    <row r="254" spans="1:14" s="90" customFormat="1" ht="80.099999999999994" customHeight="1" x14ac:dyDescent="0.25">
      <c r="A254" s="110" t="s">
        <v>409</v>
      </c>
      <c r="B254" s="103" t="s">
        <v>2312</v>
      </c>
      <c r="C254" s="103"/>
      <c r="D254" s="103"/>
      <c r="E254" s="109" t="s">
        <v>1878</v>
      </c>
      <c r="F254" s="109" t="s">
        <v>1879</v>
      </c>
      <c r="G254" s="27" t="s">
        <v>1871</v>
      </c>
      <c r="H254" s="27" t="s">
        <v>1872</v>
      </c>
      <c r="I254" s="27" t="s">
        <v>1880</v>
      </c>
      <c r="J254" s="43"/>
      <c r="K254" s="43"/>
      <c r="L254" s="27"/>
      <c r="M254" s="43" t="s">
        <v>1890</v>
      </c>
      <c r="N254" s="43"/>
    </row>
    <row r="255" spans="1:14" s="90" customFormat="1" ht="80.099999999999994" customHeight="1" x14ac:dyDescent="0.25">
      <c r="A255" s="100" t="s">
        <v>765</v>
      </c>
      <c r="B255" s="103" t="s">
        <v>2311</v>
      </c>
      <c r="C255" s="103"/>
      <c r="D255" s="103"/>
      <c r="E255" s="109" t="s">
        <v>1881</v>
      </c>
      <c r="F255" s="109" t="s">
        <v>1882</v>
      </c>
      <c r="G255" s="27" t="s">
        <v>1871</v>
      </c>
      <c r="H255" s="27" t="s">
        <v>1872</v>
      </c>
      <c r="I255" s="27" t="s">
        <v>1883</v>
      </c>
      <c r="J255" s="43"/>
      <c r="K255" s="43"/>
      <c r="L255" s="73"/>
      <c r="M255" s="43" t="s">
        <v>1890</v>
      </c>
      <c r="N255" s="43"/>
    </row>
    <row r="256" spans="1:14" s="90" customFormat="1" ht="80.099999999999994" customHeight="1" x14ac:dyDescent="0.25">
      <c r="A256" s="99" t="s">
        <v>409</v>
      </c>
      <c r="B256" s="103" t="s">
        <v>2310</v>
      </c>
      <c r="C256" s="103"/>
      <c r="D256" s="103"/>
      <c r="E256" s="109" t="s">
        <v>1884</v>
      </c>
      <c r="F256" s="109" t="s">
        <v>1885</v>
      </c>
      <c r="G256" s="27" t="s">
        <v>1871</v>
      </c>
      <c r="H256" s="27" t="s">
        <v>1872</v>
      </c>
      <c r="I256" s="27" t="s">
        <v>1886</v>
      </c>
      <c r="J256" s="43"/>
      <c r="K256" s="43"/>
      <c r="L256" s="73"/>
      <c r="M256" s="43" t="s">
        <v>1890</v>
      </c>
      <c r="N256" s="43"/>
    </row>
    <row r="257" spans="1:14" s="90" customFormat="1" ht="80.099999999999994" customHeight="1" x14ac:dyDescent="0.25">
      <c r="A257" s="110" t="s">
        <v>72</v>
      </c>
      <c r="B257" s="103" t="s">
        <v>2309</v>
      </c>
      <c r="C257" s="103"/>
      <c r="D257" s="103"/>
      <c r="E257" s="109" t="s">
        <v>1887</v>
      </c>
      <c r="F257" s="109" t="s">
        <v>1888</v>
      </c>
      <c r="G257" s="27" t="s">
        <v>1871</v>
      </c>
      <c r="H257" s="27" t="s">
        <v>1872</v>
      </c>
      <c r="I257" s="27" t="s">
        <v>1889</v>
      </c>
      <c r="J257" s="43"/>
      <c r="K257" s="43"/>
      <c r="L257" s="73"/>
      <c r="M257" s="43" t="s">
        <v>1890</v>
      </c>
      <c r="N257" s="43"/>
    </row>
    <row r="258" spans="1:14" s="90" customFormat="1" ht="80.099999999999994" customHeight="1" x14ac:dyDescent="0.25">
      <c r="A258" s="110" t="s">
        <v>272</v>
      </c>
      <c r="B258" s="103" t="s">
        <v>2308</v>
      </c>
      <c r="C258" s="103"/>
      <c r="D258" s="103"/>
      <c r="E258" s="109" t="s">
        <v>1891</v>
      </c>
      <c r="F258" s="109" t="s">
        <v>1892</v>
      </c>
      <c r="G258" s="27" t="s">
        <v>1871</v>
      </c>
      <c r="H258" s="27" t="s">
        <v>1872</v>
      </c>
      <c r="I258" s="27" t="s">
        <v>1893</v>
      </c>
      <c r="J258" s="43"/>
      <c r="K258" s="43"/>
      <c r="L258" s="73"/>
      <c r="M258" s="43" t="s">
        <v>1890</v>
      </c>
      <c r="N258" s="43"/>
    </row>
    <row r="259" spans="1:14" s="90" customFormat="1" ht="80.099999999999994" customHeight="1" x14ac:dyDescent="0.25">
      <c r="A259" s="110" t="s">
        <v>248</v>
      </c>
      <c r="B259" s="103" t="s">
        <v>2307</v>
      </c>
      <c r="C259" s="103"/>
      <c r="D259" s="103"/>
      <c r="E259" s="109" t="s">
        <v>1894</v>
      </c>
      <c r="F259" s="109" t="s">
        <v>1895</v>
      </c>
      <c r="G259" s="27" t="s">
        <v>1871</v>
      </c>
      <c r="H259" s="27" t="s">
        <v>1872</v>
      </c>
      <c r="I259" s="27" t="s">
        <v>1896</v>
      </c>
      <c r="J259" s="43"/>
      <c r="K259" s="43"/>
      <c r="L259" s="73"/>
      <c r="M259" s="43" t="s">
        <v>1890</v>
      </c>
      <c r="N259" s="43"/>
    </row>
    <row r="260" spans="1:14" s="90" customFormat="1" ht="80.099999999999994" customHeight="1" x14ac:dyDescent="0.25">
      <c r="A260" s="110" t="s">
        <v>57</v>
      </c>
      <c r="B260" s="103" t="s">
        <v>2306</v>
      </c>
      <c r="C260" s="103"/>
      <c r="D260" s="103"/>
      <c r="E260" s="103" t="s">
        <v>1897</v>
      </c>
      <c r="F260" s="109" t="s">
        <v>1898</v>
      </c>
      <c r="G260" s="27" t="s">
        <v>1871</v>
      </c>
      <c r="H260" s="27" t="s">
        <v>1872</v>
      </c>
      <c r="I260" s="27" t="s">
        <v>1899</v>
      </c>
      <c r="J260" s="43"/>
      <c r="K260" s="43"/>
      <c r="L260" s="73"/>
      <c r="M260" s="43" t="s">
        <v>1890</v>
      </c>
      <c r="N260" s="43"/>
    </row>
    <row r="261" spans="1:14" s="90" customFormat="1" ht="80.099999999999994" customHeight="1" x14ac:dyDescent="0.25">
      <c r="A261" s="110" t="s">
        <v>1900</v>
      </c>
      <c r="B261" s="103" t="s">
        <v>2305</v>
      </c>
      <c r="C261" s="103"/>
      <c r="D261" s="103"/>
      <c r="E261" s="103" t="s">
        <v>1901</v>
      </c>
      <c r="F261" s="109" t="s">
        <v>1902</v>
      </c>
      <c r="G261" s="27" t="s">
        <v>1871</v>
      </c>
      <c r="H261" s="27" t="s">
        <v>1872</v>
      </c>
      <c r="I261" s="27" t="s">
        <v>1903</v>
      </c>
      <c r="J261" s="43"/>
      <c r="K261" s="43"/>
      <c r="L261" s="73"/>
      <c r="M261" s="43" t="s">
        <v>1890</v>
      </c>
      <c r="N261" s="43"/>
    </row>
    <row r="262" spans="1:14" s="90" customFormat="1" ht="80.099999999999994" customHeight="1" x14ac:dyDescent="0.25">
      <c r="A262" s="110" t="s">
        <v>2191</v>
      </c>
      <c r="B262" s="103" t="s">
        <v>2304</v>
      </c>
      <c r="C262" s="103"/>
      <c r="D262" s="103"/>
      <c r="E262" s="103" t="s">
        <v>2192</v>
      </c>
      <c r="F262" s="109" t="s">
        <v>2193</v>
      </c>
      <c r="G262" s="27" t="s">
        <v>2194</v>
      </c>
      <c r="H262" s="27" t="s">
        <v>2195</v>
      </c>
      <c r="I262" s="37"/>
      <c r="J262" s="37"/>
      <c r="K262" s="43"/>
      <c r="L262" s="37" t="s">
        <v>2319</v>
      </c>
      <c r="M262" t="s">
        <v>2196</v>
      </c>
      <c r="N262" s="43"/>
    </row>
    <row r="263" spans="1:14" s="90" customFormat="1" ht="80.099999999999994" customHeight="1" x14ac:dyDescent="0.25">
      <c r="A263" s="110" t="s">
        <v>2302</v>
      </c>
      <c r="B263" s="103" t="s">
        <v>2303</v>
      </c>
      <c r="C263" s="103"/>
      <c r="D263" s="103"/>
      <c r="E263" s="103" t="s">
        <v>2197</v>
      </c>
      <c r="F263" s="109" t="s">
        <v>2198</v>
      </c>
      <c r="G263" s="101" t="s">
        <v>2323</v>
      </c>
      <c r="H263" s="43"/>
      <c r="I263" s="43"/>
      <c r="J263" s="43"/>
      <c r="K263" s="43"/>
      <c r="L263" s="37" t="s">
        <v>2199</v>
      </c>
      <c r="M263" s="37" t="s">
        <v>2200</v>
      </c>
      <c r="N263" s="43"/>
    </row>
    <row r="264" spans="1:14" s="90" customFormat="1" ht="80.099999999999994" customHeight="1" x14ac:dyDescent="0.25">
      <c r="A264" s="110" t="s">
        <v>49</v>
      </c>
      <c r="B264" s="103" t="s">
        <v>2301</v>
      </c>
      <c r="C264" s="103"/>
      <c r="D264" s="103"/>
      <c r="E264" s="109" t="s">
        <v>2201</v>
      </c>
      <c r="F264" s="109" t="s">
        <v>2202</v>
      </c>
      <c r="G264" s="37"/>
      <c r="H264" s="43"/>
      <c r="I264" s="43"/>
      <c r="J264" s="43"/>
      <c r="K264" s="43"/>
      <c r="L264" s="73" t="s">
        <v>2203</v>
      </c>
      <c r="M264" s="37" t="s">
        <v>2204</v>
      </c>
      <c r="N264" s="43"/>
    </row>
    <row r="265" spans="1:14" s="90" customFormat="1" ht="80.099999999999994" customHeight="1" x14ac:dyDescent="0.25">
      <c r="A265" s="110" t="s">
        <v>53</v>
      </c>
      <c r="B265" s="103" t="s">
        <v>2317</v>
      </c>
      <c r="C265" s="103"/>
      <c r="D265" s="103"/>
      <c r="E265" s="103" t="s">
        <v>2205</v>
      </c>
      <c r="F265" s="103" t="s">
        <v>2206</v>
      </c>
      <c r="G265" s="27" t="s">
        <v>2207</v>
      </c>
      <c r="H265" s="43"/>
      <c r="I265" s="43"/>
      <c r="J265" s="43"/>
      <c r="K265" s="43"/>
      <c r="L265" s="73" t="s">
        <v>2208</v>
      </c>
      <c r="M265" s="37" t="s">
        <v>2209</v>
      </c>
      <c r="N265" s="43"/>
    </row>
    <row r="266" spans="1:14" s="90" customFormat="1" ht="80.099999999999994" customHeight="1" x14ac:dyDescent="0.25">
      <c r="A266" s="110" t="s">
        <v>622</v>
      </c>
      <c r="B266" s="103" t="s">
        <v>2316</v>
      </c>
      <c r="C266" s="103"/>
      <c r="D266" s="103"/>
      <c r="E266" s="103" t="s">
        <v>2210</v>
      </c>
      <c r="F266" s="103" t="s">
        <v>2211</v>
      </c>
      <c r="G266" s="27" t="s">
        <v>2212</v>
      </c>
      <c r="H266" s="43"/>
      <c r="I266" s="43"/>
      <c r="J266" s="43"/>
      <c r="K266" s="43"/>
      <c r="L266" s="37" t="s">
        <v>2213</v>
      </c>
      <c r="M266" s="37" t="s">
        <v>2214</v>
      </c>
      <c r="N266" s="43"/>
    </row>
    <row r="267" spans="1:14" s="90" customFormat="1" ht="80.099999999999994" customHeight="1" x14ac:dyDescent="0.25">
      <c r="A267" s="110" t="s">
        <v>775</v>
      </c>
      <c r="B267" s="103" t="s">
        <v>2215</v>
      </c>
      <c r="C267" s="103"/>
      <c r="D267" s="103"/>
      <c r="E267" s="103" t="s">
        <v>2216</v>
      </c>
      <c r="F267" s="103" t="s">
        <v>2217</v>
      </c>
      <c r="G267" s="27" t="s">
        <v>2218</v>
      </c>
      <c r="H267" s="43"/>
      <c r="I267" s="43"/>
      <c r="J267" s="43"/>
      <c r="K267" s="43"/>
      <c r="L267" s="37" t="s">
        <v>2219</v>
      </c>
      <c r="M267" s="37" t="s">
        <v>2220</v>
      </c>
      <c r="N267" s="43"/>
    </row>
    <row r="268" spans="1:14" s="90" customFormat="1" ht="80.099999999999994" customHeight="1" x14ac:dyDescent="0.25">
      <c r="A268" s="110" t="s">
        <v>1874</v>
      </c>
      <c r="B268" s="103" t="s">
        <v>2221</v>
      </c>
      <c r="C268" s="103"/>
      <c r="D268" s="103"/>
      <c r="E268" s="109" t="s">
        <v>2222</v>
      </c>
      <c r="F268" s="109" t="s">
        <v>2223</v>
      </c>
      <c r="G268" s="94" t="s">
        <v>2294</v>
      </c>
      <c r="H268" s="94" t="s">
        <v>2295</v>
      </c>
      <c r="I268" s="94" t="s">
        <v>2224</v>
      </c>
      <c r="J268" s="43"/>
      <c r="K268" s="43"/>
      <c r="L268" s="37" t="s">
        <v>2225</v>
      </c>
      <c r="M268" t="s">
        <v>2226</v>
      </c>
      <c r="N268" s="43"/>
    </row>
    <row r="269" spans="1:14" s="90" customFormat="1" ht="80.099999999999994" customHeight="1" x14ac:dyDescent="0.25">
      <c r="A269" s="110" t="s">
        <v>765</v>
      </c>
      <c r="B269" s="103" t="s">
        <v>2227</v>
      </c>
      <c r="C269" s="103"/>
      <c r="D269" s="103"/>
      <c r="E269" s="103" t="s">
        <v>2228</v>
      </c>
      <c r="F269" s="109" t="s">
        <v>2229</v>
      </c>
      <c r="G269" s="27" t="s">
        <v>2230</v>
      </c>
      <c r="H269" s="43"/>
      <c r="I269" s="43"/>
      <c r="J269" s="43"/>
      <c r="K269" s="43"/>
      <c r="L269" s="37" t="s">
        <v>2231</v>
      </c>
      <c r="M269" t="s">
        <v>2232</v>
      </c>
      <c r="N269" s="43"/>
    </row>
    <row r="270" spans="1:14" s="90" customFormat="1" ht="80.099999999999994" customHeight="1" x14ac:dyDescent="0.25">
      <c r="A270" s="110" t="s">
        <v>1874</v>
      </c>
      <c r="B270" s="103" t="s">
        <v>2233</v>
      </c>
      <c r="C270" s="103"/>
      <c r="D270" s="103"/>
      <c r="E270" s="103" t="s">
        <v>2234</v>
      </c>
      <c r="F270" s="109" t="s">
        <v>2235</v>
      </c>
      <c r="G270" s="94" t="s">
        <v>2297</v>
      </c>
      <c r="H270" s="94" t="s">
        <v>2296</v>
      </c>
      <c r="I270" s="43"/>
      <c r="J270" s="43"/>
      <c r="K270" s="43"/>
      <c r="L270" s="37" t="s">
        <v>2236</v>
      </c>
      <c r="M270" t="s">
        <v>2237</v>
      </c>
      <c r="N270" s="43"/>
    </row>
    <row r="271" spans="1:14" s="90" customFormat="1" ht="80.099999999999994" customHeight="1" x14ac:dyDescent="0.25">
      <c r="A271" s="110" t="s">
        <v>383</v>
      </c>
      <c r="B271" s="103" t="s">
        <v>2300</v>
      </c>
      <c r="C271" s="103"/>
      <c r="D271" s="103"/>
      <c r="E271" s="109" t="s">
        <v>2238</v>
      </c>
      <c r="F271" s="103" t="s">
        <v>2239</v>
      </c>
      <c r="G271" s="27" t="s">
        <v>2240</v>
      </c>
      <c r="H271" s="27" t="s">
        <v>2241</v>
      </c>
      <c r="I271" s="43"/>
      <c r="J271" s="43"/>
      <c r="K271" s="43"/>
      <c r="L271" s="73"/>
      <c r="M271" s="37" t="s">
        <v>2242</v>
      </c>
      <c r="N271" s="43"/>
    </row>
    <row r="272" spans="1:14" s="90" customFormat="1" ht="80.099999999999994" customHeight="1" x14ac:dyDescent="0.25">
      <c r="A272" s="110" t="s">
        <v>178</v>
      </c>
      <c r="B272" s="103" t="s">
        <v>2318</v>
      </c>
      <c r="C272" s="103"/>
      <c r="D272" s="103"/>
      <c r="E272" s="109" t="s">
        <v>2243</v>
      </c>
      <c r="F272" s="109" t="s">
        <v>2244</v>
      </c>
      <c r="G272" s="27" t="s">
        <v>2245</v>
      </c>
      <c r="H272" s="43"/>
      <c r="I272" s="43"/>
      <c r="J272" s="43"/>
      <c r="K272" s="43"/>
      <c r="L272" s="37" t="s">
        <v>2246</v>
      </c>
      <c r="M272" t="s">
        <v>2247</v>
      </c>
      <c r="N272" s="43"/>
    </row>
    <row r="273" spans="1:14" s="90" customFormat="1" ht="80.099999999999994" customHeight="1" x14ac:dyDescent="0.25">
      <c r="A273" s="110" t="s">
        <v>679</v>
      </c>
      <c r="B273" s="103" t="s">
        <v>2248</v>
      </c>
      <c r="C273" s="103"/>
      <c r="D273" s="103"/>
      <c r="E273" s="109" t="s">
        <v>2249</v>
      </c>
      <c r="F273" s="103" t="s">
        <v>2250</v>
      </c>
      <c r="G273" s="27" t="s">
        <v>2251</v>
      </c>
      <c r="H273" s="27" t="s">
        <v>2252</v>
      </c>
      <c r="I273" s="43"/>
      <c r="J273" s="43"/>
      <c r="K273" s="43"/>
      <c r="L273" s="37" t="s">
        <v>2253</v>
      </c>
      <c r="M273" s="37" t="s">
        <v>2254</v>
      </c>
      <c r="N273" s="43"/>
    </row>
    <row r="274" spans="1:14" s="90" customFormat="1" ht="80.099999999999994" customHeight="1" x14ac:dyDescent="0.25">
      <c r="A274" s="110" t="s">
        <v>409</v>
      </c>
      <c r="B274" s="103" t="s">
        <v>2255</v>
      </c>
      <c r="C274" s="103"/>
      <c r="D274" s="103"/>
      <c r="E274" s="103" t="s">
        <v>2256</v>
      </c>
      <c r="F274" s="103" t="s">
        <v>2257</v>
      </c>
      <c r="G274" s="27" t="s">
        <v>2258</v>
      </c>
      <c r="H274" s="37"/>
      <c r="I274" s="43"/>
      <c r="J274" s="43"/>
      <c r="K274" s="43"/>
      <c r="L274" s="73" t="s">
        <v>2259</v>
      </c>
      <c r="M274" s="37" t="s">
        <v>2260</v>
      </c>
      <c r="N274" s="43"/>
    </row>
    <row r="275" spans="1:14" s="90" customFormat="1" ht="80.099999999999994" customHeight="1" x14ac:dyDescent="0.25">
      <c r="A275" s="110" t="s">
        <v>354</v>
      </c>
      <c r="B275" s="103" t="s">
        <v>2261</v>
      </c>
      <c r="C275" s="103"/>
      <c r="D275" s="103"/>
      <c r="E275" s="109" t="s">
        <v>2262</v>
      </c>
      <c r="F275" s="109" t="s">
        <v>2263</v>
      </c>
      <c r="G275" s="27" t="s">
        <v>2264</v>
      </c>
      <c r="H275" s="27" t="s">
        <v>2265</v>
      </c>
      <c r="I275" s="27" t="s">
        <v>2266</v>
      </c>
      <c r="J275" s="43"/>
      <c r="K275" s="43"/>
      <c r="L275" s="37" t="s">
        <v>2267</v>
      </c>
      <c r="M275" s="37" t="s">
        <v>2268</v>
      </c>
      <c r="N275" s="43"/>
    </row>
    <row r="276" spans="1:14" s="90" customFormat="1" ht="80.099999999999994" customHeight="1" x14ac:dyDescent="0.25">
      <c r="A276" s="110" t="s">
        <v>347</v>
      </c>
      <c r="B276" s="103" t="s">
        <v>2269</v>
      </c>
      <c r="C276" s="103"/>
      <c r="D276" s="103"/>
      <c r="E276" s="103" t="s">
        <v>2270</v>
      </c>
      <c r="F276" s="109" t="s">
        <v>2271</v>
      </c>
      <c r="G276" s="27" t="s">
        <v>2272</v>
      </c>
      <c r="H276" s="27" t="s">
        <v>2273</v>
      </c>
      <c r="I276" s="43"/>
      <c r="J276" s="43"/>
      <c r="K276" s="43"/>
      <c r="L276" s="37" t="s">
        <v>2274</v>
      </c>
      <c r="M276" t="s">
        <v>2275</v>
      </c>
      <c r="N276" s="43"/>
    </row>
    <row r="277" spans="1:14" s="90" customFormat="1" ht="80.099999999999994" customHeight="1" x14ac:dyDescent="0.25">
      <c r="A277" s="110" t="s">
        <v>775</v>
      </c>
      <c r="B277" s="103" t="s">
        <v>2276</v>
      </c>
      <c r="C277" s="103"/>
      <c r="D277" s="103"/>
      <c r="E277" s="103" t="s">
        <v>2277</v>
      </c>
      <c r="F277" s="103" t="s">
        <v>2278</v>
      </c>
      <c r="G277" s="27" t="s">
        <v>2258</v>
      </c>
      <c r="H277" s="27" t="s">
        <v>2279</v>
      </c>
      <c r="I277" s="43"/>
      <c r="J277" s="43"/>
      <c r="K277" s="43"/>
      <c r="L277" s="73" t="s">
        <v>2280</v>
      </c>
      <c r="M277" s="37" t="s">
        <v>2281</v>
      </c>
      <c r="N277" s="43"/>
    </row>
    <row r="278" spans="1:14" s="90" customFormat="1" ht="80.099999999999994" customHeight="1" x14ac:dyDescent="0.25">
      <c r="A278" s="110" t="s">
        <v>72</v>
      </c>
      <c r="B278" s="103" t="s">
        <v>2282</v>
      </c>
      <c r="C278" s="103"/>
      <c r="D278" s="103"/>
      <c r="E278" s="103" t="s">
        <v>2283</v>
      </c>
      <c r="F278" s="103" t="s">
        <v>2284</v>
      </c>
      <c r="G278" s="27" t="s">
        <v>2285</v>
      </c>
      <c r="H278" s="27" t="s">
        <v>2273</v>
      </c>
      <c r="I278" s="43"/>
      <c r="J278" s="43"/>
      <c r="K278" s="43"/>
      <c r="L278" s="37" t="s">
        <v>2286</v>
      </c>
      <c r="M278" s="37" t="s">
        <v>2287</v>
      </c>
      <c r="N278" s="43"/>
    </row>
    <row r="279" spans="1:14" s="90" customFormat="1" ht="80.099999999999994" customHeight="1" x14ac:dyDescent="0.25">
      <c r="A279" s="110" t="s">
        <v>347</v>
      </c>
      <c r="B279" s="103" t="s">
        <v>2288</v>
      </c>
      <c r="C279" s="103"/>
      <c r="D279" s="103"/>
      <c r="E279" s="109" t="s">
        <v>2289</v>
      </c>
      <c r="F279" s="109" t="s">
        <v>2290</v>
      </c>
      <c r="G279" s="27" t="s">
        <v>2291</v>
      </c>
      <c r="H279" s="27" t="s">
        <v>2291</v>
      </c>
      <c r="I279" s="43"/>
      <c r="J279" s="43"/>
      <c r="K279" s="43"/>
      <c r="L279" s="37" t="s">
        <v>2292</v>
      </c>
      <c r="M279" s="37" t="s">
        <v>2293</v>
      </c>
      <c r="N279" s="43"/>
    </row>
    <row r="280" spans="1:14" s="90" customFormat="1" ht="80.099999999999994" customHeight="1" x14ac:dyDescent="0.25">
      <c r="A280" s="110"/>
      <c r="B280" s="103"/>
      <c r="C280" s="103"/>
      <c r="D280" s="103"/>
      <c r="E280" s="103"/>
      <c r="F280" s="103"/>
      <c r="G280" s="43"/>
      <c r="H280" s="43"/>
      <c r="I280" s="43"/>
      <c r="J280" s="43"/>
      <c r="K280" s="43"/>
      <c r="L280" s="73"/>
      <c r="M280" s="43"/>
      <c r="N280" s="43"/>
    </row>
    <row r="281" spans="1:14" s="90" customFormat="1" ht="80.099999999999994" customHeight="1" x14ac:dyDescent="0.25">
      <c r="A281" s="110" t="s">
        <v>721</v>
      </c>
      <c r="B281" s="103" t="s">
        <v>2329</v>
      </c>
      <c r="C281" s="103"/>
      <c r="D281" s="103"/>
      <c r="E281" s="103" t="s">
        <v>2343</v>
      </c>
      <c r="F281" s="103"/>
      <c r="G281" s="27" t="s">
        <v>2330</v>
      </c>
      <c r="H281" s="27" t="s">
        <v>2331</v>
      </c>
      <c r="I281" s="27" t="s">
        <v>2342</v>
      </c>
      <c r="J281" s="27" t="s">
        <v>2344</v>
      </c>
      <c r="K281" s="43"/>
      <c r="L281" s="73" t="s">
        <v>2332</v>
      </c>
      <c r="M281" s="43" t="s">
        <v>2333</v>
      </c>
      <c r="N281" s="43"/>
    </row>
    <row r="282" spans="1:14" s="90" customFormat="1" ht="80.099999999999994" customHeight="1" x14ac:dyDescent="0.25">
      <c r="A282" s="110" t="s">
        <v>477</v>
      </c>
      <c r="B282" s="103" t="s">
        <v>2334</v>
      </c>
      <c r="C282" s="103"/>
      <c r="D282" s="103"/>
      <c r="E282" s="103" t="s">
        <v>2339</v>
      </c>
      <c r="F282" s="103" t="s">
        <v>2340</v>
      </c>
      <c r="G282" s="27" t="s">
        <v>2335</v>
      </c>
      <c r="H282" s="27" t="s">
        <v>2336</v>
      </c>
      <c r="I282" s="27" t="s">
        <v>2337</v>
      </c>
      <c r="J282" s="27" t="s">
        <v>2338</v>
      </c>
      <c r="K282" s="43"/>
      <c r="L282" s="73" t="s">
        <v>2341</v>
      </c>
      <c r="M282" s="43" t="s">
        <v>2333</v>
      </c>
      <c r="N282" s="43"/>
    </row>
    <row r="283" spans="1:14" s="90" customFormat="1" ht="80.099999999999994" customHeight="1" x14ac:dyDescent="0.25">
      <c r="A283" s="110" t="s">
        <v>749</v>
      </c>
      <c r="B283" s="103" t="s">
        <v>2348</v>
      </c>
      <c r="C283" s="103"/>
      <c r="D283" s="103"/>
      <c r="E283" s="103" t="s">
        <v>2350</v>
      </c>
      <c r="F283" s="103"/>
      <c r="G283" s="27" t="s">
        <v>2346</v>
      </c>
      <c r="H283" s="27" t="s">
        <v>2347</v>
      </c>
      <c r="I283" s="43"/>
      <c r="J283" s="43"/>
      <c r="K283" s="43"/>
      <c r="L283" s="73" t="s">
        <v>2349</v>
      </c>
      <c r="M283" s="43" t="s">
        <v>2333</v>
      </c>
      <c r="N283" s="43"/>
    </row>
    <row r="284" spans="1:14" s="90" customFormat="1" ht="80.099999999999994" customHeight="1" x14ac:dyDescent="0.25">
      <c r="A284" s="110"/>
      <c r="B284" s="103"/>
      <c r="C284" s="103"/>
      <c r="D284" s="103"/>
      <c r="E284" s="103"/>
      <c r="F284" s="103"/>
      <c r="G284" s="43"/>
      <c r="H284" s="43"/>
      <c r="I284" s="43"/>
      <c r="J284" s="43"/>
      <c r="K284" s="43"/>
      <c r="L284" s="73"/>
      <c r="M284" s="43"/>
      <c r="N284" s="43"/>
    </row>
    <row r="285" spans="1:14" s="90" customFormat="1" ht="80.099999999999994" customHeight="1" x14ac:dyDescent="0.25">
      <c r="A285" s="110"/>
      <c r="B285" s="103"/>
      <c r="C285" s="103"/>
      <c r="D285" s="103"/>
      <c r="E285" s="103"/>
      <c r="F285" s="103"/>
      <c r="G285" s="43"/>
      <c r="H285" s="43"/>
      <c r="I285" s="43"/>
      <c r="J285" s="43"/>
      <c r="K285" s="43"/>
      <c r="L285" s="73"/>
      <c r="M285" s="43"/>
      <c r="N285" s="43"/>
    </row>
    <row r="286" spans="1:14" s="90" customFormat="1" ht="80.099999999999994" customHeight="1" x14ac:dyDescent="0.25">
      <c r="A286" s="110"/>
      <c r="B286" s="103"/>
      <c r="C286" s="103"/>
      <c r="D286" s="103"/>
      <c r="E286" s="103"/>
      <c r="F286" s="103"/>
      <c r="G286" s="43"/>
      <c r="H286" s="43"/>
      <c r="I286" s="43"/>
      <c r="J286" s="43"/>
      <c r="K286" s="43"/>
      <c r="L286" s="73"/>
      <c r="M286" s="43"/>
      <c r="N286" s="43"/>
    </row>
    <row r="287" spans="1:14" s="90" customFormat="1" ht="80.099999999999994" customHeight="1" x14ac:dyDescent="0.25">
      <c r="A287" s="110"/>
      <c r="B287" s="103"/>
      <c r="C287" s="103"/>
      <c r="D287" s="103"/>
      <c r="E287" s="103"/>
      <c r="F287" s="103"/>
      <c r="G287" s="43"/>
      <c r="H287" s="43"/>
      <c r="I287" s="43"/>
      <c r="J287" s="43"/>
      <c r="K287" s="43"/>
      <c r="L287" s="73"/>
      <c r="M287" s="43"/>
      <c r="N287" s="43"/>
    </row>
    <row r="288" spans="1:14" s="90" customFormat="1" ht="80.099999999999994" customHeight="1" x14ac:dyDescent="0.25">
      <c r="A288" s="110"/>
      <c r="B288" s="103"/>
      <c r="C288" s="103"/>
      <c r="D288" s="103"/>
      <c r="E288" s="103"/>
      <c r="F288" s="103"/>
      <c r="G288" s="43"/>
      <c r="H288" s="43"/>
      <c r="I288" s="43"/>
      <c r="J288" s="43"/>
      <c r="K288" s="43"/>
      <c r="L288" s="73"/>
      <c r="M288" s="43"/>
      <c r="N288" s="43"/>
    </row>
    <row r="289" spans="1:14" s="90" customFormat="1" ht="80.099999999999994" customHeight="1" x14ac:dyDescent="0.25">
      <c r="A289" s="110"/>
      <c r="B289" s="103"/>
      <c r="C289" s="103"/>
      <c r="D289" s="103"/>
      <c r="E289" s="103"/>
      <c r="F289" s="103"/>
      <c r="G289" s="43"/>
      <c r="H289" s="43"/>
      <c r="I289" s="43"/>
      <c r="J289" s="43"/>
      <c r="K289" s="43"/>
      <c r="L289" s="73"/>
      <c r="M289" s="43"/>
      <c r="N289" s="43"/>
    </row>
    <row r="290" spans="1:14" s="90" customFormat="1" ht="80.099999999999994" customHeight="1" x14ac:dyDescent="0.25">
      <c r="A290" s="110"/>
      <c r="B290" s="103"/>
      <c r="C290" s="103"/>
      <c r="D290" s="103"/>
      <c r="E290" s="103"/>
      <c r="F290" s="103"/>
      <c r="G290" s="43"/>
      <c r="H290" s="43"/>
      <c r="I290" s="43"/>
      <c r="J290" s="43"/>
      <c r="K290" s="43"/>
      <c r="L290" s="73"/>
      <c r="M290" s="43"/>
      <c r="N290" s="43"/>
    </row>
    <row r="291" spans="1:14" s="90" customFormat="1" ht="80.099999999999994" customHeight="1" x14ac:dyDescent="0.25">
      <c r="A291" s="110"/>
      <c r="B291" s="103"/>
      <c r="C291" s="103"/>
      <c r="D291" s="103"/>
      <c r="E291" s="103"/>
      <c r="F291" s="103"/>
      <c r="G291" s="43"/>
      <c r="H291" s="43"/>
      <c r="I291" s="43"/>
      <c r="J291" s="43"/>
      <c r="K291" s="43"/>
      <c r="L291" s="73"/>
      <c r="M291" s="43"/>
      <c r="N291" s="43"/>
    </row>
    <row r="292" spans="1:14" s="90" customFormat="1" ht="15.75" x14ac:dyDescent="0.25">
      <c r="A292" s="110"/>
      <c r="B292" s="103"/>
      <c r="C292" s="103"/>
      <c r="D292" s="103"/>
      <c r="E292" s="103"/>
      <c r="F292" s="103"/>
      <c r="G292" s="43"/>
      <c r="H292" s="43"/>
      <c r="I292" s="43"/>
      <c r="J292" s="43"/>
      <c r="K292" s="43"/>
      <c r="L292" s="73"/>
      <c r="M292" s="43"/>
      <c r="N292" s="43"/>
    </row>
    <row r="293" spans="1:14" s="90" customFormat="1" ht="15.75" x14ac:dyDescent="0.25">
      <c r="A293" s="110"/>
      <c r="B293" s="103"/>
      <c r="C293" s="103"/>
      <c r="D293" s="103"/>
      <c r="E293" s="103"/>
      <c r="F293" s="103"/>
      <c r="G293" s="43"/>
      <c r="H293" s="43"/>
      <c r="I293" s="43"/>
      <c r="J293" s="43"/>
      <c r="K293" s="43"/>
      <c r="L293" s="73"/>
      <c r="M293" s="43"/>
      <c r="N293" s="43"/>
    </row>
    <row r="294" spans="1:14" s="90" customFormat="1" ht="15.75" x14ac:dyDescent="0.25">
      <c r="A294" s="110"/>
      <c r="B294" s="103"/>
      <c r="C294" s="103"/>
      <c r="D294" s="103"/>
      <c r="E294" s="103"/>
      <c r="F294" s="103"/>
      <c r="G294" s="43"/>
      <c r="H294" s="43"/>
      <c r="I294" s="43"/>
      <c r="J294" s="43"/>
      <c r="K294" s="43"/>
      <c r="L294" s="73"/>
      <c r="M294" s="43"/>
      <c r="N294" s="43"/>
    </row>
    <row r="295" spans="1:14" s="90" customFormat="1" ht="15.75" x14ac:dyDescent="0.25">
      <c r="A295" s="110"/>
      <c r="B295" s="103"/>
      <c r="C295" s="103"/>
      <c r="D295" s="103"/>
      <c r="E295" s="103"/>
      <c r="F295" s="103"/>
      <c r="G295" s="43"/>
      <c r="H295" s="43"/>
      <c r="I295" s="43"/>
      <c r="J295" s="43"/>
      <c r="K295" s="43"/>
      <c r="L295" s="73"/>
      <c r="M295" s="43"/>
      <c r="N295" s="43"/>
    </row>
    <row r="296" spans="1:14" s="90" customFormat="1" ht="15.75" x14ac:dyDescent="0.25">
      <c r="A296" s="110"/>
      <c r="B296" s="103"/>
      <c r="C296" s="103"/>
      <c r="D296" s="103"/>
      <c r="E296" s="103"/>
      <c r="F296" s="103"/>
      <c r="G296" s="43"/>
      <c r="H296" s="43"/>
      <c r="I296" s="43"/>
      <c r="J296" s="43"/>
      <c r="K296" s="43"/>
      <c r="L296" s="73"/>
      <c r="M296" s="43"/>
      <c r="N296" s="43"/>
    </row>
    <row r="297" spans="1:14" s="90" customFormat="1" ht="15.75" x14ac:dyDescent="0.25">
      <c r="A297" s="110"/>
      <c r="B297" s="103"/>
      <c r="C297" s="103"/>
      <c r="D297" s="103"/>
      <c r="E297" s="103"/>
      <c r="F297" s="103"/>
      <c r="G297" s="43"/>
      <c r="H297" s="43"/>
      <c r="I297" s="43"/>
      <c r="J297" s="43"/>
      <c r="K297" s="43"/>
      <c r="L297" s="73"/>
      <c r="M297" s="43"/>
      <c r="N297" s="43"/>
    </row>
    <row r="298" spans="1:14" s="90" customFormat="1" ht="15.75" x14ac:dyDescent="0.25">
      <c r="A298" s="110"/>
      <c r="B298" s="103"/>
      <c r="C298" s="103"/>
      <c r="D298" s="103"/>
      <c r="E298" s="103"/>
      <c r="F298" s="103"/>
      <c r="G298" s="43"/>
      <c r="H298" s="43"/>
      <c r="I298" s="43"/>
      <c r="J298" s="43"/>
      <c r="K298" s="43"/>
      <c r="L298" s="73"/>
      <c r="M298" s="43"/>
      <c r="N298" s="43"/>
    </row>
    <row r="299" spans="1:14" s="90" customFormat="1" ht="15.75" x14ac:dyDescent="0.25">
      <c r="A299" s="110"/>
      <c r="B299" s="103"/>
      <c r="C299" s="103"/>
      <c r="D299" s="103"/>
      <c r="E299" s="103"/>
      <c r="F299" s="103"/>
      <c r="G299" s="43"/>
      <c r="H299" s="43"/>
      <c r="I299" s="43"/>
      <c r="J299" s="43"/>
      <c r="K299" s="43"/>
      <c r="L299" s="73"/>
      <c r="M299" s="43"/>
      <c r="N299" s="43"/>
    </row>
    <row r="300" spans="1:14" s="90" customFormat="1" ht="15.75" x14ac:dyDescent="0.25">
      <c r="A300" s="110"/>
      <c r="B300" s="103"/>
      <c r="C300" s="103"/>
      <c r="D300" s="103"/>
      <c r="E300" s="103"/>
      <c r="F300" s="103"/>
      <c r="G300" s="43"/>
      <c r="H300" s="43"/>
      <c r="I300" s="43"/>
      <c r="J300" s="43"/>
      <c r="K300" s="43"/>
      <c r="L300" s="73"/>
      <c r="M300" s="43"/>
      <c r="N300" s="43"/>
    </row>
    <row r="301" spans="1:14" s="90" customFormat="1" ht="15.75" x14ac:dyDescent="0.25">
      <c r="A301" s="110"/>
      <c r="B301" s="103"/>
      <c r="C301" s="103"/>
      <c r="D301" s="103"/>
      <c r="E301" s="103"/>
      <c r="F301" s="103"/>
      <c r="G301" s="43"/>
      <c r="H301" s="43"/>
      <c r="I301" s="43"/>
      <c r="J301" s="43"/>
      <c r="K301" s="43"/>
      <c r="L301" s="73"/>
      <c r="M301" s="43"/>
      <c r="N301" s="43"/>
    </row>
    <row r="302" spans="1:14" s="90" customFormat="1" ht="15.75" x14ac:dyDescent="0.25">
      <c r="A302" s="110"/>
      <c r="B302" s="103"/>
      <c r="C302" s="103"/>
      <c r="D302" s="103"/>
      <c r="E302" s="103"/>
      <c r="F302" s="103"/>
      <c r="G302" s="43"/>
      <c r="H302" s="43"/>
      <c r="I302" s="43"/>
      <c r="J302" s="43"/>
      <c r="K302" s="43"/>
      <c r="L302" s="73"/>
      <c r="M302" s="43"/>
      <c r="N302" s="43"/>
    </row>
    <row r="303" spans="1:14" s="90" customFormat="1" ht="15.75" x14ac:dyDescent="0.25">
      <c r="A303" s="110"/>
      <c r="B303" s="103"/>
      <c r="C303" s="103"/>
      <c r="D303" s="103"/>
      <c r="E303" s="103"/>
      <c r="F303" s="103"/>
      <c r="G303" s="43"/>
      <c r="H303" s="43"/>
      <c r="I303" s="43"/>
      <c r="J303" s="43"/>
      <c r="K303" s="43"/>
      <c r="L303" s="73"/>
      <c r="M303" s="43"/>
      <c r="N303" s="43"/>
    </row>
    <row r="304" spans="1:14" s="90" customFormat="1" ht="15.75" x14ac:dyDescent="0.25">
      <c r="A304" s="110"/>
      <c r="B304" s="103"/>
      <c r="C304" s="103"/>
      <c r="D304" s="103"/>
      <c r="E304" s="103"/>
      <c r="F304" s="103"/>
      <c r="G304" s="43"/>
      <c r="H304" s="43"/>
      <c r="I304" s="43"/>
      <c r="J304" s="43"/>
      <c r="K304" s="43"/>
      <c r="L304" s="73"/>
      <c r="M304" s="43"/>
      <c r="N304" s="43"/>
    </row>
    <row r="305" spans="1:14" s="90" customFormat="1" ht="15.75" x14ac:dyDescent="0.25">
      <c r="A305" s="110"/>
      <c r="B305" s="103"/>
      <c r="C305" s="103"/>
      <c r="D305" s="103"/>
      <c r="E305" s="103"/>
      <c r="F305" s="103"/>
      <c r="G305" s="43"/>
      <c r="H305" s="43"/>
      <c r="I305" s="43"/>
      <c r="J305" s="43"/>
      <c r="K305" s="43"/>
      <c r="L305" s="73"/>
      <c r="M305" s="43"/>
      <c r="N305" s="43"/>
    </row>
    <row r="306" spans="1:14" s="90" customFormat="1" ht="15.75" x14ac:dyDescent="0.25">
      <c r="A306" s="110"/>
      <c r="B306" s="103"/>
      <c r="C306" s="103"/>
      <c r="D306" s="103"/>
      <c r="E306" s="103"/>
      <c r="F306" s="103"/>
      <c r="G306" s="43"/>
      <c r="H306" s="43"/>
      <c r="I306" s="43"/>
      <c r="J306" s="43"/>
      <c r="K306" s="43"/>
      <c r="L306" s="73"/>
      <c r="M306" s="43"/>
      <c r="N306" s="43"/>
    </row>
    <row r="307" spans="1:14" s="90" customFormat="1" ht="15.75" x14ac:dyDescent="0.25">
      <c r="A307" s="110"/>
      <c r="B307" s="103"/>
      <c r="C307" s="103"/>
      <c r="D307" s="103"/>
      <c r="E307" s="103"/>
      <c r="F307" s="103"/>
      <c r="G307" s="43"/>
      <c r="H307" s="43"/>
      <c r="I307" s="43"/>
      <c r="J307" s="43"/>
      <c r="K307" s="43"/>
      <c r="L307" s="73"/>
      <c r="M307" s="43"/>
      <c r="N307" s="43"/>
    </row>
    <row r="308" spans="1:14" s="90" customFormat="1" ht="15.75" x14ac:dyDescent="0.25">
      <c r="A308" s="110"/>
      <c r="B308" s="103"/>
      <c r="C308" s="103"/>
      <c r="D308" s="103"/>
      <c r="E308" s="103"/>
      <c r="F308" s="103"/>
      <c r="G308" s="43"/>
      <c r="H308" s="43"/>
      <c r="I308" s="43"/>
      <c r="J308" s="43"/>
      <c r="K308" s="43"/>
      <c r="L308" s="73"/>
      <c r="M308" s="43"/>
      <c r="N308" s="43"/>
    </row>
    <row r="309" spans="1:14" s="90" customFormat="1" ht="15.75" x14ac:dyDescent="0.25">
      <c r="A309" s="110"/>
      <c r="B309" s="103"/>
      <c r="C309" s="103"/>
      <c r="D309" s="103"/>
      <c r="E309" s="103"/>
      <c r="F309" s="103"/>
      <c r="G309" s="43"/>
      <c r="H309" s="43"/>
      <c r="I309" s="43"/>
      <c r="J309" s="43"/>
      <c r="K309" s="43"/>
      <c r="L309" s="73"/>
      <c r="M309" s="43"/>
      <c r="N309" s="43"/>
    </row>
    <row r="310" spans="1:14" s="90" customFormat="1" ht="15.75" x14ac:dyDescent="0.25">
      <c r="A310" s="110"/>
      <c r="B310" s="103"/>
      <c r="C310" s="103"/>
      <c r="D310" s="103"/>
      <c r="E310" s="103"/>
      <c r="F310" s="103"/>
      <c r="G310" s="43"/>
      <c r="H310" s="43"/>
      <c r="I310" s="43"/>
      <c r="J310" s="43"/>
      <c r="K310" s="43"/>
      <c r="L310" s="73"/>
      <c r="M310" s="43"/>
      <c r="N310" s="43"/>
    </row>
    <row r="311" spans="1:14" s="90" customFormat="1" ht="15.75" x14ac:dyDescent="0.25">
      <c r="A311" s="110"/>
      <c r="B311" s="103"/>
      <c r="C311" s="103"/>
      <c r="D311" s="103"/>
      <c r="E311" s="103"/>
      <c r="F311" s="103"/>
      <c r="G311" s="43"/>
      <c r="H311" s="43"/>
      <c r="I311" s="43"/>
      <c r="J311" s="43"/>
      <c r="K311" s="43"/>
      <c r="L311" s="73"/>
      <c r="M311" s="43"/>
      <c r="N311" s="43"/>
    </row>
    <row r="312" spans="1:14" s="90" customFormat="1" ht="15.75" x14ac:dyDescent="0.25">
      <c r="A312" s="110"/>
      <c r="B312" s="103"/>
      <c r="C312" s="103"/>
      <c r="D312" s="103"/>
      <c r="E312" s="103"/>
      <c r="F312" s="103"/>
      <c r="G312" s="43"/>
      <c r="H312" s="43"/>
      <c r="I312" s="43"/>
      <c r="J312" s="43"/>
      <c r="K312" s="43"/>
      <c r="L312" s="73"/>
      <c r="M312" s="43"/>
      <c r="N312" s="43"/>
    </row>
    <row r="313" spans="1:14" s="90" customFormat="1" ht="15.75" x14ac:dyDescent="0.25">
      <c r="A313" s="110"/>
      <c r="B313" s="103"/>
      <c r="C313" s="103"/>
      <c r="D313" s="103"/>
      <c r="E313" s="103"/>
      <c r="F313" s="103"/>
      <c r="G313" s="43"/>
      <c r="H313" s="43"/>
      <c r="I313" s="43"/>
      <c r="J313" s="43"/>
      <c r="K313" s="43"/>
      <c r="L313" s="73"/>
      <c r="M313" s="43"/>
      <c r="N313" s="43"/>
    </row>
    <row r="314" spans="1:14" s="90" customFormat="1" ht="80.099999999999994" customHeight="1" x14ac:dyDescent="0.25">
      <c r="A314" s="108" t="s">
        <v>1843</v>
      </c>
      <c r="B314" s="103" t="s">
        <v>1844</v>
      </c>
      <c r="C314" s="103"/>
      <c r="D314" s="103"/>
      <c r="E314" s="103" t="s">
        <v>2328</v>
      </c>
      <c r="F314" s="103" t="s">
        <v>2324</v>
      </c>
      <c r="G314" s="19"/>
      <c r="H314" s="19"/>
      <c r="I314" s="19"/>
      <c r="J314" s="19"/>
      <c r="K314" s="19"/>
      <c r="L314" s="15" t="s">
        <v>1845</v>
      </c>
      <c r="M314" s="19" t="s">
        <v>2325</v>
      </c>
      <c r="N314" s="43"/>
    </row>
    <row r="315" spans="1:14" s="90" customFormat="1" ht="15.75" x14ac:dyDescent="0.25">
      <c r="A315" s="110"/>
      <c r="B315" s="103"/>
      <c r="C315" s="103"/>
      <c r="D315" s="103"/>
      <c r="E315" s="103"/>
      <c r="F315" s="103"/>
      <c r="G315" s="43"/>
      <c r="H315" s="43"/>
      <c r="I315" s="43"/>
      <c r="J315" s="43"/>
      <c r="K315" s="43"/>
      <c r="L315" s="73"/>
      <c r="M315" s="43"/>
      <c r="N315" s="43"/>
    </row>
    <row r="316" spans="1:14" s="90" customFormat="1" ht="14.25" customHeight="1" x14ac:dyDescent="0.25">
      <c r="A316" s="110"/>
      <c r="B316" s="103"/>
      <c r="C316" s="103"/>
      <c r="D316" s="103"/>
      <c r="E316" s="103"/>
      <c r="F316" s="103"/>
      <c r="G316" s="43"/>
      <c r="H316" s="43"/>
      <c r="I316" s="43"/>
      <c r="J316" s="43"/>
      <c r="K316" s="43"/>
      <c r="L316" s="28" t="s">
        <v>1047</v>
      </c>
      <c r="M316" s="43"/>
      <c r="N316" s="43"/>
    </row>
    <row r="317" spans="1:14" s="90" customFormat="1" hidden="1" x14ac:dyDescent="0.25">
      <c r="A317" s="109"/>
      <c r="B317" s="109"/>
      <c r="C317" s="109"/>
      <c r="D317" s="109"/>
      <c r="E317" s="109"/>
      <c r="F317" s="109"/>
      <c r="G317" s="36"/>
      <c r="H317" s="36"/>
      <c r="I317" s="36"/>
      <c r="J317" s="36"/>
      <c r="K317" s="36"/>
      <c r="L317" s="36"/>
      <c r="M317" s="36"/>
    </row>
    <row r="318" spans="1:14" s="90" customFormat="1" hidden="1" x14ac:dyDescent="0.25">
      <c r="A318" s="109"/>
      <c r="B318" s="109"/>
      <c r="C318" s="109"/>
      <c r="D318" s="109"/>
      <c r="E318" s="109"/>
      <c r="F318" s="109"/>
      <c r="G318" s="36"/>
      <c r="H318" s="36"/>
      <c r="I318" s="36"/>
      <c r="J318" s="36"/>
      <c r="K318" s="36"/>
      <c r="L318" s="36"/>
      <c r="M318" s="36"/>
    </row>
    <row r="319" spans="1:14" s="90" customFormat="1" hidden="1" x14ac:dyDescent="0.25">
      <c r="A319" s="109"/>
      <c r="B319" s="109"/>
      <c r="C319" s="109"/>
      <c r="D319" s="109"/>
      <c r="E319" s="109"/>
      <c r="F319" s="109"/>
      <c r="G319" s="36"/>
      <c r="H319" s="36"/>
      <c r="I319" s="36"/>
      <c r="J319" s="36"/>
      <c r="K319" s="36"/>
      <c r="L319" s="36"/>
      <c r="M319" s="36"/>
    </row>
    <row r="320" spans="1:14" s="90" customFormat="1" hidden="1" x14ac:dyDescent="0.25">
      <c r="A320" s="109"/>
      <c r="B320" s="109"/>
      <c r="C320" s="109"/>
      <c r="D320" s="109"/>
      <c r="E320" s="109"/>
      <c r="F320" s="109"/>
      <c r="G320" s="36"/>
      <c r="H320" s="36"/>
      <c r="I320" s="36"/>
      <c r="J320" s="36"/>
      <c r="K320" s="36"/>
      <c r="L320" s="36"/>
      <c r="M320" s="36"/>
    </row>
    <row r="321" spans="1:13" s="90" customFormat="1" hidden="1" x14ac:dyDescent="0.25">
      <c r="A321" s="109"/>
      <c r="B321" s="109"/>
      <c r="C321" s="109"/>
      <c r="D321" s="109"/>
      <c r="E321" s="109"/>
      <c r="F321" s="109"/>
      <c r="G321" s="36"/>
      <c r="H321" s="36"/>
      <c r="I321" s="36"/>
      <c r="J321" s="36"/>
      <c r="K321" s="36"/>
      <c r="L321" s="36"/>
      <c r="M321" s="36"/>
    </row>
    <row r="322" spans="1:13" s="90" customFormat="1" hidden="1" x14ac:dyDescent="0.25">
      <c r="A322" s="109"/>
      <c r="B322" s="109"/>
      <c r="C322" s="109"/>
      <c r="D322" s="109"/>
      <c r="E322" s="109"/>
      <c r="F322" s="109"/>
      <c r="G322" s="36"/>
      <c r="H322" s="36"/>
      <c r="I322" s="36"/>
      <c r="J322" s="36"/>
      <c r="K322" s="36"/>
      <c r="L322" s="36"/>
      <c r="M322" s="36"/>
    </row>
    <row r="323" spans="1:13" s="90" customFormat="1" hidden="1" x14ac:dyDescent="0.25">
      <c r="A323" s="109"/>
      <c r="B323" s="109"/>
      <c r="C323" s="109"/>
      <c r="D323" s="109"/>
      <c r="E323" s="109"/>
      <c r="F323" s="109"/>
      <c r="G323" s="36"/>
      <c r="H323" s="36"/>
      <c r="I323" s="36"/>
      <c r="J323" s="36"/>
      <c r="K323" s="36"/>
      <c r="L323" s="36"/>
      <c r="M323" s="36"/>
    </row>
    <row r="324" spans="1:13" s="90" customFormat="1" hidden="1" x14ac:dyDescent="0.25">
      <c r="A324" s="109"/>
      <c r="B324" s="109"/>
      <c r="C324" s="109"/>
      <c r="D324" s="109"/>
      <c r="E324" s="109"/>
      <c r="F324" s="109"/>
      <c r="G324" s="36"/>
      <c r="H324" s="36"/>
      <c r="I324" s="36"/>
      <c r="J324" s="36"/>
      <c r="K324" s="36"/>
      <c r="L324" s="36"/>
      <c r="M324" s="36"/>
    </row>
    <row r="325" spans="1:13" s="90" customFormat="1" hidden="1" x14ac:dyDescent="0.25">
      <c r="A325" s="109"/>
      <c r="B325" s="109"/>
      <c r="C325" s="109"/>
      <c r="D325" s="109"/>
      <c r="E325" s="109"/>
      <c r="F325" s="109"/>
      <c r="G325" s="36"/>
      <c r="H325" s="36"/>
      <c r="I325" s="36"/>
      <c r="J325" s="36"/>
      <c r="K325" s="36"/>
      <c r="L325" s="36"/>
      <c r="M325" s="36"/>
    </row>
    <row r="326" spans="1:13" s="90" customFormat="1" hidden="1" x14ac:dyDescent="0.25">
      <c r="A326" s="109"/>
      <c r="B326" s="109"/>
      <c r="C326" s="109"/>
      <c r="D326" s="109"/>
      <c r="E326" s="109"/>
      <c r="F326" s="109"/>
      <c r="G326" s="36"/>
      <c r="H326" s="36"/>
      <c r="I326" s="36"/>
      <c r="J326" s="36"/>
      <c r="K326" s="36"/>
      <c r="L326" s="36"/>
      <c r="M326" s="36"/>
    </row>
    <row r="327" spans="1:13" s="90" customFormat="1" hidden="1" x14ac:dyDescent="0.25">
      <c r="A327" s="109"/>
      <c r="B327" s="109"/>
      <c r="C327" s="109"/>
      <c r="D327" s="109"/>
      <c r="E327" s="109"/>
      <c r="F327" s="109"/>
      <c r="G327" s="36"/>
      <c r="H327" s="36"/>
      <c r="I327" s="36"/>
      <c r="J327" s="36"/>
      <c r="K327" s="36"/>
      <c r="L327" s="36"/>
      <c r="M327" s="36"/>
    </row>
    <row r="328" spans="1:13" hidden="1" x14ac:dyDescent="0.25">
      <c r="A328" s="111"/>
      <c r="B328" s="109"/>
      <c r="C328" s="111"/>
      <c r="D328" s="109"/>
    </row>
    <row r="329" spans="1:13" hidden="1" x14ac:dyDescent="0.25">
      <c r="A329" s="111"/>
      <c r="B329" s="109"/>
      <c r="C329" s="111"/>
      <c r="D329" s="109"/>
    </row>
    <row r="330" spans="1:13" hidden="1" x14ac:dyDescent="0.25">
      <c r="A330" s="111"/>
      <c r="B330" s="109"/>
      <c r="C330" s="111"/>
      <c r="D330" s="109"/>
    </row>
    <row r="331" spans="1:13" hidden="1" x14ac:dyDescent="0.25">
      <c r="A331" s="111"/>
      <c r="B331" s="109"/>
      <c r="C331" s="111"/>
      <c r="D331" s="109"/>
    </row>
    <row r="332" spans="1:13" hidden="1" x14ac:dyDescent="0.25">
      <c r="A332" s="111"/>
      <c r="B332" s="109"/>
      <c r="C332" s="111"/>
      <c r="D332" s="109"/>
    </row>
    <row r="333" spans="1:13" hidden="1" x14ac:dyDescent="0.25">
      <c r="A333" s="111"/>
      <c r="B333" s="109"/>
      <c r="C333" s="111"/>
      <c r="D333" s="109"/>
    </row>
    <row r="334" spans="1:13" hidden="1" x14ac:dyDescent="0.25">
      <c r="A334" s="111"/>
      <c r="B334" s="109"/>
      <c r="C334" s="111"/>
      <c r="D334" s="109"/>
    </row>
    <row r="335" spans="1:13" hidden="1" x14ac:dyDescent="0.25">
      <c r="A335" s="111"/>
      <c r="B335" s="109"/>
      <c r="C335" s="111"/>
      <c r="D335" s="109"/>
    </row>
    <row r="336" spans="1:13" hidden="1" x14ac:dyDescent="0.25">
      <c r="A336" s="111"/>
      <c r="B336" s="109"/>
      <c r="C336" s="111"/>
      <c r="D336" s="109"/>
    </row>
    <row r="337" spans="1:4" hidden="1" x14ac:dyDescent="0.25">
      <c r="A337" s="111"/>
      <c r="B337" s="109"/>
      <c r="C337" s="111"/>
      <c r="D337" s="109"/>
    </row>
    <row r="338" spans="1:4" hidden="1" x14ac:dyDescent="0.25">
      <c r="A338" s="111"/>
      <c r="B338" s="109"/>
      <c r="C338" s="111"/>
      <c r="D338" s="109"/>
    </row>
    <row r="339" spans="1:4" hidden="1" x14ac:dyDescent="0.25">
      <c r="A339" s="111"/>
      <c r="B339" s="109"/>
      <c r="C339" s="111"/>
      <c r="D339" s="109"/>
    </row>
    <row r="340" spans="1:4" hidden="1" x14ac:dyDescent="0.25">
      <c r="A340" s="111"/>
      <c r="B340" s="109"/>
      <c r="C340" s="111"/>
      <c r="D340" s="109"/>
    </row>
    <row r="341" spans="1:4" hidden="1" x14ac:dyDescent="0.25">
      <c r="A341" s="111"/>
      <c r="B341" s="109"/>
      <c r="C341" s="111"/>
      <c r="D341" s="109"/>
    </row>
    <row r="342" spans="1:4" hidden="1" x14ac:dyDescent="0.25">
      <c r="A342" s="111"/>
      <c r="B342" s="109"/>
      <c r="C342" s="111"/>
      <c r="D342" s="109"/>
    </row>
    <row r="343" spans="1:4" hidden="1" x14ac:dyDescent="0.25">
      <c r="A343" s="111"/>
      <c r="B343" s="109"/>
      <c r="C343" s="111"/>
      <c r="D343" s="109"/>
    </row>
    <row r="344" spans="1:4" hidden="1" x14ac:dyDescent="0.25">
      <c r="A344" s="111"/>
      <c r="B344" s="109"/>
      <c r="C344" s="111"/>
      <c r="D344" s="109"/>
    </row>
    <row r="345" spans="1:4" hidden="1" x14ac:dyDescent="0.25">
      <c r="A345" s="111"/>
      <c r="B345" s="109"/>
      <c r="C345" s="111"/>
      <c r="D345" s="109"/>
    </row>
    <row r="346" spans="1:4" hidden="1" x14ac:dyDescent="0.25">
      <c r="A346" s="111"/>
      <c r="B346" s="109"/>
      <c r="C346" s="111"/>
      <c r="D346" s="109"/>
    </row>
    <row r="347" spans="1:4" hidden="1" x14ac:dyDescent="0.25">
      <c r="A347" s="111"/>
      <c r="B347" s="109"/>
      <c r="C347" s="111"/>
      <c r="D347" s="109"/>
    </row>
    <row r="348" spans="1:4" hidden="1" x14ac:dyDescent="0.25">
      <c r="A348" s="111"/>
      <c r="B348" s="109"/>
      <c r="C348" s="111"/>
      <c r="D348" s="109"/>
    </row>
    <row r="349" spans="1:4" hidden="1" x14ac:dyDescent="0.25">
      <c r="A349" s="111"/>
      <c r="B349" s="109"/>
      <c r="C349" s="111"/>
      <c r="D349" s="109"/>
    </row>
    <row r="350" spans="1:4" hidden="1" x14ac:dyDescent="0.25">
      <c r="A350" s="111"/>
      <c r="B350" s="109"/>
      <c r="C350" s="111"/>
      <c r="D350" s="109"/>
    </row>
    <row r="351" spans="1:4" hidden="1" x14ac:dyDescent="0.25">
      <c r="A351" s="111"/>
      <c r="B351" s="109"/>
      <c r="C351" s="111"/>
      <c r="D351" s="109"/>
    </row>
    <row r="352" spans="1:4" hidden="1" x14ac:dyDescent="0.25">
      <c r="A352" s="111"/>
      <c r="B352" s="109"/>
      <c r="C352" s="111"/>
      <c r="D352" s="109"/>
    </row>
    <row r="353" spans="1:4" hidden="1" x14ac:dyDescent="0.25">
      <c r="A353" s="111"/>
      <c r="B353" s="109"/>
      <c r="C353" s="111"/>
      <c r="D353" s="109"/>
    </row>
    <row r="354" spans="1:4" hidden="1" x14ac:dyDescent="0.25">
      <c r="A354" s="111"/>
      <c r="B354" s="109"/>
      <c r="C354" s="111"/>
      <c r="D354" s="109"/>
    </row>
    <row r="355" spans="1:4" hidden="1" x14ac:dyDescent="0.25">
      <c r="A355" s="111"/>
      <c r="B355" s="109"/>
      <c r="C355" s="111"/>
      <c r="D355" s="109"/>
    </row>
    <row r="356" spans="1:4" hidden="1" x14ac:dyDescent="0.25">
      <c r="A356" s="111"/>
      <c r="B356" s="109"/>
      <c r="C356" s="111"/>
      <c r="D356" s="109"/>
    </row>
    <row r="357" spans="1:4" hidden="1" x14ac:dyDescent="0.25">
      <c r="A357" s="111"/>
      <c r="B357" s="109"/>
      <c r="C357" s="111"/>
      <c r="D357" s="109"/>
    </row>
    <row r="358" spans="1:4" hidden="1" x14ac:dyDescent="0.25">
      <c r="A358" s="111"/>
      <c r="B358" s="109"/>
      <c r="C358" s="111"/>
      <c r="D358" s="109"/>
    </row>
    <row r="359" spans="1:4" hidden="1" x14ac:dyDescent="0.25">
      <c r="A359" s="111"/>
      <c r="B359" s="109"/>
      <c r="C359" s="111"/>
      <c r="D359" s="109"/>
    </row>
    <row r="360" spans="1:4" hidden="1" x14ac:dyDescent="0.25">
      <c r="A360" s="111"/>
      <c r="B360" s="109"/>
      <c r="C360" s="111"/>
      <c r="D360" s="109"/>
    </row>
    <row r="361" spans="1:4" hidden="1" x14ac:dyDescent="0.25">
      <c r="A361" s="111"/>
      <c r="B361" s="109"/>
      <c r="C361" s="111"/>
      <c r="D361" s="109"/>
    </row>
    <row r="362" spans="1:4" hidden="1" x14ac:dyDescent="0.25">
      <c r="A362" s="111"/>
      <c r="B362" s="109"/>
      <c r="C362" s="111"/>
      <c r="D362" s="109"/>
    </row>
    <row r="363" spans="1:4" hidden="1" x14ac:dyDescent="0.25">
      <c r="A363" s="111"/>
      <c r="B363" s="109"/>
      <c r="C363" s="111"/>
      <c r="D363" s="109"/>
    </row>
    <row r="364" spans="1:4" hidden="1" x14ac:dyDescent="0.25">
      <c r="A364" s="111"/>
      <c r="B364" s="109"/>
      <c r="C364" s="111"/>
      <c r="D364" s="109"/>
    </row>
    <row r="365" spans="1:4" hidden="1" x14ac:dyDescent="0.25">
      <c r="A365" s="111"/>
      <c r="B365" s="109"/>
      <c r="C365" s="111"/>
      <c r="D365" s="109"/>
    </row>
    <row r="366" spans="1:4" hidden="1" x14ac:dyDescent="0.25">
      <c r="A366" s="111"/>
      <c r="B366" s="109"/>
      <c r="C366" s="111"/>
      <c r="D366" s="109"/>
    </row>
    <row r="367" spans="1:4" hidden="1" x14ac:dyDescent="0.25">
      <c r="A367" s="111"/>
      <c r="B367" s="109"/>
      <c r="C367" s="111"/>
      <c r="D367" s="109"/>
    </row>
    <row r="368" spans="1:4" hidden="1" x14ac:dyDescent="0.25">
      <c r="A368" s="111"/>
      <c r="B368" s="109"/>
      <c r="C368" s="111"/>
      <c r="D368" s="109"/>
    </row>
    <row r="369" spans="1:4" hidden="1" x14ac:dyDescent="0.25">
      <c r="A369" s="111"/>
      <c r="B369" s="109"/>
      <c r="C369" s="111"/>
      <c r="D369" s="109"/>
    </row>
    <row r="370" spans="1:4" hidden="1" x14ac:dyDescent="0.25">
      <c r="A370" s="111"/>
      <c r="B370" s="109"/>
      <c r="C370" s="111"/>
      <c r="D370" s="109"/>
    </row>
    <row r="371" spans="1:4" hidden="1" x14ac:dyDescent="0.25">
      <c r="A371" s="111"/>
      <c r="B371" s="109"/>
      <c r="C371" s="111"/>
      <c r="D371" s="109"/>
    </row>
    <row r="372" spans="1:4" hidden="1" x14ac:dyDescent="0.25">
      <c r="A372" s="111"/>
      <c r="B372" s="109"/>
      <c r="C372" s="111"/>
      <c r="D372" s="109"/>
    </row>
    <row r="373" spans="1:4" hidden="1" x14ac:dyDescent="0.25">
      <c r="A373" s="111"/>
      <c r="B373" s="109"/>
      <c r="C373" s="111"/>
      <c r="D373" s="109"/>
    </row>
    <row r="374" spans="1:4" hidden="1" x14ac:dyDescent="0.25">
      <c r="A374" s="111"/>
      <c r="B374" s="109"/>
      <c r="C374" s="111"/>
      <c r="D374" s="109"/>
    </row>
    <row r="375" spans="1:4" hidden="1" x14ac:dyDescent="0.25">
      <c r="A375" s="111"/>
      <c r="B375" s="109"/>
      <c r="C375" s="111"/>
      <c r="D375" s="109"/>
    </row>
    <row r="376" spans="1:4" hidden="1" x14ac:dyDescent="0.25">
      <c r="A376" s="111"/>
      <c r="B376" s="109"/>
      <c r="C376" s="111"/>
      <c r="D376" s="109"/>
    </row>
    <row r="377" spans="1:4" hidden="1" x14ac:dyDescent="0.25">
      <c r="A377" s="111"/>
      <c r="B377" s="109"/>
      <c r="C377" s="111"/>
      <c r="D377" s="109"/>
    </row>
    <row r="378" spans="1:4" hidden="1" x14ac:dyDescent="0.25">
      <c r="A378" s="111"/>
      <c r="B378" s="109"/>
      <c r="C378" s="111"/>
      <c r="D378" s="109"/>
    </row>
    <row r="379" spans="1:4" hidden="1" x14ac:dyDescent="0.25">
      <c r="A379" s="111"/>
      <c r="B379" s="109"/>
      <c r="C379" s="111"/>
      <c r="D379" s="109"/>
    </row>
    <row r="380" spans="1:4" hidden="1" x14ac:dyDescent="0.25">
      <c r="A380" s="111"/>
      <c r="B380" s="109"/>
      <c r="C380" s="111"/>
      <c r="D380" s="109"/>
    </row>
    <row r="381" spans="1:4" hidden="1" x14ac:dyDescent="0.25">
      <c r="A381" s="111"/>
      <c r="B381" s="109"/>
      <c r="C381" s="111"/>
      <c r="D381" s="109"/>
    </row>
    <row r="382" spans="1:4" hidden="1" x14ac:dyDescent="0.25">
      <c r="A382" s="111"/>
      <c r="B382" s="109"/>
      <c r="C382" s="111"/>
      <c r="D382" s="109"/>
    </row>
    <row r="383" spans="1:4" hidden="1" x14ac:dyDescent="0.25">
      <c r="A383" s="111"/>
      <c r="B383" s="109"/>
      <c r="C383" s="111"/>
      <c r="D383" s="109"/>
    </row>
    <row r="384" spans="1:4" hidden="1" x14ac:dyDescent="0.25">
      <c r="A384" s="111"/>
      <c r="B384" s="109"/>
      <c r="C384" s="111"/>
      <c r="D384" s="109"/>
    </row>
    <row r="385" spans="1:4" hidden="1" x14ac:dyDescent="0.25">
      <c r="A385" s="111"/>
      <c r="B385" s="109"/>
      <c r="C385" s="111"/>
      <c r="D385" s="109"/>
    </row>
    <row r="386" spans="1:4" hidden="1" x14ac:dyDescent="0.25">
      <c r="A386" s="111"/>
      <c r="B386" s="109"/>
      <c r="C386" s="111"/>
      <c r="D386" s="109"/>
    </row>
    <row r="387" spans="1:4" hidden="1" x14ac:dyDescent="0.25">
      <c r="A387" s="111"/>
      <c r="B387" s="109"/>
      <c r="C387" s="111"/>
      <c r="D387" s="109"/>
    </row>
    <row r="388" spans="1:4" hidden="1" x14ac:dyDescent="0.25">
      <c r="A388" s="111"/>
      <c r="B388" s="109"/>
      <c r="C388" s="111"/>
      <c r="D388" s="109"/>
    </row>
    <row r="389" spans="1:4" hidden="1" x14ac:dyDescent="0.25">
      <c r="A389" s="111"/>
      <c r="B389" s="109"/>
      <c r="C389" s="111"/>
      <c r="D389" s="109"/>
    </row>
    <row r="390" spans="1:4" hidden="1" x14ac:dyDescent="0.25">
      <c r="A390" s="111"/>
      <c r="B390" s="109"/>
      <c r="C390" s="111"/>
      <c r="D390" s="109"/>
    </row>
    <row r="391" spans="1:4" hidden="1" x14ac:dyDescent="0.25">
      <c r="A391" s="111"/>
      <c r="B391" s="109"/>
      <c r="C391" s="111"/>
      <c r="D391" s="109"/>
    </row>
    <row r="392" spans="1:4" hidden="1" x14ac:dyDescent="0.25">
      <c r="A392" s="111"/>
      <c r="B392" s="109"/>
      <c r="C392" s="111"/>
      <c r="D392" s="109"/>
    </row>
    <row r="393" spans="1:4" hidden="1" x14ac:dyDescent="0.25">
      <c r="A393" s="111"/>
      <c r="B393" s="109"/>
      <c r="C393" s="111"/>
      <c r="D393" s="109"/>
    </row>
    <row r="394" spans="1:4" hidden="1" x14ac:dyDescent="0.25">
      <c r="A394" s="111"/>
      <c r="B394" s="109"/>
      <c r="C394" s="111"/>
      <c r="D394" s="109"/>
    </row>
    <row r="395" spans="1:4" hidden="1" x14ac:dyDescent="0.25">
      <c r="A395" s="111"/>
      <c r="B395" s="109"/>
      <c r="C395" s="111"/>
      <c r="D395" s="109"/>
    </row>
    <row r="396" spans="1:4" hidden="1" x14ac:dyDescent="0.25">
      <c r="A396" s="111"/>
      <c r="B396" s="109"/>
      <c r="C396" s="111"/>
      <c r="D396" s="109"/>
    </row>
    <row r="397" spans="1:4" hidden="1" x14ac:dyDescent="0.25">
      <c r="A397" s="111"/>
      <c r="B397" s="109"/>
      <c r="C397" s="111"/>
      <c r="D397" s="109"/>
    </row>
    <row r="398" spans="1:4" hidden="1" x14ac:dyDescent="0.25">
      <c r="A398" s="111"/>
      <c r="B398" s="109"/>
      <c r="C398" s="111"/>
      <c r="D398" s="109"/>
    </row>
    <row r="399" spans="1:4" hidden="1" x14ac:dyDescent="0.25">
      <c r="A399" s="111"/>
      <c r="B399" s="109"/>
      <c r="C399" s="111"/>
      <c r="D399" s="109"/>
    </row>
    <row r="400" spans="1:4" hidden="1" x14ac:dyDescent="0.25">
      <c r="A400" s="111"/>
      <c r="B400" s="109"/>
      <c r="C400" s="111"/>
      <c r="D400" s="109"/>
    </row>
    <row r="401" spans="1:4" hidden="1" x14ac:dyDescent="0.25">
      <c r="A401" s="111"/>
      <c r="B401" s="109"/>
      <c r="C401" s="111"/>
      <c r="D401" s="109"/>
    </row>
    <row r="402" spans="1:4" hidden="1" x14ac:dyDescent="0.25">
      <c r="A402" s="111"/>
      <c r="B402" s="109"/>
      <c r="C402" s="111"/>
      <c r="D402" s="109"/>
    </row>
    <row r="403" spans="1:4" hidden="1" x14ac:dyDescent="0.25">
      <c r="A403" s="111"/>
      <c r="B403" s="109"/>
      <c r="C403" s="111"/>
      <c r="D403" s="109"/>
    </row>
    <row r="404" spans="1:4" hidden="1" x14ac:dyDescent="0.25">
      <c r="A404" s="111"/>
      <c r="B404" s="109"/>
      <c r="C404" s="111"/>
      <c r="D404" s="109"/>
    </row>
    <row r="405" spans="1:4" hidden="1" x14ac:dyDescent="0.25">
      <c r="A405" s="111"/>
      <c r="B405" s="109"/>
      <c r="C405" s="111"/>
      <c r="D405" s="109"/>
    </row>
    <row r="406" spans="1:4" hidden="1" x14ac:dyDescent="0.25">
      <c r="A406" s="111"/>
      <c r="B406" s="109"/>
      <c r="C406" s="111"/>
      <c r="D406" s="109"/>
    </row>
    <row r="407" spans="1:4" hidden="1" x14ac:dyDescent="0.25">
      <c r="A407" s="111"/>
      <c r="B407" s="109"/>
      <c r="C407" s="111"/>
      <c r="D407" s="109"/>
    </row>
    <row r="408" spans="1:4" hidden="1" x14ac:dyDescent="0.25">
      <c r="A408" s="111"/>
      <c r="B408" s="109"/>
      <c r="C408" s="111"/>
      <c r="D408" s="109"/>
    </row>
    <row r="409" spans="1:4" hidden="1" x14ac:dyDescent="0.25">
      <c r="A409" s="111"/>
      <c r="B409" s="109"/>
      <c r="C409" s="111"/>
      <c r="D409" s="109"/>
    </row>
    <row r="410" spans="1:4" hidden="1" x14ac:dyDescent="0.25">
      <c r="A410" s="111"/>
      <c r="B410" s="109"/>
      <c r="C410" s="111"/>
      <c r="D410" s="109"/>
    </row>
    <row r="411" spans="1:4" hidden="1" x14ac:dyDescent="0.25">
      <c r="A411" s="111"/>
      <c r="B411" s="109"/>
      <c r="C411" s="111"/>
      <c r="D411" s="109"/>
    </row>
    <row r="412" spans="1:4" hidden="1" x14ac:dyDescent="0.25">
      <c r="A412" s="111"/>
      <c r="B412" s="109"/>
      <c r="C412" s="111"/>
      <c r="D412" s="109"/>
    </row>
    <row r="413" spans="1:4" hidden="1" x14ac:dyDescent="0.25">
      <c r="A413" s="111"/>
      <c r="B413" s="109"/>
      <c r="C413" s="111"/>
      <c r="D413" s="109"/>
    </row>
    <row r="414" spans="1:4" hidden="1" x14ac:dyDescent="0.25">
      <c r="A414" s="111"/>
      <c r="B414" s="109"/>
      <c r="C414" s="111"/>
      <c r="D414" s="109"/>
    </row>
    <row r="415" spans="1:4" hidden="1" x14ac:dyDescent="0.25">
      <c r="A415" s="111"/>
      <c r="B415" s="109"/>
      <c r="C415" s="111"/>
      <c r="D415" s="109"/>
    </row>
    <row r="416" spans="1:4" hidden="1" x14ac:dyDescent="0.25">
      <c r="A416" s="111"/>
      <c r="B416" s="109"/>
      <c r="C416" s="111"/>
      <c r="D416" s="109"/>
    </row>
    <row r="417" spans="1:4" hidden="1" x14ac:dyDescent="0.25">
      <c r="A417" s="111"/>
      <c r="B417" s="109"/>
      <c r="C417" s="111"/>
      <c r="D417" s="109"/>
    </row>
    <row r="418" spans="1:4" hidden="1" x14ac:dyDescent="0.25">
      <c r="A418" s="111"/>
      <c r="B418" s="109"/>
      <c r="C418" s="111"/>
      <c r="D418" s="109"/>
    </row>
    <row r="419" spans="1:4" hidden="1" x14ac:dyDescent="0.25">
      <c r="A419" s="111"/>
      <c r="B419" s="109"/>
      <c r="C419" s="111"/>
      <c r="D419" s="109"/>
    </row>
    <row r="420" spans="1:4" hidden="1" x14ac:dyDescent="0.25">
      <c r="A420" s="111"/>
      <c r="B420" s="109"/>
      <c r="C420" s="111"/>
      <c r="D420" s="109"/>
    </row>
    <row r="421" spans="1:4" hidden="1" x14ac:dyDescent="0.25">
      <c r="A421" s="111"/>
      <c r="B421" s="109"/>
      <c r="C421" s="111"/>
      <c r="D421" s="109"/>
    </row>
    <row r="422" spans="1:4" hidden="1" x14ac:dyDescent="0.25">
      <c r="A422" s="111"/>
      <c r="B422" s="109"/>
      <c r="C422" s="111"/>
      <c r="D422" s="109"/>
    </row>
    <row r="423" spans="1:4" hidden="1" x14ac:dyDescent="0.25">
      <c r="A423" s="111"/>
      <c r="B423" s="109"/>
      <c r="C423" s="111"/>
      <c r="D423" s="109"/>
    </row>
    <row r="424" spans="1:4" hidden="1" x14ac:dyDescent="0.25">
      <c r="A424" s="111"/>
      <c r="B424" s="109"/>
      <c r="C424" s="111"/>
      <c r="D424" s="109"/>
    </row>
    <row r="425" spans="1:4" hidden="1" x14ac:dyDescent="0.25">
      <c r="A425" s="111"/>
      <c r="B425" s="109"/>
      <c r="C425" s="111"/>
      <c r="D425" s="109"/>
    </row>
    <row r="426" spans="1:4" hidden="1" x14ac:dyDescent="0.25">
      <c r="A426" s="111"/>
      <c r="B426" s="109"/>
      <c r="C426" s="111"/>
      <c r="D426" s="109"/>
    </row>
    <row r="427" spans="1:4" hidden="1" x14ac:dyDescent="0.25">
      <c r="A427" s="111"/>
      <c r="B427" s="109"/>
      <c r="C427" s="111"/>
      <c r="D427" s="109"/>
    </row>
    <row r="428" spans="1:4" hidden="1" x14ac:dyDescent="0.25">
      <c r="A428" s="111"/>
      <c r="B428" s="109"/>
      <c r="C428" s="111"/>
      <c r="D428" s="109"/>
    </row>
    <row r="429" spans="1:4" hidden="1" x14ac:dyDescent="0.25">
      <c r="A429" s="111"/>
      <c r="B429" s="109"/>
      <c r="C429" s="111"/>
      <c r="D429" s="109"/>
    </row>
    <row r="430" spans="1:4" hidden="1" x14ac:dyDescent="0.25">
      <c r="A430" s="111"/>
      <c r="B430" s="109"/>
      <c r="C430" s="111"/>
      <c r="D430" s="109"/>
    </row>
    <row r="431" spans="1:4" hidden="1" x14ac:dyDescent="0.25">
      <c r="A431" s="111"/>
      <c r="B431" s="109"/>
      <c r="C431" s="111"/>
      <c r="D431" s="109"/>
    </row>
    <row r="432" spans="1:4" hidden="1" x14ac:dyDescent="0.25">
      <c r="A432" s="111"/>
      <c r="B432" s="109"/>
      <c r="C432" s="111"/>
      <c r="D432" s="109"/>
    </row>
    <row r="433" spans="1:4" hidden="1" x14ac:dyDescent="0.25">
      <c r="A433" s="111"/>
      <c r="B433" s="109"/>
      <c r="C433" s="111"/>
      <c r="D433" s="109"/>
    </row>
    <row r="434" spans="1:4" hidden="1" x14ac:dyDescent="0.25">
      <c r="A434" s="111"/>
      <c r="B434" s="109"/>
      <c r="C434" s="111"/>
      <c r="D434" s="109"/>
    </row>
    <row r="435" spans="1:4" hidden="1" x14ac:dyDescent="0.25">
      <c r="A435" s="111"/>
      <c r="B435" s="109"/>
      <c r="C435" s="111"/>
      <c r="D435" s="109"/>
    </row>
    <row r="436" spans="1:4" hidden="1" x14ac:dyDescent="0.25">
      <c r="A436" s="111"/>
      <c r="B436" s="109"/>
      <c r="C436" s="111"/>
      <c r="D436" s="109"/>
    </row>
    <row r="437" spans="1:4" hidden="1" x14ac:dyDescent="0.25">
      <c r="A437" s="111"/>
      <c r="B437" s="109"/>
      <c r="C437" s="111"/>
      <c r="D437" s="109"/>
    </row>
    <row r="438" spans="1:4" hidden="1" x14ac:dyDescent="0.25">
      <c r="A438" s="111"/>
      <c r="B438" s="109"/>
      <c r="C438" s="111"/>
      <c r="D438" s="109"/>
    </row>
    <row r="439" spans="1:4" hidden="1" x14ac:dyDescent="0.25">
      <c r="A439" s="111"/>
      <c r="B439" s="109"/>
      <c r="C439" s="111"/>
      <c r="D439" s="109"/>
    </row>
    <row r="440" spans="1:4" hidden="1" x14ac:dyDescent="0.25">
      <c r="A440" s="111"/>
      <c r="B440" s="109"/>
      <c r="C440" s="111"/>
      <c r="D440" s="109"/>
    </row>
    <row r="441" spans="1:4" hidden="1" x14ac:dyDescent="0.25">
      <c r="A441" s="111"/>
      <c r="B441" s="109"/>
      <c r="C441" s="111"/>
      <c r="D441" s="109"/>
    </row>
    <row r="442" spans="1:4" hidden="1" x14ac:dyDescent="0.25">
      <c r="A442" s="111"/>
      <c r="B442" s="109"/>
      <c r="C442" s="111"/>
      <c r="D442" s="109"/>
    </row>
    <row r="443" spans="1:4" hidden="1" x14ac:dyDescent="0.25">
      <c r="A443" s="111"/>
      <c r="B443" s="109"/>
      <c r="C443" s="111"/>
      <c r="D443" s="109"/>
    </row>
    <row r="444" spans="1:4" hidden="1" x14ac:dyDescent="0.25">
      <c r="A444" s="111"/>
      <c r="B444" s="109"/>
      <c r="C444" s="111"/>
      <c r="D444" s="109"/>
    </row>
    <row r="445" spans="1:4" hidden="1" x14ac:dyDescent="0.25">
      <c r="A445" s="111"/>
      <c r="B445" s="109"/>
      <c r="C445" s="111"/>
      <c r="D445" s="109"/>
    </row>
    <row r="446" spans="1:4" hidden="1" x14ac:dyDescent="0.25">
      <c r="A446" s="111"/>
      <c r="B446" s="109"/>
      <c r="C446" s="111"/>
      <c r="D446" s="109"/>
    </row>
    <row r="447" spans="1:4" hidden="1" x14ac:dyDescent="0.25">
      <c r="A447" s="111"/>
      <c r="B447" s="109"/>
      <c r="C447" s="111"/>
      <c r="D447" s="109"/>
    </row>
    <row r="448" spans="1:4" hidden="1" x14ac:dyDescent="0.25">
      <c r="A448" s="111"/>
      <c r="B448" s="109"/>
      <c r="C448" s="111"/>
      <c r="D448" s="109"/>
    </row>
    <row r="449" spans="1:4" hidden="1" x14ac:dyDescent="0.25">
      <c r="A449" s="111"/>
      <c r="B449" s="109"/>
      <c r="C449" s="111"/>
      <c r="D449" s="109"/>
    </row>
    <row r="450" spans="1:4" hidden="1" x14ac:dyDescent="0.25">
      <c r="A450" s="111"/>
      <c r="B450" s="109"/>
      <c r="C450" s="111"/>
      <c r="D450" s="109"/>
    </row>
    <row r="451" spans="1:4" hidden="1" x14ac:dyDescent="0.25">
      <c r="A451" s="111"/>
      <c r="B451" s="109"/>
      <c r="C451" s="111"/>
      <c r="D451" s="109"/>
    </row>
    <row r="452" spans="1:4" hidden="1" x14ac:dyDescent="0.25">
      <c r="A452" s="111"/>
      <c r="B452" s="109"/>
      <c r="C452" s="111"/>
      <c r="D452" s="109"/>
    </row>
    <row r="453" spans="1:4" hidden="1" x14ac:dyDescent="0.25">
      <c r="A453" s="111"/>
      <c r="B453" s="109"/>
      <c r="C453" s="111"/>
      <c r="D453" s="109"/>
    </row>
    <row r="454" spans="1:4" hidden="1" x14ac:dyDescent="0.25">
      <c r="A454" s="111"/>
      <c r="B454" s="109"/>
      <c r="C454" s="111"/>
      <c r="D454" s="109"/>
    </row>
    <row r="455" spans="1:4" hidden="1" x14ac:dyDescent="0.25">
      <c r="A455" s="111"/>
      <c r="B455" s="109"/>
      <c r="C455" s="111"/>
      <c r="D455" s="109"/>
    </row>
    <row r="456" spans="1:4" hidden="1" x14ac:dyDescent="0.25">
      <c r="A456" s="111"/>
      <c r="B456" s="109"/>
      <c r="C456" s="111"/>
      <c r="D456" s="109"/>
    </row>
    <row r="457" spans="1:4" hidden="1" x14ac:dyDescent="0.25">
      <c r="A457" s="111"/>
      <c r="B457" s="109"/>
      <c r="C457" s="111"/>
      <c r="D457" s="109"/>
    </row>
    <row r="458" spans="1:4" hidden="1" x14ac:dyDescent="0.25">
      <c r="A458" s="111"/>
      <c r="B458" s="109"/>
      <c r="C458" s="111"/>
      <c r="D458" s="109"/>
    </row>
    <row r="459" spans="1:4" hidden="1" x14ac:dyDescent="0.25">
      <c r="A459" s="111"/>
      <c r="B459" s="109"/>
      <c r="C459" s="111"/>
      <c r="D459" s="109"/>
    </row>
    <row r="460" spans="1:4" hidden="1" x14ac:dyDescent="0.25">
      <c r="A460" s="111"/>
      <c r="B460" s="109"/>
      <c r="C460" s="111"/>
      <c r="D460" s="109"/>
    </row>
    <row r="461" spans="1:4" hidden="1" x14ac:dyDescent="0.25">
      <c r="A461" s="111"/>
      <c r="B461" s="109"/>
      <c r="C461" s="111"/>
      <c r="D461" s="109"/>
    </row>
    <row r="462" spans="1:4" hidden="1" x14ac:dyDescent="0.25">
      <c r="A462" s="111"/>
      <c r="B462" s="109"/>
      <c r="C462" s="111"/>
      <c r="D462" s="109"/>
    </row>
    <row r="463" spans="1:4" hidden="1" x14ac:dyDescent="0.25">
      <c r="A463" s="111"/>
      <c r="B463" s="109"/>
      <c r="C463" s="111"/>
      <c r="D463" s="109"/>
    </row>
    <row r="464" spans="1:4" hidden="1" x14ac:dyDescent="0.25">
      <c r="A464" s="111"/>
      <c r="B464" s="109"/>
      <c r="C464" s="111"/>
      <c r="D464" s="109"/>
    </row>
    <row r="465" spans="1:4" hidden="1" x14ac:dyDescent="0.25">
      <c r="A465" s="111"/>
      <c r="B465" s="109"/>
      <c r="C465" s="111"/>
      <c r="D465" s="109"/>
    </row>
    <row r="466" spans="1:4" hidden="1" x14ac:dyDescent="0.25">
      <c r="A466" s="111"/>
      <c r="B466" s="109"/>
      <c r="C466" s="111"/>
      <c r="D466" s="109"/>
    </row>
    <row r="467" spans="1:4" hidden="1" x14ac:dyDescent="0.25">
      <c r="A467" s="111"/>
      <c r="B467" s="109"/>
      <c r="C467" s="111"/>
      <c r="D467" s="109"/>
    </row>
    <row r="468" spans="1:4" hidden="1" x14ac:dyDescent="0.25">
      <c r="A468" s="111"/>
      <c r="B468" s="109"/>
      <c r="C468" s="111"/>
      <c r="D468" s="109"/>
    </row>
    <row r="469" spans="1:4" hidden="1" x14ac:dyDescent="0.25">
      <c r="A469" s="111"/>
      <c r="B469" s="109"/>
      <c r="C469" s="111"/>
      <c r="D469" s="109"/>
    </row>
    <row r="470" spans="1:4" hidden="1" x14ac:dyDescent="0.25">
      <c r="A470" s="111"/>
      <c r="B470" s="109"/>
      <c r="C470" s="111"/>
      <c r="D470" s="109"/>
    </row>
    <row r="471" spans="1:4" hidden="1" x14ac:dyDescent="0.25">
      <c r="A471" s="111"/>
      <c r="B471" s="109"/>
      <c r="C471" s="111"/>
      <c r="D471" s="109"/>
    </row>
    <row r="472" spans="1:4" hidden="1" x14ac:dyDescent="0.25">
      <c r="A472" s="111"/>
      <c r="B472" s="109"/>
      <c r="C472" s="111"/>
      <c r="D472" s="109"/>
    </row>
    <row r="473" spans="1:4" hidden="1" x14ac:dyDescent="0.25">
      <c r="A473" s="111"/>
      <c r="B473" s="109"/>
      <c r="C473" s="111"/>
      <c r="D473" s="109"/>
    </row>
    <row r="474" spans="1:4" hidden="1" x14ac:dyDescent="0.25">
      <c r="A474" s="111"/>
      <c r="B474" s="109"/>
      <c r="C474" s="111"/>
      <c r="D474" s="109"/>
    </row>
    <row r="475" spans="1:4" hidden="1" x14ac:dyDescent="0.25">
      <c r="A475" s="111"/>
      <c r="B475" s="109"/>
      <c r="C475" s="111"/>
      <c r="D475" s="109"/>
    </row>
    <row r="476" spans="1:4" hidden="1" x14ac:dyDescent="0.25">
      <c r="A476" s="111"/>
      <c r="B476" s="109"/>
      <c r="C476" s="111"/>
      <c r="D476" s="109"/>
    </row>
    <row r="477" spans="1:4" hidden="1" x14ac:dyDescent="0.25">
      <c r="A477" s="111"/>
      <c r="B477" s="109"/>
      <c r="C477" s="111"/>
      <c r="D477" s="109"/>
    </row>
    <row r="478" spans="1:4" hidden="1" x14ac:dyDescent="0.25">
      <c r="A478" s="111"/>
      <c r="B478" s="109"/>
      <c r="C478" s="111"/>
      <c r="D478" s="109"/>
    </row>
    <row r="479" spans="1:4" hidden="1" x14ac:dyDescent="0.25">
      <c r="A479" s="111"/>
      <c r="B479" s="109"/>
      <c r="C479" s="111"/>
      <c r="D479" s="109"/>
    </row>
    <row r="480" spans="1:4" hidden="1" x14ac:dyDescent="0.25">
      <c r="A480" s="111"/>
      <c r="B480" s="109"/>
      <c r="C480" s="111"/>
      <c r="D480" s="109"/>
    </row>
    <row r="481" spans="1:4" hidden="1" x14ac:dyDescent="0.25">
      <c r="A481" s="111"/>
      <c r="B481" s="109"/>
      <c r="C481" s="111"/>
      <c r="D481" s="109"/>
    </row>
    <row r="482" spans="1:4" hidden="1" x14ac:dyDescent="0.25">
      <c r="A482" s="111"/>
      <c r="B482" s="109"/>
      <c r="C482" s="111"/>
      <c r="D482" s="109"/>
    </row>
    <row r="483" spans="1:4" hidden="1" x14ac:dyDescent="0.25">
      <c r="A483" s="111"/>
      <c r="B483" s="109"/>
      <c r="C483" s="111"/>
      <c r="D483" s="109"/>
    </row>
    <row r="484" spans="1:4" hidden="1" x14ac:dyDescent="0.25">
      <c r="A484" s="111"/>
      <c r="B484" s="109"/>
      <c r="C484" s="111"/>
      <c r="D484" s="109"/>
    </row>
    <row r="485" spans="1:4" hidden="1" x14ac:dyDescent="0.25">
      <c r="A485" s="111"/>
      <c r="B485" s="109"/>
      <c r="C485" s="111"/>
      <c r="D485" s="109"/>
    </row>
    <row r="486" spans="1:4" hidden="1" x14ac:dyDescent="0.25">
      <c r="A486" s="111"/>
      <c r="B486" s="109"/>
      <c r="C486" s="111"/>
      <c r="D486" s="109"/>
    </row>
    <row r="487" spans="1:4" hidden="1" x14ac:dyDescent="0.25">
      <c r="A487" s="111"/>
      <c r="B487" s="109"/>
      <c r="C487" s="111"/>
      <c r="D487" s="109"/>
    </row>
    <row r="488" spans="1:4" hidden="1" x14ac:dyDescent="0.25">
      <c r="A488" s="111"/>
      <c r="B488" s="109"/>
      <c r="C488" s="111"/>
      <c r="D488" s="109"/>
    </row>
    <row r="489" spans="1:4" hidden="1" x14ac:dyDescent="0.25">
      <c r="A489" s="111"/>
      <c r="B489" s="109"/>
      <c r="C489" s="111"/>
      <c r="D489" s="109"/>
    </row>
    <row r="490" spans="1:4" hidden="1" x14ac:dyDescent="0.25">
      <c r="A490" s="111"/>
      <c r="B490" s="109"/>
      <c r="C490" s="111"/>
      <c r="D490" s="109"/>
    </row>
    <row r="491" spans="1:4" hidden="1" x14ac:dyDescent="0.25">
      <c r="A491" s="111"/>
      <c r="B491" s="109"/>
      <c r="C491" s="111"/>
      <c r="D491" s="109"/>
    </row>
    <row r="492" spans="1:4" hidden="1" x14ac:dyDescent="0.25">
      <c r="A492" s="111"/>
      <c r="B492" s="109"/>
      <c r="C492" s="111"/>
      <c r="D492" s="109"/>
    </row>
    <row r="493" spans="1:4" hidden="1" x14ac:dyDescent="0.25">
      <c r="A493" s="111"/>
      <c r="B493" s="109"/>
      <c r="C493" s="111"/>
      <c r="D493" s="109"/>
    </row>
    <row r="494" spans="1:4" hidden="1" x14ac:dyDescent="0.25">
      <c r="A494" s="111"/>
      <c r="B494" s="109"/>
      <c r="C494" s="111"/>
      <c r="D494" s="109"/>
    </row>
    <row r="495" spans="1:4" hidden="1" x14ac:dyDescent="0.25">
      <c r="A495" s="111"/>
      <c r="B495" s="109"/>
      <c r="C495" s="111"/>
      <c r="D495" s="109"/>
    </row>
    <row r="496" spans="1:4" hidden="1" x14ac:dyDescent="0.25">
      <c r="A496" s="111"/>
      <c r="B496" s="109"/>
      <c r="C496" s="111"/>
      <c r="D496" s="109"/>
    </row>
    <row r="497" spans="1:4" hidden="1" x14ac:dyDescent="0.25">
      <c r="A497" s="111"/>
      <c r="B497" s="109"/>
      <c r="C497" s="111"/>
      <c r="D497" s="109"/>
    </row>
    <row r="498" spans="1:4" hidden="1" x14ac:dyDescent="0.25">
      <c r="A498" s="111"/>
      <c r="B498" s="109"/>
      <c r="C498" s="111"/>
      <c r="D498" s="109"/>
    </row>
    <row r="499" spans="1:4" hidden="1" x14ac:dyDescent="0.25">
      <c r="A499" s="111"/>
      <c r="B499" s="109"/>
      <c r="C499" s="111"/>
      <c r="D499" s="109"/>
    </row>
    <row r="500" spans="1:4" hidden="1" x14ac:dyDescent="0.25">
      <c r="A500" s="111"/>
      <c r="B500" s="109"/>
      <c r="C500" s="111"/>
      <c r="D500" s="109"/>
    </row>
    <row r="501" spans="1:4" hidden="1" x14ac:dyDescent="0.25">
      <c r="A501" s="111"/>
      <c r="B501" s="109"/>
      <c r="C501" s="111"/>
      <c r="D501" s="109"/>
    </row>
    <row r="502" spans="1:4" hidden="1" x14ac:dyDescent="0.25">
      <c r="A502" s="111"/>
      <c r="B502" s="109"/>
      <c r="C502" s="111"/>
      <c r="D502" s="109"/>
    </row>
    <row r="503" spans="1:4" hidden="1" x14ac:dyDescent="0.25">
      <c r="A503" s="111"/>
      <c r="B503" s="109"/>
      <c r="C503" s="111"/>
      <c r="D503" s="109"/>
    </row>
    <row r="504" spans="1:4" hidden="1" x14ac:dyDescent="0.25">
      <c r="A504" s="111"/>
      <c r="B504" s="109"/>
      <c r="C504" s="111"/>
      <c r="D504" s="109"/>
    </row>
    <row r="505" spans="1:4" hidden="1" x14ac:dyDescent="0.25">
      <c r="A505" s="111"/>
      <c r="B505" s="109"/>
      <c r="C505" s="111"/>
      <c r="D505" s="109"/>
    </row>
    <row r="506" spans="1:4" hidden="1" x14ac:dyDescent="0.25">
      <c r="A506" s="111"/>
      <c r="B506" s="109"/>
      <c r="C506" s="111"/>
      <c r="D506" s="109"/>
    </row>
    <row r="507" spans="1:4" hidden="1" x14ac:dyDescent="0.25">
      <c r="A507" s="111"/>
      <c r="B507" s="109"/>
      <c r="C507" s="111"/>
      <c r="D507" s="109"/>
    </row>
    <row r="508" spans="1:4" hidden="1" x14ac:dyDescent="0.25">
      <c r="A508" s="111"/>
      <c r="B508" s="109"/>
      <c r="C508" s="111"/>
      <c r="D508" s="109"/>
    </row>
    <row r="509" spans="1:4" hidden="1" x14ac:dyDescent="0.25">
      <c r="A509" s="111"/>
      <c r="B509" s="109"/>
      <c r="C509" s="111"/>
      <c r="D509" s="109"/>
    </row>
    <row r="510" spans="1:4" hidden="1" x14ac:dyDescent="0.25">
      <c r="A510" s="111"/>
      <c r="B510" s="109"/>
      <c r="C510" s="111"/>
      <c r="D510" s="109"/>
    </row>
    <row r="511" spans="1:4" hidden="1" x14ac:dyDescent="0.25">
      <c r="A511" s="111"/>
      <c r="B511" s="109"/>
      <c r="C511" s="111"/>
      <c r="D511" s="109"/>
    </row>
    <row r="512" spans="1:4" hidden="1" x14ac:dyDescent="0.25">
      <c r="A512" s="111"/>
      <c r="B512" s="109"/>
      <c r="C512" s="111"/>
      <c r="D512" s="109"/>
    </row>
    <row r="513" spans="1:4" hidden="1" x14ac:dyDescent="0.25">
      <c r="A513" s="111"/>
      <c r="B513" s="109"/>
      <c r="C513" s="111"/>
      <c r="D513" s="109"/>
    </row>
    <row r="514" spans="1:4" hidden="1" x14ac:dyDescent="0.25">
      <c r="A514" s="111"/>
      <c r="B514" s="109"/>
      <c r="C514" s="111"/>
      <c r="D514" s="109"/>
    </row>
    <row r="515" spans="1:4" hidden="1" x14ac:dyDescent="0.25">
      <c r="A515" s="111"/>
      <c r="B515" s="109"/>
      <c r="C515" s="111"/>
      <c r="D515" s="109"/>
    </row>
    <row r="516" spans="1:4" hidden="1" x14ac:dyDescent="0.25">
      <c r="A516" s="111"/>
      <c r="B516" s="109"/>
      <c r="C516" s="111"/>
      <c r="D516" s="109"/>
    </row>
    <row r="517" spans="1:4" hidden="1" x14ac:dyDescent="0.25">
      <c r="A517" s="111"/>
      <c r="B517" s="109"/>
      <c r="C517" s="111"/>
      <c r="D517" s="109"/>
    </row>
    <row r="518" spans="1:4" hidden="1" x14ac:dyDescent="0.25">
      <c r="A518" s="111"/>
      <c r="B518" s="109"/>
      <c r="C518" s="111"/>
      <c r="D518" s="109"/>
    </row>
    <row r="519" spans="1:4" hidden="1" x14ac:dyDescent="0.25">
      <c r="A519" s="111"/>
      <c r="B519" s="109"/>
      <c r="C519" s="111"/>
      <c r="D519" s="109"/>
    </row>
    <row r="520" spans="1:4" hidden="1" x14ac:dyDescent="0.25">
      <c r="A520" s="111"/>
      <c r="B520" s="109"/>
      <c r="C520" s="111"/>
      <c r="D520" s="109"/>
    </row>
    <row r="521" spans="1:4" hidden="1" x14ac:dyDescent="0.25">
      <c r="A521" s="111"/>
      <c r="B521" s="109"/>
      <c r="C521" s="111"/>
      <c r="D521" s="109"/>
    </row>
    <row r="522" spans="1:4" hidden="1" x14ac:dyDescent="0.25">
      <c r="A522" s="111"/>
      <c r="B522" s="109"/>
      <c r="C522" s="111"/>
      <c r="D522" s="109"/>
    </row>
    <row r="523" spans="1:4" hidden="1" x14ac:dyDescent="0.25">
      <c r="A523" s="111"/>
      <c r="B523" s="109"/>
      <c r="C523" s="111"/>
      <c r="D523" s="109"/>
    </row>
    <row r="524" spans="1:4" hidden="1" x14ac:dyDescent="0.25">
      <c r="A524" s="111"/>
      <c r="B524" s="109"/>
      <c r="C524" s="111"/>
      <c r="D524" s="109"/>
    </row>
    <row r="525" spans="1:4" hidden="1" x14ac:dyDescent="0.25">
      <c r="A525" s="111"/>
      <c r="B525" s="109"/>
      <c r="C525" s="111"/>
      <c r="D525" s="109"/>
    </row>
    <row r="526" spans="1:4" hidden="1" x14ac:dyDescent="0.25">
      <c r="A526" s="111"/>
      <c r="B526" s="109"/>
      <c r="C526" s="111"/>
      <c r="D526" s="109"/>
    </row>
    <row r="527" spans="1:4" hidden="1" x14ac:dyDescent="0.25">
      <c r="A527" s="111"/>
      <c r="B527" s="109"/>
      <c r="C527" s="111"/>
      <c r="D527" s="109"/>
    </row>
    <row r="528" spans="1:4" hidden="1" x14ac:dyDescent="0.25">
      <c r="A528" s="111"/>
      <c r="B528" s="109"/>
      <c r="C528" s="111"/>
      <c r="D528" s="109"/>
    </row>
    <row r="529" spans="1:4" hidden="1" x14ac:dyDescent="0.25">
      <c r="A529" s="111"/>
      <c r="B529" s="109"/>
      <c r="C529" s="111"/>
      <c r="D529" s="109"/>
    </row>
    <row r="530" spans="1:4" hidden="1" x14ac:dyDescent="0.25">
      <c r="A530" s="111"/>
      <c r="B530" s="109"/>
      <c r="C530" s="111"/>
      <c r="D530" s="109"/>
    </row>
    <row r="531" spans="1:4" hidden="1" x14ac:dyDescent="0.25">
      <c r="A531" s="111"/>
      <c r="B531" s="109"/>
      <c r="C531" s="111"/>
      <c r="D531" s="109"/>
    </row>
    <row r="532" spans="1:4" hidden="1" x14ac:dyDescent="0.25">
      <c r="A532" s="111"/>
      <c r="B532" s="109"/>
      <c r="C532" s="111"/>
      <c r="D532" s="109"/>
    </row>
    <row r="533" spans="1:4" hidden="1" x14ac:dyDescent="0.25">
      <c r="A533" s="111"/>
      <c r="B533" s="109"/>
      <c r="C533" s="111"/>
      <c r="D533" s="109"/>
    </row>
    <row r="534" spans="1:4" hidden="1" x14ac:dyDescent="0.25">
      <c r="A534" s="111"/>
      <c r="B534" s="109"/>
      <c r="C534" s="111"/>
      <c r="D534" s="109"/>
    </row>
    <row r="535" spans="1:4" hidden="1" x14ac:dyDescent="0.25">
      <c r="A535" s="111"/>
      <c r="B535" s="109"/>
      <c r="C535" s="111"/>
      <c r="D535" s="109"/>
    </row>
    <row r="536" spans="1:4" hidden="1" x14ac:dyDescent="0.25">
      <c r="A536" s="111"/>
      <c r="B536" s="109"/>
      <c r="C536" s="111"/>
      <c r="D536" s="109"/>
    </row>
    <row r="537" spans="1:4" hidden="1" x14ac:dyDescent="0.25">
      <c r="A537" s="111"/>
      <c r="B537" s="109"/>
      <c r="C537" s="111"/>
      <c r="D537" s="109"/>
    </row>
    <row r="538" spans="1:4" hidden="1" x14ac:dyDescent="0.25">
      <c r="A538" s="111"/>
      <c r="B538" s="109"/>
      <c r="C538" s="111"/>
      <c r="D538" s="109"/>
    </row>
    <row r="539" spans="1:4" hidden="1" x14ac:dyDescent="0.25">
      <c r="A539" s="111"/>
      <c r="B539" s="109"/>
      <c r="C539" s="111"/>
      <c r="D539" s="109"/>
    </row>
    <row r="540" spans="1:4" hidden="1" x14ac:dyDescent="0.25">
      <c r="A540" s="111"/>
      <c r="B540" s="109"/>
      <c r="C540" s="111"/>
      <c r="D540" s="109"/>
    </row>
    <row r="541" spans="1:4" hidden="1" x14ac:dyDescent="0.25">
      <c r="A541" s="111"/>
      <c r="B541" s="109"/>
      <c r="C541" s="111"/>
      <c r="D541" s="109"/>
    </row>
    <row r="542" spans="1:4" hidden="1" x14ac:dyDescent="0.25">
      <c r="A542" s="111"/>
      <c r="B542" s="109"/>
      <c r="C542" s="111"/>
      <c r="D542" s="109"/>
    </row>
    <row r="543" spans="1:4" hidden="1" x14ac:dyDescent="0.25">
      <c r="A543" s="111"/>
      <c r="B543" s="109"/>
      <c r="C543" s="111"/>
      <c r="D543" s="109"/>
    </row>
    <row r="544" spans="1:4" hidden="1" x14ac:dyDescent="0.25">
      <c r="A544" s="111"/>
      <c r="B544" s="109"/>
      <c r="C544" s="111"/>
      <c r="D544" s="109"/>
    </row>
    <row r="545" spans="1:4" hidden="1" x14ac:dyDescent="0.25">
      <c r="A545" s="111"/>
      <c r="B545" s="109"/>
      <c r="C545" s="111"/>
      <c r="D545" s="109"/>
    </row>
    <row r="546" spans="1:4" hidden="1" x14ac:dyDescent="0.25">
      <c r="A546" s="111"/>
      <c r="B546" s="109"/>
      <c r="C546" s="111"/>
      <c r="D546" s="109"/>
    </row>
    <row r="547" spans="1:4" hidden="1" x14ac:dyDescent="0.25">
      <c r="A547" s="111"/>
      <c r="B547" s="109"/>
      <c r="C547" s="111"/>
      <c r="D547" s="109"/>
    </row>
    <row r="548" spans="1:4" hidden="1" x14ac:dyDescent="0.25">
      <c r="A548" s="111"/>
      <c r="B548" s="109"/>
      <c r="C548" s="111"/>
      <c r="D548" s="109"/>
    </row>
    <row r="549" spans="1:4" hidden="1" x14ac:dyDescent="0.25">
      <c r="A549" s="111"/>
      <c r="B549" s="109"/>
      <c r="C549" s="111"/>
      <c r="D549" s="109"/>
    </row>
    <row r="550" spans="1:4" hidden="1" x14ac:dyDescent="0.25">
      <c r="A550" s="111"/>
      <c r="B550" s="109"/>
      <c r="C550" s="111"/>
      <c r="D550" s="109"/>
    </row>
    <row r="551" spans="1:4" hidden="1" x14ac:dyDescent="0.25">
      <c r="A551" s="111"/>
      <c r="B551" s="109"/>
      <c r="C551" s="111"/>
      <c r="D551" s="109"/>
    </row>
    <row r="552" spans="1:4" hidden="1" x14ac:dyDescent="0.25">
      <c r="A552" s="111"/>
      <c r="B552" s="109"/>
      <c r="C552" s="111"/>
      <c r="D552" s="109"/>
    </row>
    <row r="553" spans="1:4" hidden="1" x14ac:dyDescent="0.25">
      <c r="A553" s="111"/>
      <c r="B553" s="109"/>
      <c r="C553" s="111"/>
      <c r="D553" s="109"/>
    </row>
    <row r="554" spans="1:4" hidden="1" x14ac:dyDescent="0.25">
      <c r="A554" s="111"/>
      <c r="B554" s="109"/>
      <c r="C554" s="111"/>
      <c r="D554" s="109"/>
    </row>
    <row r="555" spans="1:4" hidden="1" x14ac:dyDescent="0.25">
      <c r="A555" s="111"/>
      <c r="B555" s="109"/>
      <c r="C555" s="111"/>
      <c r="D555" s="109"/>
    </row>
    <row r="556" spans="1:4" hidden="1" x14ac:dyDescent="0.25">
      <c r="A556" s="111"/>
      <c r="B556" s="109"/>
      <c r="C556" s="111"/>
      <c r="D556" s="109"/>
    </row>
    <row r="557" spans="1:4" hidden="1" x14ac:dyDescent="0.25">
      <c r="A557" s="111"/>
      <c r="B557" s="109"/>
      <c r="C557" s="111"/>
      <c r="D557" s="109"/>
    </row>
    <row r="558" spans="1:4" hidden="1" x14ac:dyDescent="0.25">
      <c r="A558" s="111"/>
      <c r="B558" s="109"/>
      <c r="C558" s="111"/>
      <c r="D558" s="109"/>
    </row>
    <row r="559" spans="1:4" hidden="1" x14ac:dyDescent="0.25">
      <c r="A559" s="111"/>
      <c r="B559" s="109"/>
      <c r="C559" s="111"/>
      <c r="D559" s="109"/>
    </row>
    <row r="560" spans="1:4" hidden="1" x14ac:dyDescent="0.25">
      <c r="A560" s="111"/>
      <c r="B560" s="109"/>
      <c r="C560" s="111"/>
      <c r="D560" s="109"/>
    </row>
    <row r="561" spans="1:4" hidden="1" x14ac:dyDescent="0.25">
      <c r="A561" s="111"/>
      <c r="B561" s="109"/>
      <c r="C561" s="111"/>
      <c r="D561" s="109"/>
    </row>
    <row r="562" spans="1:4" hidden="1" x14ac:dyDescent="0.25">
      <c r="A562" s="111"/>
      <c r="B562" s="109"/>
      <c r="C562" s="111"/>
      <c r="D562" s="109"/>
    </row>
    <row r="563" spans="1:4" hidden="1" x14ac:dyDescent="0.25">
      <c r="A563" s="111"/>
      <c r="B563" s="109"/>
      <c r="C563" s="111"/>
      <c r="D563" s="109"/>
    </row>
    <row r="564" spans="1:4" hidden="1" x14ac:dyDescent="0.25">
      <c r="A564" s="111"/>
      <c r="B564" s="109"/>
      <c r="C564" s="111"/>
      <c r="D564" s="109"/>
    </row>
    <row r="565" spans="1:4" hidden="1" x14ac:dyDescent="0.25">
      <c r="A565" s="111"/>
      <c r="B565" s="109"/>
      <c r="C565" s="111"/>
      <c r="D565" s="109"/>
    </row>
    <row r="566" spans="1:4" hidden="1" x14ac:dyDescent="0.25">
      <c r="A566" s="111"/>
      <c r="B566" s="109"/>
      <c r="C566" s="111"/>
      <c r="D566" s="109"/>
    </row>
    <row r="567" spans="1:4" hidden="1" x14ac:dyDescent="0.25">
      <c r="A567" s="111"/>
      <c r="B567" s="109"/>
      <c r="C567" s="111"/>
      <c r="D567" s="109"/>
    </row>
    <row r="568" spans="1:4" hidden="1" x14ac:dyDescent="0.25">
      <c r="A568" s="111"/>
      <c r="B568" s="109"/>
      <c r="C568" s="111"/>
      <c r="D568" s="109"/>
    </row>
    <row r="569" spans="1:4" hidden="1" x14ac:dyDescent="0.25">
      <c r="A569" s="111"/>
      <c r="B569" s="109"/>
      <c r="C569" s="111"/>
      <c r="D569" s="109"/>
    </row>
    <row r="570" spans="1:4" hidden="1" x14ac:dyDescent="0.25">
      <c r="A570" s="111"/>
      <c r="B570" s="109"/>
      <c r="C570" s="111"/>
      <c r="D570" s="109"/>
    </row>
    <row r="571" spans="1:4" hidden="1" x14ac:dyDescent="0.25">
      <c r="A571" s="111"/>
      <c r="B571" s="109"/>
      <c r="C571" s="111"/>
      <c r="D571" s="109"/>
    </row>
    <row r="572" spans="1:4" hidden="1" x14ac:dyDescent="0.25">
      <c r="A572" s="111"/>
      <c r="B572" s="109"/>
      <c r="C572" s="111"/>
      <c r="D572" s="109"/>
    </row>
    <row r="573" spans="1:4" hidden="1" x14ac:dyDescent="0.25">
      <c r="A573" s="111"/>
      <c r="B573" s="109"/>
      <c r="C573" s="111"/>
      <c r="D573" s="109"/>
    </row>
    <row r="574" spans="1:4" hidden="1" x14ac:dyDescent="0.25">
      <c r="A574" s="111"/>
      <c r="B574" s="109"/>
      <c r="C574" s="111"/>
      <c r="D574" s="109"/>
    </row>
    <row r="575" spans="1:4" hidden="1" x14ac:dyDescent="0.25">
      <c r="A575" s="111"/>
      <c r="B575" s="109"/>
      <c r="C575" s="111"/>
      <c r="D575" s="109"/>
    </row>
    <row r="576" spans="1:4" hidden="1" x14ac:dyDescent="0.25">
      <c r="A576" s="111"/>
      <c r="B576" s="109"/>
      <c r="C576" s="111"/>
      <c r="D576" s="109"/>
    </row>
    <row r="577" spans="1:4" hidden="1" x14ac:dyDescent="0.25">
      <c r="A577" s="111"/>
      <c r="B577" s="109"/>
      <c r="C577" s="111"/>
      <c r="D577" s="109"/>
    </row>
    <row r="578" spans="1:4" hidden="1" x14ac:dyDescent="0.25">
      <c r="A578" s="111"/>
      <c r="B578" s="109"/>
      <c r="C578" s="111"/>
      <c r="D578" s="109"/>
    </row>
    <row r="579" spans="1:4" hidden="1" x14ac:dyDescent="0.25">
      <c r="A579" s="111"/>
      <c r="B579" s="109"/>
      <c r="C579" s="111"/>
      <c r="D579" s="109"/>
    </row>
    <row r="580" spans="1:4" hidden="1" x14ac:dyDescent="0.25">
      <c r="A580" s="111"/>
      <c r="B580" s="109"/>
      <c r="C580" s="111"/>
      <c r="D580" s="109"/>
    </row>
    <row r="581" spans="1:4" hidden="1" x14ac:dyDescent="0.25">
      <c r="A581" s="111"/>
      <c r="B581" s="109"/>
      <c r="C581" s="111"/>
      <c r="D581" s="109"/>
    </row>
    <row r="582" spans="1:4" hidden="1" x14ac:dyDescent="0.25">
      <c r="A582" s="111"/>
      <c r="B582" s="109"/>
      <c r="C582" s="111"/>
      <c r="D582" s="109"/>
    </row>
    <row r="583" spans="1:4" hidden="1" x14ac:dyDescent="0.25">
      <c r="A583" s="111"/>
      <c r="B583" s="109"/>
      <c r="C583" s="111"/>
      <c r="D583" s="109"/>
    </row>
    <row r="584" spans="1:4" hidden="1" x14ac:dyDescent="0.25">
      <c r="A584" s="111"/>
      <c r="B584" s="109"/>
      <c r="C584" s="111"/>
      <c r="D584" s="109"/>
    </row>
    <row r="585" spans="1:4" hidden="1" x14ac:dyDescent="0.25">
      <c r="A585" s="111"/>
      <c r="B585" s="109"/>
      <c r="C585" s="111"/>
      <c r="D585" s="109"/>
    </row>
    <row r="586" spans="1:4" hidden="1" x14ac:dyDescent="0.25">
      <c r="A586" s="111"/>
      <c r="B586" s="109"/>
      <c r="C586" s="111"/>
      <c r="D586" s="109"/>
    </row>
    <row r="587" spans="1:4" hidden="1" x14ac:dyDescent="0.25">
      <c r="A587" s="111"/>
      <c r="B587" s="109"/>
      <c r="C587" s="111"/>
      <c r="D587" s="109"/>
    </row>
    <row r="588" spans="1:4" hidden="1" x14ac:dyDescent="0.25">
      <c r="A588" s="111"/>
      <c r="B588" s="109"/>
      <c r="C588" s="111"/>
      <c r="D588" s="109"/>
    </row>
    <row r="589" spans="1:4" hidden="1" x14ac:dyDescent="0.25">
      <c r="A589" s="111"/>
      <c r="B589" s="109"/>
      <c r="C589" s="111"/>
      <c r="D589" s="109"/>
    </row>
    <row r="590" spans="1:4" hidden="1" x14ac:dyDescent="0.25">
      <c r="A590" s="111"/>
      <c r="B590" s="109"/>
      <c r="C590" s="111"/>
      <c r="D590" s="109"/>
    </row>
    <row r="591" spans="1:4" hidden="1" x14ac:dyDescent="0.25">
      <c r="A591" s="111"/>
      <c r="B591" s="109"/>
      <c r="C591" s="111"/>
      <c r="D591" s="109"/>
    </row>
    <row r="592" spans="1:4" hidden="1" x14ac:dyDescent="0.25">
      <c r="A592" s="111"/>
      <c r="B592" s="109"/>
      <c r="C592" s="111"/>
      <c r="D592" s="109"/>
    </row>
    <row r="593" spans="1:4" hidden="1" x14ac:dyDescent="0.25">
      <c r="A593" s="111"/>
      <c r="B593" s="109"/>
      <c r="C593" s="111"/>
      <c r="D593" s="109"/>
    </row>
    <row r="594" spans="1:4" hidden="1" x14ac:dyDescent="0.25">
      <c r="A594" s="111"/>
      <c r="B594" s="109"/>
      <c r="C594" s="111"/>
      <c r="D594" s="109"/>
    </row>
    <row r="595" spans="1:4" hidden="1" x14ac:dyDescent="0.25">
      <c r="A595" s="111"/>
      <c r="B595" s="109"/>
      <c r="C595" s="111"/>
      <c r="D595" s="109"/>
    </row>
    <row r="596" spans="1:4" hidden="1" x14ac:dyDescent="0.25">
      <c r="A596" s="111"/>
      <c r="B596" s="109"/>
      <c r="C596" s="111"/>
      <c r="D596" s="109"/>
    </row>
    <row r="597" spans="1:4" hidden="1" x14ac:dyDescent="0.25">
      <c r="A597" s="111"/>
      <c r="B597" s="109"/>
      <c r="C597" s="111"/>
      <c r="D597" s="109"/>
    </row>
    <row r="598" spans="1:4" hidden="1" x14ac:dyDescent="0.25">
      <c r="A598" s="111"/>
      <c r="B598" s="109"/>
      <c r="C598" s="111"/>
      <c r="D598" s="109"/>
    </row>
    <row r="599" spans="1:4" hidden="1" x14ac:dyDescent="0.25">
      <c r="A599" s="111"/>
      <c r="B599" s="109"/>
      <c r="C599" s="111"/>
      <c r="D599" s="109"/>
    </row>
    <row r="600" spans="1:4" hidden="1" x14ac:dyDescent="0.25">
      <c r="A600" s="111"/>
      <c r="B600" s="109"/>
      <c r="C600" s="111"/>
      <c r="D600" s="109"/>
    </row>
    <row r="601" spans="1:4" hidden="1" x14ac:dyDescent="0.25">
      <c r="A601" s="111"/>
      <c r="B601" s="109"/>
      <c r="C601" s="111"/>
      <c r="D601" s="109"/>
    </row>
    <row r="602" spans="1:4" hidden="1" x14ac:dyDescent="0.25">
      <c r="A602" s="111"/>
      <c r="B602" s="109"/>
      <c r="C602" s="111"/>
      <c r="D602" s="109"/>
    </row>
    <row r="603" spans="1:4" hidden="1" x14ac:dyDescent="0.25">
      <c r="A603" s="111"/>
      <c r="B603" s="109"/>
      <c r="C603" s="111"/>
      <c r="D603" s="109"/>
    </row>
    <row r="604" spans="1:4" hidden="1" x14ac:dyDescent="0.25">
      <c r="A604" s="111"/>
      <c r="B604" s="109"/>
      <c r="C604" s="111"/>
      <c r="D604" s="109"/>
    </row>
    <row r="605" spans="1:4" hidden="1" x14ac:dyDescent="0.25">
      <c r="A605" s="111"/>
      <c r="B605" s="109"/>
      <c r="C605" s="111"/>
      <c r="D605" s="109"/>
    </row>
    <row r="606" spans="1:4" hidden="1" x14ac:dyDescent="0.25">
      <c r="A606" s="111"/>
      <c r="B606" s="109"/>
      <c r="C606" s="111"/>
      <c r="D606" s="109"/>
    </row>
    <row r="607" spans="1:4" hidden="1" x14ac:dyDescent="0.25">
      <c r="A607" s="111"/>
      <c r="B607" s="109"/>
      <c r="C607" s="111"/>
      <c r="D607" s="109"/>
    </row>
    <row r="608" spans="1:4" hidden="1" x14ac:dyDescent="0.25">
      <c r="A608" s="111"/>
      <c r="B608" s="109"/>
      <c r="C608" s="111"/>
      <c r="D608" s="109"/>
    </row>
    <row r="609" spans="1:4" hidden="1" x14ac:dyDescent="0.25">
      <c r="A609" s="111"/>
      <c r="B609" s="109"/>
      <c r="C609" s="111"/>
      <c r="D609" s="109"/>
    </row>
    <row r="610" spans="1:4" hidden="1" x14ac:dyDescent="0.25">
      <c r="A610" s="111"/>
      <c r="B610" s="109"/>
      <c r="C610" s="111"/>
      <c r="D610" s="109"/>
    </row>
    <row r="611" spans="1:4" hidden="1" x14ac:dyDescent="0.25">
      <c r="A611" s="111"/>
      <c r="B611" s="109"/>
      <c r="C611" s="111"/>
      <c r="D611" s="109"/>
    </row>
    <row r="612" spans="1:4" hidden="1" x14ac:dyDescent="0.25">
      <c r="A612" s="111"/>
      <c r="B612" s="109"/>
      <c r="C612" s="111"/>
      <c r="D612" s="109"/>
    </row>
    <row r="613" spans="1:4" hidden="1" x14ac:dyDescent="0.25">
      <c r="A613" s="111"/>
      <c r="B613" s="109"/>
      <c r="C613" s="111"/>
      <c r="D613" s="109"/>
    </row>
    <row r="614" spans="1:4" hidden="1" x14ac:dyDescent="0.25">
      <c r="A614" s="111"/>
      <c r="B614" s="109"/>
      <c r="C614" s="111"/>
      <c r="D614" s="109"/>
    </row>
    <row r="615" spans="1:4" hidden="1" x14ac:dyDescent="0.25">
      <c r="A615" s="111"/>
      <c r="B615" s="109"/>
      <c r="C615" s="111"/>
      <c r="D615" s="109"/>
    </row>
    <row r="616" spans="1:4" hidden="1" x14ac:dyDescent="0.25">
      <c r="A616" s="111"/>
      <c r="B616" s="109"/>
      <c r="C616" s="111"/>
      <c r="D616" s="109"/>
    </row>
    <row r="617" spans="1:4" hidden="1" x14ac:dyDescent="0.25">
      <c r="A617" s="111"/>
      <c r="B617" s="109"/>
      <c r="C617" s="111"/>
      <c r="D617" s="109"/>
    </row>
    <row r="618" spans="1:4" hidden="1" x14ac:dyDescent="0.25">
      <c r="A618" s="111"/>
      <c r="B618" s="109"/>
      <c r="C618" s="111"/>
      <c r="D618" s="109"/>
    </row>
    <row r="619" spans="1:4" hidden="1" x14ac:dyDescent="0.25">
      <c r="A619" s="111"/>
      <c r="B619" s="109"/>
      <c r="C619" s="111"/>
      <c r="D619" s="109"/>
    </row>
    <row r="620" spans="1:4" hidden="1" x14ac:dyDescent="0.25">
      <c r="A620" s="111"/>
      <c r="B620" s="109"/>
      <c r="C620" s="111"/>
      <c r="D620" s="109"/>
    </row>
    <row r="621" spans="1:4" hidden="1" x14ac:dyDescent="0.25">
      <c r="A621" s="111"/>
      <c r="B621" s="109"/>
      <c r="C621" s="111"/>
      <c r="D621" s="109"/>
    </row>
    <row r="622" spans="1:4" hidden="1" x14ac:dyDescent="0.25">
      <c r="A622" s="111"/>
      <c r="B622" s="109"/>
      <c r="C622" s="111"/>
      <c r="D622" s="109"/>
    </row>
    <row r="623" spans="1:4" hidden="1" x14ac:dyDescent="0.25">
      <c r="A623" s="111"/>
      <c r="B623" s="109"/>
      <c r="C623" s="111"/>
      <c r="D623" s="109"/>
    </row>
    <row r="624" spans="1:4" hidden="1" x14ac:dyDescent="0.25">
      <c r="A624" s="111"/>
      <c r="B624" s="109"/>
      <c r="C624" s="111"/>
      <c r="D624" s="109"/>
    </row>
    <row r="625" spans="1:4" hidden="1" x14ac:dyDescent="0.25">
      <c r="A625" s="111"/>
      <c r="B625" s="109"/>
      <c r="C625" s="111"/>
      <c r="D625" s="109"/>
    </row>
    <row r="626" spans="1:4" hidden="1" x14ac:dyDescent="0.25">
      <c r="A626" s="111"/>
      <c r="B626" s="109"/>
      <c r="C626" s="111"/>
      <c r="D626" s="109"/>
    </row>
    <row r="627" spans="1:4" hidden="1" x14ac:dyDescent="0.25">
      <c r="A627" s="111"/>
      <c r="B627" s="109"/>
      <c r="C627" s="111"/>
      <c r="D627" s="109"/>
    </row>
    <row r="628" spans="1:4" hidden="1" x14ac:dyDescent="0.25">
      <c r="A628" s="111"/>
      <c r="B628" s="109"/>
      <c r="C628" s="111"/>
      <c r="D628" s="109"/>
    </row>
    <row r="629" spans="1:4" hidden="1" x14ac:dyDescent="0.25">
      <c r="A629" s="111"/>
      <c r="B629" s="109"/>
      <c r="C629" s="111"/>
      <c r="D629" s="109"/>
    </row>
    <row r="630" spans="1:4" hidden="1" x14ac:dyDescent="0.25">
      <c r="A630" s="111"/>
      <c r="B630" s="109"/>
      <c r="C630" s="111"/>
      <c r="D630" s="109"/>
    </row>
    <row r="631" spans="1:4" hidden="1" x14ac:dyDescent="0.25">
      <c r="A631" s="111"/>
      <c r="B631" s="109"/>
      <c r="C631" s="111"/>
      <c r="D631" s="109"/>
    </row>
    <row r="632" spans="1:4" hidden="1" x14ac:dyDescent="0.25">
      <c r="A632" s="111"/>
      <c r="B632" s="109"/>
      <c r="C632" s="111"/>
      <c r="D632" s="109"/>
    </row>
    <row r="633" spans="1:4" hidden="1" x14ac:dyDescent="0.25">
      <c r="A633" s="111"/>
      <c r="B633" s="109"/>
      <c r="C633" s="111"/>
      <c r="D633" s="109"/>
    </row>
    <row r="634" spans="1:4" hidden="1" x14ac:dyDescent="0.25">
      <c r="A634" s="111"/>
      <c r="B634" s="109"/>
      <c r="C634" s="111"/>
      <c r="D634" s="109"/>
    </row>
    <row r="635" spans="1:4" hidden="1" x14ac:dyDescent="0.25">
      <c r="A635" s="111"/>
      <c r="B635" s="109"/>
      <c r="C635" s="111"/>
      <c r="D635" s="109"/>
    </row>
    <row r="636" spans="1:4" hidden="1" x14ac:dyDescent="0.25">
      <c r="A636" s="111"/>
      <c r="B636" s="109"/>
      <c r="C636" s="111"/>
      <c r="D636" s="109"/>
    </row>
    <row r="637" spans="1:4" hidden="1" x14ac:dyDescent="0.25">
      <c r="A637" s="111"/>
      <c r="B637" s="109"/>
      <c r="C637" s="111"/>
      <c r="D637" s="109"/>
    </row>
    <row r="638" spans="1:4" hidden="1" x14ac:dyDescent="0.25">
      <c r="A638" s="111"/>
      <c r="B638" s="109"/>
      <c r="C638" s="111"/>
      <c r="D638" s="109"/>
    </row>
    <row r="639" spans="1:4" hidden="1" x14ac:dyDescent="0.25">
      <c r="A639" s="111"/>
      <c r="B639" s="109"/>
      <c r="C639" s="111"/>
      <c r="D639" s="109"/>
    </row>
    <row r="640" spans="1:4" hidden="1" x14ac:dyDescent="0.25">
      <c r="A640" s="111"/>
      <c r="B640" s="109"/>
      <c r="C640" s="111"/>
      <c r="D640" s="109"/>
    </row>
    <row r="641" spans="1:4" hidden="1" x14ac:dyDescent="0.25">
      <c r="A641" s="111"/>
      <c r="B641" s="109"/>
      <c r="C641" s="111"/>
      <c r="D641" s="109"/>
    </row>
    <row r="642" spans="1:4" hidden="1" x14ac:dyDescent="0.25">
      <c r="A642" s="111"/>
      <c r="B642" s="109"/>
      <c r="C642" s="111"/>
      <c r="D642" s="109"/>
    </row>
    <row r="643" spans="1:4" hidden="1" x14ac:dyDescent="0.25">
      <c r="A643" s="111"/>
      <c r="B643" s="109"/>
      <c r="C643" s="111"/>
      <c r="D643" s="109"/>
    </row>
    <row r="644" spans="1:4" hidden="1" x14ac:dyDescent="0.25">
      <c r="A644" s="111"/>
      <c r="B644" s="109"/>
      <c r="C644" s="111"/>
      <c r="D644" s="109"/>
    </row>
    <row r="645" spans="1:4" hidden="1" x14ac:dyDescent="0.25">
      <c r="A645" s="111"/>
      <c r="B645" s="109"/>
      <c r="C645" s="111"/>
      <c r="D645" s="109"/>
    </row>
    <row r="646" spans="1:4" hidden="1" x14ac:dyDescent="0.25">
      <c r="A646" s="111"/>
      <c r="B646" s="109"/>
      <c r="C646" s="111"/>
      <c r="D646" s="109"/>
    </row>
    <row r="647" spans="1:4" hidden="1" x14ac:dyDescent="0.25">
      <c r="A647" s="111"/>
      <c r="B647" s="109"/>
      <c r="C647" s="111"/>
      <c r="D647" s="109"/>
    </row>
    <row r="648" spans="1:4" hidden="1" x14ac:dyDescent="0.25">
      <c r="A648" s="111"/>
      <c r="B648" s="109"/>
      <c r="C648" s="111"/>
      <c r="D648" s="109"/>
    </row>
    <row r="649" spans="1:4" hidden="1" x14ac:dyDescent="0.25">
      <c r="A649" s="111"/>
      <c r="B649" s="109"/>
      <c r="C649" s="111"/>
      <c r="D649" s="109"/>
    </row>
    <row r="650" spans="1:4" hidden="1" x14ac:dyDescent="0.25">
      <c r="A650" s="111"/>
      <c r="B650" s="109"/>
      <c r="C650" s="111"/>
      <c r="D650" s="109"/>
    </row>
    <row r="651" spans="1:4" hidden="1" x14ac:dyDescent="0.25">
      <c r="A651" s="111"/>
      <c r="B651" s="109"/>
      <c r="C651" s="111"/>
      <c r="D651" s="109"/>
    </row>
    <row r="652" spans="1:4" hidden="1" x14ac:dyDescent="0.25">
      <c r="A652" s="111"/>
      <c r="B652" s="109"/>
      <c r="C652" s="111"/>
      <c r="D652" s="109"/>
    </row>
    <row r="653" spans="1:4" hidden="1" x14ac:dyDescent="0.25">
      <c r="A653" s="111"/>
      <c r="B653" s="109"/>
      <c r="C653" s="111"/>
      <c r="D653" s="109"/>
    </row>
    <row r="654" spans="1:4" hidden="1" x14ac:dyDescent="0.25">
      <c r="A654" s="111"/>
      <c r="B654" s="109"/>
      <c r="C654" s="111"/>
      <c r="D654" s="109"/>
    </row>
    <row r="655" spans="1:4" hidden="1" x14ac:dyDescent="0.25">
      <c r="A655" s="111"/>
      <c r="B655" s="109"/>
      <c r="C655" s="111"/>
      <c r="D655" s="109"/>
    </row>
    <row r="656" spans="1:4" hidden="1" x14ac:dyDescent="0.25">
      <c r="A656" s="111"/>
      <c r="B656" s="109"/>
      <c r="C656" s="111"/>
      <c r="D656" s="109"/>
    </row>
    <row r="657" spans="1:4" hidden="1" x14ac:dyDescent="0.25">
      <c r="A657" s="111"/>
      <c r="B657" s="109"/>
      <c r="C657" s="111"/>
      <c r="D657" s="109"/>
    </row>
    <row r="658" spans="1:4" hidden="1" x14ac:dyDescent="0.25">
      <c r="A658" s="111"/>
      <c r="B658" s="109"/>
      <c r="C658" s="111"/>
      <c r="D658" s="109"/>
    </row>
    <row r="659" spans="1:4" hidden="1" x14ac:dyDescent="0.25">
      <c r="A659" s="111"/>
      <c r="B659" s="109"/>
      <c r="C659" s="111"/>
      <c r="D659" s="109"/>
    </row>
    <row r="660" spans="1:4" hidden="1" x14ac:dyDescent="0.25">
      <c r="A660" s="111"/>
      <c r="B660" s="109"/>
      <c r="C660" s="111"/>
      <c r="D660" s="109"/>
    </row>
    <row r="661" spans="1:4" hidden="1" x14ac:dyDescent="0.25">
      <c r="A661" s="111"/>
      <c r="B661" s="109"/>
      <c r="C661" s="111"/>
      <c r="D661" s="109"/>
    </row>
    <row r="662" spans="1:4" hidden="1" x14ac:dyDescent="0.25">
      <c r="A662" s="111"/>
      <c r="B662" s="109"/>
      <c r="C662" s="111"/>
      <c r="D662" s="109"/>
    </row>
    <row r="663" spans="1:4" hidden="1" x14ac:dyDescent="0.25">
      <c r="A663" s="111"/>
      <c r="B663" s="109"/>
      <c r="C663" s="111"/>
      <c r="D663" s="109"/>
    </row>
    <row r="664" spans="1:4" hidden="1" x14ac:dyDescent="0.25">
      <c r="A664" s="111"/>
      <c r="B664" s="109"/>
      <c r="C664" s="111"/>
      <c r="D664" s="109"/>
    </row>
    <row r="665" spans="1:4" hidden="1" x14ac:dyDescent="0.25">
      <c r="A665" s="111"/>
      <c r="B665" s="109"/>
      <c r="C665" s="111"/>
      <c r="D665" s="109"/>
    </row>
    <row r="666" spans="1:4" hidden="1" x14ac:dyDescent="0.25">
      <c r="A666" s="111"/>
      <c r="B666" s="109"/>
      <c r="C666" s="111"/>
      <c r="D666" s="109"/>
    </row>
    <row r="667" spans="1:4" hidden="1" x14ac:dyDescent="0.25">
      <c r="A667" s="111"/>
      <c r="B667" s="109"/>
      <c r="C667" s="111"/>
      <c r="D667" s="109"/>
    </row>
    <row r="668" spans="1:4" hidden="1" x14ac:dyDescent="0.25">
      <c r="A668" s="111"/>
      <c r="B668" s="109"/>
      <c r="C668" s="111"/>
      <c r="D668" s="109"/>
    </row>
    <row r="669" spans="1:4" hidden="1" x14ac:dyDescent="0.25">
      <c r="A669" s="111"/>
      <c r="B669" s="109"/>
      <c r="C669" s="111"/>
      <c r="D669" s="109"/>
    </row>
    <row r="670" spans="1:4" hidden="1" x14ac:dyDescent="0.25">
      <c r="A670" s="111"/>
      <c r="B670" s="109"/>
      <c r="C670" s="111"/>
      <c r="D670" s="109"/>
    </row>
    <row r="671" spans="1:4" hidden="1" x14ac:dyDescent="0.25">
      <c r="A671" s="111"/>
      <c r="B671" s="109"/>
      <c r="C671" s="111"/>
      <c r="D671" s="109"/>
    </row>
    <row r="672" spans="1:4" hidden="1" x14ac:dyDescent="0.25">
      <c r="A672" s="111"/>
      <c r="B672" s="109"/>
      <c r="C672" s="111"/>
      <c r="D672" s="109"/>
    </row>
    <row r="673" spans="1:4" hidden="1" x14ac:dyDescent="0.25">
      <c r="A673" s="111"/>
      <c r="B673" s="109"/>
      <c r="C673" s="111"/>
      <c r="D673" s="109"/>
    </row>
    <row r="674" spans="1:4" hidden="1" x14ac:dyDescent="0.25">
      <c r="A674" s="111"/>
      <c r="B674" s="109"/>
      <c r="C674" s="111"/>
      <c r="D674" s="109"/>
    </row>
    <row r="675" spans="1:4" hidden="1" x14ac:dyDescent="0.25">
      <c r="A675" s="111"/>
      <c r="B675" s="109"/>
      <c r="C675" s="111"/>
      <c r="D675" s="109"/>
    </row>
    <row r="676" spans="1:4" hidden="1" x14ac:dyDescent="0.25">
      <c r="A676" s="111"/>
      <c r="B676" s="109"/>
      <c r="C676" s="111"/>
      <c r="D676" s="109"/>
    </row>
    <row r="677" spans="1:4" hidden="1" x14ac:dyDescent="0.25">
      <c r="A677" s="111"/>
      <c r="B677" s="109"/>
      <c r="C677" s="111"/>
      <c r="D677" s="109"/>
    </row>
    <row r="678" spans="1:4" hidden="1" x14ac:dyDescent="0.25">
      <c r="A678" s="111"/>
      <c r="B678" s="109"/>
      <c r="C678" s="111"/>
      <c r="D678" s="109"/>
    </row>
    <row r="679" spans="1:4" hidden="1" x14ac:dyDescent="0.25">
      <c r="A679" s="111"/>
      <c r="B679" s="109"/>
      <c r="C679" s="111"/>
      <c r="D679" s="109"/>
    </row>
    <row r="680" spans="1:4" hidden="1" x14ac:dyDescent="0.25">
      <c r="A680" s="111"/>
      <c r="B680" s="109"/>
      <c r="C680" s="111"/>
      <c r="D680" s="109"/>
    </row>
    <row r="681" spans="1:4" hidden="1" x14ac:dyDescent="0.25">
      <c r="A681" s="111"/>
      <c r="B681" s="109"/>
      <c r="C681" s="111"/>
      <c r="D681" s="109"/>
    </row>
    <row r="682" spans="1:4" hidden="1" x14ac:dyDescent="0.25">
      <c r="A682" s="111"/>
      <c r="B682" s="109"/>
      <c r="C682" s="111"/>
      <c r="D682" s="109"/>
    </row>
    <row r="683" spans="1:4" hidden="1" x14ac:dyDescent="0.25">
      <c r="A683" s="111"/>
      <c r="B683" s="109"/>
      <c r="C683" s="111"/>
      <c r="D683" s="109"/>
    </row>
    <row r="684" spans="1:4" hidden="1" x14ac:dyDescent="0.25">
      <c r="A684" s="111"/>
      <c r="B684" s="109"/>
      <c r="C684" s="111"/>
      <c r="D684" s="109"/>
    </row>
    <row r="685" spans="1:4" hidden="1" x14ac:dyDescent="0.25">
      <c r="A685" s="111"/>
      <c r="B685" s="109"/>
      <c r="C685" s="111"/>
      <c r="D685" s="109"/>
    </row>
    <row r="686" spans="1:4" hidden="1" x14ac:dyDescent="0.25">
      <c r="A686" s="111"/>
      <c r="B686" s="109"/>
      <c r="C686" s="111"/>
      <c r="D686" s="109"/>
    </row>
    <row r="687" spans="1:4" hidden="1" x14ac:dyDescent="0.25">
      <c r="A687" s="111"/>
      <c r="B687" s="109"/>
      <c r="C687" s="111"/>
      <c r="D687" s="109"/>
    </row>
    <row r="688" spans="1:4" hidden="1" x14ac:dyDescent="0.25">
      <c r="A688" s="111"/>
      <c r="B688" s="109"/>
      <c r="C688" s="111"/>
      <c r="D688" s="109"/>
    </row>
    <row r="689" spans="1:4" hidden="1" x14ac:dyDescent="0.25">
      <c r="A689" s="111"/>
      <c r="B689" s="109"/>
      <c r="C689" s="111"/>
      <c r="D689" s="109"/>
    </row>
    <row r="690" spans="1:4" hidden="1" x14ac:dyDescent="0.25">
      <c r="A690" s="111"/>
      <c r="B690" s="109"/>
      <c r="C690" s="111"/>
      <c r="D690" s="109"/>
    </row>
    <row r="691" spans="1:4" hidden="1" x14ac:dyDescent="0.25">
      <c r="A691" s="111"/>
      <c r="B691" s="109"/>
      <c r="C691" s="111"/>
      <c r="D691" s="109"/>
    </row>
    <row r="692" spans="1:4" hidden="1" x14ac:dyDescent="0.25">
      <c r="A692" s="111"/>
      <c r="B692" s="109"/>
      <c r="C692" s="111"/>
      <c r="D692" s="109"/>
    </row>
    <row r="693" spans="1:4" hidden="1" x14ac:dyDescent="0.25">
      <c r="A693" s="111"/>
      <c r="B693" s="109"/>
      <c r="C693" s="111"/>
      <c r="D693" s="109"/>
    </row>
    <row r="694" spans="1:4" hidden="1" x14ac:dyDescent="0.25">
      <c r="A694" s="111"/>
      <c r="B694" s="109"/>
      <c r="C694" s="111"/>
      <c r="D694" s="109"/>
    </row>
    <row r="695" spans="1:4" hidden="1" x14ac:dyDescent="0.25">
      <c r="A695" s="111"/>
      <c r="B695" s="109"/>
      <c r="C695" s="111"/>
      <c r="D695" s="109"/>
    </row>
    <row r="696" spans="1:4" hidden="1" x14ac:dyDescent="0.25">
      <c r="A696" s="111"/>
      <c r="B696" s="109"/>
      <c r="C696" s="111"/>
      <c r="D696" s="109"/>
    </row>
    <row r="697" spans="1:4" hidden="1" x14ac:dyDescent="0.25">
      <c r="A697" s="111"/>
      <c r="B697" s="109"/>
      <c r="C697" s="111"/>
      <c r="D697" s="109"/>
    </row>
    <row r="698" spans="1:4" hidden="1" x14ac:dyDescent="0.25">
      <c r="A698" s="111"/>
      <c r="B698" s="109"/>
      <c r="C698" s="111"/>
      <c r="D698" s="109"/>
    </row>
    <row r="699" spans="1:4" hidden="1" x14ac:dyDescent="0.25">
      <c r="A699" s="111"/>
      <c r="B699" s="109"/>
      <c r="C699" s="111"/>
      <c r="D699" s="109"/>
    </row>
    <row r="700" spans="1:4" hidden="1" x14ac:dyDescent="0.25">
      <c r="A700" s="111"/>
      <c r="B700" s="109"/>
      <c r="C700" s="111"/>
      <c r="D700" s="109"/>
    </row>
    <row r="701" spans="1:4" hidden="1" x14ac:dyDescent="0.25">
      <c r="A701" s="111"/>
      <c r="B701" s="109"/>
      <c r="C701" s="111"/>
      <c r="D701" s="109"/>
    </row>
    <row r="702" spans="1:4" hidden="1" x14ac:dyDescent="0.25">
      <c r="A702" s="111"/>
      <c r="B702" s="109"/>
      <c r="C702" s="111"/>
      <c r="D702" s="109"/>
    </row>
    <row r="703" spans="1:4" hidden="1" x14ac:dyDescent="0.25">
      <c r="A703" s="111"/>
      <c r="B703" s="109"/>
      <c r="C703" s="111"/>
      <c r="D703" s="109"/>
    </row>
    <row r="704" spans="1:4" hidden="1" x14ac:dyDescent="0.25">
      <c r="A704" s="111"/>
      <c r="B704" s="109"/>
      <c r="C704" s="111"/>
      <c r="D704" s="109"/>
    </row>
    <row r="705" spans="1:4" hidden="1" x14ac:dyDescent="0.25">
      <c r="A705" s="111"/>
      <c r="B705" s="109"/>
      <c r="C705" s="111"/>
      <c r="D705" s="109"/>
    </row>
    <row r="706" spans="1:4" hidden="1" x14ac:dyDescent="0.25">
      <c r="A706" s="111"/>
      <c r="B706" s="109"/>
      <c r="C706" s="111"/>
      <c r="D706" s="109"/>
    </row>
    <row r="707" spans="1:4" hidden="1" x14ac:dyDescent="0.25">
      <c r="A707" s="111"/>
      <c r="B707" s="109"/>
      <c r="C707" s="111"/>
      <c r="D707" s="109"/>
    </row>
    <row r="708" spans="1:4" hidden="1" x14ac:dyDescent="0.25">
      <c r="A708" s="111"/>
      <c r="B708" s="109"/>
      <c r="C708" s="111"/>
      <c r="D708" s="109"/>
    </row>
    <row r="709" spans="1:4" hidden="1" x14ac:dyDescent="0.25">
      <c r="A709" s="111"/>
      <c r="B709" s="109"/>
      <c r="C709" s="111"/>
      <c r="D709" s="109"/>
    </row>
    <row r="710" spans="1:4" hidden="1" x14ac:dyDescent="0.25">
      <c r="A710" s="111"/>
      <c r="B710" s="109"/>
      <c r="C710" s="111"/>
      <c r="D710" s="109"/>
    </row>
    <row r="711" spans="1:4" hidden="1" x14ac:dyDescent="0.25">
      <c r="A711" s="111"/>
      <c r="B711" s="109"/>
      <c r="C711" s="111"/>
      <c r="D711" s="109"/>
    </row>
    <row r="712" spans="1:4" hidden="1" x14ac:dyDescent="0.25">
      <c r="A712" s="111"/>
      <c r="B712" s="109"/>
      <c r="C712" s="111"/>
      <c r="D712" s="109"/>
    </row>
    <row r="713" spans="1:4" hidden="1" x14ac:dyDescent="0.25">
      <c r="A713" s="111"/>
      <c r="B713" s="109"/>
      <c r="C713" s="111"/>
      <c r="D713" s="109"/>
    </row>
    <row r="714" spans="1:4" hidden="1" x14ac:dyDescent="0.25">
      <c r="A714" s="111"/>
      <c r="B714" s="109"/>
      <c r="C714" s="111"/>
      <c r="D714" s="109"/>
    </row>
    <row r="715" spans="1:4" hidden="1" x14ac:dyDescent="0.25">
      <c r="A715" s="111"/>
      <c r="B715" s="109"/>
      <c r="C715" s="111"/>
      <c r="D715" s="109"/>
    </row>
    <row r="716" spans="1:4" hidden="1" x14ac:dyDescent="0.25">
      <c r="A716" s="111"/>
      <c r="B716" s="109"/>
      <c r="C716" s="111"/>
      <c r="D716" s="109"/>
    </row>
    <row r="717" spans="1:4" hidden="1" x14ac:dyDescent="0.25">
      <c r="A717" s="111"/>
      <c r="B717" s="109"/>
      <c r="C717" s="111"/>
      <c r="D717" s="109"/>
    </row>
    <row r="718" spans="1:4" hidden="1" x14ac:dyDescent="0.25">
      <c r="A718" s="111"/>
      <c r="B718" s="109"/>
      <c r="C718" s="111"/>
      <c r="D718" s="109"/>
    </row>
    <row r="719" spans="1:4" hidden="1" x14ac:dyDescent="0.25">
      <c r="A719" s="111"/>
      <c r="B719" s="109"/>
      <c r="C719" s="111"/>
      <c r="D719" s="109"/>
    </row>
    <row r="720" spans="1:4" hidden="1" x14ac:dyDescent="0.25">
      <c r="A720" s="111"/>
      <c r="B720" s="109"/>
      <c r="C720" s="111"/>
      <c r="D720" s="109"/>
    </row>
    <row r="721" spans="1:4" hidden="1" x14ac:dyDescent="0.25">
      <c r="A721" s="111"/>
      <c r="B721" s="109"/>
      <c r="C721" s="111"/>
      <c r="D721" s="109"/>
    </row>
    <row r="722" spans="1:4" hidden="1" x14ac:dyDescent="0.25">
      <c r="A722" s="111"/>
      <c r="B722" s="109"/>
      <c r="C722" s="111"/>
      <c r="D722" s="109"/>
    </row>
    <row r="723" spans="1:4" hidden="1" x14ac:dyDescent="0.25">
      <c r="A723" s="111"/>
      <c r="B723" s="109"/>
      <c r="C723" s="111"/>
      <c r="D723" s="109"/>
    </row>
    <row r="724" spans="1:4" hidden="1" x14ac:dyDescent="0.25">
      <c r="A724" s="111"/>
      <c r="B724" s="109"/>
      <c r="C724" s="111"/>
      <c r="D724" s="109"/>
    </row>
    <row r="725" spans="1:4" hidden="1" x14ac:dyDescent="0.25">
      <c r="A725" s="111"/>
      <c r="B725" s="109"/>
      <c r="C725" s="111"/>
      <c r="D725" s="109"/>
    </row>
    <row r="726" spans="1:4" hidden="1" x14ac:dyDescent="0.25">
      <c r="A726" s="111"/>
      <c r="B726" s="109"/>
      <c r="C726" s="111"/>
      <c r="D726" s="109"/>
    </row>
    <row r="727" spans="1:4" hidden="1" x14ac:dyDescent="0.25">
      <c r="A727" s="111"/>
      <c r="B727" s="109"/>
      <c r="C727" s="111"/>
      <c r="D727" s="109"/>
    </row>
    <row r="728" spans="1:4" hidden="1" x14ac:dyDescent="0.25">
      <c r="A728" s="111"/>
      <c r="B728" s="109"/>
      <c r="C728" s="111"/>
      <c r="D728" s="109"/>
    </row>
    <row r="729" spans="1:4" hidden="1" x14ac:dyDescent="0.25">
      <c r="A729" s="111"/>
      <c r="B729" s="109"/>
      <c r="C729" s="111"/>
      <c r="D729" s="109"/>
    </row>
    <row r="730" spans="1:4" hidden="1" x14ac:dyDescent="0.25">
      <c r="A730" s="111"/>
      <c r="B730" s="109"/>
      <c r="C730" s="111"/>
      <c r="D730" s="109"/>
    </row>
    <row r="731" spans="1:4" hidden="1" x14ac:dyDescent="0.25">
      <c r="A731" s="111"/>
      <c r="B731" s="109"/>
      <c r="C731" s="111"/>
      <c r="D731" s="109"/>
    </row>
    <row r="732" spans="1:4" hidden="1" x14ac:dyDescent="0.25">
      <c r="A732" s="111"/>
      <c r="B732" s="109"/>
      <c r="C732" s="111"/>
      <c r="D732" s="109"/>
    </row>
    <row r="733" spans="1:4" hidden="1" x14ac:dyDescent="0.25">
      <c r="A733" s="111"/>
      <c r="B733" s="109"/>
      <c r="C733" s="111"/>
      <c r="D733" s="109"/>
    </row>
    <row r="734" spans="1:4" hidden="1" x14ac:dyDescent="0.25">
      <c r="A734" s="111"/>
      <c r="B734" s="109"/>
      <c r="C734" s="111"/>
      <c r="D734" s="109"/>
    </row>
    <row r="735" spans="1:4" hidden="1" x14ac:dyDescent="0.25">
      <c r="A735" s="111"/>
      <c r="B735" s="109"/>
      <c r="C735" s="111"/>
      <c r="D735" s="109"/>
    </row>
    <row r="736" spans="1:4" hidden="1" x14ac:dyDescent="0.25">
      <c r="A736" s="111"/>
      <c r="B736" s="109"/>
      <c r="C736" s="111"/>
      <c r="D736" s="109"/>
    </row>
    <row r="737" spans="1:4" hidden="1" x14ac:dyDescent="0.25">
      <c r="A737" s="111"/>
      <c r="B737" s="109"/>
      <c r="C737" s="111"/>
      <c r="D737" s="109"/>
    </row>
    <row r="738" spans="1:4" hidden="1" x14ac:dyDescent="0.25">
      <c r="A738" s="111"/>
      <c r="B738" s="109"/>
      <c r="C738" s="111"/>
      <c r="D738" s="109"/>
    </row>
    <row r="739" spans="1:4" hidden="1" x14ac:dyDescent="0.25">
      <c r="A739" s="111"/>
      <c r="B739" s="109"/>
      <c r="C739" s="111"/>
      <c r="D739" s="109"/>
    </row>
    <row r="740" spans="1:4" hidden="1" x14ac:dyDescent="0.25">
      <c r="A740" s="111"/>
      <c r="B740" s="109"/>
      <c r="C740" s="111"/>
      <c r="D740" s="109"/>
    </row>
    <row r="741" spans="1:4" hidden="1" x14ac:dyDescent="0.25">
      <c r="A741" s="111"/>
      <c r="B741" s="109"/>
      <c r="C741" s="111"/>
      <c r="D741" s="109"/>
    </row>
    <row r="742" spans="1:4" hidden="1" x14ac:dyDescent="0.25">
      <c r="A742" s="111"/>
      <c r="B742" s="109"/>
      <c r="C742" s="111"/>
      <c r="D742" s="109"/>
    </row>
    <row r="743" spans="1:4" hidden="1" x14ac:dyDescent="0.25">
      <c r="A743" s="111"/>
      <c r="B743" s="109"/>
      <c r="C743" s="111"/>
      <c r="D743" s="109"/>
    </row>
    <row r="744" spans="1:4" hidden="1" x14ac:dyDescent="0.25">
      <c r="A744" s="111"/>
      <c r="B744" s="109"/>
      <c r="C744" s="111"/>
      <c r="D744" s="109"/>
    </row>
    <row r="745" spans="1:4" hidden="1" x14ac:dyDescent="0.25"/>
    <row r="746" spans="1:4" x14ac:dyDescent="0.25"/>
    <row r="747" spans="1:4" x14ac:dyDescent="0.25"/>
    <row r="748" spans="1:4" x14ac:dyDescent="0.25"/>
    <row r="749" spans="1:4" x14ac:dyDescent="0.25"/>
    <row r="750" spans="1:4" x14ac:dyDescent="0.25"/>
    <row r="751" spans="1:4" x14ac:dyDescent="0.25"/>
    <row r="752" spans="1:4" x14ac:dyDescent="0.25"/>
    <row r="753" x14ac:dyDescent="0.25"/>
    <row r="754" x14ac:dyDescent="0.25"/>
    <row r="755" x14ac:dyDescent="0.25"/>
    <row r="756" x14ac:dyDescent="0.25"/>
  </sheetData>
  <sheetProtection sheet="1" objects="1" scenarios="1" formatCells="0" formatColumns="0" formatRows="0" sort="0" autoFilter="0"/>
  <dataConsolidate/>
  <mergeCells count="4">
    <mergeCell ref="G3:M3"/>
    <mergeCell ref="A1:B3"/>
    <mergeCell ref="E2:P2"/>
    <mergeCell ref="F1:XFD1"/>
  </mergeCells>
  <phoneticPr fontId="19" type="noConversion"/>
  <hyperlinks>
    <hyperlink ref="H250" r:id="rId1" xr:uid="{E95969C8-93F2-4519-A4F5-424672FD6AE4}"/>
    <hyperlink ref="H183" r:id="rId2" xr:uid="{B187325B-E6D9-431B-8264-CC4ECEB81BE5}"/>
    <hyperlink ref="D6" r:id="rId3" xr:uid="{28FEA628-6362-435B-B5B0-01D17DBCF8A3}"/>
    <hyperlink ref="D14" r:id="rId4" xr:uid="{DD5238EE-A5FB-4C68-8E8E-83135369311C}"/>
    <hyperlink ref="D20" r:id="rId5" xr:uid="{93BFAAF0-9EE7-4A0C-9929-76F4FFDE0BE1}"/>
    <hyperlink ref="D32" r:id="rId6" xr:uid="{1933ECDC-90CF-4368-9B36-41A003C8877C}"/>
    <hyperlink ref="D26" r:id="rId7" xr:uid="{DA537B59-E788-455C-ADA9-84244D60C3F0}"/>
    <hyperlink ref="D27" r:id="rId8" xr:uid="{C8DF177C-27B1-4894-92AD-B21D8A29FBD1}"/>
    <hyperlink ref="D30" r:id="rId9" xr:uid="{F82B1A77-64F3-41E1-AA56-3C6D64B46D87}"/>
    <hyperlink ref="D51" r:id="rId10" xr:uid="{E9B88265-1A71-4BFB-AFBF-06493E6290A9}"/>
    <hyperlink ref="D54" r:id="rId11" xr:uid="{5A4AE629-7074-47C5-8005-2729E4319FB6}"/>
    <hyperlink ref="D55" r:id="rId12" xr:uid="{CD9A1DF0-D382-4B7A-826E-1ADDCACD5935}"/>
    <hyperlink ref="D61" r:id="rId13" xr:uid="{4E1E777D-A35E-4191-AE05-6E2626787CB3}"/>
    <hyperlink ref="D63" r:id="rId14" xr:uid="{547E4727-BDA0-4C7C-8741-AE0C2E83A40D}"/>
    <hyperlink ref="D64" r:id="rId15" xr:uid="{6FC6BFD7-8EE7-4975-9241-EEA0751BB7D0}"/>
    <hyperlink ref="D66" r:id="rId16" xr:uid="{6CC2C854-78B9-41C4-BE0D-6C6F65CB79AB}"/>
    <hyperlink ref="D67" r:id="rId17" xr:uid="{5E3D8C11-554C-4AAE-900F-DEE7D31E8CC9}"/>
    <hyperlink ref="D68" r:id="rId18" xr:uid="{BD2011A4-6ED1-4202-8B8A-55D8503B5E04}"/>
    <hyperlink ref="D70" r:id="rId19" xr:uid="{417718F9-D81F-48DB-8F65-3CD76109C42D}"/>
    <hyperlink ref="D94" r:id="rId20" xr:uid="{EDF0A575-2836-45E5-985C-EA98ECA3BBF4}"/>
    <hyperlink ref="D96" r:id="rId21" xr:uid="{2E1C7528-53A6-4DD5-914C-1CA41577D145}"/>
    <hyperlink ref="D103" r:id="rId22" xr:uid="{3FC7468D-8AAD-4EFA-BE6F-EECE71837D96}"/>
    <hyperlink ref="D104" r:id="rId23" xr:uid="{F8F07176-DD6C-4C36-87E6-3D779AE8A7F0}"/>
    <hyperlink ref="D105" r:id="rId24" xr:uid="{F6B10A58-D96D-4030-BA30-E757A428AC35}"/>
    <hyperlink ref="D107" r:id="rId25" xr:uid="{71FFF0DE-7E06-4321-98DC-4E67D5F7C27C}"/>
    <hyperlink ref="D109" r:id="rId26" xr:uid="{5B1302F6-8CC6-4263-8541-9BC59774CBB5}"/>
    <hyperlink ref="D113" r:id="rId27" xr:uid="{6B87E7E4-2672-4B3A-9A69-14C50CD5CE28}"/>
    <hyperlink ref="D124" r:id="rId28" xr:uid="{166DB50C-B0C4-4A65-834D-072DA2AAA43C}"/>
    <hyperlink ref="D127" r:id="rId29" xr:uid="{4D4CFFC2-CE7D-4A49-85F1-E4787E755023}"/>
    <hyperlink ref="D129" r:id="rId30" xr:uid="{68571DBB-DD04-4975-9D27-F1D66447C740}"/>
    <hyperlink ref="D132" r:id="rId31" xr:uid="{34397B13-570C-4929-A189-A4BC7246DA26}"/>
    <hyperlink ref="D133" r:id="rId32" xr:uid="{B6198B29-FEEC-4F47-8D3D-1471F5AC50A3}"/>
    <hyperlink ref="D140" r:id="rId33" xr:uid="{0F27105F-9E93-4526-9A40-B19BCBF7346D}"/>
    <hyperlink ref="D141" r:id="rId34" xr:uid="{DCC6FE54-695E-4620-9FAE-9A089703AD6B}"/>
    <hyperlink ref="D152" r:id="rId35" xr:uid="{F0B6826D-9919-4FD6-B621-E6D79914F6DA}"/>
    <hyperlink ref="D155" r:id="rId36" xr:uid="{2C72E178-8A2E-4F20-892F-3744A8CD11DA}"/>
    <hyperlink ref="D165" r:id="rId37" xr:uid="{05BEA433-4E49-46BC-B398-6F2421A83DFF}"/>
    <hyperlink ref="D170" r:id="rId38" xr:uid="{6E0D200B-1A47-4CDB-AB4A-10F7158BAD46}"/>
    <hyperlink ref="D183" r:id="rId39" xr:uid="{B3031023-5FE8-4B66-8DAD-53F84F686EEF}"/>
    <hyperlink ref="D239" r:id="rId40" xr:uid="{68298A35-C5C3-421A-9654-8BC29AAB2C77}"/>
    <hyperlink ref="D242" r:id="rId41" xr:uid="{281A8985-C39A-44DF-89A9-0D9882A09B35}"/>
    <hyperlink ref="D240" r:id="rId42" xr:uid="{1FE64804-4754-47F0-A4B6-FEEBE4ABA3C6}"/>
    <hyperlink ref="D244" r:id="rId43" xr:uid="{076873B2-3174-470A-8453-BF316A583C51}"/>
    <hyperlink ref="D245" r:id="rId44" xr:uid="{B6356577-D12D-4F50-87DB-F080DA479F61}"/>
    <hyperlink ref="D247" r:id="rId45" xr:uid="{76045253-0DCB-4E99-9039-C7F2FB5217D6}"/>
    <hyperlink ref="D250" r:id="rId46" xr:uid="{0BC07056-8A06-43CE-99A6-546C5771BE36}"/>
    <hyperlink ref="D7" r:id="rId47" xr:uid="{2EBCB2CC-C8E7-4060-9BD6-3410DF52152B}"/>
    <hyperlink ref="D16" r:id="rId48" xr:uid="{B0CA9671-DDB2-4352-BEA4-A77D6A504093}"/>
    <hyperlink ref="D18" r:id="rId49" xr:uid="{2DD02D3B-BD78-4D72-A11E-FDCB819C076A}"/>
    <hyperlink ref="D19" r:id="rId50" xr:uid="{A6A169AC-BB7B-43FB-ADA6-FAC9D1106693}"/>
    <hyperlink ref="D21" r:id="rId51" xr:uid="{0AECBC3C-2B0A-46FB-89E6-612435FDE411}"/>
    <hyperlink ref="D25" r:id="rId52" xr:uid="{542C2A37-8FC7-4E55-9B35-C48FEE8BDFFA}"/>
    <hyperlink ref="D24" r:id="rId53" xr:uid="{0B8D305D-2817-48DE-B6C2-A4834336BFF6}"/>
    <hyperlink ref="D31" r:id="rId54" xr:uid="{96E8D564-96E8-445D-BE08-5ADEE0459FF4}"/>
    <hyperlink ref="D33" r:id="rId55" xr:uid="{BB536F9B-7113-40B8-A3D6-D0905D9A0DA6}"/>
    <hyperlink ref="D34" r:id="rId56" xr:uid="{315A73C3-AF6E-4650-AF52-37FD32288535}"/>
    <hyperlink ref="D35" r:id="rId57" xr:uid="{374DFF75-286F-4D0A-9962-0659552E3A81}"/>
    <hyperlink ref="D39" r:id="rId58" xr:uid="{6CC0242A-21A3-4707-A4B1-7F22D1EBD510}"/>
    <hyperlink ref="D46" r:id="rId59" xr:uid="{41B2124B-9998-4B89-9965-9A91337F1F40}"/>
    <hyperlink ref="D47" r:id="rId60" xr:uid="{A22154E5-C0F9-4404-ACA1-4075718A602D}"/>
    <hyperlink ref="D49" r:id="rId61" xr:uid="{DEA432C9-7718-4BAE-A6F1-0B1F9AB68513}"/>
    <hyperlink ref="D52" r:id="rId62" xr:uid="{E43A9501-7444-4B8F-8790-5FBFAED20287}"/>
    <hyperlink ref="D53" r:id="rId63" xr:uid="{32039B04-E0D6-4136-99AF-C5F3E775DE90}"/>
    <hyperlink ref="D57" r:id="rId64" xr:uid="{DC191331-AC8B-4337-87CA-063D9B4DB3E8}"/>
    <hyperlink ref="D58" r:id="rId65" xr:uid="{15E30AD9-3B4A-4725-9DBE-9722E7160675}"/>
    <hyperlink ref="D60" r:id="rId66" xr:uid="{D45DF62B-AE2F-4C91-9B39-D1C7BE960395}"/>
    <hyperlink ref="D62" r:id="rId67" xr:uid="{5A174FA7-34AB-4642-BB79-236AD9129F0D}"/>
    <hyperlink ref="D65" r:id="rId68" xr:uid="{E6E0BCA1-C4CA-4337-A7A1-DACFD4955300}"/>
    <hyperlink ref="D74" r:id="rId69" xr:uid="{CF92C963-B467-4F6A-B742-16DF5FCA2118}"/>
    <hyperlink ref="D82" r:id="rId70" xr:uid="{B6BC3E25-BDBB-48CC-8087-43CCC4F78B4F}"/>
    <hyperlink ref="D85" r:id="rId71" xr:uid="{2024642E-8EED-45E4-B2A5-43CD04DB5424}"/>
    <hyperlink ref="D81" r:id="rId72" xr:uid="{3CC9347B-1A9D-4850-B807-E9CB0EF4936F}"/>
    <hyperlink ref="D93" r:id="rId73" xr:uid="{3F1BF899-19E9-4C6B-91AA-4B778015EF31}"/>
    <hyperlink ref="D95" r:id="rId74" xr:uid="{EB553E2E-3419-4BAC-8044-010BBCB95CF4}"/>
    <hyperlink ref="D97" r:id="rId75" xr:uid="{AE7BEF95-7634-45BD-99DD-41FFD684FFFC}"/>
    <hyperlink ref="D98" r:id="rId76" xr:uid="{C8CD6D21-3230-4402-8D12-276EEE191D89}"/>
    <hyperlink ref="D100" r:id="rId77" xr:uid="{F091EBF9-F574-43EA-8192-B3C92EE72256}"/>
    <hyperlink ref="D106" r:id="rId78" xr:uid="{932888A8-CF1B-4D1B-ADC3-469DA2E8C09C}"/>
    <hyperlink ref="D110" r:id="rId79" xr:uid="{0B52C92F-A9B7-4DA3-A16C-0FCCB0C2ECAC}"/>
    <hyperlink ref="D111" r:id="rId80" xr:uid="{C79B3769-824A-48FE-952A-989C27401000}"/>
    <hyperlink ref="D112" r:id="rId81" xr:uid="{5746E722-3277-49C2-BA0D-3895175A5DE7}"/>
    <hyperlink ref="D115" r:id="rId82" xr:uid="{03BCEDF3-A985-4BE3-9D75-E5578D8EF954}"/>
    <hyperlink ref="D116" r:id="rId83" xr:uid="{17605F5D-EE0E-4935-83E1-A0EC1D4DD8DB}"/>
    <hyperlink ref="D117" r:id="rId84" xr:uid="{414DBC5E-06CD-4704-AD42-600777CBF9F7}"/>
    <hyperlink ref="D119" r:id="rId85" xr:uid="{3DC57CC6-4790-46C8-9AB7-D9D1F0906FFB}"/>
    <hyperlink ref="D120" r:id="rId86" xr:uid="{38D0C8BB-76FB-423D-AAF6-A9C95800BBBC}"/>
    <hyperlink ref="D121" r:id="rId87" xr:uid="{5B68CE93-97F7-472E-BFF1-6869D61FA4A3}"/>
    <hyperlink ref="D123" r:id="rId88" xr:uid="{8852D422-B305-4A62-A2C9-9C740AF7CF0A}"/>
    <hyperlink ref="D128" r:id="rId89" xr:uid="{78A0B213-B110-45C3-B285-FBBDFA396CBE}"/>
    <hyperlink ref="D131" r:id="rId90" xr:uid="{5E4B6341-C854-45BE-8D31-215F444292D4}"/>
    <hyperlink ref="D136" r:id="rId91" xr:uid="{E3F472D2-C210-437A-8E63-A00EB9D98CD7}"/>
    <hyperlink ref="D138" r:id="rId92" xr:uid="{20817780-33D3-43EE-9BC0-348178DBE2BB}"/>
    <hyperlink ref="D145" r:id="rId93" xr:uid="{31EFECCB-F942-4CB8-861E-18110471E295}"/>
    <hyperlink ref="D147" r:id="rId94" xr:uid="{2BA1B175-16AA-43D6-BC52-CF7A7B0CD93C}"/>
    <hyperlink ref="D148" r:id="rId95" xr:uid="{6526A310-2CF9-4A9E-8A1D-2A553B2870A2}"/>
    <hyperlink ref="D149" r:id="rId96" xr:uid="{8CD27688-83DD-4CED-9F06-F3FCF1A6E48C}"/>
    <hyperlink ref="D153" r:id="rId97" xr:uid="{7E16DF6C-5972-43C5-A136-A59E3414C464}"/>
    <hyperlink ref="D151" r:id="rId98" xr:uid="{15643D81-3915-431F-BCD0-E7BDAF25CE1E}"/>
    <hyperlink ref="D168" r:id="rId99" xr:uid="{D5587474-FFD3-4601-8DDD-58B3D0C18550}"/>
    <hyperlink ref="D172" r:id="rId100" xr:uid="{B53F34E8-F3FE-484A-AA1B-D4C019A9F9ED}"/>
    <hyperlink ref="D175" r:id="rId101" xr:uid="{76E0693F-1160-4B92-8A1B-14A84EEE3D41}"/>
    <hyperlink ref="D177" r:id="rId102" xr:uid="{4347FCD4-569C-4F66-98A9-0D98FA65FE88}"/>
    <hyperlink ref="D181" r:id="rId103" xr:uid="{5B6E9F63-3469-4154-B0DC-F7648B75F260}"/>
    <hyperlink ref="D187" r:id="rId104" xr:uid="{AC096ACC-953F-427A-8736-C04FE124B992}"/>
    <hyperlink ref="D190" r:id="rId105" xr:uid="{398278E0-8A42-4661-9A71-63DC854F4858}"/>
    <hyperlink ref="D191" r:id="rId106" xr:uid="{48FAF342-CA3A-4E03-A8EE-4FB8AF89BF83}"/>
    <hyperlink ref="D192" r:id="rId107" xr:uid="{3F27431D-628B-4240-A133-D02ECD1DB6F4}"/>
    <hyperlink ref="D193" r:id="rId108" xr:uid="{B1337B18-AD2E-4512-80AC-D1B3ED742CB2}"/>
    <hyperlink ref="D194" r:id="rId109" xr:uid="{A70CE711-A55A-47A3-AA27-AE962389CED6}"/>
    <hyperlink ref="D195" r:id="rId110" xr:uid="{366AA262-2AB4-4931-85CE-D0EED0776A28}"/>
    <hyperlink ref="D198" r:id="rId111" xr:uid="{943A7EA7-EEB4-47E2-B949-1F504EB453C9}"/>
    <hyperlink ref="D209" r:id="rId112" xr:uid="{E771267B-13DE-471A-B2A7-E20C6F059781}"/>
    <hyperlink ref="D206" r:id="rId113" xr:uid="{F9507E90-4F85-4B3A-980B-303005077508}"/>
    <hyperlink ref="D212" r:id="rId114" xr:uid="{996BC640-14B4-4091-A397-89D76D2C5175}"/>
    <hyperlink ref="D214" r:id="rId115" xr:uid="{AB4E4588-5B38-43BD-A304-82B093CAB11B}"/>
    <hyperlink ref="D216" r:id="rId116" xr:uid="{BD9B7D53-6642-482A-879D-26CF23FCE046}"/>
    <hyperlink ref="D217" r:id="rId117" xr:uid="{381D229A-9F91-48B6-A7B2-9C4B723F776F}"/>
    <hyperlink ref="D220" r:id="rId118" xr:uid="{77060FA2-7C47-4819-A059-6F6912FD464E}"/>
    <hyperlink ref="D221" r:id="rId119" xr:uid="{43F782A6-19E2-4D0C-B029-67FD2AD26BBD}"/>
    <hyperlink ref="D223" r:id="rId120" xr:uid="{C5CFEC47-014A-41E5-A7CC-DA637D197247}"/>
    <hyperlink ref="D224" r:id="rId121" xr:uid="{C8546AB0-F879-4534-9827-F2C7B76EFD4A}"/>
    <hyperlink ref="D227" r:id="rId122" xr:uid="{7D27FED7-ED7B-4C9A-B7A8-7D5C28F76C7D}"/>
    <hyperlink ref="D233" r:id="rId123" xr:uid="{A428A722-25C0-444A-8374-3DD9BD546008}"/>
    <hyperlink ref="D238" r:id="rId124" xr:uid="{85DEB51B-DBC2-4550-91DB-0AE18265898D}"/>
    <hyperlink ref="D241" r:id="rId125" xr:uid="{CD3D3987-DD0F-4330-8868-96747D4AE9FD}"/>
    <hyperlink ref="D246" r:id="rId126" xr:uid="{BD253018-17F5-43A4-B296-B76F3A30F91D}"/>
    <hyperlink ref="D248" r:id="rId127" xr:uid="{815ADD0C-83BB-43CB-B8EF-B915CB8A305F}"/>
    <hyperlink ref="D71" r:id="rId128" xr:uid="{6E7AF6C5-6AD7-436C-B2F8-D273F3588977}"/>
    <hyperlink ref="D72" r:id="rId129" xr:uid="{5B37865A-1395-49C6-A3CA-646DAE5B5E85}"/>
    <hyperlink ref="D73" r:id="rId130" xr:uid="{3D236AFC-C32E-40E0-BBAD-042722B31BEE}"/>
    <hyperlink ref="D75" r:id="rId131" xr:uid="{EFF6B707-1A86-4728-BFB3-D62E336D31DE}"/>
    <hyperlink ref="D76" r:id="rId132" xr:uid="{A06763DD-659C-4F21-9287-57EA88AC2648}"/>
    <hyperlink ref="D77" r:id="rId133" xr:uid="{8B27F3BA-E1AD-48EA-837C-6E2998794FC0}"/>
    <hyperlink ref="D78" r:id="rId134" xr:uid="{985AE9D5-2DE4-4934-A645-4FAA4FFB3AD8}"/>
    <hyperlink ref="D79" r:id="rId135" xr:uid="{673CB5FC-EE83-4F09-9C15-16053C8C2208}"/>
    <hyperlink ref="D80" r:id="rId136" xr:uid="{6D7D2328-4934-48EE-95E1-2EAB8477FB5C}"/>
    <hyperlink ref="D10" r:id="rId137" xr:uid="{43827F7F-4437-402A-96B4-32F5EA002452}"/>
    <hyperlink ref="D9" r:id="rId138" xr:uid="{613C33E5-3100-4F7B-928A-371FA771559B}"/>
    <hyperlink ref="D15" r:id="rId139" xr:uid="{07881F3F-A816-47BC-A853-FDF6F386F60E}"/>
    <hyperlink ref="D17" r:id="rId140" xr:uid="{1F047DF4-1B0C-4537-A27C-6AA68E5F5216}"/>
    <hyperlink ref="D22" r:id="rId141" xr:uid="{A12077C8-54B2-421B-BF44-7CEB489A3750}"/>
    <hyperlink ref="D36" r:id="rId142" xr:uid="{24653314-A09F-40B8-8F44-3B8CDD0C90C6}"/>
    <hyperlink ref="D37" r:id="rId143" xr:uid="{6A8CC409-D363-4F4E-8F11-3840CABFB75E}"/>
    <hyperlink ref="D40" r:id="rId144" xr:uid="{9EE1D999-DD71-4096-9673-F6E1C94B8679}"/>
    <hyperlink ref="D23" r:id="rId145" xr:uid="{A7128410-76F1-4DD2-9B5A-4B79EFA65A62}"/>
    <hyperlink ref="D28" r:id="rId146" xr:uid="{5D5EA46C-7676-436C-8354-A808C9D105F6}"/>
    <hyperlink ref="D50" r:id="rId147" xr:uid="{29EEBA28-B754-4CD2-99DC-814EB077F772}"/>
    <hyperlink ref="D56" r:id="rId148" xr:uid="{D0734D8F-14D6-4172-A47F-08790D94654E}"/>
    <hyperlink ref="D59" r:id="rId149" xr:uid="{A84F5B8E-EDCC-4E2A-824B-9D3A1A3CEF3B}"/>
    <hyperlink ref="D69" r:id="rId150" xr:uid="{04500D23-3651-4EF7-8F38-2D23206F9D02}"/>
    <hyperlink ref="D83" r:id="rId151" xr:uid="{B171F98A-BF67-4473-85E9-0B5B88CA4109}"/>
    <hyperlink ref="D84" r:id="rId152" xr:uid="{E521317D-5565-4013-AC1D-EC0500DCEC3C}"/>
    <hyperlink ref="D86" r:id="rId153" xr:uid="{FA602110-7053-4058-8B15-9BE578DE121E}"/>
    <hyperlink ref="D90" r:id="rId154" xr:uid="{1718D6B5-6C50-4F2A-B377-BF80AFAC5F4F}"/>
    <hyperlink ref="D92" r:id="rId155" xr:uid="{1B419ED3-A7EA-44CC-BC06-82878D920B23}"/>
    <hyperlink ref="D108" r:id="rId156" xr:uid="{7F757F82-D3C0-40CD-81D5-01F5D70C847B}"/>
    <hyperlink ref="D122" r:id="rId157" xr:uid="{1CA9B4D2-FFE1-44A0-A8A5-1F87D6529687}"/>
    <hyperlink ref="D126" r:id="rId158" xr:uid="{07E29F50-BC4D-46FE-B183-523FA27BEADF}"/>
    <hyperlink ref="D146" r:id="rId159" xr:uid="{5715063D-1B30-4507-9F8E-C5D38FB1622F}"/>
    <hyperlink ref="D150" r:id="rId160" xr:uid="{B9E6D296-2C5A-4696-88B7-105B499A3EB6}"/>
    <hyperlink ref="D157" r:id="rId161" xr:uid="{E3313ADB-1845-4AFE-8505-A7290D85269F}"/>
    <hyperlink ref="D158" r:id="rId162" xr:uid="{2C0B66DD-18B3-4A16-8081-C92C0F620CFD}"/>
    <hyperlink ref="D163" r:id="rId163" xr:uid="{0A7ECA5B-AC9A-436E-97BE-C29211E6BA2A}"/>
    <hyperlink ref="D162" r:id="rId164" xr:uid="{0A4D026A-E7B2-4A64-BAC2-D1027E9E6F0E}"/>
    <hyperlink ref="D166" r:id="rId165" xr:uid="{B386633A-EE84-42A0-AD05-9606A522609F}"/>
    <hyperlink ref="D171" r:id="rId166" xr:uid="{BFF442F5-9928-45E6-8862-9502D231B456}"/>
    <hyperlink ref="D169" r:id="rId167" xr:uid="{7C17BAC3-6849-4797-918C-E6F44A97E7C1}"/>
    <hyperlink ref="D173" r:id="rId168" xr:uid="{EDC1CA6D-F8C6-4DBF-882C-5C28684BEE9C}"/>
    <hyperlink ref="D197" r:id="rId169" xr:uid="{B2C9B160-6C8C-4418-A27C-CB0E7B91248D}"/>
    <hyperlink ref="D196" r:id="rId170" xr:uid="{33A32603-46A5-489E-A041-2709CAD83508}"/>
    <hyperlink ref="D199" r:id="rId171" xr:uid="{6241E813-EAAD-4B93-B236-5CE59EE05751}"/>
    <hyperlink ref="D201" r:id="rId172" xr:uid="{2983B377-CFCD-4243-83BD-C502EAF5BB43}"/>
    <hyperlink ref="D202" r:id="rId173" xr:uid="{5B0B6D57-311C-4966-AA8B-038E8013E503}"/>
    <hyperlink ref="D203" r:id="rId174" xr:uid="{A9AD9207-8860-4F3F-9E6F-C93196E01C15}"/>
    <hyperlink ref="D205" r:id="rId175" xr:uid="{439CAF16-9B81-4CB1-83A9-5A2BA87F6C0D}"/>
    <hyperlink ref="D207" r:id="rId176" xr:uid="{3EFA3A26-5217-4374-A178-E446A494F9C4}"/>
    <hyperlink ref="D210" r:id="rId177" xr:uid="{BFEC9BD6-EAEC-4E7E-BE4D-B880AE5E8F22}"/>
    <hyperlink ref="D211" r:id="rId178" xr:uid="{F119551C-7B59-4353-8A84-AAAFA74C3680}"/>
    <hyperlink ref="D225" r:id="rId179" xr:uid="{BE381DA1-A599-46DD-9298-C3C409390932}"/>
    <hyperlink ref="D11" r:id="rId180" xr:uid="{3F1DDC74-0AB5-4FCB-9C4C-FC608325F09B}"/>
    <hyperlink ref="D12" r:id="rId181" xr:uid="{CDB71BC1-C988-4B3F-B8B7-964D2EE836C4}"/>
    <hyperlink ref="D13" r:id="rId182" xr:uid="{58BA1010-EE11-428B-B3EF-2F6F1D36B4C1}"/>
    <hyperlink ref="D44" r:id="rId183" xr:uid="{45D48C07-3250-4202-993E-E50A8A709BDB}"/>
    <hyperlink ref="D87" r:id="rId184" xr:uid="{490EDB29-77C9-4108-B07A-70ECD4BB642E}"/>
    <hyperlink ref="D88" r:id="rId185" xr:uid="{8FAABB26-565A-4EA5-84F0-C3C3DFF34EBF}"/>
    <hyperlink ref="D89" r:id="rId186" xr:uid="{481E7D67-AC5C-4DB8-9F3F-DAC00FE556DE}"/>
    <hyperlink ref="D99" r:id="rId187" xr:uid="{E6522556-54A2-413D-9091-B68D0F900278}"/>
    <hyperlink ref="D118" r:id="rId188" xr:uid="{778AE76C-E14C-40E5-8D49-5074D7E85918}"/>
    <hyperlink ref="D125" r:id="rId189" xr:uid="{FCD96FDB-39C5-4539-B582-52897C1F06E3}"/>
    <hyperlink ref="D135" r:id="rId190" xr:uid="{7D025665-EB95-4C0F-A105-E2CC54E271A9}"/>
    <hyperlink ref="D142" r:id="rId191" xr:uid="{B4D48098-9A2F-4AAF-ADFD-487A3D3A4785}"/>
    <hyperlink ref="D160" r:id="rId192" xr:uid="{D04EEE35-2AB2-41AA-A26B-9A603AD84B06}"/>
    <hyperlink ref="D161" r:id="rId193" xr:uid="{33AEBAA6-5716-464F-902B-558B1942280B}"/>
    <hyperlink ref="D156" r:id="rId194" xr:uid="{70F0F656-BB57-427F-8D53-ADDDB4289977}"/>
    <hyperlink ref="D179" r:id="rId195" xr:uid="{E91EA409-F717-42B6-800B-1B38CC0A60AF}"/>
    <hyperlink ref="D180" r:id="rId196" xr:uid="{653FA0CB-C66E-4989-B24A-F68281796FC7}"/>
    <hyperlink ref="D184" r:id="rId197" xr:uid="{E6D0201A-9077-4336-9EB7-3222E0E10A14}"/>
    <hyperlink ref="D185" r:id="rId198" xr:uid="{D0DA1DE1-EA6A-4048-B8CE-56DB0CC2968C}"/>
    <hyperlink ref="D186" r:id="rId199" xr:uid="{D84B78AA-A432-496D-920C-5E298C6C7343}"/>
    <hyperlink ref="D188" r:id="rId200" xr:uid="{91FD217B-C5EC-4C4E-A9C2-9FA210B3F84B}"/>
    <hyperlink ref="D189" r:id="rId201" xr:uid="{1C2D719D-7816-4CFD-A599-9BE9D3D95D1E}"/>
    <hyperlink ref="D213" r:id="rId202" xr:uid="{504C37D1-0489-4ED5-811C-214FD5183768}"/>
    <hyperlink ref="D218" r:id="rId203" xr:uid="{BA212368-5F58-4089-B01F-58306BA950E8}"/>
    <hyperlink ref="D219" r:id="rId204" xr:uid="{781E77AD-7561-41E8-A8A2-775971A913F2}"/>
    <hyperlink ref="D230" r:id="rId205" xr:uid="{2ADBCA56-AE96-47F3-8078-FEC93F9705F0}"/>
    <hyperlink ref="D235" r:id="rId206" xr:uid="{3AFBE764-F168-4086-A21E-88FEC9861088}"/>
    <hyperlink ref="D249" r:id="rId207" xr:uid="{F28DFA51-50CE-405C-AA55-4060E88D5304}"/>
    <hyperlink ref="D101" r:id="rId208" xr:uid="{BADE7C31-7660-4697-BCF6-189C1E504650}"/>
    <hyperlink ref="D102" r:id="rId209" xr:uid="{E9C240C7-8966-48B4-83C7-06B458312C77}"/>
    <hyperlink ref="D114" r:id="rId210" xr:uid="{0DAEB5B4-7386-4801-A5CD-8136EFDFA6B5}"/>
    <hyperlink ref="D139" r:id="rId211" xr:uid="{1FCE7514-71E5-434D-ACEE-7C5ABD39219F}"/>
    <hyperlink ref="D143" r:id="rId212" xr:uid="{141EEB5D-F751-494E-BA83-E5C95D9A7D69}"/>
    <hyperlink ref="D204" r:id="rId213" xr:uid="{7D1566DA-0E71-4A6C-8D73-E5EA8EA6F588}"/>
    <hyperlink ref="D231" r:id="rId214" xr:uid="{6EA0C462-3AA1-438B-9779-085CEAA6410D}"/>
    <hyperlink ref="D234" r:id="rId215" xr:uid="{C791EF83-1F2D-49CE-B84D-25A2D9C1A9D1}"/>
    <hyperlink ref="D29" r:id="rId216" xr:uid="{D96638C7-2661-4424-83D6-A84A2DB300E5}"/>
    <hyperlink ref="D42" r:id="rId217" xr:uid="{AD1D9609-C1E6-4633-B28B-8AF90134749F}"/>
    <hyperlink ref="D45" r:id="rId218" xr:uid="{0C47D427-7AF8-4E5B-A481-36E30355E08A}"/>
    <hyperlink ref="D130" r:id="rId219" xr:uid="{337354C2-282E-4320-9114-55855746CCFC}"/>
    <hyperlink ref="D137" r:id="rId220" xr:uid="{5AF16819-6269-4BB7-BDDC-7EDA5B765A04}"/>
    <hyperlink ref="D144" r:id="rId221" xr:uid="{1603E1E6-A2E0-4E3C-A9E5-7C1E737ED180}"/>
    <hyperlink ref="D154" r:id="rId222" xr:uid="{4A9DC006-250B-4B05-9DDC-475C38A597E8}"/>
    <hyperlink ref="D159" r:id="rId223" xr:uid="{F1D393BF-E582-443B-AD07-573BFBC62217}"/>
    <hyperlink ref="D164" r:id="rId224" xr:uid="{A09A3DED-BA87-48B7-8941-D1267046E248}"/>
    <hyperlink ref="D200" r:id="rId225" xr:uid="{3A622DAA-9352-410E-A13E-28840E1EBDE7}"/>
    <hyperlink ref="D222" r:id="rId226" xr:uid="{1CCE8F14-09F7-4856-AEB8-C9B45FB8C100}"/>
    <hyperlink ref="D226" r:id="rId227" xr:uid="{2C3813B3-4EBE-46D2-A1A3-CC299AE8DA4A}"/>
    <hyperlink ref="D236" r:id="rId228" xr:uid="{AD77A267-934B-4414-9E1F-BE896F8E6D4E}"/>
    <hyperlink ref="D237" r:id="rId229" xr:uid="{49D469FD-1C0B-41FF-BEB2-67C0B45245F5}"/>
    <hyperlink ref="D38" r:id="rId230" xr:uid="{382D986C-1400-41C7-8CB9-846891B44ACA}"/>
    <hyperlink ref="D41" r:id="rId231" xr:uid="{BAED6AE4-2D2B-407A-8929-75EF1AFB0E48}"/>
    <hyperlink ref="D43" r:id="rId232" xr:uid="{D42B5F50-82C2-42A0-9425-8E2E04BEE533}"/>
    <hyperlink ref="D48" r:id="rId233" xr:uid="{800B1640-BE43-4C8E-80A5-0A7EEA1235A3}"/>
    <hyperlink ref="D91" r:id="rId234" xr:uid="{CA37F853-6E48-42EA-BC6A-0F144A25EA55}"/>
    <hyperlink ref="D134" r:id="rId235" xr:uid="{655DC814-B99D-44A7-B1A9-8A0CF727F82A}"/>
    <hyperlink ref="D167" r:id="rId236" xr:uid="{9CA91FB2-6E33-4A71-A43A-41CC7A8448F6}"/>
    <hyperlink ref="D174" r:id="rId237" xr:uid="{E951191D-75A2-433A-B67D-82FF348D2D3C}"/>
    <hyperlink ref="D176" r:id="rId238" xr:uid="{3C020519-FF94-4CC2-B7A7-65A25972D3DC}"/>
    <hyperlink ref="D182" r:id="rId239" xr:uid="{F0B82AA4-B800-4BA4-A858-4F07219D7602}"/>
    <hyperlink ref="D215" r:id="rId240" xr:uid="{18AEC06C-F82B-49E1-94DA-1B2D81F050FE}"/>
    <hyperlink ref="D228" r:id="rId241" xr:uid="{2C52DA8B-C732-4F46-9477-05C65B0A6615}"/>
    <hyperlink ref="D243" r:id="rId242" xr:uid="{6DC1D4D9-3685-4313-A2FE-6E34DD280B6B}"/>
    <hyperlink ref="D8" r:id="rId243" xr:uid="{3C5FC002-477F-4E0E-B62C-53CE5D2987D7}"/>
    <hyperlink ref="D178" r:id="rId244" xr:uid="{428F6141-4373-4CE9-B529-4F9E4120E72B}"/>
    <hyperlink ref="D208" r:id="rId245" xr:uid="{F42B7009-8CD3-44A3-9DF2-2C7FAF7C5940}"/>
    <hyperlink ref="D229" r:id="rId246" xr:uid="{5C1EE83A-06EE-4599-94A5-D7E43DED622F}"/>
    <hyperlink ref="D232" r:id="rId247" xr:uid="{10BCFB17-747B-4DA9-9538-98FC39B55CBA}"/>
    <hyperlink ref="G29" r:id="rId248" xr:uid="{D57DAB4A-DF31-4F54-976C-6043A70522AC}"/>
    <hyperlink ref="G49" r:id="rId249" xr:uid="{83D0633C-7EDC-4981-9CE2-DE6095143CC7}"/>
    <hyperlink ref="G143" r:id="rId250" xr:uid="{1A76A64C-B161-403E-955D-5219D2ECB112}"/>
    <hyperlink ref="G148" r:id="rId251" xr:uid="{F93617AC-3D3E-4A36-9C0B-37FDD926FC25}"/>
    <hyperlink ref="G150" r:id="rId252" xr:uid="{681980F3-85F2-4767-9167-4CD54A915647}"/>
    <hyperlink ref="H202" r:id="rId253" xr:uid="{9E8186A9-7B02-42B0-A346-307DD5A06334}"/>
    <hyperlink ref="G201" r:id="rId254" xr:uid="{0166E7C6-62DD-4BF9-BA2F-E1A2FE9D95E4}"/>
    <hyperlink ref="G202" r:id="rId255" xr:uid="{3C235D29-ED21-4FD9-BC35-826131055C59}"/>
    <hyperlink ref="G204" r:id="rId256" xr:uid="{6CE96386-215A-4BBA-A0B4-2FA309B5B073}"/>
    <hyperlink ref="G205" r:id="rId257" xr:uid="{C6FDAC00-5A2D-4819-BC61-C35302139FB3}"/>
    <hyperlink ref="G206" r:id="rId258" xr:uid="{CA2A8C07-1EDE-4AB3-B8F1-8E8FE06C5C5A}"/>
    <hyperlink ref="G78" r:id="rId259" xr:uid="{28642234-9355-4F4C-B944-02327E1FC443}"/>
    <hyperlink ref="G73" r:id="rId260" xr:uid="{74446F79-CD2C-4534-95DC-546FDEE30ECB}"/>
    <hyperlink ref="G250" r:id="rId261" xr:uid="{3958B4A7-9E80-47EF-967A-88F35120D495}"/>
    <hyperlink ref="G113" r:id="rId262" location="/7e6fad274c5c4ae58c152e475dfe11f1​_x000a__x000a_​_x000a__x000a_GO KY - GoKY.ky.gov​" xr:uid="{54ECF86C-8BCA-480D-8EB4-80C75576717C}"/>
    <hyperlink ref="G240" r:id="rId263" xr:uid="{6AF17C1D-8F8A-431E-8BC7-DB2BCDF94530}"/>
    <hyperlink ref="L185" r:id="rId264" display="mailto:James.Nunn@dot.nj.gov" xr:uid="{CC6D9C32-FE6F-46CF-9CAD-57F35F5D545A}"/>
    <hyperlink ref="G179" r:id="rId265" xr:uid="{56B0ECC2-ACF2-473A-9651-5B167AD30E1E}"/>
    <hyperlink ref="G251" r:id="rId266" xr:uid="{793597CE-A227-49EB-83EA-70EB7274861A}"/>
    <hyperlink ref="G229" r:id="rId267" display="http://digitaldelivery.udot.utah.gov/" xr:uid="{8F7B03FC-A008-475A-8F08-0C1DFE0E610C}"/>
    <hyperlink ref="L229" r:id="rId268" display="mailto:glukes@utah.gov" xr:uid="{7200DBE6-3440-4190-BA41-B56C9EA0B284}"/>
    <hyperlink ref="G53" r:id="rId269" display="https://gcc01.safelinks.protection.outlook.com/?url=https://www.helicalpileassociation.com/&amp;data=04|01|Maria.Rosa@dot.gov|6c9decbb3ae64e2edca408d884f0b1a0|c4cd245b44f04395a1aa3848d258f78b|0|0|637405516601346937|Unknown|TWFpbGZsb3d8eyJWIjoiMC4wLjAwMDAiLCJQIjoiV2luMzIiLCJBTiI6Ik1haWwiLCJXVCI6Mn0%3D|1000&amp;sdata=DR1LZnsrzFZDI175BVAe9fBno22UsNd3%2B%2Btdw8YQBoA%3D&amp;reserved=0" xr:uid="{C4712E97-2E2A-41AF-9B28-915F1B2EBA8E}"/>
    <hyperlink ref="G177" r:id="rId270" xr:uid="{F4D50881-4284-4EBB-A816-110DB5377750}"/>
    <hyperlink ref="G9" r:id="rId271" xr:uid="{44DA01DC-5428-43AD-8779-630ECBAB2F87}"/>
    <hyperlink ref="G48" r:id="rId272" xr:uid="{397131D0-3B8D-4EEB-911E-3BC0E84EEA62}"/>
    <hyperlink ref="G58" r:id="rId273" xr:uid="{BF20FE71-82AE-4844-8008-2093876CAE5F}"/>
    <hyperlink ref="G197" r:id="rId274" xr:uid="{C29703F5-D9BC-4D0A-8260-0B02D2CC3110}"/>
    <hyperlink ref="G89" r:id="rId275" xr:uid="{00B266DA-47F1-4C71-BB6D-428FA990C72D}"/>
    <hyperlink ref="G101" r:id="rId276" xr:uid="{04AADAC6-FF97-4772-8B54-4ACB7093BA5D}"/>
    <hyperlink ref="G125" r:id="rId277" xr:uid="{1C5C91DF-6C59-442A-817A-FAC97E18F057}"/>
    <hyperlink ref="G122" r:id="rId278" xr:uid="{93F16836-4B1F-4636-9CFB-FC322421033F}"/>
    <hyperlink ref="G127" r:id="rId279" xr:uid="{AE40DE93-886D-4AA4-85F6-454FA617E0DE}"/>
    <hyperlink ref="G134" r:id="rId280" display="https://www.michigan.gov/documents/mdot/Spotlight_SPR_1638_1643_560921_7.pdf, " xr:uid="{FF00BA72-4B37-45AE-AFDA-E6F446E6AEA5}"/>
    <hyperlink ref="G139" r:id="rId281" display="https://youtu.be/xH0LTG5i5jw," xr:uid="{EB19AFEC-0CC1-4357-8F77-555418D53E3E}"/>
    <hyperlink ref="G142" r:id="rId282" display="https://researchprojects.dot.state.mn.us/projectpages/pages/lrrbProjectDetails.jsf?id=7676&amp;type=PROJECT&amp;jftfdi=&amp;jffi=lrrbProjectDetails%3Fid%3D7676%26type%3DPROJECT" xr:uid="{056FE466-6C4C-46E4-9B6C-8CB4D7DA9B79}"/>
    <hyperlink ref="G167" r:id="rId283" location=":~:text=Lebanon — In an attempt to,more than 16 hours nonstop" xr:uid="{3360E502-E6FD-424E-B13B-36A4A85C62C6}"/>
    <hyperlink ref="G168" r:id="rId284" xr:uid="{58E09FC8-41BA-4FBE-B15F-C34EDEA0509D}"/>
    <hyperlink ref="G149" r:id="rId285" xr:uid="{1EDF9473-60B5-45F5-AD4C-75D2D834356E}"/>
    <hyperlink ref="G8" r:id="rId286" xr:uid="{14B3C0FF-12FD-4440-A203-BA9E889CEBA4}"/>
    <hyperlink ref="H8" r:id="rId287" xr:uid="{9F9647D0-2B30-45BC-A01A-E301EDA2FE36}"/>
    <hyperlink ref="I8" r:id="rId288" xr:uid="{50DB699B-D682-463C-9649-F1763294409E}"/>
    <hyperlink ref="H9" r:id="rId289" xr:uid="{BA102FE3-EDCB-462D-9A59-418CA203BF4F}"/>
    <hyperlink ref="I9" r:id="rId290" xr:uid="{AD783782-6C35-4306-B184-8A3B27BF3613}"/>
    <hyperlink ref="G11" r:id="rId291" xr:uid="{EC92F17B-9626-430E-BE0B-94E7665FB52D}"/>
    <hyperlink ref="H11" r:id="rId292" xr:uid="{6D62B3C8-6834-44AA-97D9-D7174BF42224}"/>
    <hyperlink ref="G12" r:id="rId293" xr:uid="{CC790F56-20FC-40AB-847C-BA5012D6583B}"/>
    <hyperlink ref="H12" r:id="rId294" xr:uid="{7FAD692F-88B8-4611-B1C6-785D85EF821F}"/>
    <hyperlink ref="I13" r:id="rId295" xr:uid="{3A1FA1B6-19A9-4539-A4BE-AABA05464683}"/>
    <hyperlink ref="G13" r:id="rId296" xr:uid="{3B6C851D-951A-47E3-B9C7-02210754B28B}"/>
    <hyperlink ref="H13" r:id="rId297" xr:uid="{E9EF047E-C693-40D0-958E-4185011A8856}"/>
    <hyperlink ref="G14" r:id="rId298" xr:uid="{0B6AA89F-92C4-4AE7-9375-E8D16293B340}"/>
    <hyperlink ref="H14" r:id="rId299" xr:uid="{A7A6482F-F6C1-4C7C-A188-930861424BB2}"/>
    <hyperlink ref="G15" r:id="rId300" xr:uid="{FF1ACC7D-DC4F-47D9-9DAB-A62987F38B5D}"/>
    <hyperlink ref="H15" r:id="rId301" xr:uid="{DB4E4A9C-46C3-489E-8D16-F0B4841C2510}"/>
    <hyperlink ref="G245" r:id="rId302" xr:uid="{81A8C577-8D0A-4B7A-882C-10C539A66F7F}"/>
    <hyperlink ref="G244" r:id="rId303" xr:uid="{A43394EA-E42B-477E-BB03-D83D513DC445}"/>
    <hyperlink ref="H244" r:id="rId304" xr:uid="{24DFD303-F751-460D-8FAB-79039B4C8B04}"/>
    <hyperlink ref="G243" r:id="rId305" xr:uid="{BB68AA5C-23E5-4420-9051-80169CC27A6C}"/>
    <hyperlink ref="H243" r:id="rId306" xr:uid="{9A6CB8FC-6801-4DB5-9571-2288AB8A285E}"/>
    <hyperlink ref="I243" r:id="rId307" xr:uid="{ED87D2D1-FD78-44D3-8A28-23D0AF238D9D}"/>
    <hyperlink ref="H242" r:id="rId308" xr:uid="{C8653D64-FD87-4939-908A-2C4E3BB1C7BB}"/>
    <hyperlink ref="G242" r:id="rId309" xr:uid="{530D9A30-6387-4C1C-AAC6-AC99C0718C54}"/>
    <hyperlink ref="I242" r:id="rId310" xr:uid="{691C812B-23BB-446F-BAC3-08E2624BC94E}"/>
    <hyperlink ref="G241" r:id="rId311" xr:uid="{0D66BE21-E7D3-4263-BE11-B422C6DCD066}"/>
    <hyperlink ref="H241" r:id="rId312" xr:uid="{26394CE6-852C-4E94-9A8E-AE178E27A123}"/>
    <hyperlink ref="G239" r:id="rId313" xr:uid="{5D74D5D2-C744-45D1-8D29-4217A413113B}"/>
    <hyperlink ref="G238" r:id="rId314" xr:uid="{D5E26CD1-9D56-41F9-869C-078970F2E0C8}"/>
    <hyperlink ref="H238" r:id="rId315" xr:uid="{5B0C886D-B94D-4BA7-814D-50A9DE3685BE}"/>
    <hyperlink ref="I238" r:id="rId316" xr:uid="{17F9ED74-3B4C-40AA-8357-0866002E9AFF}"/>
    <hyperlink ref="G16" r:id="rId317" xr:uid="{5F551F44-E2AE-4FD1-B8DB-D00504D84FDE}"/>
    <hyperlink ref="H16" r:id="rId318" xr:uid="{7CBB048E-7F1B-42AB-B422-3EA47FC9D128}"/>
    <hyperlink ref="G17" r:id="rId319" xr:uid="{0B311DAC-0ACD-40E0-91C7-2F3CCD8C55B0}"/>
    <hyperlink ref="H17" r:id="rId320" xr:uid="{5CCD7431-7F09-4F48-A98E-DFFAC2049E31}"/>
    <hyperlink ref="G18" r:id="rId321" xr:uid="{19CDC967-4957-44B3-BD6D-0C76CB64538F}"/>
    <hyperlink ref="H18" r:id="rId322" xr:uid="{A950ADFE-EDF2-4A10-8BC0-089BDB80DBBD}"/>
    <hyperlink ref="G19" r:id="rId323" xr:uid="{A97745FD-7622-4DD0-A77D-05931C4BB14A}"/>
    <hyperlink ref="H19" r:id="rId324" xr:uid="{A30153C8-C9F8-4700-B452-C544DA791D5C}"/>
    <hyperlink ref="G20" r:id="rId325" location="​" xr:uid="{FB803C15-EA82-4D92-8759-4FC32C49F84C}"/>
    <hyperlink ref="H20" r:id="rId326" xr:uid="{5180CDFD-7EEB-4ED1-BE4F-40B78CBF6B02}"/>
    <hyperlink ref="G21" r:id="rId327" xr:uid="{AB9EA120-E38E-4DF1-9D27-B7FE08523CC3}"/>
    <hyperlink ref="H21" r:id="rId328" xr:uid="{65B762EF-AB75-41AF-8748-05BB1B187BF9}"/>
    <hyperlink ref="G22" r:id="rId329" xr:uid="{FBEC9982-4838-4048-B7FB-F7805359ACF0}"/>
    <hyperlink ref="H22" r:id="rId330" xr:uid="{7F618A6E-E689-4CB8-BEB0-8B0AE29FCAD6}"/>
    <hyperlink ref="H24" r:id="rId331" xr:uid="{38AE6810-7FC0-46FD-96F1-EBF2A1413E7A}"/>
    <hyperlink ref="I24" r:id="rId332" xr:uid="{D840336E-C869-4661-8A4E-E7F5266B85F8}"/>
    <hyperlink ref="G24" r:id="rId333" xr:uid="{0456F8A5-F837-4679-B714-BF194643E101}"/>
    <hyperlink ref="G25" r:id="rId334" xr:uid="{D9BDBE1D-2463-4092-99CE-F09CC93BE0E7}"/>
    <hyperlink ref="H25" r:id="rId335" xr:uid="{6CB01A65-AEF2-4F43-9673-E12D6CA8A6BD}"/>
    <hyperlink ref="G26" r:id="rId336" xr:uid="{98AD16B6-7D9D-46F8-9D7A-474D4EA5C11A}"/>
    <hyperlink ref="H26" r:id="rId337" xr:uid="{BD922FA9-71AD-46DC-94B3-D0E53393FBCB}"/>
    <hyperlink ref="I26" r:id="rId338" xr:uid="{88092E0D-E8DF-4C09-B3A8-6B72D7FBAA80}"/>
    <hyperlink ref="G27" r:id="rId339" xr:uid="{E525F191-4D37-4E0C-811F-183046D484A3}"/>
    <hyperlink ref="H27" r:id="rId340" xr:uid="{BFC58A04-928A-4C56-ACD4-3E2ECB1472A8}"/>
    <hyperlink ref="I27" r:id="rId341" xr:uid="{71D5496C-FE56-4684-B1E3-0EB55E2AEE58}"/>
    <hyperlink ref="J27" r:id="rId342" xr:uid="{EEA22921-5F40-44A6-9C03-29FB13BBA3EE}"/>
    <hyperlink ref="K27" r:id="rId343" xr:uid="{AAA78BEF-253E-4576-BD94-93AD050FAA53}"/>
    <hyperlink ref="J24" r:id="rId344" xr:uid="{B2159B99-A8B6-458B-A55F-499A561A1B18}"/>
    <hyperlink ref="G28" r:id="rId345" xr:uid="{B93DFE2E-52D8-43AA-AC1C-9D6751AF9F41}"/>
    <hyperlink ref="H28" r:id="rId346" xr:uid="{FDD8628B-D8B6-4480-9CBC-429EC22AEF83}"/>
    <hyperlink ref="G30" r:id="rId347" xr:uid="{0A4B5D5E-068C-4D0F-80D5-9954172FD33F}"/>
    <hyperlink ref="H30" r:id="rId348" xr:uid="{CDA167FA-8C89-488E-B52C-42C10E738EF4}"/>
    <hyperlink ref="I30" r:id="rId349" xr:uid="{6613A7C3-4929-4F70-87AC-1937858D8335}"/>
    <hyperlink ref="G31" r:id="rId350" xr:uid="{1EBA7A7B-37D6-4F93-9C2C-B06241D28A3E}"/>
    <hyperlink ref="H31" r:id="rId351" xr:uid="{52342530-C440-4F67-AE12-157B50217175}"/>
    <hyperlink ref="G32" r:id="rId352" xr:uid="{93DC4ACC-94D7-431D-972D-49783D0C62F5}"/>
    <hyperlink ref="H32" r:id="rId353" xr:uid="{2720E8DE-0CD7-4EC8-B8C8-993B4A1D273B}"/>
    <hyperlink ref="G33" r:id="rId354" xr:uid="{911BE685-0ECE-4BB1-B6BC-C07B223C5BD8}"/>
    <hyperlink ref="H33" r:id="rId355" xr:uid="{43160C75-94A7-4C3E-8517-073D6F1C2F6A}"/>
    <hyperlink ref="G34" r:id="rId356" xr:uid="{60A087C8-9E91-4FAC-ACAC-C5C1268C926A}"/>
    <hyperlink ref="H34" r:id="rId357" xr:uid="{C04AB4B7-2D08-459C-8983-A39F8ECF964E}"/>
    <hyperlink ref="I34" r:id="rId358" xr:uid="{195CB7C2-3B6F-4804-84FB-62815D782F7E}"/>
    <hyperlink ref="G35" r:id="rId359" xr:uid="{A10052BC-B351-49B1-8171-03D5917006D5}"/>
    <hyperlink ref="H35" r:id="rId360" xr:uid="{0C6F9644-0CB8-4F0D-91A7-C0C825B53FA6}"/>
    <hyperlink ref="G36" r:id="rId361" xr:uid="{D16965F5-47A5-4EB9-AE22-5826720DACFE}"/>
    <hyperlink ref="I36" r:id="rId362" xr:uid="{4F8FE3E7-81A9-4982-B643-2E5FA2AB35FD}"/>
    <hyperlink ref="H36" r:id="rId363" xr:uid="{59AA14E3-9D67-4DE0-8A81-F4F9E232B70F}"/>
    <hyperlink ref="G37" r:id="rId364" xr:uid="{178F9713-21D8-45EE-AB40-AE8BDF5DF506}"/>
    <hyperlink ref="H37" r:id="rId365" xr:uid="{90965C65-893E-4B9B-B323-66D75F329D8E}"/>
    <hyperlink ref="G38" r:id="rId366" xr:uid="{E33A12CA-A684-4B58-89C2-224E337C8205}"/>
    <hyperlink ref="H38" r:id="rId367" xr:uid="{E149D8C1-6D3E-44F8-811E-EF4EEF00963C}"/>
    <hyperlink ref="G39" r:id="rId368" xr:uid="{9E727196-EF26-419D-A558-06A8D4011432}"/>
    <hyperlink ref="H39" r:id="rId369" xr:uid="{B43C704D-2642-42F0-B7A4-4503F89AFB5B}"/>
    <hyperlink ref="G40" r:id="rId370" xr:uid="{08CAF92E-2989-4420-923B-44583DCD3AA1}"/>
    <hyperlink ref="H40" r:id="rId371" xr:uid="{106B296D-C71A-4D33-81F7-5B2CBBE6E5EE}"/>
    <hyperlink ref="G41" r:id="rId372" xr:uid="{3D59C822-54D7-4271-8581-1EA32555CEAA}"/>
    <hyperlink ref="H41" r:id="rId373" xr:uid="{880D0723-B498-4CA9-A7F5-7E332CC0B5CD}"/>
    <hyperlink ref="I41" r:id="rId374" xr:uid="{D7428308-5200-4966-83BB-51AA2D4B7F75}"/>
    <hyperlink ref="J41" r:id="rId375" xr:uid="{AD0F3EE1-348D-44B8-8208-64B312CE9E30}"/>
    <hyperlink ref="G42" r:id="rId376" xr:uid="{96E1FB57-D0F2-4643-A8BE-1C40EB156885}"/>
    <hyperlink ref="H42" r:id="rId377" xr:uid="{FF0EA751-0701-4626-8D41-79E00B6E03B9}"/>
    <hyperlink ref="G43" r:id="rId378" xr:uid="{D63FE102-7CB5-43BE-B25D-72E65EACF51B}"/>
    <hyperlink ref="H43" r:id="rId379" xr:uid="{542D2DF6-1E60-4281-9BBA-9BA81B491A02}"/>
    <hyperlink ref="G45" r:id="rId380" xr:uid="{0C8C5957-3BAB-4A9C-88B9-CAA0FC4384E4}"/>
    <hyperlink ref="G47" r:id="rId381" xr:uid="{B851A33C-D910-4658-B545-EB460225D39E}"/>
    <hyperlink ref="H47" r:id="rId382" xr:uid="{E8140F14-9E54-4C69-925D-C7BF39E44260}"/>
    <hyperlink ref="J47" r:id="rId383" xr:uid="{DC3732D2-648A-47FC-AB28-693AD8508756}"/>
    <hyperlink ref="I47" r:id="rId384" xr:uid="{36FF31B6-FE18-400B-8C22-B203600A5E99}"/>
    <hyperlink ref="K47" r:id="rId385" xr:uid="{47C9306E-B203-4122-B10E-2DD90A8BF16C}"/>
    <hyperlink ref="G50" r:id="rId386" xr:uid="{4826566F-B4A7-4675-9621-9AB25B30EEFA}"/>
    <hyperlink ref="G51" r:id="rId387" xr:uid="{F4351FB1-EA4D-4128-B982-7564459C571B}"/>
    <hyperlink ref="H51" r:id="rId388" xr:uid="{4FE8B859-3DD8-4324-8335-6080B6C4E994}"/>
    <hyperlink ref="G54" r:id="rId389" xr:uid="{DE6DE651-08E8-4A82-B268-A8C7058A9104}"/>
    <hyperlink ref="G57" r:id="rId390" xr:uid="{F45682DF-2E5C-4B8F-875C-5B67F64D5BAF}"/>
    <hyperlink ref="G60" r:id="rId391" xr:uid="{825584D1-5024-412C-9AD6-067AFE49AD9F}"/>
    <hyperlink ref="H60" r:id="rId392" xr:uid="{EBD775D3-4E23-4D5E-8B56-C6940EFDCD19}"/>
    <hyperlink ref="G61" r:id="rId393" xr:uid="{F61EB1E2-80AD-4C10-8D58-F88106CAA046}"/>
    <hyperlink ref="H61" r:id="rId394" xr:uid="{03B367C5-3774-4676-ABE8-8BF85D529034}"/>
    <hyperlink ref="I61" r:id="rId395" xr:uid="{DBD475E5-5C97-4356-985B-9ECF42599A9C}"/>
    <hyperlink ref="G62" r:id="rId396" xr:uid="{359E7F36-E22A-426C-A826-6AF4A96D16F0}"/>
    <hyperlink ref="H62" r:id="rId397" xr:uid="{0B996AE6-2E1C-48A4-939E-56097ACC9A90}"/>
    <hyperlink ref="G63" r:id="rId398" xr:uid="{65B503C9-0195-4716-9890-841691BC4F08}"/>
    <hyperlink ref="H63" r:id="rId399" xr:uid="{55BFBFB3-4F1F-41D1-B385-48B343381CED}"/>
    <hyperlink ref="I63" r:id="rId400" xr:uid="{8A093A8A-75BF-4F5D-8B2A-D0436E2AEDD2}"/>
    <hyperlink ref="G65" r:id="rId401" xr:uid="{4B17CADE-546A-4499-975B-9FE89029F33E}"/>
    <hyperlink ref="H65" r:id="rId402" xr:uid="{6D100272-1B1E-4D58-A222-7B9B627E7569}"/>
    <hyperlink ref="G66" r:id="rId403" xr:uid="{D46D6D5A-668A-4ECC-9808-569A3FEFD5E3}"/>
    <hyperlink ref="H66" r:id="rId404" xr:uid="{FDCF0389-A8E2-42FB-962C-1E8A2E0547A8}"/>
    <hyperlink ref="I66" r:id="rId405" xr:uid="{607A6162-41BA-44F4-B22E-A970881E5146}"/>
    <hyperlink ref="J66" r:id="rId406" xr:uid="{0C6B057D-FAF6-4D42-B01E-68F34A9BB917}"/>
    <hyperlink ref="G67" r:id="rId407" xr:uid="{99C70C12-53AE-4D17-8AAB-2CE36EC19A23}"/>
    <hyperlink ref="H67" r:id="rId408" xr:uid="{C22CEAED-C5F6-4DAC-9B0B-6411F12AA7DD}"/>
    <hyperlink ref="I67" r:id="rId409" xr:uid="{8717A3EC-BC1B-45FB-A2C0-40426456CAC7}"/>
    <hyperlink ref="G68" r:id="rId410" xr:uid="{73971295-7451-4860-A8B7-C91492597CC7}"/>
    <hyperlink ref="H68" r:id="rId411" xr:uid="{028C5877-A843-48FB-891C-9E852BA5D6AC}"/>
    <hyperlink ref="G69" r:id="rId412" xr:uid="{0D5489B0-468E-445E-BF9F-CB7C2EE91CD8}"/>
    <hyperlink ref="H69" r:id="rId413" xr:uid="{F31CD11C-D66F-456D-967B-A1353564F821}"/>
    <hyperlink ref="G70" r:id="rId414" xr:uid="{8D22336D-6324-4A20-BB7F-88402A6A3CA0}"/>
    <hyperlink ref="H70" r:id="rId415" xr:uid="{17521C09-CDC5-46A5-80AB-9B184D398097}"/>
    <hyperlink ref="G71" r:id="rId416" xr:uid="{DCA3788A-E8EB-4D33-A2FF-DCC1D22CB5F2}"/>
    <hyperlink ref="G72" r:id="rId417" xr:uid="{5E1E25DF-5EF0-408E-A617-33F75F98EE2F}"/>
    <hyperlink ref="G74" r:id="rId418" xr:uid="{CAAE3470-2F1D-4764-AC1D-77A2456819C9}"/>
    <hyperlink ref="G75" r:id="rId419" xr:uid="{BF690667-7D3B-4BC4-85C8-59DE9797AD0D}"/>
    <hyperlink ref="G76" r:id="rId420" xr:uid="{546CE01A-A638-4023-8F99-C8F3C291B4A6}"/>
    <hyperlink ref="G77" r:id="rId421" xr:uid="{E0574335-B27D-4B6D-97E6-21654EE51191}"/>
    <hyperlink ref="G79" r:id="rId422" xr:uid="{4FD2EEDF-8C73-444A-894A-44AA04BA5EEC}"/>
    <hyperlink ref="G80" r:id="rId423" xr:uid="{710ED16D-B67B-4BA7-8051-4E6EB2516202}"/>
    <hyperlink ref="G81" r:id="rId424" xr:uid="{E18DEF12-BA55-4FE8-A1D3-613D52030106}"/>
    <hyperlink ref="G82" r:id="rId425" xr:uid="{638DAD49-4E56-4A47-A7AE-0FA86899A904}"/>
    <hyperlink ref="G83" r:id="rId426" xr:uid="{9515402A-8876-4B30-82DC-9B010F1425C4}"/>
    <hyperlink ref="H83" r:id="rId427" xr:uid="{141CBA3F-A8BD-400F-93A2-76CA6F09AB21}"/>
    <hyperlink ref="G84" r:id="rId428" xr:uid="{CF712020-6B30-4AC6-B69E-83D052F85413}"/>
    <hyperlink ref="G85" r:id="rId429" xr:uid="{73BABE4B-CBE1-471A-8252-F3293A3CE323}"/>
    <hyperlink ref="G86" r:id="rId430" xr:uid="{BAB2090D-2B65-4541-B3F8-10F9C27D8D58}"/>
    <hyperlink ref="G87" r:id="rId431" xr:uid="{820136C1-2F02-43E4-B6AB-5CAB4EE423C6}"/>
    <hyperlink ref="G88" r:id="rId432" xr:uid="{4D0427DF-2AA1-4A03-96E8-C4DC7B9B07A1}"/>
    <hyperlink ref="G92" r:id="rId433" xr:uid="{98BBA6A3-A526-43C6-8AC9-E73E5FD02F84}"/>
    <hyperlink ref="H92" r:id="rId434" xr:uid="{2BEAF897-3309-4D45-81A4-DF95155E9DF6}"/>
    <hyperlink ref="G94" r:id="rId435" xr:uid="{41DE9A7D-6CED-4D99-B9E9-F00CEF8A6D33}"/>
    <hyperlink ref="H94" r:id="rId436" xr:uid="{B131A01B-D313-4473-8350-C09EC6B59AA5}"/>
    <hyperlink ref="I94" r:id="rId437" xr:uid="{3107099F-CB2A-4B07-BBC7-331C0CC5CB24}"/>
    <hyperlink ref="G95" r:id="rId438" xr:uid="{EA984D84-A57B-4772-BAD2-CC61B6DAEB31}"/>
    <hyperlink ref="H95" r:id="rId439" xr:uid="{AD1C8D78-21D8-48F2-A7A5-9DB35C065494}"/>
    <hyperlink ref="I95" r:id="rId440" xr:uid="{60D9E540-9A15-4964-892C-F55FC4B63B30}"/>
    <hyperlink ref="J95" r:id="rId441" xr:uid="{5DB9FE9E-4471-4495-9620-189FBB15DB18}"/>
    <hyperlink ref="G117" r:id="rId442" xr:uid="{947DFB79-EDBF-4FE4-88CA-9F900C78248D}"/>
    <hyperlink ref="H117" r:id="rId443" xr:uid="{823BDBF9-B537-4AA0-A261-26F87FC4D007}"/>
    <hyperlink ref="G118" r:id="rId444" xr:uid="{AD3D1F6A-59AB-461A-8F65-B9FA5AA5DE8C}"/>
    <hyperlink ref="H118" r:id="rId445" xr:uid="{40B11054-B27E-4E59-AE0B-934E0CE971A4}"/>
    <hyperlink ref="I118" r:id="rId446" xr:uid="{D469362C-CF06-47A0-AEC3-E3E05EC181A0}"/>
    <hyperlink ref="G119" r:id="rId447" xr:uid="{8EFDD9ED-46A8-4DD4-AD8F-0957533A29F6}"/>
    <hyperlink ref="H119" r:id="rId448" xr:uid="{275A6755-A83B-4CFA-B6F7-221FC5BB2B58}"/>
    <hyperlink ref="I119" r:id="rId449" xr:uid="{273BA6DD-2D2A-4279-A6D4-D0063A8F6918}"/>
    <hyperlink ref="G102" r:id="rId450" xr:uid="{115D0B59-CBAE-4600-827C-1C000473166E}"/>
    <hyperlink ref="H102" r:id="rId451" xr:uid="{3F29F183-956E-4030-B672-8231B621BA89}"/>
    <hyperlink ref="I102" r:id="rId452" xr:uid="{A5FBBFAB-978C-4902-8637-A4BD3C7D9561}"/>
    <hyperlink ref="F3" location="'View Innovations to Read_Print'!B2" display="View Innovation in Printable View" xr:uid="{CC3929F4-9254-4159-845A-94F48BB189AB}"/>
    <hyperlink ref="G237" r:id="rId453" xr:uid="{14B41589-5C64-42BB-BF2A-D0D897F85E7A}"/>
    <hyperlink ref="H237" r:id="rId454" xr:uid="{3F090065-AF9F-4303-883F-089601FB592A}"/>
    <hyperlink ref="H236" r:id="rId455" xr:uid="{65EF39F4-E8AE-4294-AC79-243E098B1B48}"/>
    <hyperlink ref="G236" r:id="rId456" location="/" xr:uid="{779F8E04-2E21-4F79-9D59-964E7D6C6ED9}"/>
    <hyperlink ref="G233" r:id="rId457" xr:uid="{4D7F9452-1EBB-4816-96EF-5F95D7F411BE}"/>
    <hyperlink ref="H233" r:id="rId458" xr:uid="{41EC05A7-6A86-4FAD-BA51-750067E861F7}"/>
    <hyperlink ref="G232" r:id="rId459" xr:uid="{0C503E53-7C50-4CDE-AC83-90C9270B4026}"/>
    <hyperlink ref="H232" r:id="rId460" xr:uid="{DF94810F-A466-4714-B151-EB15777F1E32}"/>
    <hyperlink ref="G228" r:id="rId461" xr:uid="{731F3A9E-5493-413C-88F3-F3B02FC648DE}"/>
    <hyperlink ref="H228" r:id="rId462" xr:uid="{A201B8EE-2675-41B0-8F74-1D6AC9F3530B}"/>
    <hyperlink ref="I228" r:id="rId463" xr:uid="{8E79EF26-4D9C-42D9-81F0-1F4B1883E4CE}"/>
    <hyperlink ref="J228" r:id="rId464" xr:uid="{014BDC0F-E76E-4788-A788-64F1471840AC}"/>
    <hyperlink ref="G227" r:id="rId465" xr:uid="{953F9312-192C-4659-BE1C-36ECC330C41C}"/>
    <hyperlink ref="H227" r:id="rId466" xr:uid="{11C2248B-0720-406D-8356-D435871E1EC5}"/>
    <hyperlink ref="I227" r:id="rId467" xr:uid="{2A2A89D8-3CA7-4FA6-80B3-F13C9E893CFE}"/>
    <hyperlink ref="G226" r:id="rId468" xr:uid="{1A017A2C-BEE2-4B64-B635-83F95F4A5E9C}"/>
    <hyperlink ref="H226" r:id="rId469" xr:uid="{F3A8C44E-8163-4BA7-83A1-85C96968E4DF}"/>
    <hyperlink ref="G252" r:id="rId470" xr:uid="{AA345F7A-E970-4EF9-9388-D8EA40725876}"/>
    <hyperlink ref="H252" r:id="rId471" xr:uid="{A240583B-1209-456C-B139-1A9B19E9BBDF}"/>
    <hyperlink ref="G254" r:id="rId472" xr:uid="{63179569-F9CD-4945-A89F-F674B7D96304}"/>
    <hyperlink ref="H254" r:id="rId473" xr:uid="{C4F8BC06-E1A3-40DB-A1C1-73B736533FCF}"/>
    <hyperlink ref="G255" r:id="rId474" xr:uid="{68ECFAF9-3EE0-49C3-9DD5-515D68CFBC16}"/>
    <hyperlink ref="G253" r:id="rId475" xr:uid="{8E0576FD-B4E8-4027-ABEF-8CF4557221DE}"/>
    <hyperlink ref="H255" r:id="rId476" xr:uid="{8BB67AAE-1242-448E-9383-91D10107B61E}"/>
    <hyperlink ref="G256" r:id="rId477" xr:uid="{2888F9F9-5772-469D-9A9B-C00F3C8839B8}"/>
    <hyperlink ref="H256" r:id="rId478" xr:uid="{C3597846-560D-4D55-BB24-C6E964D0AB7E}"/>
    <hyperlink ref="G257" r:id="rId479" xr:uid="{E18A1ACA-979A-47E5-94FC-93E30048CD41}"/>
    <hyperlink ref="H257" r:id="rId480" xr:uid="{FC6D8707-5FA5-449B-AE9F-0323B943EF2E}"/>
    <hyperlink ref="G258" r:id="rId481" xr:uid="{A95A0884-1A00-4A7D-89CB-7B0F39568DD1}"/>
    <hyperlink ref="H258" r:id="rId482" xr:uid="{D15E370E-0D8B-425E-B20D-FF70CC19817E}"/>
    <hyperlink ref="G259" r:id="rId483" xr:uid="{412C3437-ED95-4C64-8F55-8D91545059EB}"/>
    <hyperlink ref="H259" r:id="rId484" xr:uid="{4C08AC14-C926-4E08-94A4-5B72AE6706F6}"/>
    <hyperlink ref="G260" r:id="rId485" xr:uid="{C74283F8-7982-4E6D-B1AB-C6508A40B4C2}"/>
    <hyperlink ref="H260" r:id="rId486" xr:uid="{983D5FBE-6C21-448D-BDF0-1648754B1B99}"/>
    <hyperlink ref="G261" r:id="rId487" xr:uid="{D260F069-4678-45CD-A8A4-F833DC8E6FAF}"/>
    <hyperlink ref="H261" r:id="rId488" xr:uid="{99F0E086-DC0D-44E1-95D6-C98671180293}"/>
    <hyperlink ref="G225" r:id="rId489" xr:uid="{0341BBEA-3358-445A-B161-EA2038A49053}"/>
    <hyperlink ref="H225" r:id="rId490" xr:uid="{66E7C1EE-4BDE-43C3-BAE2-54BCF623F6E8}"/>
    <hyperlink ref="I225" r:id="rId491" xr:uid="{61DC2B91-DA13-4664-8D92-A08932EE4379}"/>
    <hyperlink ref="G224" r:id="rId492" xr:uid="{A57162B1-D99E-4C43-ABAD-EDDEF76B2021}"/>
    <hyperlink ref="G223" r:id="rId493" xr:uid="{D213B4CF-AFD1-44BB-B30A-2EB8E748F53E}"/>
    <hyperlink ref="H223" r:id="rId494" xr:uid="{3F8CDD15-EAF6-42ED-8DB2-B8F4383E02A7}"/>
    <hyperlink ref="I223" r:id="rId495" xr:uid="{BAD35E28-9AB9-49D3-95A4-FFAD2FFC16A8}"/>
    <hyperlink ref="G222" r:id="rId496" xr:uid="{3FCD3E94-9B59-45FC-AF64-B151127E6F7F}"/>
    <hyperlink ref="H222" r:id="rId497" xr:uid="{81F6896C-A6A9-478D-8DD0-1BD0C22A0E21}"/>
    <hyperlink ref="I222" r:id="rId498" xr:uid="{6E7FDE91-10A8-499C-9E56-A73368CB91E9}"/>
    <hyperlink ref="G221" r:id="rId499" xr:uid="{0689A194-6267-419D-A139-8AA5E2251B11}"/>
    <hyperlink ref="H221" r:id="rId500" xr:uid="{9B93BA60-F296-4F3A-96F5-263D7FAC487D}"/>
    <hyperlink ref="I221" r:id="rId501" xr:uid="{C0BD4187-B5DD-428E-918E-DDD5F707628F}"/>
    <hyperlink ref="G220" r:id="rId502" xr:uid="{449C9631-5788-4A70-9DB9-1C5BF559ED65}"/>
    <hyperlink ref="H220" r:id="rId503" xr:uid="{8B0F79A8-5286-45D2-90FA-3EE131539434}"/>
    <hyperlink ref="I220" r:id="rId504" xr:uid="{CCE40ADB-9A40-4BED-B9FB-9CD81ACDB559}"/>
    <hyperlink ref="G219" r:id="rId505" xr:uid="{89D81E9A-63E5-4FF6-AEE3-A2EBF1AF2E4D}"/>
    <hyperlink ref="H219" r:id="rId506" xr:uid="{75918339-3A06-4E10-901D-B39C39BBB6E4}"/>
    <hyperlink ref="G218" r:id="rId507" xr:uid="{61C236E3-E790-4102-8283-041FEACF9047}"/>
    <hyperlink ref="G215" r:id="rId508" xr:uid="{321358C3-AA0D-4DFD-BA41-3C69826B27AE}"/>
    <hyperlink ref="G214" r:id="rId509" xr:uid="{6EEAE93E-6DB2-4AF9-B238-6FE6E41D5EFC}"/>
    <hyperlink ref="H214" r:id="rId510" xr:uid="{415DD150-7608-4F02-BD66-31FB4970D42C}"/>
    <hyperlink ref="I214" r:id="rId511" xr:uid="{35815196-B097-4854-956E-882C8CACF243}"/>
    <hyperlink ref="G209" r:id="rId512" xr:uid="{FD928A63-85D7-4E81-85D7-95C3F75BCE1D}"/>
    <hyperlink ref="H209" r:id="rId513" xr:uid="{FCC1B858-6F78-4587-B2BF-455C22634C83}"/>
    <hyperlink ref="G200" r:id="rId514" xr:uid="{7507A4C2-7CE3-46FE-BBC1-6845BB24C684}"/>
    <hyperlink ref="H200" r:id="rId515" xr:uid="{DB8FF2BE-020A-489C-8C76-2606CE40BABE}"/>
    <hyperlink ref="G199" r:id="rId516" xr:uid="{27438F4A-3653-4063-8802-55DDF9C63D18}"/>
    <hyperlink ref="H199" r:id="rId517" xr:uid="{F7A5CA2B-6AE3-4F42-8D3A-33F6968A7F32}"/>
    <hyperlink ref="G195" r:id="rId518" xr:uid="{DBC448C5-9A3B-4F55-8D45-6E86493617F7}"/>
    <hyperlink ref="H195" r:id="rId519" xr:uid="{F352D261-6322-462F-9A6E-F0BBF706A83F}"/>
    <hyperlink ref="I195" r:id="rId520" xr:uid="{3401A7FC-934E-4454-8782-54C1E4CE2B9D}"/>
    <hyperlink ref="G193" r:id="rId521" xr:uid="{8996ADFC-3297-4CFF-B2DC-463D39094EBB}"/>
    <hyperlink ref="G192" r:id="rId522" xr:uid="{85E2B787-3C58-4A0C-94F4-0EAF3A914373}"/>
    <hyperlink ref="G191" r:id="rId523" xr:uid="{7E018E87-CD7C-4580-A2FF-77125C8DEA46}"/>
    <hyperlink ref="H191" r:id="rId524" xr:uid="{5BFE2B96-1A55-4B58-AA17-64C443FC7BF3}"/>
    <hyperlink ref="G188" r:id="rId525" xr:uid="{2BA51B9E-1AD4-44C9-9191-D544746FA363}"/>
    <hyperlink ref="I188" r:id="rId526" xr:uid="{B86B76E9-94E5-4512-B9E9-34DE95C7285D}"/>
    <hyperlink ref="J188" r:id="rId527" xr:uid="{AD4C0961-1BD2-4651-AF3F-EC07E00E919D}"/>
    <hyperlink ref="G187" r:id="rId528" xr:uid="{D9EEC8C0-2287-4C20-A933-83177F85FF17}"/>
    <hyperlink ref="G186" r:id="rId529" xr:uid="{D3CCC51F-65E7-4605-9AA9-04E2B0766B1E}"/>
    <hyperlink ref="I186" r:id="rId530" xr:uid="{E513CA39-84E2-4CA2-8887-C1DF02270990}"/>
    <hyperlink ref="G185" r:id="rId531" xr:uid="{C03860C5-90E1-4419-855F-4B136920446A}"/>
    <hyperlink ref="I185" r:id="rId532" xr:uid="{81516F46-04C9-40CD-9B68-3BC58273B802}"/>
    <hyperlink ref="G184" r:id="rId533" xr:uid="{E0AAACAF-1007-44F7-8C77-4245DA28A8C3}"/>
    <hyperlink ref="G183" r:id="rId534" xr:uid="{FB928269-2EA2-47B5-B90C-91FF103E838D}"/>
    <hyperlink ref="I183" r:id="rId535" xr:uid="{6C1C33DF-1563-46F3-BF2D-E36951964DD3}"/>
    <hyperlink ref="G182" r:id="rId536" xr:uid="{369B3712-2D30-47B7-9995-3A3C1A8AB3EF}"/>
    <hyperlink ref="I182" r:id="rId537" xr:uid="{D22A47E7-5C54-4292-8D9A-B7A6EB60EEE1}"/>
    <hyperlink ref="G181" r:id="rId538" xr:uid="{EA0BCA0F-105B-4286-9C92-F33B5792D6A6}"/>
    <hyperlink ref="I181" r:id="rId539" xr:uid="{76DF306A-8679-4019-96A8-3DB16F6AA22F}"/>
    <hyperlink ref="G180" r:id="rId540" xr:uid="{702EFE0F-6EA8-4B4D-B93A-0A374959FB05}"/>
    <hyperlink ref="G176" r:id="rId541" xr:uid="{09A3B8E1-46DE-4162-BFE9-FF5A5E276302}"/>
    <hyperlink ref="H176" r:id="rId542" xr:uid="{63CD24D0-F1BA-4D40-A922-31829971ED97}"/>
    <hyperlink ref="G174" r:id="rId543" xr:uid="{185AD3F2-66A2-4A7A-A40A-D6468A0AB968}"/>
    <hyperlink ref="G171" r:id="rId544" xr:uid="{D11F8843-2E94-4808-9F77-FDE8D0D3F7D8}"/>
    <hyperlink ref="G169" r:id="rId545" xr:uid="{4F98247F-3168-427E-85DD-A64E219A9942}"/>
    <hyperlink ref="G166" r:id="rId546" xr:uid="{87989E82-0FB3-4A1B-8B11-6646B19CEA2F}"/>
    <hyperlink ref="H166" r:id="rId547" xr:uid="{F47263BE-BD22-407E-81FA-6AF946D44816}"/>
    <hyperlink ref="G165" r:id="rId548" xr:uid="{74C8C17D-BF60-4997-8758-DA0980C35126}"/>
    <hyperlink ref="H165" r:id="rId549" xr:uid="{72E767FC-B6F9-4DC4-B691-BC3990B21F50}"/>
    <hyperlink ref="I165" r:id="rId550" xr:uid="{B6E8D3B4-C831-435B-B87D-40142B6DDF6C}"/>
    <hyperlink ref="G163" r:id="rId551" xr:uid="{D5A9A780-A292-4E28-BF1F-DE31FA25B686}"/>
    <hyperlink ref="G162" r:id="rId552" xr:uid="{53B0C797-0961-40FD-B0A5-3F65B2030973}"/>
    <hyperlink ref="G161" r:id="rId553" xr:uid="{CE9332E2-C794-4BF3-9670-E27691C08FB9}"/>
    <hyperlink ref="H161" r:id="rId554" xr:uid="{B211704D-6195-4C38-8C19-64573768AFDD}"/>
    <hyperlink ref="G160" r:id="rId555" xr:uid="{145DA6D5-6605-4A3B-A7D3-13C4F733C0DC}"/>
    <hyperlink ref="G158" r:id="rId556" xr:uid="{A153ADA2-FAE8-486C-BAD7-1EA9A1300CB2}"/>
    <hyperlink ref="H158" r:id="rId557" xr:uid="{5FABC2C6-F861-4E25-8D4E-1C343AE2F900}"/>
    <hyperlink ref="G159" r:id="rId558" xr:uid="{EBD5B543-69BD-468B-BF93-05A1B95B6A25}"/>
    <hyperlink ref="H159" r:id="rId559" xr:uid="{29AB311E-EE53-40DE-B746-73EEB0A1781A}"/>
    <hyperlink ref="G157" r:id="rId560" xr:uid="{3CFFC38B-06CB-475B-84C3-08253B8CE6AC}"/>
    <hyperlink ref="H157" r:id="rId561" xr:uid="{0A5E05E1-B162-489F-B4A2-A8F0F38CE115}"/>
    <hyperlink ref="G156" r:id="rId562" xr:uid="{C990E326-71C4-4520-9AB5-EF8FFC24257D}"/>
    <hyperlink ref="H156" r:id="rId563" xr:uid="{38B391A7-BA00-45A3-8C1A-9A7E8CCBB9DD}"/>
    <hyperlink ref="G155" r:id="rId564" xr:uid="{5324EF93-9F3E-4E35-B6AF-8FF6387D0DF8}"/>
    <hyperlink ref="G154" r:id="rId565" xr:uid="{725E712B-B42D-462F-B314-D112703478F0}"/>
    <hyperlink ref="H154" r:id="rId566" xr:uid="{482B627A-710E-40D9-9DB6-8B662F539A93}"/>
    <hyperlink ref="G153" r:id="rId567" xr:uid="{1394F304-E80A-4C87-B597-B2DCE88A5394}"/>
    <hyperlink ref="G152" r:id="rId568" xr:uid="{3E9DEBFD-42D9-41F6-9112-8DD67599BCAD}"/>
    <hyperlink ref="G151" r:id="rId569" xr:uid="{DC5A2B82-BB76-4739-B6CD-D74C3311544D}"/>
    <hyperlink ref="H151" r:id="rId570" xr:uid="{1DA42F3D-D0F6-4050-8EDE-EDD9CF0A21EC}"/>
    <hyperlink ref="I151" r:id="rId571" xr:uid="{12E108DD-14D2-4DE4-8BDF-D7B21E769AEC}"/>
    <hyperlink ref="J151" r:id="rId572" xr:uid="{74908780-E138-4205-8E3A-CEF2A56F85CC}"/>
    <hyperlink ref="G147" r:id="rId573" xr:uid="{AAEFE73D-3964-4507-B61D-0F868125D4A5}"/>
    <hyperlink ref="G144" r:id="rId574" xr:uid="{29F33353-89BB-4F8A-8A7F-6E2919A01FE6}"/>
    <hyperlink ref="H144" r:id="rId575" xr:uid="{9D5F427B-5AE2-4359-8815-E62A520A590A}"/>
    <hyperlink ref="I144" r:id="rId576" xr:uid="{409AD647-B64A-4D8C-8683-1209B83208AE}"/>
    <hyperlink ref="G138" r:id="rId577" xr:uid="{F1DD549D-9BD3-43B9-B362-6DA3F04C7102}"/>
    <hyperlink ref="H138" r:id="rId578" xr:uid="{3D4F317F-3A0F-4808-A5C6-F5A0F71F3B32}"/>
    <hyperlink ref="G137" r:id="rId579" xr:uid="{6569567E-78D3-47CE-94E2-87FF23634171}"/>
    <hyperlink ref="H137" r:id="rId580" xr:uid="{0A485303-FA44-4130-8CDF-6BAC73DB8473}"/>
    <hyperlink ref="G136" r:id="rId581" xr:uid="{44BB9EE8-EC29-4E3E-B2D2-52498A60C5D2}"/>
    <hyperlink ref="H136" r:id="rId582" xr:uid="{5ABA7720-06F0-4A36-825A-5EC165AFCE3C}"/>
    <hyperlink ref="G135" r:id="rId583" xr:uid="{61728466-59FE-463B-B7C3-BB124E1E4B71}"/>
    <hyperlink ref="H135" r:id="rId584" xr:uid="{4A01F3CD-7B4E-42FA-B134-8B26547BDA0A}"/>
    <hyperlink ref="G133" r:id="rId585" xr:uid="{8736F281-6249-4570-AA88-969BCD9F6F1D}"/>
    <hyperlink ref="G132" r:id="rId586" xr:uid="{CB991040-A1D1-4E3C-80B5-998FA1FF9089}"/>
    <hyperlink ref="H132" r:id="rId587" xr:uid="{E996B789-9CBF-46C1-91E3-6F5D613155A7}"/>
    <hyperlink ref="I132" r:id="rId588" xr:uid="{8BFC0500-BB93-45C3-AC4E-1C266D1AAD59}"/>
    <hyperlink ref="G130" r:id="rId589" xr:uid="{574FADD1-FEEC-4B27-9B51-C90ADB9AADF5}"/>
    <hyperlink ref="H130" r:id="rId590" xr:uid="{D5AEE0D6-0BCD-4E7D-8C07-B1B4E2E75D61}"/>
    <hyperlink ref="I130" r:id="rId591" xr:uid="{5931CA01-D16B-485C-8D12-989AB73B5BAB}"/>
    <hyperlink ref="G128" r:id="rId592" xr:uid="{C75AF97C-C836-48D6-B055-9EFE5914324B}"/>
    <hyperlink ref="H128" r:id="rId593" xr:uid="{46E6686B-4046-4A9D-A168-A30288F590EC}"/>
    <hyperlink ref="I128" r:id="rId594" xr:uid="{61508370-B3F5-4DC6-BAB9-F75125812F27}"/>
    <hyperlink ref="G126" r:id="rId595" xr:uid="{753E3A5A-56F5-476F-B22E-8818567A7894}"/>
    <hyperlink ref="G124" r:id="rId596" xr:uid="{872E7E51-622E-4984-BB11-EBA0CB195AC8}"/>
    <hyperlink ref="G123" r:id="rId597" xr:uid="{5259B252-33D9-4B42-A963-3F2E755C422A}"/>
    <hyperlink ref="H123" r:id="rId598" xr:uid="{A0AB686B-1F2E-491D-8F0F-7C8B7A07D73B}"/>
    <hyperlink ref="G121" r:id="rId599" xr:uid="{0C541C43-0FE6-4BD2-AAF7-1FCC0B2F02C6}"/>
    <hyperlink ref="G120" r:id="rId600" location="category2" xr:uid="{11DDD831-6B6E-446E-9E75-69D667A41319}"/>
    <hyperlink ref="H120" r:id="rId601" xr:uid="{A7337FA2-6A64-4D18-A52C-6DD1538CD15B}"/>
    <hyperlink ref="I120" r:id="rId602" xr:uid="{C66F266D-A413-4570-8E36-44C6EA317CCE}"/>
    <hyperlink ref="J120" r:id="rId603" xr:uid="{9AD1AD51-40E9-4008-B84A-C7368F3D3E98}"/>
    <hyperlink ref="G116" r:id="rId604" xr:uid="{C6C0CEC9-C5D8-4FFF-A355-3D3D60B0D102}"/>
    <hyperlink ref="H116" r:id="rId605" xr:uid="{ED3D9E99-534E-4045-A236-D0F0D7CE8DED}"/>
    <hyperlink ref="I116" r:id="rId606" xr:uid="{B7399100-B474-4BFB-AAAA-A73E3310699B}"/>
    <hyperlink ref="J116" r:id="rId607" xr:uid="{5C82219B-5AC9-4F72-8690-7D3BD00406B9}"/>
    <hyperlink ref="G112" r:id="rId608" xr:uid="{4F904701-C0FB-48AD-BE5E-9F6E646ADDDB}"/>
    <hyperlink ref="G110" r:id="rId609" xr:uid="{8C608250-97FC-4E4B-A640-A8025C2F21E8}"/>
    <hyperlink ref="H110" r:id="rId610" xr:uid="{23B49569-1CB0-4EBB-BE51-95C6E6AD867B}"/>
    <hyperlink ref="G109" r:id="rId611" xr:uid="{B40E95D0-5835-4B75-B9D8-CEC9D3482419}"/>
    <hyperlink ref="H109" r:id="rId612" xr:uid="{0CA481DA-5735-4862-8D54-2AC3E737FC18}"/>
    <hyperlink ref="I109" r:id="rId613" xr:uid="{D6C58F0E-BB9E-43FB-B07C-9552B1618B6C}"/>
    <hyperlink ref="G108" r:id="rId614" xr:uid="{B0493842-5338-4B9C-827C-786A489BF948}"/>
    <hyperlink ref="H108" r:id="rId615" xr:uid="{2640D437-4A9C-4160-9CBC-7B0DE4D2B6F4}"/>
    <hyperlink ref="I108" r:id="rId616" xr:uid="{0B0145A6-3B9D-4EFE-87D7-3BD3DFF487D5}"/>
    <hyperlink ref="G107" r:id="rId617" xr:uid="{50FB8FC7-81F5-4F7E-AB7E-7FD7F1F2810A}"/>
    <hyperlink ref="H107" r:id="rId618" xr:uid="{C50C9908-2D57-4EAC-AFFC-3BA71783679B}"/>
    <hyperlink ref="I107" r:id="rId619" xr:uid="{AB10283D-93B6-4806-9D2A-151CC6EA947F}"/>
    <hyperlink ref="G106" r:id="rId620" xr:uid="{5BE01BD3-AB28-4A14-8E5D-67605D5EAC2B}"/>
    <hyperlink ref="H106" r:id="rId621" xr:uid="{EFAA21FA-7D13-4485-A1F1-CA44FAB20072}"/>
    <hyperlink ref="I106" r:id="rId622" xr:uid="{5908E7B0-718A-4403-8E7B-A7305B271A29}"/>
    <hyperlink ref="G105" r:id="rId623" xr:uid="{A1848F29-A17C-45EB-A012-9182E1A4CDD3}"/>
    <hyperlink ref="H105" r:id="rId624" xr:uid="{27ADDD9B-6A9A-4D7B-B7BB-C8E51971A5C7}"/>
    <hyperlink ref="I105" r:id="rId625" xr:uid="{F100FE0E-83DB-4652-9303-102E1803F0CC}"/>
    <hyperlink ref="G104" r:id="rId626" xr:uid="{A1FF6064-85E8-48BA-84D0-F077ED741BD8}"/>
    <hyperlink ref="H104" r:id="rId627" xr:uid="{055BC18C-4F30-40A6-9DC7-689D51401604}"/>
    <hyperlink ref="I104" r:id="rId628" xr:uid="{F65CEC5F-DB76-4640-AFD4-05FC291284D9}"/>
    <hyperlink ref="G103" r:id="rId629" xr:uid="{A41BED15-4013-4617-BF47-A3B3AA06D0BD}"/>
    <hyperlink ref="G99" r:id="rId630" xr:uid="{FD1A63AD-8AA2-4706-AF82-823C7B90B141}"/>
    <hyperlink ref="G98" r:id="rId631" xr:uid="{63ED378C-2545-409E-9EC9-84F8A9228487}"/>
    <hyperlink ref="G97" r:id="rId632" xr:uid="{74C10971-A22E-4FE3-AEBD-472EB43C7883}"/>
    <hyperlink ref="H97" r:id="rId633" xr:uid="{A00C3D82-DE28-4184-8A22-D83F180DEAA1}"/>
    <hyperlink ref="G10" r:id="rId634" xr:uid="{33871B9A-1766-4397-B641-E1603695B362}"/>
    <hyperlink ref="G23" r:id="rId635" location=":%7E:text=TRB%20Webinar%3A%20Finding%20the%20Path--Messaging%20Before%2C%20During%2C%20and,management%20ahead%2C%20during%2C%20and%20following%20adverse%20weather%20events." xr:uid="{3269C629-6482-4056-B100-AD2AD2FD77D2}"/>
    <hyperlink ref="H23" r:id="rId636" xr:uid="{F9FB8CF8-92E8-4BE2-B89D-EDA2DBB95033}"/>
    <hyperlink ref="I23" r:id="rId637" xr:uid="{AC1B989A-BA59-4D81-82D6-8C92D9789620}"/>
    <hyperlink ref="J23" r:id="rId638" xr:uid="{0832EF5D-4FE6-436B-95F6-FC406DCA38E1}"/>
    <hyperlink ref="G46" r:id="rId639" xr:uid="{42D9737D-92BF-4237-9A02-17AC3182154B}"/>
    <hyperlink ref="G52" r:id="rId640" xr:uid="{7E9D1894-8CD5-4ECC-92E8-81F28F1559A6}"/>
    <hyperlink ref="G55" r:id="rId641" xr:uid="{BC2DE8EB-DBF0-4487-87E5-58DC69F58FB1}"/>
    <hyperlink ref="H55" r:id="rId642" xr:uid="{35265329-91A9-4B44-BFDB-644AC15ADD17}"/>
    <hyperlink ref="G64" r:id="rId643" xr:uid="{4AC4DF65-A325-4C5C-93CC-9D8377CE27B9}"/>
    <hyperlink ref="H64" r:id="rId644" xr:uid="{6C21DAAD-5570-4B6A-A1AD-BBF83F92C6CF}"/>
    <hyperlink ref="I64" r:id="rId645" xr:uid="{D98C9927-CACA-48F1-BD98-96E0DB4D0C03}"/>
    <hyperlink ref="G145" r:id="rId646" xr:uid="{5315E68B-DF13-4FEB-8747-0338F9CFBBFA}"/>
    <hyperlink ref="H145" r:id="rId647" xr:uid="{C4C34DFF-D686-4E1D-9105-0615E2536D8D}"/>
    <hyperlink ref="G164" r:id="rId648" xr:uid="{DA0C602B-7FB6-4373-A0E9-305BD50951B9}"/>
    <hyperlink ref="H164" r:id="rId649" xr:uid="{E2E3A618-663D-403F-BE4C-3B5AA2EB5B78}"/>
    <hyperlink ref="G216" r:id="rId650" xr:uid="{55988260-EDE9-4F16-A1DA-A003888C6C1B}"/>
    <hyperlink ref="H216" r:id="rId651" xr:uid="{D194E22D-CCD8-4320-98EB-81267B426198}"/>
    <hyperlink ref="G217" r:id="rId652" xr:uid="{34202DD9-78AF-45D8-ACB1-E55F5B665C8D}"/>
    <hyperlink ref="G231" r:id="rId653" xr:uid="{74F0E8DC-3F52-4413-A1FA-4DD2179D3529}"/>
    <hyperlink ref="H231" r:id="rId654" xr:uid="{33E944E2-354A-4F04-8658-959BD2AC6836}"/>
    <hyperlink ref="G234" r:id="rId655" xr:uid="{5696B7D7-3FF6-4B58-8D05-6A06DC5ABF3A}"/>
    <hyperlink ref="H234" r:id="rId656" xr:uid="{43B2C7F9-870B-4BB5-BF2A-27608C1DC2F0}"/>
    <hyperlink ref="G96" r:id="rId657" xr:uid="{C7A86E96-FB9D-47B9-AE68-D5E3E38C8D06}"/>
    <hyperlink ref="H44" r:id="rId658" xr:uid="{13D00ED9-A75A-4201-9C7D-5A15A318F779}"/>
    <hyperlink ref="G44" r:id="rId659" xr:uid="{4761BDD6-7D93-4DFC-9F79-F4F17BFE700A}"/>
    <hyperlink ref="I250" r:id="rId660" xr:uid="{307D3CE3-DF82-42A8-B8A3-25554CAB2FF1}"/>
    <hyperlink ref="G172" r:id="rId661" xr:uid="{9E280283-804D-47B3-A824-F2F0543EE61E}"/>
    <hyperlink ref="H146" r:id="rId662" xr:uid="{B06ADF2E-4DC1-48A6-B6A4-84738C596C03}"/>
    <hyperlink ref="I146" r:id="rId663" xr:uid="{76180CEC-2E5E-4C9F-9C35-2C9C571B07C2}"/>
    <hyperlink ref="J146" r:id="rId664" xr:uid="{AEBE0C35-CBF0-4043-933F-64B3046DE1C6}"/>
    <hyperlink ref="G146" r:id="rId665" xr:uid="{57F6E707-D026-4D8D-85A2-4BDE0B6C4834}"/>
    <hyperlink ref="G7" r:id="rId666" xr:uid="{CC6B1B8E-BF42-433F-BC44-4E4FCAA07F74}"/>
    <hyperlink ref="H7" r:id="rId667" xr:uid="{6B91CB4A-AA3F-4A9F-9692-EAC4AC6E7928}"/>
    <hyperlink ref="G265" r:id="rId668" xr:uid="{9026F3B5-455C-4683-9424-36F59337EABB}"/>
    <hyperlink ref="G266" r:id="rId669" xr:uid="{8FE31B07-5BB4-4193-8416-A322CD7D715A}"/>
    <hyperlink ref="I268" r:id="rId670" xr:uid="{7D9A8D41-EE94-4CA7-ADAB-59C34C40964F}"/>
    <hyperlink ref="G274" r:id="rId671" xr:uid="{C4474F48-C596-4672-8ED2-982FD5D88966}"/>
    <hyperlink ref="G277" r:id="rId672" xr:uid="{20B35A15-7805-4616-8AC4-C506C30293C7}"/>
    <hyperlink ref="H277" r:id="rId673" xr:uid="{98DF8209-C64B-4F99-B39F-1FA8274B85D3}"/>
    <hyperlink ref="H253" r:id="rId674" xr:uid="{3CA0C931-0B27-4656-812D-C7A047ACE457}"/>
    <hyperlink ref="G262" r:id="rId675" xr:uid="{90CD7F3D-9E19-4E16-B8D3-5307BBF51B94}"/>
    <hyperlink ref="H262" r:id="rId676" xr:uid="{DABBDD38-E437-4048-B0B1-77FE36996420}"/>
    <hyperlink ref="G267" r:id="rId677" xr:uid="{09A72A1B-91C8-4B51-A93A-C97CFE432F57}"/>
    <hyperlink ref="G268" r:id="rId678" xr:uid="{82D98DA6-E6E8-4543-8828-0725A2557165}"/>
    <hyperlink ref="H268" r:id="rId679" xr:uid="{56DD0DB3-74C4-4522-A7B4-20F19D85136F}"/>
    <hyperlink ref="G269" r:id="rId680" xr:uid="{15479622-AD51-430B-8B9D-B16F6F437004}"/>
    <hyperlink ref="H270" r:id="rId681" xr:uid="{3B6674FB-0D79-43E7-ABF2-2335540EA18E}"/>
    <hyperlink ref="G270" r:id="rId682" xr:uid="{B15ED0CA-421E-4158-BFE7-6E4405B50C33}"/>
    <hyperlink ref="G271" r:id="rId683" xr:uid="{7F35C2BE-882D-453C-BCE2-2FE518466FDB}"/>
    <hyperlink ref="H271" r:id="rId684" xr:uid="{00841B0C-C131-4E07-B9A7-112F4B21CF69}"/>
    <hyperlink ref="G272" r:id="rId685" xr:uid="{A0459E9E-C0CB-4F7F-B796-CD94A2101C28}"/>
    <hyperlink ref="G273" r:id="rId686" xr:uid="{A81A851B-9E11-43DF-87AE-034BA5C50C34}"/>
    <hyperlink ref="H273" r:id="rId687" xr:uid="{2BFA17F9-93E3-4E2A-A1FD-48EDEA19CF93}"/>
    <hyperlink ref="I252" r:id="rId688" xr:uid="{10C332F8-21C5-42A1-B5D8-F6109DC731E8}"/>
    <hyperlink ref="I253" r:id="rId689" xr:uid="{CF16A0FF-42D9-4828-84A7-5EA2124E0BAE}"/>
    <hyperlink ref="I254" r:id="rId690" xr:uid="{1A321D3D-3AF3-48DB-BB17-210BE962A86E}"/>
    <hyperlink ref="I255" r:id="rId691" xr:uid="{8076EBDF-57F0-45F5-9E5F-2E36F5480E4F}"/>
    <hyperlink ref="I256" r:id="rId692" xr:uid="{7B5AA4D8-19D3-4A8E-812E-EF3E6862CE51}"/>
    <hyperlink ref="I257" r:id="rId693" xr:uid="{39BAF087-4D42-4635-9280-CB7E51CDC7F3}"/>
    <hyperlink ref="I258" r:id="rId694" xr:uid="{963EAC22-9D51-4447-862C-6E88CE812535}"/>
    <hyperlink ref="I259" r:id="rId695" xr:uid="{D8A5ACFB-99A7-44DB-9ED5-6FC1EABC9B4C}"/>
    <hyperlink ref="I260" r:id="rId696" xr:uid="{FDA3F408-03A7-4073-8BB3-002F74140A1F}"/>
    <hyperlink ref="I261" r:id="rId697" xr:uid="{7F578E17-5EE7-4A19-9747-2678112817D1}"/>
    <hyperlink ref="G275" r:id="rId698" xr:uid="{847BBBEA-8CEE-4CE7-9137-B7253FBD0E06}"/>
    <hyperlink ref="H275" r:id="rId699" xr:uid="{370A565A-4717-49C5-B973-E854B1B07A4F}"/>
    <hyperlink ref="I275" r:id="rId700" xr:uid="{CAB29D62-7296-46C2-9CE7-4B3334D0D090}"/>
    <hyperlink ref="G276" r:id="rId701" xr:uid="{2507B123-4720-4FEE-B231-BB987119B61B}"/>
    <hyperlink ref="G278" r:id="rId702" xr:uid="{E0F3DCF6-79B1-4FDD-A83C-95351AA810C0}"/>
    <hyperlink ref="H278" r:id="rId703" xr:uid="{49DA8FF6-95A4-4EE0-B538-C1E7D27F2C36}"/>
    <hyperlink ref="H279" r:id="rId704" xr:uid="{C2AC3EBD-2384-4C34-AA40-74997F414178}"/>
    <hyperlink ref="G279" r:id="rId705" xr:uid="{CCE7383B-3C62-423A-8D0C-690347951B6F}"/>
    <hyperlink ref="H276" r:id="rId706" xr:uid="{90BC0181-6E51-4E67-8BBB-497392DCFBAF}"/>
    <hyperlink ref="G141" r:id="rId707" xr:uid="{CCA7563B-D95F-49C0-8DA9-484B3D40502A}"/>
    <hyperlink ref="H141" r:id="rId708" xr:uid="{D2B40994-61D8-46D5-8C0B-9CA9ADE93EE2}"/>
    <hyperlink ref="I141" r:id="rId709" xr:uid="{1A7FC419-CFC0-4077-AD02-F513D9C680F4}"/>
    <hyperlink ref="G263" r:id="rId710" xr:uid="{D5E2325B-EC65-4C27-980F-E3DFB2BDFD52}"/>
    <hyperlink ref="E3" location="'Search Innovations'!D2" display="Search Innovations" xr:uid="{A6D69320-7076-4F34-B3E1-CA56EF274831}"/>
    <hyperlink ref="G281" r:id="rId711" xr:uid="{91C6BD08-BBD4-4A4A-AE74-D6BE04D8F599}"/>
    <hyperlink ref="H281" r:id="rId712" xr:uid="{85E67682-6B68-4D36-A67E-16F787FE83C1}"/>
    <hyperlink ref="G282" r:id="rId713" xr:uid="{A9438CD1-3DF4-4A4C-B666-AC8AD72366C2}"/>
    <hyperlink ref="H282" r:id="rId714" xr:uid="{895A9344-3BF2-4308-8FFA-270C261949E1}"/>
    <hyperlink ref="I282" r:id="rId715" xr:uid="{A4AE22E2-DC92-495C-8728-AD82C877F160}"/>
    <hyperlink ref="J282" r:id="rId716" xr:uid="{35085DBD-FBE8-4AB2-8868-F5189C9A310D}"/>
    <hyperlink ref="I281" r:id="rId717" xr:uid="{5F730869-09F1-4B61-A74C-8812ABC31C15}"/>
    <hyperlink ref="J281" r:id="rId718" xr:uid="{885C7BBE-5EE1-49DA-835F-5FEC70A6037E}"/>
    <hyperlink ref="G283" r:id="rId719" xr:uid="{E5843657-6E60-4222-B85A-6784A0B032C1}"/>
    <hyperlink ref="H283" r:id="rId720" xr:uid="{966E1691-9728-4DDF-AED6-71753375A321}"/>
  </hyperlinks>
  <printOptions horizontalCentered="1"/>
  <pageMargins left="0.25" right="0.25" top="0.75" bottom="0.75" header="0.3" footer="0.3"/>
  <pageSetup scale="38" fitToHeight="0" orientation="landscape" horizontalDpi="1200" verticalDpi="1200" r:id="rId721"/>
  <headerFooter>
    <oddFooter>&amp;R &amp;P of &amp;N</oddFooter>
  </headerFooter>
  <drawing r:id="rId722"/>
  <tableParts count="1">
    <tablePart r:id="rId723"/>
  </tableParts>
  <extLst>
    <ext xmlns:x14="http://schemas.microsoft.com/office/spreadsheetml/2009/9/main" uri="{CCE6A557-97BC-4b89-ADB6-D9C93CAAB3DF}">
      <x14:dataValidations xmlns:xm="http://schemas.microsoft.com/office/excel/2006/main" count="1">
        <x14:dataValidation type="list" allowBlank="1" showInputMessage="1" showErrorMessage="1" xr:uid="{C89600A4-A38B-48F8-832B-F2B378F26157}">
          <x14:formula1>
            <xm:f>'Search Innovations'!$U$3:$U$11</xm:f>
          </x14:formula1>
          <xm:sqref>N6:N9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05EF7-BA28-4B09-BCDF-8FB54B7DEAF8}">
  <sheetPr>
    <pageSetUpPr fitToPage="1"/>
  </sheetPr>
  <dimension ref="A1:AF713"/>
  <sheetViews>
    <sheetView showGridLines="0" topLeftCell="C1" zoomScaleNormal="100" workbookViewId="0">
      <selection activeCell="AA5" sqref="AA5:AA26"/>
    </sheetView>
  </sheetViews>
  <sheetFormatPr defaultRowHeight="20.100000000000001" customHeight="1" x14ac:dyDescent="0.25"/>
  <cols>
    <col min="1" max="1" width="8.42578125" hidden="1" customWidth="1"/>
    <col min="2" max="2" width="0" hidden="1" customWidth="1"/>
    <col min="3" max="3" width="17.140625" customWidth="1"/>
    <col min="4" max="4" width="51.5703125" customWidth="1"/>
    <col min="5" max="5" width="28.5703125" hidden="1" customWidth="1"/>
    <col min="6" max="22" width="9.140625" hidden="1" customWidth="1"/>
    <col min="23" max="23" width="0.140625" hidden="1" customWidth="1"/>
    <col min="24" max="24" width="28" hidden="1" customWidth="1"/>
    <col min="25" max="25" width="28.5703125" customWidth="1"/>
    <col min="26" max="26" width="3.5703125" customWidth="1"/>
    <col min="27" max="27" width="78" customWidth="1"/>
    <col min="28" max="28" width="3.85546875" customWidth="1"/>
    <col min="29" max="29" width="64.42578125" customWidth="1"/>
    <col min="30" max="30" width="2.5703125" customWidth="1"/>
    <col min="31" max="31" width="38" customWidth="1"/>
    <col min="32" max="32" width="4.42578125" customWidth="1"/>
  </cols>
  <sheetData>
    <row r="1" spans="1:32" ht="19.5" customHeight="1" x14ac:dyDescent="0.25">
      <c r="Z1" s="64"/>
      <c r="AA1" s="65"/>
      <c r="AB1" s="65"/>
      <c r="AC1" s="65"/>
      <c r="AD1" s="65"/>
      <c r="AE1" s="65"/>
      <c r="AF1" s="66"/>
    </row>
    <row r="2" spans="1:32" ht="30" customHeight="1" thickBot="1" x14ac:dyDescent="0.3">
      <c r="C2" s="139" t="s">
        <v>1839</v>
      </c>
      <c r="D2" s="143"/>
      <c r="F2" t="s">
        <v>1842</v>
      </c>
      <c r="G2" t="s">
        <v>1840</v>
      </c>
      <c r="H2" t="s">
        <v>7</v>
      </c>
      <c r="I2" t="s">
        <v>1841</v>
      </c>
      <c r="J2" t="s">
        <v>9</v>
      </c>
      <c r="Z2" s="57"/>
      <c r="AA2" s="140" t="s">
        <v>1844</v>
      </c>
      <c r="AB2" s="140"/>
      <c r="AC2" s="140"/>
      <c r="AD2" s="38"/>
      <c r="AE2" s="38"/>
      <c r="AF2" s="67"/>
    </row>
    <row r="3" spans="1:32" s="86" customFormat="1" ht="38.25" customHeight="1" thickTop="1" x14ac:dyDescent="0.25">
      <c r="D3" s="119" t="s">
        <v>2353</v>
      </c>
      <c r="E3" s="119"/>
      <c r="F3" s="119"/>
      <c r="G3" s="119"/>
      <c r="H3" s="119"/>
      <c r="I3" s="119"/>
      <c r="J3" s="119"/>
      <c r="K3" s="119"/>
      <c r="L3" s="119"/>
      <c r="M3" s="119"/>
      <c r="N3" s="119"/>
      <c r="O3" s="119"/>
      <c r="P3" s="119"/>
      <c r="Q3" s="119"/>
      <c r="R3" s="119"/>
      <c r="S3" s="119"/>
      <c r="T3" s="119"/>
      <c r="U3" s="119"/>
      <c r="V3" s="119"/>
      <c r="W3" s="119"/>
      <c r="X3" s="119"/>
      <c r="Y3" s="120"/>
      <c r="Z3" s="87"/>
      <c r="AA3" s="88"/>
      <c r="AB3" s="88"/>
      <c r="AC3" s="88"/>
      <c r="AD3" s="88"/>
      <c r="AE3" s="88"/>
      <c r="AF3" s="89"/>
    </row>
    <row r="4" spans="1:32" ht="20.100000000000001" customHeight="1" x14ac:dyDescent="0.25">
      <c r="A4">
        <v>1</v>
      </c>
      <c r="D4" t="str">
        <f>IFERROR(VLOOKUP(A4,$E$4:$K$319,7,FALSE),"")</f>
        <v>California_STIC NEPA Early Permitting Online Integration Tool</v>
      </c>
      <c r="E4" t="str">
        <f>IFERROR(RANK(F4,$F$4:$F$319,1),"")</f>
        <v/>
      </c>
      <c r="F4" t="str">
        <f>IF(SUM(G4:J4)=0," ",SUM(G4:J4))</f>
        <v xml:space="preserve"> </v>
      </c>
      <c r="G4" t="str">
        <f>IFERROR(SEARCH($D$2,Innovations[[#This Row],[Overview of Innovation]])+ROW()/100000,"")</f>
        <v/>
      </c>
      <c r="H4" t="str">
        <f>IFERROR(SEARCH($D$2,Innovations[[#This Row],[Benefits]])+ROW()/100000,"")</f>
        <v/>
      </c>
      <c r="I4" t="str">
        <f>IFERROR(SEARCH($D$2,Innovations[[#This Row],[Innovation Name]])+ROW()/100000,"")</f>
        <v/>
      </c>
      <c r="J4" t="str">
        <f>IFERROR(SEARCH($D$2,Innovations[[#This Row],[Keywords]])+ROW()/100000,"")</f>
        <v/>
      </c>
      <c r="K4" t="e">
        <f>Innovations[[#This Row],[Innovation Name]]</f>
        <v>#VALUE!</v>
      </c>
      <c r="U4" t="s">
        <v>796</v>
      </c>
      <c r="Z4" s="57"/>
      <c r="AA4" s="63" t="s">
        <v>6</v>
      </c>
      <c r="AB4" s="38"/>
      <c r="AC4" s="63" t="s">
        <v>7</v>
      </c>
      <c r="AD4" s="38"/>
      <c r="AE4" s="63" t="s">
        <v>1768</v>
      </c>
      <c r="AF4" s="67"/>
    </row>
    <row r="5" spans="1:32" ht="20.100000000000001" customHeight="1" x14ac:dyDescent="0.25">
      <c r="A5">
        <v>2</v>
      </c>
      <c r="D5" t="str">
        <f t="shared" ref="D5:D68" si="0">IFERROR(VLOOKUP(A5,$E$4:$K$319,7,FALSE),"")</f>
        <v>Delaware_Smart SWM</v>
      </c>
      <c r="E5" t="str">
        <f t="shared" ref="E5:E68" si="1">IFERROR(RANK(F5,$F$4:$F$319,1),"")</f>
        <v/>
      </c>
      <c r="F5" t="str">
        <f t="shared" ref="F5:F68" si="2">IF(SUM(G5:J5)=0," ",SUM(G5:J5))</f>
        <v xml:space="preserve"> </v>
      </c>
      <c r="G5" t="str">
        <f>IFERROR(SEARCH($D$2,Innovations[[#This Row],[Overview of Innovation]])+ROW()/100000,"")</f>
        <v/>
      </c>
      <c r="H5" t="str">
        <f>IFERROR(SEARCH($D$2,Innovations[[#This Row],[Benefits]])+ROW()/100000,"")</f>
        <v/>
      </c>
      <c r="I5" t="str">
        <f>IFERROR(SEARCH($D$2,Innovations[[#This Row],[Innovation Name]])+ROW()/100000,"")</f>
        <v/>
      </c>
      <c r="J5" t="str">
        <f>IFERROR(SEARCH($D$2,Innovations[[#This Row],[Keywords]])+ROW()/100000,"")</f>
        <v/>
      </c>
      <c r="K5" t="e">
        <f>Innovations[[#This Row],[Innovation Name]]</f>
        <v>#VALUE!</v>
      </c>
      <c r="U5" t="s">
        <v>794</v>
      </c>
      <c r="Z5" s="68"/>
      <c r="AA5" s="127" t="str">
        <f>_xlfn.XLOOKUP($AA$2,Innovations[Innovation Name],Innovations[Overview of Innovation])</f>
        <v>#1 - Enter the topic or word in the yellow box to the left that you would like to search for in the Innovation Showcase Spreadsheet.  This will return a list of Innovation Names that have this word in their overview, name, benefits, or keyword fields.  Now you have a list of innovations that you can search for that have this word included.
#2 - This search is also tied to the dropdown list above.  You can select an innovation in the dropdown list above and read the information that was provided for this innovation.  This page was also formatted to print the innovation.</v>
      </c>
      <c r="AB5" s="48"/>
      <c r="AC5" s="127" t="str">
        <f>_xlfn.XLOOKUP($AA$2,Innovations[Innovation Name],Innovations[Benefits])</f>
        <v>This is a quick search field to pinpoint the innovation that you are looking for in the Homegrown Innovation Spreadsheet.  You don't need to filter the list or look through every innovation to find one related to your topic of interest.</v>
      </c>
      <c r="AD5" s="59">
        <f>_xlfn.XLOOKUP($AA$2,Innovations[Innovation Name],Innovations[Find out More 1])</f>
        <v>0</v>
      </c>
      <c r="AE5" s="60" t="str">
        <f>HYPERLINK(AD5)</f>
        <v>0</v>
      </c>
      <c r="AF5" s="69"/>
    </row>
    <row r="6" spans="1:32" ht="20.100000000000001" customHeight="1" x14ac:dyDescent="0.25">
      <c r="A6">
        <v>3</v>
      </c>
      <c r="D6" t="str">
        <f t="shared" si="0"/>
        <v>Minnesota_Affordable Bridge Beam End Repair</v>
      </c>
      <c r="E6">
        <f t="shared" si="1"/>
        <v>14</v>
      </c>
      <c r="F6">
        <f t="shared" si="2"/>
        <v>4.0002399999999998</v>
      </c>
      <c r="G6">
        <f>IFERROR(SEARCH($D$2,Innovations[[#This Row],[Overview of Innovation]])+ROW()/100000,"")</f>
        <v>1.0000599999999999</v>
      </c>
      <c r="H6">
        <f>IFERROR(SEARCH($D$2,Innovations[[#This Row],[Benefits]])+ROW()/100000,"")</f>
        <v>1.0000599999999999</v>
      </c>
      <c r="I6">
        <f>IFERROR(SEARCH($D$2,Innovations[[#This Row],[Innovation Name]])+ROW()/100000,"")</f>
        <v>1.0000599999999999</v>
      </c>
      <c r="J6">
        <f>IFERROR(SEARCH($D$2,Innovations[[#This Row],[Keywords]])+ROW()/100000,"")</f>
        <v>1.0000599999999999</v>
      </c>
      <c r="K6" t="str">
        <f>Innovations[[#This Row],[Innovation Name]]</f>
        <v xml:space="preserve">Arizona_ADOTs Maintenance Data Analytics </v>
      </c>
      <c r="U6" t="s">
        <v>1767</v>
      </c>
      <c r="Z6" s="68"/>
      <c r="AA6" s="128"/>
      <c r="AB6" s="48"/>
      <c r="AC6" s="128"/>
      <c r="AD6" s="59">
        <f>_xlfn.XLOOKUP($AA$2,Innovations[Innovation Name],Innovations[Find out More 2])</f>
        <v>0</v>
      </c>
      <c r="AE6" s="61"/>
      <c r="AF6" s="69"/>
    </row>
    <row r="7" spans="1:32" ht="20.100000000000001" customHeight="1" x14ac:dyDescent="0.25">
      <c r="A7">
        <v>4</v>
      </c>
      <c r="D7" t="str">
        <f t="shared" si="0"/>
        <v>Minnesota_Retrofitting Bridge Approach Transition Curbs</v>
      </c>
      <c r="E7">
        <f t="shared" si="1"/>
        <v>7</v>
      </c>
      <c r="F7">
        <f t="shared" si="2"/>
        <v>3.00021</v>
      </c>
      <c r="G7">
        <f>IFERROR(SEARCH($D$2,Innovations[[#This Row],[Overview of Innovation]])+ROW()/100000,"")</f>
        <v>1.00007</v>
      </c>
      <c r="H7">
        <f>IFERROR(SEARCH($D$2,Innovations[[#This Row],[Benefits]])+ROW()/100000,"")</f>
        <v>1.00007</v>
      </c>
      <c r="I7">
        <f>IFERROR(SEARCH($D$2,Innovations[[#This Row],[Innovation Name]])+ROW()/100000,"")</f>
        <v>1.00007</v>
      </c>
      <c r="J7" t="str">
        <f>IFERROR(SEARCH($D$2,Innovations[[#This Row],[Keywords]])+ROW()/100000,"")</f>
        <v/>
      </c>
      <c r="K7" t="str">
        <f>Innovations[[#This Row],[Innovation Name]]</f>
        <v>Alaska_Geophysical Investigation Methods in Alaska</v>
      </c>
      <c r="U7" t="s">
        <v>795</v>
      </c>
      <c r="Z7" s="68"/>
      <c r="AA7" s="128"/>
      <c r="AB7" s="48"/>
      <c r="AC7" s="128"/>
      <c r="AD7" s="59">
        <f>_xlfn.XLOOKUP($AA$2,Innovations[Innovation Name],Innovations[Find out More 2])</f>
        <v>0</v>
      </c>
      <c r="AE7" s="62" t="str">
        <f>HYPERLINK(AD6)</f>
        <v>0</v>
      </c>
      <c r="AF7" s="69"/>
    </row>
    <row r="8" spans="1:32" ht="20.100000000000001" customHeight="1" x14ac:dyDescent="0.25">
      <c r="A8">
        <v>5</v>
      </c>
      <c r="D8" t="str">
        <f t="shared" si="0"/>
        <v>Minnesota_SAFL Baffle</v>
      </c>
      <c r="E8">
        <f t="shared" si="1"/>
        <v>15</v>
      </c>
      <c r="F8">
        <f t="shared" si="2"/>
        <v>4.0003200000000003</v>
      </c>
      <c r="G8">
        <f>IFERROR(SEARCH($D$2,Innovations[[#This Row],[Overview of Innovation]])+ROW()/100000,"")</f>
        <v>1.0000800000000001</v>
      </c>
      <c r="H8">
        <f>IFERROR(SEARCH($D$2,Innovations[[#This Row],[Benefits]])+ROW()/100000,"")</f>
        <v>1.0000800000000001</v>
      </c>
      <c r="I8">
        <f>IFERROR(SEARCH($D$2,Innovations[[#This Row],[Innovation Name]])+ROW()/100000,"")</f>
        <v>1.0000800000000001</v>
      </c>
      <c r="J8">
        <f>IFERROR(SEARCH($D$2,Innovations[[#This Row],[Keywords]])+ROW()/100000,"")</f>
        <v>1.0000800000000001</v>
      </c>
      <c r="K8" t="str">
        <f>Innovations[[#This Row],[Innovation Name]]</f>
        <v>Alaska_University of Alaska Dust Fall Column: Measure Performance of Palliatives</v>
      </c>
      <c r="U8" t="s">
        <v>797</v>
      </c>
      <c r="Z8" s="68"/>
      <c r="AA8" s="128"/>
      <c r="AB8" s="48"/>
      <c r="AC8" s="128"/>
      <c r="AD8" s="59">
        <f>_xlfn.XLOOKUP($AA$2,Innovations[Innovation Name],Innovations[Find out More 3])</f>
        <v>0</v>
      </c>
      <c r="AE8" s="61"/>
      <c r="AF8" s="69"/>
    </row>
    <row r="9" spans="1:32" ht="20.100000000000001" customHeight="1" x14ac:dyDescent="0.25">
      <c r="A9">
        <v>6</v>
      </c>
      <c r="D9" t="str">
        <f t="shared" si="0"/>
        <v>Minnesota_Side-Dumping Plow Truck</v>
      </c>
      <c r="E9">
        <f t="shared" si="1"/>
        <v>16</v>
      </c>
      <c r="F9">
        <f t="shared" si="2"/>
        <v>4.0003599999999997</v>
      </c>
      <c r="G9">
        <f>IFERROR(SEARCH($D$2,Innovations[[#This Row],[Overview of Innovation]])+ROW()/100000,"")</f>
        <v>1.0000899999999999</v>
      </c>
      <c r="H9">
        <f>IFERROR(SEARCH($D$2,Innovations[[#This Row],[Benefits]])+ROW()/100000,"")</f>
        <v>1.0000899999999999</v>
      </c>
      <c r="I9">
        <f>IFERROR(SEARCH($D$2,Innovations[[#This Row],[Innovation Name]])+ROW()/100000,"")</f>
        <v>1.0000899999999999</v>
      </c>
      <c r="J9">
        <f>IFERROR(SEARCH($D$2,Innovations[[#This Row],[Keywords]])+ROW()/100000,"")</f>
        <v>1.0000899999999999</v>
      </c>
      <c r="K9" t="str">
        <f>Innovations[[#This Row],[Innovation Name]]</f>
        <v>Arizona_ADOT 5S Saves Time, Money, and Headaches.</v>
      </c>
      <c r="U9" t="s">
        <v>800</v>
      </c>
      <c r="Z9" s="68"/>
      <c r="AA9" s="128"/>
      <c r="AB9" s="48"/>
      <c r="AC9" s="128"/>
      <c r="AD9" s="59">
        <f>_xlfn.XLOOKUP($AA$2,Innovations[Innovation Name],Innovations[Find out More 4])</f>
        <v>0</v>
      </c>
      <c r="AE9" s="62" t="str">
        <f>HYPERLINK(AD7)</f>
        <v>0</v>
      </c>
      <c r="AF9" s="69"/>
    </row>
    <row r="10" spans="1:32" ht="20.100000000000001" customHeight="1" x14ac:dyDescent="0.25">
      <c r="A10">
        <v>7</v>
      </c>
      <c r="D10" t="str">
        <f t="shared" si="0"/>
        <v>Alaska_Geophysical Investigation Methods in Alaska</v>
      </c>
      <c r="E10">
        <f t="shared" si="1"/>
        <v>8</v>
      </c>
      <c r="F10">
        <f t="shared" si="2"/>
        <v>3.0003000000000002</v>
      </c>
      <c r="G10">
        <f>IFERROR(SEARCH($D$2,Innovations[[#This Row],[Overview of Innovation]])+ROW()/100000,"")</f>
        <v>1.0001</v>
      </c>
      <c r="H10" t="str">
        <f>IFERROR(SEARCH($D$2,Innovations[[#This Row],[Benefits]])+ROW()/100000,"")</f>
        <v/>
      </c>
      <c r="I10">
        <f>IFERROR(SEARCH($D$2,Innovations[[#This Row],[Innovation Name]])+ROW()/100000,"")</f>
        <v>1.0001</v>
      </c>
      <c r="J10">
        <f>IFERROR(SEARCH($D$2,Innovations[[#This Row],[Keywords]])+ROW()/100000,"")</f>
        <v>1.0001</v>
      </c>
      <c r="K10" t="str">
        <f>Innovations[[#This Row],[Innovation Name]]</f>
        <v>Arizona_ADOT Snow Surface Condition Markers</v>
      </c>
      <c r="U10" t="s">
        <v>799</v>
      </c>
      <c r="Z10" s="68"/>
      <c r="AA10" s="128"/>
      <c r="AB10" s="48"/>
      <c r="AC10" s="128"/>
      <c r="AD10" s="59">
        <f>_xlfn.XLOOKUP($AA$2,Innovations[Innovation Name],Innovations[Find out More 5])</f>
        <v>0</v>
      </c>
      <c r="AE10" s="61"/>
      <c r="AF10" s="69"/>
    </row>
    <row r="11" spans="1:32" ht="20.100000000000001" customHeight="1" x14ac:dyDescent="0.25">
      <c r="A11">
        <v>8</v>
      </c>
      <c r="D11" t="str">
        <f t="shared" si="0"/>
        <v>Arizona_ADOT Snow Surface Condition Markers</v>
      </c>
      <c r="E11">
        <f t="shared" si="1"/>
        <v>17</v>
      </c>
      <c r="F11">
        <f t="shared" si="2"/>
        <v>4.0004400000000002</v>
      </c>
      <c r="G11">
        <f>IFERROR(SEARCH($D$2,Innovations[[#This Row],[Overview of Innovation]])+ROW()/100000,"")</f>
        <v>1.0001100000000001</v>
      </c>
      <c r="H11">
        <f>IFERROR(SEARCH($D$2,Innovations[[#This Row],[Benefits]])+ROW()/100000,"")</f>
        <v>1.0001100000000001</v>
      </c>
      <c r="I11">
        <f>IFERROR(SEARCH($D$2,Innovations[[#This Row],[Innovation Name]])+ROW()/100000,"")</f>
        <v>1.0001100000000001</v>
      </c>
      <c r="J11">
        <f>IFERROR(SEARCH($D$2,Innovations[[#This Row],[Keywords]])+ROW()/100000,"")</f>
        <v>1.0001100000000001</v>
      </c>
      <c r="K11" t="str">
        <f>Innovations[[#This Row],[Innovation Name]]</f>
        <v>Arizona_ADOT's I-10 Dust Storm Detection Project</v>
      </c>
      <c r="U11" t="s">
        <v>798</v>
      </c>
      <c r="Z11" s="68"/>
      <c r="AA11" s="128"/>
      <c r="AB11" s="48"/>
      <c r="AC11" s="128"/>
      <c r="AD11" s="48"/>
      <c r="AE11" s="62" t="str">
        <f>HYPERLINK(AD8)</f>
        <v>0</v>
      </c>
      <c r="AF11" s="69"/>
    </row>
    <row r="12" spans="1:32" ht="20.100000000000001" customHeight="1" x14ac:dyDescent="0.25">
      <c r="A12">
        <v>9</v>
      </c>
      <c r="D12" t="str">
        <f t="shared" si="0"/>
        <v>Indiana Cable Rail Repair Kit</v>
      </c>
      <c r="E12">
        <f t="shared" si="1"/>
        <v>18</v>
      </c>
      <c r="F12">
        <f t="shared" si="2"/>
        <v>4.0004799999999996</v>
      </c>
      <c r="G12">
        <f>IFERROR(SEARCH($D$2,Innovations[[#This Row],[Overview of Innovation]])+ROW()/100000,"")</f>
        <v>1.0001199999999999</v>
      </c>
      <c r="H12">
        <f>IFERROR(SEARCH($D$2,Innovations[[#This Row],[Benefits]])+ROW()/100000,"")</f>
        <v>1.0001199999999999</v>
      </c>
      <c r="I12">
        <f>IFERROR(SEARCH($D$2,Innovations[[#This Row],[Innovation Name]])+ROW()/100000,"")</f>
        <v>1.0001199999999999</v>
      </c>
      <c r="J12">
        <f>IFERROR(SEARCH($D$2,Innovations[[#This Row],[Keywords]])+ROW()/100000,"")</f>
        <v>1.0001199999999999</v>
      </c>
      <c r="K12" t="str">
        <f>Innovations[[#This Row],[Innovation Name]]</f>
        <v>Arizona_ADOT's I-17 Wrong Way Vehicle Detection Pilot Project</v>
      </c>
      <c r="Z12" s="68"/>
      <c r="AA12" s="128"/>
      <c r="AB12" s="48"/>
      <c r="AC12" s="128"/>
      <c r="AD12" s="48"/>
      <c r="AE12" s="61"/>
      <c r="AF12" s="69"/>
    </row>
    <row r="13" spans="1:32" ht="20.100000000000001" customHeight="1" x14ac:dyDescent="0.25">
      <c r="A13">
        <v>10</v>
      </c>
      <c r="D13" t="str">
        <f t="shared" si="0"/>
        <v>New Hampshire_Georeferencing, Creating georeferenced 3D point clouds of rock slopes using photogrammetry</v>
      </c>
      <c r="E13">
        <f t="shared" si="1"/>
        <v>19</v>
      </c>
      <c r="F13">
        <f t="shared" si="2"/>
        <v>4.0005199999999999</v>
      </c>
      <c r="G13">
        <f>IFERROR(SEARCH($D$2,Innovations[[#This Row],[Overview of Innovation]])+ROW()/100000,"")</f>
        <v>1.00013</v>
      </c>
      <c r="H13">
        <f>IFERROR(SEARCH($D$2,Innovations[[#This Row],[Benefits]])+ROW()/100000,"")</f>
        <v>1.00013</v>
      </c>
      <c r="I13">
        <f>IFERROR(SEARCH($D$2,Innovations[[#This Row],[Innovation Name]])+ROW()/100000,"")</f>
        <v>1.00013</v>
      </c>
      <c r="J13">
        <f>IFERROR(SEARCH($D$2,Innovations[[#This Row],[Keywords]])+ROW()/100000,"")</f>
        <v>1.00013</v>
      </c>
      <c r="K13" t="str">
        <f>Innovations[[#This Row],[Innovation Name]]</f>
        <v>Arizona_Maricopa County Automated Traffic Signal Performance Measures</v>
      </c>
      <c r="Z13" s="68"/>
      <c r="AA13" s="128"/>
      <c r="AB13" s="48"/>
      <c r="AC13" s="128"/>
      <c r="AD13" s="48"/>
      <c r="AE13" s="62" t="str">
        <f>HYPERLINK(AD9)</f>
        <v>0</v>
      </c>
      <c r="AF13" s="69"/>
    </row>
    <row r="14" spans="1:32" ht="20.100000000000001" customHeight="1" x14ac:dyDescent="0.25">
      <c r="A14">
        <v>11</v>
      </c>
      <c r="D14" t="str">
        <f t="shared" si="0"/>
        <v>Utah_Digital Delivery with Model-Based Design and Construction (MBDC)</v>
      </c>
      <c r="E14">
        <f t="shared" si="1"/>
        <v>20</v>
      </c>
      <c r="F14">
        <f t="shared" si="2"/>
        <v>4.0005600000000001</v>
      </c>
      <c r="G14">
        <f>IFERROR(SEARCH($D$2,Innovations[[#This Row],[Overview of Innovation]])+ROW()/100000,"")</f>
        <v>1.00014</v>
      </c>
      <c r="H14">
        <f>IFERROR(SEARCH($D$2,Innovations[[#This Row],[Benefits]])+ROW()/100000,"")</f>
        <v>1.00014</v>
      </c>
      <c r="I14">
        <f>IFERROR(SEARCH($D$2,Innovations[[#This Row],[Innovation Name]])+ROW()/100000,"")</f>
        <v>1.00014</v>
      </c>
      <c r="J14">
        <f>IFERROR(SEARCH($D$2,Innovations[[#This Row],[Keywords]])+ROW()/100000,"")</f>
        <v>1.00014</v>
      </c>
      <c r="K14" t="str">
        <f>Innovations[[#This Row],[Innovation Name]]</f>
        <v xml:space="preserve">Arizona_Sun Corridor Value Impact Analysis  </v>
      </c>
      <c r="Z14" s="70"/>
      <c r="AA14" s="128"/>
      <c r="AB14" s="47"/>
      <c r="AC14" s="128"/>
      <c r="AD14" s="55"/>
      <c r="AE14" s="53"/>
      <c r="AF14" s="69"/>
    </row>
    <row r="15" spans="1:32" ht="20.100000000000001" customHeight="1" x14ac:dyDescent="0.25">
      <c r="A15">
        <v>12</v>
      </c>
      <c r="D15" t="str">
        <f t="shared" si="0"/>
        <v>Utah Annual Innovations and Efficiency Report</v>
      </c>
      <c r="E15">
        <f t="shared" si="1"/>
        <v>21</v>
      </c>
      <c r="F15">
        <f t="shared" si="2"/>
        <v>4.0006000000000004</v>
      </c>
      <c r="G15">
        <f>IFERROR(SEARCH($D$2,Innovations[[#This Row],[Overview of Innovation]])+ROW()/100000,"")</f>
        <v>1.0001500000000001</v>
      </c>
      <c r="H15">
        <f>IFERROR(SEARCH($D$2,Innovations[[#This Row],[Benefits]])+ROW()/100000,"")</f>
        <v>1.0001500000000001</v>
      </c>
      <c r="I15">
        <f>IFERROR(SEARCH($D$2,Innovations[[#This Row],[Innovation Name]])+ROW()/100000,"")</f>
        <v>1.0001500000000001</v>
      </c>
      <c r="J15">
        <f>IFERROR(SEARCH($D$2,Innovations[[#This Row],[Keywords]])+ROW()/100000,"")</f>
        <v>1.0001500000000001</v>
      </c>
      <c r="K15" t="str">
        <f>Innovations[[#This Row],[Innovation Name]]</f>
        <v>Build a Better Mousetrap 2018 Winner_Old Guardrails Find New Purpose</v>
      </c>
      <c r="Z15" s="70"/>
      <c r="AA15" s="128"/>
      <c r="AB15" s="47"/>
      <c r="AC15" s="128"/>
      <c r="AD15" s="55"/>
      <c r="AE15" s="62" t="str">
        <f>HYPERLINK(AD10)</f>
        <v>0</v>
      </c>
      <c r="AF15" s="69"/>
    </row>
    <row r="16" spans="1:32" ht="20.100000000000001" customHeight="1" x14ac:dyDescent="0.25">
      <c r="A16">
        <v>13</v>
      </c>
      <c r="D16" t="str">
        <f t="shared" si="0"/>
        <v>Vermont Virtual Research and Innovation Symposium</v>
      </c>
      <c r="E16">
        <f t="shared" si="1"/>
        <v>22</v>
      </c>
      <c r="F16">
        <f t="shared" si="2"/>
        <v>4.0006399999999998</v>
      </c>
      <c r="G16">
        <f>IFERROR(SEARCH($D$2,Innovations[[#This Row],[Overview of Innovation]])+ROW()/100000,"")</f>
        <v>1.0001599999999999</v>
      </c>
      <c r="H16">
        <f>IFERROR(SEARCH($D$2,Innovations[[#This Row],[Benefits]])+ROW()/100000,"")</f>
        <v>1.0001599999999999</v>
      </c>
      <c r="I16">
        <f>IFERROR(SEARCH($D$2,Innovations[[#This Row],[Innovation Name]])+ROW()/100000,"")</f>
        <v>1.0001599999999999</v>
      </c>
      <c r="J16">
        <f>IFERROR(SEARCH($D$2,Innovations[[#This Row],[Keywords]])+ROW()/100000,"")</f>
        <v>1.0001599999999999</v>
      </c>
      <c r="K16" t="str">
        <f>Innovations[[#This Row],[Innovation Name]]</f>
        <v>Build a Better Mousetrap 2019 Winner_ 360 Degree Camera Sled</v>
      </c>
      <c r="Z16" s="70"/>
      <c r="AA16" s="128"/>
      <c r="AB16" s="47"/>
      <c r="AC16" s="129"/>
      <c r="AD16" s="55"/>
      <c r="AE16" s="54"/>
      <c r="AF16" s="69"/>
    </row>
    <row r="17" spans="1:32" ht="20.100000000000001" customHeight="1" x14ac:dyDescent="0.25">
      <c r="A17">
        <v>14</v>
      </c>
      <c r="D17" t="str">
        <f t="shared" si="0"/>
        <v xml:space="preserve">Arizona_ADOTs Maintenance Data Analytics </v>
      </c>
      <c r="E17">
        <f t="shared" si="1"/>
        <v>23</v>
      </c>
      <c r="F17">
        <f t="shared" si="2"/>
        <v>4.00068</v>
      </c>
      <c r="G17">
        <f>IFERROR(SEARCH($D$2,Innovations[[#This Row],[Overview of Innovation]])+ROW()/100000,"")</f>
        <v>1.00017</v>
      </c>
      <c r="H17">
        <f>IFERROR(SEARCH($D$2,Innovations[[#This Row],[Benefits]])+ROW()/100000,"")</f>
        <v>1.00017</v>
      </c>
      <c r="I17">
        <f>IFERROR(SEARCH($D$2,Innovations[[#This Row],[Innovation Name]])+ROW()/100000,"")</f>
        <v>1.00017</v>
      </c>
      <c r="J17">
        <f>IFERROR(SEARCH($D$2,Innovations[[#This Row],[Keywords]])+ROW()/100000,"")</f>
        <v>1.00017</v>
      </c>
      <c r="K17" t="str">
        <f>Innovations[[#This Row],[Innovation Name]]</f>
        <v>Build a Better Mousetrap 2019 Winner_Rolling Rack for Salt Spreaders</v>
      </c>
      <c r="Z17" s="70"/>
      <c r="AA17" s="128"/>
      <c r="AB17" s="58"/>
      <c r="AC17" s="56" t="s">
        <v>8</v>
      </c>
      <c r="AD17" s="38"/>
      <c r="AE17" s="56" t="s">
        <v>9</v>
      </c>
      <c r="AF17" s="67"/>
    </row>
    <row r="18" spans="1:32" ht="20.100000000000001" customHeight="1" x14ac:dyDescent="0.25">
      <c r="A18">
        <v>15</v>
      </c>
      <c r="D18" t="str">
        <f t="shared" si="0"/>
        <v>Alaska_University of Alaska Dust Fall Column: Measure Performance of Palliatives</v>
      </c>
      <c r="E18">
        <f t="shared" si="1"/>
        <v>24</v>
      </c>
      <c r="F18">
        <f t="shared" si="2"/>
        <v>4.0007200000000003</v>
      </c>
      <c r="G18">
        <f>IFERROR(SEARCH($D$2,Innovations[[#This Row],[Overview of Innovation]])+ROW()/100000,"")</f>
        <v>1.0001800000000001</v>
      </c>
      <c r="H18">
        <f>IFERROR(SEARCH($D$2,Innovations[[#This Row],[Benefits]])+ROW()/100000,"")</f>
        <v>1.0001800000000001</v>
      </c>
      <c r="I18">
        <f>IFERROR(SEARCH($D$2,Innovations[[#This Row],[Innovation Name]])+ROW()/100000,"")</f>
        <v>1.0001800000000001</v>
      </c>
      <c r="J18">
        <f>IFERROR(SEARCH($D$2,Innovations[[#This Row],[Keywords]])+ROW()/100000,"")</f>
        <v>1.0001800000000001</v>
      </c>
      <c r="K18" t="str">
        <f>Innovations[[#This Row],[Innovation Name]]</f>
        <v>Build a Better Mousetrap 2019 Winner_Temporary Roundabouts</v>
      </c>
      <c r="Z18" s="70"/>
      <c r="AA18" s="128"/>
      <c r="AB18" s="47"/>
      <c r="AC18" s="127" t="str">
        <f>_xlfn.XLOOKUP($AA$2,Innovations[Innovation Name],Innovations[Contact])</f>
        <v>Sara Lowry
sara.lowry@dot.gov</v>
      </c>
      <c r="AD18" s="47"/>
      <c r="AE18" s="127" t="str">
        <f>_xlfn.XLOOKUP($AA$2,Innovations[Innovation Name],Innovations[Keywords])</f>
        <v>Search Here</v>
      </c>
      <c r="AF18" s="69"/>
    </row>
    <row r="19" spans="1:32" ht="20.100000000000001" customHeight="1" x14ac:dyDescent="0.25">
      <c r="A19">
        <v>16</v>
      </c>
      <c r="D19" t="str">
        <f t="shared" si="0"/>
        <v>Arizona_ADOT 5S Saves Time, Money, and Headaches.</v>
      </c>
      <c r="E19">
        <f t="shared" si="1"/>
        <v>25</v>
      </c>
      <c r="F19">
        <f t="shared" si="2"/>
        <v>4.0007599999999996</v>
      </c>
      <c r="G19">
        <f>IFERROR(SEARCH($D$2,Innovations[[#This Row],[Overview of Innovation]])+ROW()/100000,"")</f>
        <v>1.0001899999999999</v>
      </c>
      <c r="H19">
        <f>IFERROR(SEARCH($D$2,Innovations[[#This Row],[Benefits]])+ROW()/100000,"")</f>
        <v>1.0001899999999999</v>
      </c>
      <c r="I19">
        <f>IFERROR(SEARCH($D$2,Innovations[[#This Row],[Innovation Name]])+ROW()/100000,"")</f>
        <v>1.0001899999999999</v>
      </c>
      <c r="J19">
        <f>IFERROR(SEARCH($D$2,Innovations[[#This Row],[Keywords]])+ROW()/100000,"")</f>
        <v>1.0001899999999999</v>
      </c>
      <c r="K19" t="str">
        <f>Innovations[[#This Row],[Innovation Name]]</f>
        <v>Build a Better Mousetrap 2020 Winner_Beaver Pipe Cage</v>
      </c>
      <c r="Z19" s="70"/>
      <c r="AA19" s="128"/>
      <c r="AB19" s="47"/>
      <c r="AC19" s="128"/>
      <c r="AD19" s="47"/>
      <c r="AE19" s="128"/>
      <c r="AF19" s="69"/>
    </row>
    <row r="20" spans="1:32" ht="20.100000000000001" customHeight="1" x14ac:dyDescent="0.25">
      <c r="A20">
        <v>17</v>
      </c>
      <c r="D20" t="str">
        <f t="shared" si="0"/>
        <v>Arizona_ADOT's I-10 Dust Storm Detection Project</v>
      </c>
      <c r="E20">
        <f t="shared" si="1"/>
        <v>26</v>
      </c>
      <c r="F20">
        <f t="shared" si="2"/>
        <v>4.0007999999999999</v>
      </c>
      <c r="G20">
        <f>IFERROR(SEARCH($D$2,Innovations[[#This Row],[Overview of Innovation]])+ROW()/100000,"")</f>
        <v>1.0002</v>
      </c>
      <c r="H20">
        <f>IFERROR(SEARCH($D$2,Innovations[[#This Row],[Benefits]])+ROW()/100000,"")</f>
        <v>1.0002</v>
      </c>
      <c r="I20">
        <f>IFERROR(SEARCH($D$2,Innovations[[#This Row],[Innovation Name]])+ROW()/100000,"")</f>
        <v>1.0002</v>
      </c>
      <c r="J20">
        <f>IFERROR(SEARCH($D$2,Innovations[[#This Row],[Keywords]])+ROW()/100000,"")</f>
        <v>1.0002</v>
      </c>
      <c r="K20" t="str">
        <f>Innovations[[#This Row],[Innovation Name]]</f>
        <v>Build a Better Mousetrap 2020 Winner_Culvert Inspection Mobile Application</v>
      </c>
      <c r="Z20" s="70"/>
      <c r="AA20" s="128"/>
      <c r="AB20" s="47"/>
      <c r="AC20" s="128"/>
      <c r="AD20" s="47"/>
      <c r="AE20" s="128"/>
      <c r="AF20" s="69"/>
    </row>
    <row r="21" spans="1:32" ht="20.100000000000001" customHeight="1" x14ac:dyDescent="0.25">
      <c r="A21">
        <v>18</v>
      </c>
      <c r="D21" t="str">
        <f t="shared" si="0"/>
        <v>Arizona_ADOT's I-17 Wrong Way Vehicle Detection Pilot Project</v>
      </c>
      <c r="E21">
        <f t="shared" si="1"/>
        <v>27</v>
      </c>
      <c r="F21">
        <f t="shared" si="2"/>
        <v>4.0008400000000002</v>
      </c>
      <c r="G21">
        <f>IFERROR(SEARCH($D$2,Innovations[[#This Row],[Overview of Innovation]])+ROW()/100000,"")</f>
        <v>1.00021</v>
      </c>
      <c r="H21">
        <f>IFERROR(SEARCH($D$2,Innovations[[#This Row],[Benefits]])+ROW()/100000,"")</f>
        <v>1.00021</v>
      </c>
      <c r="I21">
        <f>IFERROR(SEARCH($D$2,Innovations[[#This Row],[Innovation Name]])+ROW()/100000,"")</f>
        <v>1.00021</v>
      </c>
      <c r="J21">
        <f>IFERROR(SEARCH($D$2,Innovations[[#This Row],[Keywords]])+ROW()/100000,"")</f>
        <v>1.00021</v>
      </c>
      <c r="K21" t="str">
        <f>Innovations[[#This Row],[Innovation Name]]</f>
        <v>Build a Better Mousetrap 2020 Winner_Jaws of Life</v>
      </c>
      <c r="Z21" s="70"/>
      <c r="AA21" s="128"/>
      <c r="AB21" s="47"/>
      <c r="AC21" s="128"/>
      <c r="AD21" s="47"/>
      <c r="AE21" s="128"/>
      <c r="AF21" s="69"/>
    </row>
    <row r="22" spans="1:32" ht="20.100000000000001" customHeight="1" x14ac:dyDescent="0.25">
      <c r="A22">
        <v>19</v>
      </c>
      <c r="D22" t="str">
        <f t="shared" si="0"/>
        <v>Arizona_Maricopa County Automated Traffic Signal Performance Measures</v>
      </c>
      <c r="E22">
        <f t="shared" si="1"/>
        <v>28</v>
      </c>
      <c r="F22">
        <f t="shared" si="2"/>
        <v>4.0008800000000004</v>
      </c>
      <c r="G22">
        <f>IFERROR(SEARCH($D$2,Innovations[[#This Row],[Overview of Innovation]])+ROW()/100000,"")</f>
        <v>1.0002200000000001</v>
      </c>
      <c r="H22">
        <f>IFERROR(SEARCH($D$2,Innovations[[#This Row],[Benefits]])+ROW()/100000,"")</f>
        <v>1.0002200000000001</v>
      </c>
      <c r="I22">
        <f>IFERROR(SEARCH($D$2,Innovations[[#This Row],[Innovation Name]])+ROW()/100000,"")</f>
        <v>1.0002200000000001</v>
      </c>
      <c r="J22">
        <f>IFERROR(SEARCH($D$2,Innovations[[#This Row],[Keywords]])+ROW()/100000,"")</f>
        <v>1.0002200000000001</v>
      </c>
      <c r="K22" t="str">
        <f>Innovations[[#This Row],[Innovation Name]]</f>
        <v>Build a Better Mousetrap 2020 Winner_Spring Load Arm Enhancement</v>
      </c>
      <c r="Z22" s="70"/>
      <c r="AA22" s="128"/>
      <c r="AB22" s="47"/>
      <c r="AC22" s="128"/>
      <c r="AD22" s="47"/>
      <c r="AE22" s="128"/>
      <c r="AF22" s="69"/>
    </row>
    <row r="23" spans="1:32" ht="20.100000000000001" customHeight="1" x14ac:dyDescent="0.25">
      <c r="A23">
        <v>20</v>
      </c>
      <c r="D23" t="str">
        <f t="shared" si="0"/>
        <v xml:space="preserve">Arizona_Sun Corridor Value Impact Analysis  </v>
      </c>
      <c r="E23">
        <f t="shared" si="1"/>
        <v>29</v>
      </c>
      <c r="F23">
        <f t="shared" si="2"/>
        <v>4.0009199999999998</v>
      </c>
      <c r="G23">
        <f>IFERROR(SEARCH($D$2,Innovations[[#This Row],[Overview of Innovation]])+ROW()/100000,"")</f>
        <v>1.00023</v>
      </c>
      <c r="H23">
        <f>IFERROR(SEARCH($D$2,Innovations[[#This Row],[Benefits]])+ROW()/100000,"")</f>
        <v>1.00023</v>
      </c>
      <c r="I23">
        <f>IFERROR(SEARCH($D$2,Innovations[[#This Row],[Innovation Name]])+ROW()/100000,"")</f>
        <v>1.00023</v>
      </c>
      <c r="J23">
        <f>IFERROR(SEARCH($D$2,Innovations[[#This Row],[Keywords]])+ROW()/100000,"")</f>
        <v>1.00023</v>
      </c>
      <c r="K23" t="str">
        <f>Innovations[[#This Row],[Innovation Name]]</f>
        <v>Califonia_PREPARE - Weather-Responsive Management strategy in Wildfire Burn Area</v>
      </c>
      <c r="Z23" s="70"/>
      <c r="AA23" s="128"/>
      <c r="AB23" s="47"/>
      <c r="AC23" s="128"/>
      <c r="AD23" s="47"/>
      <c r="AE23" s="128"/>
      <c r="AF23" s="69"/>
    </row>
    <row r="24" spans="1:32" ht="20.100000000000001" customHeight="1" x14ac:dyDescent="0.25">
      <c r="A24">
        <v>21</v>
      </c>
      <c r="D24" t="str">
        <f t="shared" si="0"/>
        <v>Build a Better Mousetrap 2018 Winner_Old Guardrails Find New Purpose</v>
      </c>
      <c r="E24">
        <f t="shared" si="1"/>
        <v>30</v>
      </c>
      <c r="F24">
        <f t="shared" si="2"/>
        <v>4.0009600000000001</v>
      </c>
      <c r="G24">
        <f>IFERROR(SEARCH($D$2,Innovations[[#This Row],[Overview of Innovation]])+ROW()/100000,"")</f>
        <v>1.00024</v>
      </c>
      <c r="H24">
        <f>IFERROR(SEARCH($D$2,Innovations[[#This Row],[Benefits]])+ROW()/100000,"")</f>
        <v>1.00024</v>
      </c>
      <c r="I24">
        <f>IFERROR(SEARCH($D$2,Innovations[[#This Row],[Innovation Name]])+ROW()/100000,"")</f>
        <v>1.00024</v>
      </c>
      <c r="J24">
        <f>IFERROR(SEARCH($D$2,Innovations[[#This Row],[Keywords]])+ROW()/100000,"")</f>
        <v>1.00024</v>
      </c>
      <c r="K24" t="str">
        <f>Innovations[[#This Row],[Innovation Name]]</f>
        <v>California_Caltrans 360 Degree Interactive Project Tour Tool</v>
      </c>
      <c r="Z24" s="70"/>
      <c r="AA24" s="128"/>
      <c r="AB24" s="47"/>
      <c r="AC24" s="128"/>
      <c r="AD24" s="47"/>
      <c r="AE24" s="128"/>
      <c r="AF24" s="69"/>
    </row>
    <row r="25" spans="1:32" ht="20.100000000000001" customHeight="1" x14ac:dyDescent="0.25">
      <c r="A25">
        <v>22</v>
      </c>
      <c r="D25" t="str">
        <f t="shared" si="0"/>
        <v>Build a Better Mousetrap 2019 Winner_ 360 Degree Camera Sled</v>
      </c>
      <c r="E25">
        <f t="shared" si="1"/>
        <v>31</v>
      </c>
      <c r="F25">
        <f t="shared" si="2"/>
        <v>4.0010000000000003</v>
      </c>
      <c r="G25">
        <f>IFERROR(SEARCH($D$2,Innovations[[#This Row],[Overview of Innovation]])+ROW()/100000,"")</f>
        <v>1.0002500000000001</v>
      </c>
      <c r="H25">
        <f>IFERROR(SEARCH($D$2,Innovations[[#This Row],[Benefits]])+ROW()/100000,"")</f>
        <v>1.0002500000000001</v>
      </c>
      <c r="I25">
        <f>IFERROR(SEARCH($D$2,Innovations[[#This Row],[Innovation Name]])+ROW()/100000,"")</f>
        <v>1.0002500000000001</v>
      </c>
      <c r="J25">
        <f>IFERROR(SEARCH($D$2,Innovations[[#This Row],[Keywords]])+ROW()/100000,"")</f>
        <v>1.0002500000000001</v>
      </c>
      <c r="K25" t="str">
        <f>Innovations[[#This Row],[Innovation Name]]</f>
        <v>California_Caltrans Hinged Sound Wall</v>
      </c>
      <c r="Z25" s="70"/>
      <c r="AA25" s="128"/>
      <c r="AB25" s="47"/>
      <c r="AC25" s="128"/>
      <c r="AD25" s="47"/>
      <c r="AE25" s="128"/>
      <c r="AF25" s="69"/>
    </row>
    <row r="26" spans="1:32" ht="20.100000000000001" customHeight="1" x14ac:dyDescent="0.25">
      <c r="A26">
        <v>23</v>
      </c>
      <c r="D26" t="str">
        <f t="shared" si="0"/>
        <v>Build a Better Mousetrap 2019 Winner_Rolling Rack for Salt Spreaders</v>
      </c>
      <c r="E26">
        <f t="shared" si="1"/>
        <v>32</v>
      </c>
      <c r="F26">
        <f t="shared" si="2"/>
        <v>4.0010399999999997</v>
      </c>
      <c r="G26">
        <f>IFERROR(SEARCH($D$2,Innovations[[#This Row],[Overview of Innovation]])+ROW()/100000,"")</f>
        <v>1.0002599999999999</v>
      </c>
      <c r="H26">
        <f>IFERROR(SEARCH($D$2,Innovations[[#This Row],[Benefits]])+ROW()/100000,"")</f>
        <v>1.0002599999999999</v>
      </c>
      <c r="I26">
        <f>IFERROR(SEARCH($D$2,Innovations[[#This Row],[Innovation Name]])+ROW()/100000,"")</f>
        <v>1.0002599999999999</v>
      </c>
      <c r="J26">
        <f>IFERROR(SEARCH($D$2,Innovations[[#This Row],[Keywords]])+ROW()/100000,"")</f>
        <v>1.0002599999999999</v>
      </c>
      <c r="K26" t="str">
        <f>Innovations[[#This Row],[Innovation Name]]</f>
        <v>California_Caltrans Responder System</v>
      </c>
      <c r="Z26" s="70"/>
      <c r="AA26" s="129"/>
      <c r="AB26" s="47"/>
      <c r="AC26" s="129"/>
      <c r="AD26" s="47"/>
      <c r="AE26" s="129"/>
      <c r="AF26" s="69"/>
    </row>
    <row r="27" spans="1:32" ht="20.100000000000001" customHeight="1" x14ac:dyDescent="0.25">
      <c r="A27">
        <v>24</v>
      </c>
      <c r="D27" t="str">
        <f t="shared" si="0"/>
        <v>Build a Better Mousetrap 2019 Winner_Temporary Roundabouts</v>
      </c>
      <c r="E27">
        <f t="shared" si="1"/>
        <v>33</v>
      </c>
      <c r="F27">
        <f t="shared" si="2"/>
        <v>4.00108</v>
      </c>
      <c r="G27">
        <f>IFERROR(SEARCH($D$2,Innovations[[#This Row],[Overview of Innovation]])+ROW()/100000,"")</f>
        <v>1.00027</v>
      </c>
      <c r="H27">
        <f>IFERROR(SEARCH($D$2,Innovations[[#This Row],[Benefits]])+ROW()/100000,"")</f>
        <v>1.00027</v>
      </c>
      <c r="I27">
        <f>IFERROR(SEARCH($D$2,Innovations[[#This Row],[Innovation Name]])+ROW()/100000,"")</f>
        <v>1.00027</v>
      </c>
      <c r="J27">
        <f>IFERROR(SEARCH($D$2,Innovations[[#This Row],[Keywords]])+ROW()/100000,"")</f>
        <v>1.00027</v>
      </c>
      <c r="K27" t="str">
        <f>Innovations[[#This Row],[Innovation Name]]</f>
        <v>California_Caltrans UAS Program</v>
      </c>
      <c r="Z27" s="57"/>
      <c r="AA27" s="39"/>
      <c r="AB27" s="38"/>
      <c r="AC27" s="39"/>
      <c r="AD27" s="38"/>
      <c r="AE27" s="39"/>
      <c r="AF27" s="67"/>
    </row>
    <row r="28" spans="1:32" ht="20.100000000000001" customHeight="1" x14ac:dyDescent="0.25">
      <c r="A28">
        <v>25</v>
      </c>
      <c r="D28" t="str">
        <f t="shared" si="0"/>
        <v>Build a Better Mousetrap 2020 Winner_Beaver Pipe Cage</v>
      </c>
      <c r="E28">
        <f t="shared" si="1"/>
        <v>34</v>
      </c>
      <c r="F28">
        <f t="shared" si="2"/>
        <v>4.0011200000000002</v>
      </c>
      <c r="G28">
        <f>IFERROR(SEARCH($D$2,Innovations[[#This Row],[Overview of Innovation]])+ROW()/100000,"")</f>
        <v>1.0002800000000001</v>
      </c>
      <c r="H28">
        <f>IFERROR(SEARCH($D$2,Innovations[[#This Row],[Benefits]])+ROW()/100000,"")</f>
        <v>1.0002800000000001</v>
      </c>
      <c r="I28">
        <f>IFERROR(SEARCH($D$2,Innovations[[#This Row],[Innovation Name]])+ROW()/100000,"")</f>
        <v>1.0002800000000001</v>
      </c>
      <c r="J28">
        <f>IFERROR(SEARCH($D$2,Innovations[[#This Row],[Keywords]])+ROW()/100000,"")</f>
        <v>1.0002800000000001</v>
      </c>
      <c r="K28" t="str">
        <f>Innovations[[#This Row],[Innovation Name]]</f>
        <v>California_Caltrans_Plastic_Pavement</v>
      </c>
      <c r="Z28" s="57"/>
      <c r="AA28" s="121" t="s">
        <v>1769</v>
      </c>
      <c r="AB28" s="122"/>
      <c r="AC28" s="122"/>
      <c r="AD28" s="122"/>
      <c r="AE28" s="123"/>
      <c r="AF28" s="67"/>
    </row>
    <row r="29" spans="1:32" ht="20.100000000000001" customHeight="1" x14ac:dyDescent="0.25">
      <c r="A29">
        <v>26</v>
      </c>
      <c r="D29" t="str">
        <f t="shared" si="0"/>
        <v>Build a Better Mousetrap 2020 Winner_Culvert Inspection Mobile Application</v>
      </c>
      <c r="E29">
        <f t="shared" si="1"/>
        <v>1</v>
      </c>
      <c r="F29">
        <f t="shared" si="2"/>
        <v>2.0005799999999998</v>
      </c>
      <c r="G29">
        <f>IFERROR(SEARCH($D$2,Innovations[[#This Row],[Overview of Innovation]])+ROW()/100000,"")</f>
        <v>1.0002899999999999</v>
      </c>
      <c r="H29" t="str">
        <f>IFERROR(SEARCH($D$2,Innovations[[#This Row],[Benefits]])+ROW()/100000,"")</f>
        <v/>
      </c>
      <c r="I29">
        <f>IFERROR(SEARCH($D$2,Innovations[[#This Row],[Innovation Name]])+ROW()/100000,"")</f>
        <v>1.0002899999999999</v>
      </c>
      <c r="J29" t="str">
        <f>IFERROR(SEARCH($D$2,Innovations[[#This Row],[Keywords]])+ROW()/100000,"")</f>
        <v/>
      </c>
      <c r="K29" t="str">
        <f>Innovations[[#This Row],[Innovation Name]]</f>
        <v>California_STIC NEPA Early Permitting Online Integration Tool</v>
      </c>
      <c r="Z29" s="71"/>
      <c r="AA29" s="124"/>
      <c r="AB29" s="125"/>
      <c r="AC29" s="125"/>
      <c r="AD29" s="125"/>
      <c r="AE29" s="126"/>
      <c r="AF29" s="72"/>
    </row>
    <row r="30" spans="1:32" ht="20.100000000000001" customHeight="1" x14ac:dyDescent="0.25">
      <c r="A30">
        <v>27</v>
      </c>
      <c r="D30" t="str">
        <f t="shared" si="0"/>
        <v>Build a Better Mousetrap 2020 Winner_Jaws of Life</v>
      </c>
      <c r="E30">
        <f t="shared" si="1"/>
        <v>35</v>
      </c>
      <c r="F30">
        <f t="shared" si="2"/>
        <v>4.0011999999999999</v>
      </c>
      <c r="G30">
        <f>IFERROR(SEARCH($D$2,Innovations[[#This Row],[Overview of Innovation]])+ROW()/100000,"")</f>
        <v>1.0003</v>
      </c>
      <c r="H30">
        <f>IFERROR(SEARCH($D$2,Innovations[[#This Row],[Benefits]])+ROW()/100000,"")</f>
        <v>1.0003</v>
      </c>
      <c r="I30">
        <f>IFERROR(SEARCH($D$2,Innovations[[#This Row],[Innovation Name]])+ROW()/100000,"")</f>
        <v>1.0003</v>
      </c>
      <c r="J30">
        <f>IFERROR(SEARCH($D$2,Innovations[[#This Row],[Keywords]])+ROW()/100000,"")</f>
        <v>1.0003</v>
      </c>
      <c r="K30" t="str">
        <f>Innovations[[#This Row],[Innovation Name]]</f>
        <v>Caltrans 2020 Virtual Innovation Expo</v>
      </c>
    </row>
    <row r="31" spans="1:32" ht="20.100000000000001" customHeight="1" x14ac:dyDescent="0.25">
      <c r="A31">
        <v>28</v>
      </c>
      <c r="D31" t="str">
        <f t="shared" si="0"/>
        <v>Build a Better Mousetrap 2020 Winner_Spring Load Arm Enhancement</v>
      </c>
      <c r="E31">
        <f t="shared" si="1"/>
        <v>36</v>
      </c>
      <c r="F31">
        <f t="shared" si="2"/>
        <v>4.0012400000000001</v>
      </c>
      <c r="G31">
        <f>IFERROR(SEARCH($D$2,Innovations[[#This Row],[Overview of Innovation]])+ROW()/100000,"")</f>
        <v>1.00031</v>
      </c>
      <c r="H31">
        <f>IFERROR(SEARCH($D$2,Innovations[[#This Row],[Benefits]])+ROW()/100000,"")</f>
        <v>1.00031</v>
      </c>
      <c r="I31">
        <f>IFERROR(SEARCH($D$2,Innovations[[#This Row],[Innovation Name]])+ROW()/100000,"")</f>
        <v>1.00031</v>
      </c>
      <c r="J31">
        <f>IFERROR(SEARCH($D$2,Innovations[[#This Row],[Keywords]])+ROW()/100000,"")</f>
        <v>1.00031</v>
      </c>
      <c r="K31" t="str">
        <f>Innovations[[#This Row],[Innovation Name]]</f>
        <v>CO_Arapahoe County_Glass Grid Dispenser</v>
      </c>
    </row>
    <row r="32" spans="1:32" ht="20.100000000000001" customHeight="1" x14ac:dyDescent="0.25">
      <c r="A32">
        <v>29</v>
      </c>
      <c r="D32" t="str">
        <f t="shared" si="0"/>
        <v>Califonia_PREPARE - Weather-Responsive Management strategy in Wildfire Burn Area</v>
      </c>
      <c r="E32">
        <f t="shared" si="1"/>
        <v>37</v>
      </c>
      <c r="F32">
        <f t="shared" si="2"/>
        <v>4.0012800000000004</v>
      </c>
      <c r="G32">
        <f>IFERROR(SEARCH($D$2,Innovations[[#This Row],[Overview of Innovation]])+ROW()/100000,"")</f>
        <v>1.0003200000000001</v>
      </c>
      <c r="H32">
        <f>IFERROR(SEARCH($D$2,Innovations[[#This Row],[Benefits]])+ROW()/100000,"")</f>
        <v>1.0003200000000001</v>
      </c>
      <c r="I32">
        <f>IFERROR(SEARCH($D$2,Innovations[[#This Row],[Innovation Name]])+ROW()/100000,"")</f>
        <v>1.0003200000000001</v>
      </c>
      <c r="J32">
        <f>IFERROR(SEARCH($D$2,Innovations[[#This Row],[Keywords]])+ROW()/100000,"")</f>
        <v>1.0003200000000001</v>
      </c>
      <c r="K32" t="str">
        <f>Innovations[[#This Row],[Innovation Name]]</f>
        <v>CO_Arapahoe County_JAWS-OF-LIFE Inexpensive Culvert Repair</v>
      </c>
    </row>
    <row r="33" spans="1:11" ht="20.100000000000001" customHeight="1" x14ac:dyDescent="0.25">
      <c r="A33">
        <v>30</v>
      </c>
      <c r="D33" t="str">
        <f t="shared" si="0"/>
        <v>California_Caltrans 360 Degree Interactive Project Tour Tool</v>
      </c>
      <c r="E33">
        <f t="shared" si="1"/>
        <v>38</v>
      </c>
      <c r="F33">
        <f t="shared" si="2"/>
        <v>4.0013199999999998</v>
      </c>
      <c r="G33">
        <f>IFERROR(SEARCH($D$2,Innovations[[#This Row],[Overview of Innovation]])+ROW()/100000,"")</f>
        <v>1.0003299999999999</v>
      </c>
      <c r="H33">
        <f>IFERROR(SEARCH($D$2,Innovations[[#This Row],[Benefits]])+ROW()/100000,"")</f>
        <v>1.0003299999999999</v>
      </c>
      <c r="I33">
        <f>IFERROR(SEARCH($D$2,Innovations[[#This Row],[Innovation Name]])+ROW()/100000,"")</f>
        <v>1.0003299999999999</v>
      </c>
      <c r="J33">
        <f>IFERROR(SEARCH($D$2,Innovations[[#This Row],[Keywords]])+ROW()/100000,"")</f>
        <v>1.0003299999999999</v>
      </c>
      <c r="K33" t="str">
        <f>Innovations[[#This Row],[Innovation Name]]</f>
        <v>CO_City of Canon City_Pipe Puller Device</v>
      </c>
    </row>
    <row r="34" spans="1:11" ht="20.100000000000001" customHeight="1" x14ac:dyDescent="0.25">
      <c r="A34">
        <v>31</v>
      </c>
      <c r="D34" t="str">
        <f t="shared" si="0"/>
        <v>California_Caltrans Hinged Sound Wall</v>
      </c>
      <c r="E34">
        <f t="shared" si="1"/>
        <v>39</v>
      </c>
      <c r="F34">
        <f t="shared" si="2"/>
        <v>4.00136</v>
      </c>
      <c r="G34">
        <f>IFERROR(SEARCH($D$2,Innovations[[#This Row],[Overview of Innovation]])+ROW()/100000,"")</f>
        <v>1.00034</v>
      </c>
      <c r="H34">
        <f>IFERROR(SEARCH($D$2,Innovations[[#This Row],[Benefits]])+ROW()/100000,"")</f>
        <v>1.00034</v>
      </c>
      <c r="I34">
        <f>IFERROR(SEARCH($D$2,Innovations[[#This Row],[Innovation Name]])+ROW()/100000,"")</f>
        <v>1.00034</v>
      </c>
      <c r="J34">
        <f>IFERROR(SEARCH($D$2,Innovations[[#This Row],[Keywords]])+ROW()/100000,"")</f>
        <v>1.00034</v>
      </c>
      <c r="K34" t="str">
        <f>Innovations[[#This Row],[Innovation Name]]</f>
        <v>CO_Colorado DOT Saves Millions with 2D Hydraulic Quick Checks (2dQC) Initiative</v>
      </c>
    </row>
    <row r="35" spans="1:11" ht="20.100000000000001" customHeight="1" x14ac:dyDescent="0.25">
      <c r="A35">
        <v>32</v>
      </c>
      <c r="D35" t="str">
        <f t="shared" si="0"/>
        <v>California_Caltrans Responder System</v>
      </c>
      <c r="E35">
        <f t="shared" si="1"/>
        <v>40</v>
      </c>
      <c r="F35">
        <f t="shared" si="2"/>
        <v>4.0014000000000003</v>
      </c>
      <c r="G35">
        <f>IFERROR(SEARCH($D$2,Innovations[[#This Row],[Overview of Innovation]])+ROW()/100000,"")</f>
        <v>1.0003500000000001</v>
      </c>
      <c r="H35">
        <f>IFERROR(SEARCH($D$2,Innovations[[#This Row],[Benefits]])+ROW()/100000,"")</f>
        <v>1.0003500000000001</v>
      </c>
      <c r="I35">
        <f>IFERROR(SEARCH($D$2,Innovations[[#This Row],[Innovation Name]])+ROW()/100000,"")</f>
        <v>1.0003500000000001</v>
      </c>
      <c r="J35">
        <f>IFERROR(SEARCH($D$2,Innovations[[#This Row],[Keywords]])+ROW()/100000,"")</f>
        <v>1.0003500000000001</v>
      </c>
      <c r="K35" t="str">
        <f>Innovations[[#This Row],[Innovation Name]]</f>
        <v>CO_El Paso County_Adaptable Bridge Safety Platform</v>
      </c>
    </row>
    <row r="36" spans="1:11" ht="20.100000000000001" customHeight="1" x14ac:dyDescent="0.25">
      <c r="A36">
        <v>33</v>
      </c>
      <c r="D36" t="str">
        <f t="shared" si="0"/>
        <v>California_Caltrans UAS Program</v>
      </c>
      <c r="E36">
        <f t="shared" si="1"/>
        <v>41</v>
      </c>
      <c r="F36">
        <f t="shared" si="2"/>
        <v>4.0014399999999997</v>
      </c>
      <c r="G36">
        <f>IFERROR(SEARCH($D$2,Innovations[[#This Row],[Overview of Innovation]])+ROW()/100000,"")</f>
        <v>1.0003599999999999</v>
      </c>
      <c r="H36">
        <f>IFERROR(SEARCH($D$2,Innovations[[#This Row],[Benefits]])+ROW()/100000,"")</f>
        <v>1.0003599999999999</v>
      </c>
      <c r="I36">
        <f>IFERROR(SEARCH($D$2,Innovations[[#This Row],[Innovation Name]])+ROW()/100000,"")</f>
        <v>1.0003599999999999</v>
      </c>
      <c r="J36">
        <f>IFERROR(SEARCH($D$2,Innovations[[#This Row],[Keywords]])+ROW()/100000,"")</f>
        <v>1.0003599999999999</v>
      </c>
      <c r="K36" t="str">
        <f>Innovations[[#This Row],[Innovation Name]]</f>
        <v>CO_Gunnison County_Under Guardrail Reclaimer</v>
      </c>
    </row>
    <row r="37" spans="1:11" ht="20.100000000000001" customHeight="1" x14ac:dyDescent="0.25">
      <c r="A37">
        <v>34</v>
      </c>
      <c r="D37" t="str">
        <f t="shared" si="0"/>
        <v>California_Caltrans_Plastic_Pavement</v>
      </c>
      <c r="E37">
        <f t="shared" si="1"/>
        <v>42</v>
      </c>
      <c r="F37">
        <f t="shared" si="2"/>
        <v>4.0014799999999999</v>
      </c>
      <c r="G37">
        <f>IFERROR(SEARCH($D$2,Innovations[[#This Row],[Overview of Innovation]])+ROW()/100000,"")</f>
        <v>1.00037</v>
      </c>
      <c r="H37">
        <f>IFERROR(SEARCH($D$2,Innovations[[#This Row],[Benefits]])+ROW()/100000,"")</f>
        <v>1.00037</v>
      </c>
      <c r="I37">
        <f>IFERROR(SEARCH($D$2,Innovations[[#This Row],[Innovation Name]])+ROW()/100000,"")</f>
        <v>1.00037</v>
      </c>
      <c r="J37">
        <f>IFERROR(SEARCH($D$2,Innovations[[#This Row],[Keywords]])+ROW()/100000,"")</f>
        <v>1.00037</v>
      </c>
      <c r="K37" t="str">
        <f>Innovations[[#This Row],[Innovation Name]]</f>
        <v>CO_Lean Everyday Ideas</v>
      </c>
    </row>
    <row r="38" spans="1:11" ht="20.100000000000001" customHeight="1" x14ac:dyDescent="0.25">
      <c r="A38">
        <v>35</v>
      </c>
      <c r="D38" t="str">
        <f t="shared" si="0"/>
        <v>Caltrans 2020 Virtual Innovation Expo</v>
      </c>
      <c r="E38">
        <f t="shared" si="1"/>
        <v>43</v>
      </c>
      <c r="F38">
        <f t="shared" si="2"/>
        <v>4.0015200000000002</v>
      </c>
      <c r="G38">
        <f>IFERROR(SEARCH($D$2,Innovations[[#This Row],[Overview of Innovation]])+ROW()/100000,"")</f>
        <v>1.00038</v>
      </c>
      <c r="H38">
        <f>IFERROR(SEARCH($D$2,Innovations[[#This Row],[Benefits]])+ROW()/100000,"")</f>
        <v>1.00038</v>
      </c>
      <c r="I38">
        <f>IFERROR(SEARCH($D$2,Innovations[[#This Row],[Innovation Name]])+ROW()/100000,"")</f>
        <v>1.00038</v>
      </c>
      <c r="J38">
        <f>IFERROR(SEARCH($D$2,Innovations[[#This Row],[Keywords]])+ROW()/100000,"")</f>
        <v>1.00038</v>
      </c>
      <c r="K38" t="str">
        <f>Innovations[[#This Row],[Innovation Name]]</f>
        <v>CO_Mobile RWIS &amp; Road Friction Data Using Regional Bus Network &amp; Snowplow Fleet</v>
      </c>
    </row>
    <row r="39" spans="1:11" ht="20.100000000000001" customHeight="1" x14ac:dyDescent="0.25">
      <c r="A39">
        <v>36</v>
      </c>
      <c r="D39" t="str">
        <f t="shared" si="0"/>
        <v>CO_Arapahoe County_Glass Grid Dispenser</v>
      </c>
      <c r="E39">
        <f t="shared" si="1"/>
        <v>44</v>
      </c>
      <c r="F39">
        <f t="shared" si="2"/>
        <v>4.0015599999999996</v>
      </c>
      <c r="G39">
        <f>IFERROR(SEARCH($D$2,Innovations[[#This Row],[Overview of Innovation]])+ROW()/100000,"")</f>
        <v>1.0003899999999999</v>
      </c>
      <c r="H39">
        <f>IFERROR(SEARCH($D$2,Innovations[[#This Row],[Benefits]])+ROW()/100000,"")</f>
        <v>1.0003899999999999</v>
      </c>
      <c r="I39">
        <f>IFERROR(SEARCH($D$2,Innovations[[#This Row],[Innovation Name]])+ROW()/100000,"")</f>
        <v>1.0003899999999999</v>
      </c>
      <c r="J39">
        <f>IFERROR(SEARCH($D$2,Innovations[[#This Row],[Keywords]])+ROW()/100000,"")</f>
        <v>1.0003899999999999</v>
      </c>
      <c r="K39" t="str">
        <f>Innovations[[#This Row],[Innovation Name]]</f>
        <v>CO_Town of Snowmass Village_Culvert Improvements with Low-Cost Drop Inlets</v>
      </c>
    </row>
    <row r="40" spans="1:11" ht="20.100000000000001" customHeight="1" x14ac:dyDescent="0.25">
      <c r="A40">
        <v>37</v>
      </c>
      <c r="D40" t="str">
        <f t="shared" si="0"/>
        <v>CO_Arapahoe County_JAWS-OF-LIFE Inexpensive Culvert Repair</v>
      </c>
      <c r="E40">
        <f t="shared" si="1"/>
        <v>45</v>
      </c>
      <c r="F40">
        <f t="shared" si="2"/>
        <v>4.0015999999999998</v>
      </c>
      <c r="G40">
        <f>IFERROR(SEARCH($D$2,Innovations[[#This Row],[Overview of Innovation]])+ROW()/100000,"")</f>
        <v>1.0004</v>
      </c>
      <c r="H40">
        <f>IFERROR(SEARCH($D$2,Innovations[[#This Row],[Benefits]])+ROW()/100000,"")</f>
        <v>1.0004</v>
      </c>
      <c r="I40">
        <f>IFERROR(SEARCH($D$2,Innovations[[#This Row],[Innovation Name]])+ROW()/100000,"")</f>
        <v>1.0004</v>
      </c>
      <c r="J40">
        <f>IFERROR(SEARCH($D$2,Innovations[[#This Row],[Keywords]])+ROW()/100000,"")</f>
        <v>1.0004</v>
      </c>
      <c r="K40" t="str">
        <f>Innovations[[#This Row],[Innovation Name]]</f>
        <v>CO_Westminster Autonomous Vehicle Food Delivery Innovation</v>
      </c>
    </row>
    <row r="41" spans="1:11" ht="20.100000000000001" customHeight="1" x14ac:dyDescent="0.25">
      <c r="A41">
        <v>38</v>
      </c>
      <c r="D41" t="str">
        <f t="shared" si="0"/>
        <v>CO_City of Canon City_Pipe Puller Device</v>
      </c>
      <c r="E41">
        <f t="shared" si="1"/>
        <v>46</v>
      </c>
      <c r="F41">
        <f t="shared" si="2"/>
        <v>4.0016400000000001</v>
      </c>
      <c r="G41">
        <f>IFERROR(SEARCH($D$2,Innovations[[#This Row],[Overview of Innovation]])+ROW()/100000,"")</f>
        <v>1.00041</v>
      </c>
      <c r="H41">
        <f>IFERROR(SEARCH($D$2,Innovations[[#This Row],[Benefits]])+ROW()/100000,"")</f>
        <v>1.00041</v>
      </c>
      <c r="I41">
        <f>IFERROR(SEARCH($D$2,Innovations[[#This Row],[Innovation Name]])+ROW()/100000,"")</f>
        <v>1.00041</v>
      </c>
      <c r="J41">
        <f>IFERROR(SEARCH($D$2,Innovations[[#This Row],[Keywords]])+ROW()/100000,"")</f>
        <v>1.00041</v>
      </c>
      <c r="K41" t="str">
        <f>Innovations[[#This Row],[Innovation Name]]</f>
        <v>DC Cycle-track Barrier</v>
      </c>
    </row>
    <row r="42" spans="1:11" ht="20.100000000000001" customHeight="1" x14ac:dyDescent="0.25">
      <c r="A42">
        <v>39</v>
      </c>
      <c r="D42" t="str">
        <f t="shared" si="0"/>
        <v>CO_Colorado DOT Saves Millions with 2D Hydraulic Quick Checks (2dQC) Initiative</v>
      </c>
      <c r="E42">
        <f t="shared" si="1"/>
        <v>47</v>
      </c>
      <c r="F42">
        <f t="shared" si="2"/>
        <v>4.0016800000000003</v>
      </c>
      <c r="G42">
        <f>IFERROR(SEARCH($D$2,Innovations[[#This Row],[Overview of Innovation]])+ROW()/100000,"")</f>
        <v>1.0004200000000001</v>
      </c>
      <c r="H42">
        <f>IFERROR(SEARCH($D$2,Innovations[[#This Row],[Benefits]])+ROW()/100000,"")</f>
        <v>1.0004200000000001</v>
      </c>
      <c r="I42">
        <f>IFERROR(SEARCH($D$2,Innovations[[#This Row],[Innovation Name]])+ROW()/100000,"")</f>
        <v>1.0004200000000001</v>
      </c>
      <c r="J42">
        <f>IFERROR(SEARCH($D$2,Innovations[[#This Row],[Keywords]])+ROW()/100000,"")</f>
        <v>1.0004200000000001</v>
      </c>
      <c r="K42" t="str">
        <f>Innovations[[#This Row],[Innovation Name]]</f>
        <v>DC Vetting Process for Emerging Technology Pilots, Testing, and Demonstrations</v>
      </c>
    </row>
    <row r="43" spans="1:11" ht="20.100000000000001" customHeight="1" x14ac:dyDescent="0.25">
      <c r="A43">
        <v>40</v>
      </c>
      <c r="D43" t="str">
        <f t="shared" si="0"/>
        <v>CO_El Paso County_Adaptable Bridge Safety Platform</v>
      </c>
      <c r="E43">
        <f t="shared" si="1"/>
        <v>48</v>
      </c>
      <c r="F43">
        <f t="shared" si="2"/>
        <v>4.0017199999999997</v>
      </c>
      <c r="G43">
        <f>IFERROR(SEARCH($D$2,Innovations[[#This Row],[Overview of Innovation]])+ROW()/100000,"")</f>
        <v>1.0004299999999999</v>
      </c>
      <c r="H43">
        <f>IFERROR(SEARCH($D$2,Innovations[[#This Row],[Benefits]])+ROW()/100000,"")</f>
        <v>1.0004299999999999</v>
      </c>
      <c r="I43">
        <f>IFERROR(SEARCH($D$2,Innovations[[#This Row],[Innovation Name]])+ROW()/100000,"")</f>
        <v>1.0004299999999999</v>
      </c>
      <c r="J43">
        <f>IFERROR(SEARCH($D$2,Innovations[[#This Row],[Keywords]])+ROW()/100000,"")</f>
        <v>1.0004299999999999</v>
      </c>
      <c r="K43" t="str">
        <f>Innovations[[#This Row],[Innovation Name]]</f>
        <v>Delaware_Application of Rectangular Rapid Flashing Beacons (RRFBs)</v>
      </c>
    </row>
    <row r="44" spans="1:11" ht="20.100000000000001" customHeight="1" x14ac:dyDescent="0.25">
      <c r="A44">
        <v>41</v>
      </c>
      <c r="D44" t="str">
        <f t="shared" si="0"/>
        <v>CO_Gunnison County_Under Guardrail Reclaimer</v>
      </c>
      <c r="E44">
        <f t="shared" si="1"/>
        <v>49</v>
      </c>
      <c r="F44">
        <f t="shared" si="2"/>
        <v>4.00176</v>
      </c>
      <c r="G44">
        <f>IFERROR(SEARCH($D$2,Innovations[[#This Row],[Overview of Innovation]])+ROW()/100000,"")</f>
        <v>1.00044</v>
      </c>
      <c r="H44">
        <f>IFERROR(SEARCH($D$2,Innovations[[#This Row],[Benefits]])+ROW()/100000,"")</f>
        <v>1.00044</v>
      </c>
      <c r="I44">
        <f>IFERROR(SEARCH($D$2,Innovations[[#This Row],[Innovation Name]])+ROW()/100000,"")</f>
        <v>1.00044</v>
      </c>
      <c r="J44">
        <f>IFERROR(SEARCH($D$2,Innovations[[#This Row],[Keywords]])+ROW()/100000,"")</f>
        <v>1.00044</v>
      </c>
      <c r="K44" t="str">
        <f>Innovations[[#This Row],[Innovation Name]]</f>
        <v>Delaware_DelDOT's Crowdsource Data Pothole Reporting Program</v>
      </c>
    </row>
    <row r="45" spans="1:11" ht="20.100000000000001" customHeight="1" x14ac:dyDescent="0.25">
      <c r="A45">
        <v>42</v>
      </c>
      <c r="D45" t="str">
        <f t="shared" si="0"/>
        <v>CO_Lean Everyday Ideas</v>
      </c>
      <c r="E45">
        <f t="shared" si="1"/>
        <v>50</v>
      </c>
      <c r="F45">
        <f t="shared" si="2"/>
        <v>4.0018000000000002</v>
      </c>
      <c r="G45">
        <f>IFERROR(SEARCH($D$2,Innovations[[#This Row],[Overview of Innovation]])+ROW()/100000,"")</f>
        <v>1.0004500000000001</v>
      </c>
      <c r="H45">
        <f>IFERROR(SEARCH($D$2,Innovations[[#This Row],[Benefits]])+ROW()/100000,"")</f>
        <v>1.0004500000000001</v>
      </c>
      <c r="I45">
        <f>IFERROR(SEARCH($D$2,Innovations[[#This Row],[Innovation Name]])+ROW()/100000,"")</f>
        <v>1.0004500000000001</v>
      </c>
      <c r="J45">
        <f>IFERROR(SEARCH($D$2,Innovations[[#This Row],[Keywords]])+ROW()/100000,"")</f>
        <v>1.0004500000000001</v>
      </c>
      <c r="K45" t="str">
        <f>Innovations[[#This Row],[Innovation Name]]</f>
        <v>Delaware_DMV On the Go Mobile Services</v>
      </c>
    </row>
    <row r="46" spans="1:11" ht="20.100000000000001" customHeight="1" x14ac:dyDescent="0.25">
      <c r="A46">
        <v>43</v>
      </c>
      <c r="D46" t="str">
        <f t="shared" si="0"/>
        <v>CO_Mobile RWIS &amp; Road Friction Data Using Regional Bus Network &amp; Snowplow Fleet</v>
      </c>
      <c r="E46">
        <f t="shared" si="1"/>
        <v>51</v>
      </c>
      <c r="F46">
        <f t="shared" si="2"/>
        <v>4.0018399999999996</v>
      </c>
      <c r="G46">
        <f>IFERROR(SEARCH($D$2,Innovations[[#This Row],[Overview of Innovation]])+ROW()/100000,"")</f>
        <v>1.0004599999999999</v>
      </c>
      <c r="H46">
        <f>IFERROR(SEARCH($D$2,Innovations[[#This Row],[Benefits]])+ROW()/100000,"")</f>
        <v>1.0004599999999999</v>
      </c>
      <c r="I46">
        <f>IFERROR(SEARCH($D$2,Innovations[[#This Row],[Innovation Name]])+ROW()/100000,"")</f>
        <v>1.0004599999999999</v>
      </c>
      <c r="J46">
        <f>IFERROR(SEARCH($D$2,Innovations[[#This Row],[Keywords]])+ROW()/100000,"")</f>
        <v>1.0004599999999999</v>
      </c>
      <c r="K46" t="str">
        <f>Innovations[[#This Row],[Innovation Name]]</f>
        <v>Delaware_E-Construction: Primavera Unifier</v>
      </c>
    </row>
    <row r="47" spans="1:11" ht="20.100000000000001" customHeight="1" x14ac:dyDescent="0.25">
      <c r="A47">
        <v>44</v>
      </c>
      <c r="D47" t="str">
        <f t="shared" si="0"/>
        <v>CO_Town of Snowmass Village_Culvert Improvements with Low-Cost Drop Inlets</v>
      </c>
      <c r="E47">
        <f t="shared" si="1"/>
        <v>52</v>
      </c>
      <c r="F47">
        <f t="shared" si="2"/>
        <v>4.0018799999999999</v>
      </c>
      <c r="G47">
        <f>IFERROR(SEARCH($D$2,Innovations[[#This Row],[Overview of Innovation]])+ROW()/100000,"")</f>
        <v>1.00047</v>
      </c>
      <c r="H47">
        <f>IFERROR(SEARCH($D$2,Innovations[[#This Row],[Benefits]])+ROW()/100000,"")</f>
        <v>1.00047</v>
      </c>
      <c r="I47">
        <f>IFERROR(SEARCH($D$2,Innovations[[#This Row],[Innovation Name]])+ROW()/100000,"")</f>
        <v>1.00047</v>
      </c>
      <c r="J47">
        <f>IFERROR(SEARCH($D$2,Innovations[[#This Row],[Keywords]])+ROW()/100000,"")</f>
        <v>1.00047</v>
      </c>
      <c r="K47" t="str">
        <f>Innovations[[#This Row],[Innovation Name]]</f>
        <v xml:space="preserve">Delaware_Public Outreach Videos - Bridges </v>
      </c>
    </row>
    <row r="48" spans="1:11" ht="20.100000000000001" customHeight="1" x14ac:dyDescent="0.25">
      <c r="A48">
        <v>45</v>
      </c>
      <c r="D48" t="str">
        <f t="shared" si="0"/>
        <v>CO_Westminster Autonomous Vehicle Food Delivery Innovation</v>
      </c>
      <c r="E48">
        <f t="shared" si="1"/>
        <v>53</v>
      </c>
      <c r="F48">
        <f t="shared" si="2"/>
        <v>4.0019200000000001</v>
      </c>
      <c r="G48">
        <f>IFERROR(SEARCH($D$2,Innovations[[#This Row],[Overview of Innovation]])+ROW()/100000,"")</f>
        <v>1.00048</v>
      </c>
      <c r="H48">
        <f>IFERROR(SEARCH($D$2,Innovations[[#This Row],[Benefits]])+ROW()/100000,"")</f>
        <v>1.00048</v>
      </c>
      <c r="I48">
        <f>IFERROR(SEARCH($D$2,Innovations[[#This Row],[Innovation Name]])+ROW()/100000,"")</f>
        <v>1.00048</v>
      </c>
      <c r="J48">
        <f>IFERROR(SEARCH($D$2,Innovations[[#This Row],[Keywords]])+ROW()/100000,"")</f>
        <v>1.00048</v>
      </c>
      <c r="K48" t="str">
        <f>Innovations[[#This Row],[Innovation Name]]</f>
        <v>Delaware_Safe Selfie New Driver Outreach</v>
      </c>
    </row>
    <row r="49" spans="1:11" ht="20.100000000000001" customHeight="1" x14ac:dyDescent="0.25">
      <c r="A49">
        <v>46</v>
      </c>
      <c r="D49" t="str">
        <f t="shared" si="0"/>
        <v>DC Cycle-track Barrier</v>
      </c>
      <c r="E49">
        <f t="shared" si="1"/>
        <v>2</v>
      </c>
      <c r="F49">
        <f t="shared" si="2"/>
        <v>2.0009800000000002</v>
      </c>
      <c r="G49">
        <f>IFERROR(SEARCH($D$2,Innovations[[#This Row],[Overview of Innovation]])+ROW()/100000,"")</f>
        <v>1.0004900000000001</v>
      </c>
      <c r="H49" t="str">
        <f>IFERROR(SEARCH($D$2,Innovations[[#This Row],[Benefits]])+ROW()/100000,"")</f>
        <v/>
      </c>
      <c r="I49">
        <f>IFERROR(SEARCH($D$2,Innovations[[#This Row],[Innovation Name]])+ROW()/100000,"")</f>
        <v>1.0004900000000001</v>
      </c>
      <c r="J49" t="str">
        <f>IFERROR(SEARCH($D$2,Innovations[[#This Row],[Keywords]])+ROW()/100000,"")</f>
        <v/>
      </c>
      <c r="K49" t="str">
        <f>Innovations[[#This Row],[Innovation Name]]</f>
        <v>Delaware_Smart SWM</v>
      </c>
    </row>
    <row r="50" spans="1:11" ht="20.100000000000001" customHeight="1" x14ac:dyDescent="0.25">
      <c r="A50">
        <v>47</v>
      </c>
      <c r="D50" t="str">
        <f t="shared" si="0"/>
        <v>DC Vetting Process for Emerging Technology Pilots, Testing, and Demonstrations</v>
      </c>
      <c r="E50">
        <f t="shared" si="1"/>
        <v>54</v>
      </c>
      <c r="F50">
        <f t="shared" si="2"/>
        <v>4.0019999999999998</v>
      </c>
      <c r="G50">
        <f>IFERROR(SEARCH($D$2,Innovations[[#This Row],[Overview of Innovation]])+ROW()/100000,"")</f>
        <v>1.0004999999999999</v>
      </c>
      <c r="H50">
        <f>IFERROR(SEARCH($D$2,Innovations[[#This Row],[Benefits]])+ROW()/100000,"")</f>
        <v>1.0004999999999999</v>
      </c>
      <c r="I50">
        <f>IFERROR(SEARCH($D$2,Innovations[[#This Row],[Innovation Name]])+ROW()/100000,"")</f>
        <v>1.0004999999999999</v>
      </c>
      <c r="J50">
        <f>IFERROR(SEARCH($D$2,Innovations[[#This Row],[Keywords]])+ROW()/100000,"")</f>
        <v>1.0004999999999999</v>
      </c>
      <c r="K50" t="str">
        <f>Innovations[[#This Row],[Innovation Name]]</f>
        <v>Delaware_The Third Eye</v>
      </c>
    </row>
    <row r="51" spans="1:11" ht="20.100000000000001" customHeight="1" x14ac:dyDescent="0.25">
      <c r="A51">
        <v>48</v>
      </c>
      <c r="D51" t="str">
        <f t="shared" si="0"/>
        <v>Delaware_Application of Rectangular Rapid Flashing Beacons (RRFBs)</v>
      </c>
      <c r="E51">
        <f t="shared" si="1"/>
        <v>55</v>
      </c>
      <c r="F51">
        <f t="shared" si="2"/>
        <v>4.00204</v>
      </c>
      <c r="G51">
        <f>IFERROR(SEARCH($D$2,Innovations[[#This Row],[Overview of Innovation]])+ROW()/100000,"")</f>
        <v>1.00051</v>
      </c>
      <c r="H51">
        <f>IFERROR(SEARCH($D$2,Innovations[[#This Row],[Benefits]])+ROW()/100000,"")</f>
        <v>1.00051</v>
      </c>
      <c r="I51">
        <f>IFERROR(SEARCH($D$2,Innovations[[#This Row],[Innovation Name]])+ROW()/100000,"")</f>
        <v>1.00051</v>
      </c>
      <c r="J51">
        <f>IFERROR(SEARCH($D$2,Innovations[[#This Row],[Keywords]])+ROW()/100000,"")</f>
        <v>1.00051</v>
      </c>
      <c r="K51" t="str">
        <f>Innovations[[#This Row],[Innovation Name]]</f>
        <v>FLH_Deflectometer Devices, Traffic Speed</v>
      </c>
    </row>
    <row r="52" spans="1:11" ht="20.100000000000001" customHeight="1" x14ac:dyDescent="0.25">
      <c r="A52">
        <v>49</v>
      </c>
      <c r="D52" t="str">
        <f t="shared" si="0"/>
        <v>Delaware_DelDOT's Crowdsource Data Pothole Reporting Program</v>
      </c>
      <c r="E52">
        <f t="shared" si="1"/>
        <v>56</v>
      </c>
      <c r="F52">
        <f t="shared" si="2"/>
        <v>4.0020800000000003</v>
      </c>
      <c r="G52">
        <f>IFERROR(SEARCH($D$2,Innovations[[#This Row],[Overview of Innovation]])+ROW()/100000,"")</f>
        <v>1.0005200000000001</v>
      </c>
      <c r="H52">
        <f>IFERROR(SEARCH($D$2,Innovations[[#This Row],[Benefits]])+ROW()/100000,"")</f>
        <v>1.0005200000000001</v>
      </c>
      <c r="I52">
        <f>IFERROR(SEARCH($D$2,Innovations[[#This Row],[Innovation Name]])+ROW()/100000,"")</f>
        <v>1.0005200000000001</v>
      </c>
      <c r="J52">
        <f>IFERROR(SEARCH($D$2,Innovations[[#This Row],[Keywords]])+ROW()/100000,"")</f>
        <v>1.0005200000000001</v>
      </c>
      <c r="K52" t="str">
        <f>Innovations[[#This Row],[Innovation Name]]</f>
        <v xml:space="preserve">FLH_Fiber-Reinforced Polymer Deck Panels </v>
      </c>
    </row>
    <row r="53" spans="1:11" ht="20.100000000000001" customHeight="1" x14ac:dyDescent="0.25">
      <c r="A53">
        <v>50</v>
      </c>
      <c r="D53" t="str">
        <f t="shared" si="0"/>
        <v>Delaware_DMV On the Go Mobile Services</v>
      </c>
      <c r="E53">
        <f t="shared" si="1"/>
        <v>57</v>
      </c>
      <c r="F53">
        <f t="shared" si="2"/>
        <v>4.0021199999999997</v>
      </c>
      <c r="G53">
        <f>IFERROR(SEARCH($D$2,Innovations[[#This Row],[Overview of Innovation]])+ROW()/100000,"")</f>
        <v>1.0005299999999999</v>
      </c>
      <c r="H53">
        <f>IFERROR(SEARCH($D$2,Innovations[[#This Row],[Benefits]])+ROW()/100000,"")</f>
        <v>1.0005299999999999</v>
      </c>
      <c r="I53">
        <f>IFERROR(SEARCH($D$2,Innovations[[#This Row],[Innovation Name]])+ROW()/100000,"")</f>
        <v>1.0005299999999999</v>
      </c>
      <c r="J53">
        <f>IFERROR(SEARCH($D$2,Innovations[[#This Row],[Keywords]])+ROW()/100000,"")</f>
        <v>1.0005299999999999</v>
      </c>
      <c r="K53" t="str">
        <f>Innovations[[#This Row],[Innovation Name]]</f>
        <v>FLH_Helical Piles</v>
      </c>
    </row>
    <row r="54" spans="1:11" ht="20.100000000000001" customHeight="1" x14ac:dyDescent="0.25">
      <c r="A54">
        <v>51</v>
      </c>
      <c r="D54" t="str">
        <f t="shared" si="0"/>
        <v>Delaware_E-Construction: Primavera Unifier</v>
      </c>
      <c r="E54">
        <f t="shared" si="1"/>
        <v>58</v>
      </c>
      <c r="F54">
        <f t="shared" si="2"/>
        <v>4.0021599999999999</v>
      </c>
      <c r="G54">
        <f>IFERROR(SEARCH($D$2,Innovations[[#This Row],[Overview of Innovation]])+ROW()/100000,"")</f>
        <v>1.00054</v>
      </c>
      <c r="H54">
        <f>IFERROR(SEARCH($D$2,Innovations[[#This Row],[Benefits]])+ROW()/100000,"")</f>
        <v>1.00054</v>
      </c>
      <c r="I54">
        <f>IFERROR(SEARCH($D$2,Innovations[[#This Row],[Innovation Name]])+ROW()/100000,"")</f>
        <v>1.00054</v>
      </c>
      <c r="J54">
        <f>IFERROR(SEARCH($D$2,Innovations[[#This Row],[Keywords]])+ROW()/100000,"")</f>
        <v>1.00054</v>
      </c>
      <c r="K54" t="str">
        <f>Innovations[[#This Row],[Innovation Name]]</f>
        <v>FLH_Using Service Life Design in contracts</v>
      </c>
    </row>
    <row r="55" spans="1:11" ht="20.100000000000001" customHeight="1" x14ac:dyDescent="0.25">
      <c r="A55">
        <v>52</v>
      </c>
      <c r="D55" t="str">
        <f t="shared" si="0"/>
        <v xml:space="preserve">Delaware_Public Outreach Videos - Bridges </v>
      </c>
      <c r="E55">
        <f t="shared" si="1"/>
        <v>59</v>
      </c>
      <c r="F55">
        <f t="shared" si="2"/>
        <v>4.0022000000000002</v>
      </c>
      <c r="G55">
        <f>IFERROR(SEARCH($D$2,Innovations[[#This Row],[Overview of Innovation]])+ROW()/100000,"")</f>
        <v>1.0005500000000001</v>
      </c>
      <c r="H55">
        <f>IFERROR(SEARCH($D$2,Innovations[[#This Row],[Benefits]])+ROW()/100000,"")</f>
        <v>1.0005500000000001</v>
      </c>
      <c r="I55">
        <f>IFERROR(SEARCH($D$2,Innovations[[#This Row],[Innovation Name]])+ROW()/100000,"")</f>
        <v>1.0005500000000001</v>
      </c>
      <c r="J55">
        <f>IFERROR(SEARCH($D$2,Innovations[[#This Row],[Keywords]])+ROW()/100000,"")</f>
        <v>1.0005500000000001</v>
      </c>
      <c r="K55" t="str">
        <f>Innovations[[#This Row],[Innovation Name]]</f>
        <v>Florida_Connected &amp; Automated Vehicles Business Plan</v>
      </c>
    </row>
    <row r="56" spans="1:11" ht="20.100000000000001" customHeight="1" x14ac:dyDescent="0.25">
      <c r="A56">
        <v>53</v>
      </c>
      <c r="D56" t="str">
        <f t="shared" si="0"/>
        <v>Delaware_Safe Selfie New Driver Outreach</v>
      </c>
      <c r="E56">
        <f t="shared" si="1"/>
        <v>60</v>
      </c>
      <c r="F56">
        <f t="shared" si="2"/>
        <v>4.0022399999999996</v>
      </c>
      <c r="G56">
        <f>IFERROR(SEARCH($D$2,Innovations[[#This Row],[Overview of Innovation]])+ROW()/100000,"")</f>
        <v>1.0005599999999999</v>
      </c>
      <c r="H56">
        <f>IFERROR(SEARCH($D$2,Innovations[[#This Row],[Benefits]])+ROW()/100000,"")</f>
        <v>1.0005599999999999</v>
      </c>
      <c r="I56">
        <f>IFERROR(SEARCH($D$2,Innovations[[#This Row],[Innovation Name]])+ROW()/100000,"")</f>
        <v>1.0005599999999999</v>
      </c>
      <c r="J56">
        <f>IFERROR(SEARCH($D$2,Innovations[[#This Row],[Keywords]])+ROW()/100000,"")</f>
        <v>1.0005599999999999</v>
      </c>
      <c r="K56" t="str">
        <f>Innovations[[#This Row],[Innovation Name]]</f>
        <v>Florida_Delineator Tool</v>
      </c>
    </row>
    <row r="57" spans="1:11" ht="20.100000000000001" customHeight="1" x14ac:dyDescent="0.25">
      <c r="A57">
        <v>54</v>
      </c>
      <c r="D57" t="str">
        <f t="shared" si="0"/>
        <v>Delaware_The Third Eye</v>
      </c>
      <c r="E57">
        <f t="shared" si="1"/>
        <v>61</v>
      </c>
      <c r="F57">
        <f t="shared" si="2"/>
        <v>4.0022799999999998</v>
      </c>
      <c r="G57">
        <f>IFERROR(SEARCH($D$2,Innovations[[#This Row],[Overview of Innovation]])+ROW()/100000,"")</f>
        <v>1.00057</v>
      </c>
      <c r="H57">
        <f>IFERROR(SEARCH($D$2,Innovations[[#This Row],[Benefits]])+ROW()/100000,"")</f>
        <v>1.00057</v>
      </c>
      <c r="I57">
        <f>IFERROR(SEARCH($D$2,Innovations[[#This Row],[Innovation Name]])+ROW()/100000,"")</f>
        <v>1.00057</v>
      </c>
      <c r="J57">
        <f>IFERROR(SEARCH($D$2,Innovations[[#This Row],[Keywords]])+ROW()/100000,"")</f>
        <v>1.00057</v>
      </c>
      <c r="K57" t="str">
        <f>Innovations[[#This Row],[Innovation Name]]</f>
        <v>Florida_Digital Delivery Streamline</v>
      </c>
    </row>
    <row r="58" spans="1:11" ht="20.100000000000001" customHeight="1" x14ac:dyDescent="0.25">
      <c r="A58">
        <v>55</v>
      </c>
      <c r="D58" t="str">
        <f t="shared" si="0"/>
        <v>FLH_Deflectometer Devices, Traffic Speed</v>
      </c>
      <c r="E58">
        <f t="shared" si="1"/>
        <v>62</v>
      </c>
      <c r="F58">
        <f t="shared" si="2"/>
        <v>4.0023200000000001</v>
      </c>
      <c r="G58">
        <f>IFERROR(SEARCH($D$2,Innovations[[#This Row],[Overview of Innovation]])+ROW()/100000,"")</f>
        <v>1.00058</v>
      </c>
      <c r="H58">
        <f>IFERROR(SEARCH($D$2,Innovations[[#This Row],[Benefits]])+ROW()/100000,"")</f>
        <v>1.00058</v>
      </c>
      <c r="I58">
        <f>IFERROR(SEARCH($D$2,Innovations[[#This Row],[Innovation Name]])+ROW()/100000,"")</f>
        <v>1.00058</v>
      </c>
      <c r="J58">
        <f>IFERROR(SEARCH($D$2,Innovations[[#This Row],[Keywords]])+ROW()/100000,"")</f>
        <v>1.00058</v>
      </c>
      <c r="K58" t="str">
        <f>Innovations[[#This Row],[Innovation Name]]</f>
        <v>Florida_Dual Upright Overhead Sign Structures (DUOSS)</v>
      </c>
    </row>
    <row r="59" spans="1:11" ht="20.100000000000001" customHeight="1" x14ac:dyDescent="0.25">
      <c r="A59">
        <v>56</v>
      </c>
      <c r="D59" t="str">
        <f t="shared" si="0"/>
        <v xml:space="preserve">FLH_Fiber-Reinforced Polymer Deck Panels </v>
      </c>
      <c r="E59">
        <f t="shared" si="1"/>
        <v>63</v>
      </c>
      <c r="F59">
        <f t="shared" si="2"/>
        <v>4.0023600000000004</v>
      </c>
      <c r="G59">
        <f>IFERROR(SEARCH($D$2,Innovations[[#This Row],[Overview of Innovation]])+ROW()/100000,"")</f>
        <v>1.0005900000000001</v>
      </c>
      <c r="H59">
        <f>IFERROR(SEARCH($D$2,Innovations[[#This Row],[Benefits]])+ROW()/100000,"")</f>
        <v>1.0005900000000001</v>
      </c>
      <c r="I59">
        <f>IFERROR(SEARCH($D$2,Innovations[[#This Row],[Innovation Name]])+ROW()/100000,"")</f>
        <v>1.0005900000000001</v>
      </c>
      <c r="J59">
        <f>IFERROR(SEARCH($D$2,Innovations[[#This Row],[Keywords]])+ROW()/100000,"")</f>
        <v>1.0005900000000001</v>
      </c>
      <c r="K59" t="str">
        <f>Innovations[[#This Row],[Innovation Name]]</f>
        <v>Florida_Fabricated Water Truck</v>
      </c>
    </row>
    <row r="60" spans="1:11" ht="20.100000000000001" customHeight="1" x14ac:dyDescent="0.25">
      <c r="A60">
        <v>57</v>
      </c>
      <c r="D60" t="str">
        <f t="shared" si="0"/>
        <v>FLH_Helical Piles</v>
      </c>
      <c r="E60">
        <f t="shared" si="1"/>
        <v>64</v>
      </c>
      <c r="F60">
        <f t="shared" si="2"/>
        <v>4.0023999999999997</v>
      </c>
      <c r="G60">
        <f>IFERROR(SEARCH($D$2,Innovations[[#This Row],[Overview of Innovation]])+ROW()/100000,"")</f>
        <v>1.0005999999999999</v>
      </c>
      <c r="H60">
        <f>IFERROR(SEARCH($D$2,Innovations[[#This Row],[Benefits]])+ROW()/100000,"")</f>
        <v>1.0005999999999999</v>
      </c>
      <c r="I60">
        <f>IFERROR(SEARCH($D$2,Innovations[[#This Row],[Innovation Name]])+ROW()/100000,"")</f>
        <v>1.0005999999999999</v>
      </c>
      <c r="J60">
        <f>IFERROR(SEARCH($D$2,Innovations[[#This Row],[Keywords]])+ROW()/100000,"")</f>
        <v>1.0005999999999999</v>
      </c>
      <c r="K60" t="str">
        <f>Innovations[[#This Row],[Innovation Name]]</f>
        <v>Florida_GIS Utility Test Holes</v>
      </c>
    </row>
    <row r="61" spans="1:11" ht="20.100000000000001" customHeight="1" x14ac:dyDescent="0.25">
      <c r="A61">
        <v>58</v>
      </c>
      <c r="D61" t="str">
        <f t="shared" si="0"/>
        <v>FLH_Using Service Life Design in contracts</v>
      </c>
      <c r="E61">
        <f t="shared" si="1"/>
        <v>65</v>
      </c>
      <c r="F61">
        <f t="shared" si="2"/>
        <v>4.00244</v>
      </c>
      <c r="G61">
        <f>IFERROR(SEARCH($D$2,Innovations[[#This Row],[Overview of Innovation]])+ROW()/100000,"")</f>
        <v>1.00061</v>
      </c>
      <c r="H61">
        <f>IFERROR(SEARCH($D$2,Innovations[[#This Row],[Benefits]])+ROW()/100000,"")</f>
        <v>1.00061</v>
      </c>
      <c r="I61">
        <f>IFERROR(SEARCH($D$2,Innovations[[#This Row],[Innovation Name]])+ROW()/100000,"")</f>
        <v>1.00061</v>
      </c>
      <c r="J61">
        <f>IFERROR(SEARCH($D$2,Innovations[[#This Row],[Keywords]])+ROW()/100000,"")</f>
        <v>1.00061</v>
      </c>
      <c r="K61" t="str">
        <f>Innovations[[#This Row],[Innovation Name]]</f>
        <v>Florida_Pedestrian Safety Intersection Lighting Retrofit</v>
      </c>
    </row>
    <row r="62" spans="1:11" ht="20.100000000000001" customHeight="1" x14ac:dyDescent="0.25">
      <c r="A62">
        <v>59</v>
      </c>
      <c r="D62" t="str">
        <f t="shared" si="0"/>
        <v>Florida_Connected &amp; Automated Vehicles Business Plan</v>
      </c>
      <c r="E62">
        <f t="shared" si="1"/>
        <v>66</v>
      </c>
      <c r="F62">
        <f t="shared" si="2"/>
        <v>4.0024800000000003</v>
      </c>
      <c r="G62">
        <f>IFERROR(SEARCH($D$2,Innovations[[#This Row],[Overview of Innovation]])+ROW()/100000,"")</f>
        <v>1.0006200000000001</v>
      </c>
      <c r="H62">
        <f>IFERROR(SEARCH($D$2,Innovations[[#This Row],[Benefits]])+ROW()/100000,"")</f>
        <v>1.0006200000000001</v>
      </c>
      <c r="I62">
        <f>IFERROR(SEARCH($D$2,Innovations[[#This Row],[Innovation Name]])+ROW()/100000,"")</f>
        <v>1.0006200000000001</v>
      </c>
      <c r="J62">
        <f>IFERROR(SEARCH($D$2,Innovations[[#This Row],[Keywords]])+ROW()/100000,"")</f>
        <v>1.0006200000000001</v>
      </c>
      <c r="K62" t="str">
        <f>Innovations[[#This Row],[Innovation Name]]</f>
        <v>Florida_Product Evaluation Tracking and History Application (PATH)</v>
      </c>
    </row>
    <row r="63" spans="1:11" ht="20.100000000000001" customHeight="1" x14ac:dyDescent="0.25">
      <c r="A63">
        <v>60</v>
      </c>
      <c r="D63" t="str">
        <f t="shared" si="0"/>
        <v>Florida_Delineator Tool</v>
      </c>
      <c r="E63">
        <f t="shared" si="1"/>
        <v>67</v>
      </c>
      <c r="F63">
        <f t="shared" si="2"/>
        <v>4.0025199999999996</v>
      </c>
      <c r="G63">
        <f>IFERROR(SEARCH($D$2,Innovations[[#This Row],[Overview of Innovation]])+ROW()/100000,"")</f>
        <v>1.0006299999999999</v>
      </c>
      <c r="H63">
        <f>IFERROR(SEARCH($D$2,Innovations[[#This Row],[Benefits]])+ROW()/100000,"")</f>
        <v>1.0006299999999999</v>
      </c>
      <c r="I63">
        <f>IFERROR(SEARCH($D$2,Innovations[[#This Row],[Innovation Name]])+ROW()/100000,"")</f>
        <v>1.0006299999999999</v>
      </c>
      <c r="J63">
        <f>IFERROR(SEARCH($D$2,Innovations[[#This Row],[Keywords]])+ROW()/100000,"")</f>
        <v>1.0006299999999999</v>
      </c>
      <c r="K63" t="str">
        <f>Innovations[[#This Row],[Innovation Name]]</f>
        <v>Florida_Safe &amp; Accessible Pedestrian Inventory Model (SAPFIM)</v>
      </c>
    </row>
    <row r="64" spans="1:11" ht="20.100000000000001" customHeight="1" x14ac:dyDescent="0.25">
      <c r="A64">
        <v>61</v>
      </c>
      <c r="D64" t="str">
        <f t="shared" si="0"/>
        <v>Florida_Digital Delivery Streamline</v>
      </c>
      <c r="E64">
        <f t="shared" si="1"/>
        <v>68</v>
      </c>
      <c r="F64">
        <f t="shared" si="2"/>
        <v>4.0025599999999999</v>
      </c>
      <c r="G64">
        <f>IFERROR(SEARCH($D$2,Innovations[[#This Row],[Overview of Innovation]])+ROW()/100000,"")</f>
        <v>1.00064</v>
      </c>
      <c r="H64">
        <f>IFERROR(SEARCH($D$2,Innovations[[#This Row],[Benefits]])+ROW()/100000,"")</f>
        <v>1.00064</v>
      </c>
      <c r="I64">
        <f>IFERROR(SEARCH($D$2,Innovations[[#This Row],[Innovation Name]])+ROW()/100000,"")</f>
        <v>1.00064</v>
      </c>
      <c r="J64">
        <f>IFERROR(SEARCH($D$2,Innovations[[#This Row],[Keywords]])+ROW()/100000,"")</f>
        <v>1.00064</v>
      </c>
      <c r="K64" t="str">
        <f>Innovations[[#This Row],[Innovation Name]]</f>
        <v>Florida_Signal Phase and Timing</v>
      </c>
    </row>
    <row r="65" spans="1:11" ht="20.100000000000001" customHeight="1" x14ac:dyDescent="0.25">
      <c r="A65">
        <v>62</v>
      </c>
      <c r="D65" t="str">
        <f t="shared" si="0"/>
        <v>Florida_Dual Upright Overhead Sign Structures (DUOSS)</v>
      </c>
      <c r="E65">
        <f t="shared" si="1"/>
        <v>69</v>
      </c>
      <c r="F65">
        <f t="shared" si="2"/>
        <v>4.0026000000000002</v>
      </c>
      <c r="G65">
        <f>IFERROR(SEARCH($D$2,Innovations[[#This Row],[Overview of Innovation]])+ROW()/100000,"")</f>
        <v>1.00065</v>
      </c>
      <c r="H65">
        <f>IFERROR(SEARCH($D$2,Innovations[[#This Row],[Benefits]])+ROW()/100000,"")</f>
        <v>1.00065</v>
      </c>
      <c r="I65">
        <f>IFERROR(SEARCH($D$2,Innovations[[#This Row],[Innovation Name]])+ROW()/100000,"")</f>
        <v>1.00065</v>
      </c>
      <c r="J65">
        <f>IFERROR(SEARCH($D$2,Innovations[[#This Row],[Keywords]])+ROW()/100000,"")</f>
        <v>1.00065</v>
      </c>
      <c r="K65" t="str">
        <f>Innovations[[#This Row],[Innovation Name]]</f>
        <v>Florida_Speed Management Strategies</v>
      </c>
    </row>
    <row r="66" spans="1:11" ht="20.100000000000001" customHeight="1" x14ac:dyDescent="0.25">
      <c r="A66">
        <v>63</v>
      </c>
      <c r="D66" t="str">
        <f t="shared" si="0"/>
        <v>Florida_Fabricated Water Truck</v>
      </c>
      <c r="E66">
        <f t="shared" si="1"/>
        <v>70</v>
      </c>
      <c r="F66">
        <f t="shared" si="2"/>
        <v>4.0026400000000004</v>
      </c>
      <c r="G66">
        <f>IFERROR(SEARCH($D$2,Innovations[[#This Row],[Overview of Innovation]])+ROW()/100000,"")</f>
        <v>1.0006600000000001</v>
      </c>
      <c r="H66">
        <f>IFERROR(SEARCH($D$2,Innovations[[#This Row],[Benefits]])+ROW()/100000,"")</f>
        <v>1.0006600000000001</v>
      </c>
      <c r="I66">
        <f>IFERROR(SEARCH($D$2,Innovations[[#This Row],[Innovation Name]])+ROW()/100000,"")</f>
        <v>1.0006600000000001</v>
      </c>
      <c r="J66">
        <f>IFERROR(SEARCH($D$2,Innovations[[#This Row],[Keywords]])+ROW()/100000,"")</f>
        <v>1.0006600000000001</v>
      </c>
      <c r="K66" t="str">
        <f>Innovations[[#This Row],[Innovation Name]]</f>
        <v>Florida_Truck Parking Availability System (TPAS)</v>
      </c>
    </row>
    <row r="67" spans="1:11" ht="20.100000000000001" customHeight="1" x14ac:dyDescent="0.25">
      <c r="A67">
        <v>64</v>
      </c>
      <c r="D67" t="str">
        <f t="shared" si="0"/>
        <v>Florida_GIS Utility Test Holes</v>
      </c>
      <c r="E67">
        <f t="shared" si="1"/>
        <v>71</v>
      </c>
      <c r="F67">
        <f t="shared" si="2"/>
        <v>4.0026799999999998</v>
      </c>
      <c r="G67">
        <f>IFERROR(SEARCH($D$2,Innovations[[#This Row],[Overview of Innovation]])+ROW()/100000,"")</f>
        <v>1.0006699999999999</v>
      </c>
      <c r="H67">
        <f>IFERROR(SEARCH($D$2,Innovations[[#This Row],[Benefits]])+ROW()/100000,"")</f>
        <v>1.0006699999999999</v>
      </c>
      <c r="I67">
        <f>IFERROR(SEARCH($D$2,Innovations[[#This Row],[Innovation Name]])+ROW()/100000,"")</f>
        <v>1.0006699999999999</v>
      </c>
      <c r="J67">
        <f>IFERROR(SEARCH($D$2,Innovations[[#This Row],[Keywords]])+ROW()/100000,"")</f>
        <v>1.0006699999999999</v>
      </c>
      <c r="K67" t="str">
        <f>Innovations[[#This Row],[Innovation Name]]</f>
        <v>Florida_Wrong-Way Driving (WWD) Initiative</v>
      </c>
    </row>
    <row r="68" spans="1:11" ht="20.100000000000001" customHeight="1" x14ac:dyDescent="0.25">
      <c r="A68">
        <v>65</v>
      </c>
      <c r="D68" t="str">
        <f t="shared" si="0"/>
        <v>Florida_Pedestrian Safety Intersection Lighting Retrofit</v>
      </c>
      <c r="E68">
        <f t="shared" si="1"/>
        <v>72</v>
      </c>
      <c r="F68">
        <f t="shared" si="2"/>
        <v>4.0027200000000001</v>
      </c>
      <c r="G68">
        <f>IFERROR(SEARCH($D$2,Innovations[[#This Row],[Overview of Innovation]])+ROW()/100000,"")</f>
        <v>1.00068</v>
      </c>
      <c r="H68">
        <f>IFERROR(SEARCH($D$2,Innovations[[#This Row],[Benefits]])+ROW()/100000,"")</f>
        <v>1.00068</v>
      </c>
      <c r="I68">
        <f>IFERROR(SEARCH($D$2,Innovations[[#This Row],[Innovation Name]])+ROW()/100000,"")</f>
        <v>1.00068</v>
      </c>
      <c r="J68">
        <f>IFERROR(SEARCH($D$2,Innovations[[#This Row],[Keywords]])+ROW()/100000,"")</f>
        <v>1.00068</v>
      </c>
      <c r="K68" t="str">
        <f>Innovations[[#This Row],[Innovation Name]]</f>
        <v xml:space="preserve">GDOT_Developing A Comprehensive Pavement Condition Evaluation System </v>
      </c>
    </row>
    <row r="69" spans="1:11" ht="20.100000000000001" customHeight="1" x14ac:dyDescent="0.25">
      <c r="A69">
        <v>66</v>
      </c>
      <c r="D69" t="str">
        <f t="shared" ref="D69:D132" si="3">IFERROR(VLOOKUP(A69,$E$4:$K$319,7,FALSE),"")</f>
        <v>Florida_Product Evaluation Tracking and History Application (PATH)</v>
      </c>
      <c r="E69">
        <f t="shared" ref="E69:E132" si="4">IFERROR(RANK(F69,$F$4:$F$319,1),"")</f>
        <v>73</v>
      </c>
      <c r="F69">
        <f t="shared" ref="F69:F132" si="5">IF(SUM(G69:J69)=0," ",SUM(G69:J69))</f>
        <v>4.0027600000000003</v>
      </c>
      <c r="G69">
        <f>IFERROR(SEARCH($D$2,Innovations[[#This Row],[Overview of Innovation]])+ROW()/100000,"")</f>
        <v>1.0006900000000001</v>
      </c>
      <c r="H69">
        <f>IFERROR(SEARCH($D$2,Innovations[[#This Row],[Benefits]])+ROW()/100000,"")</f>
        <v>1.0006900000000001</v>
      </c>
      <c r="I69">
        <f>IFERROR(SEARCH($D$2,Innovations[[#This Row],[Innovation Name]])+ROW()/100000,"")</f>
        <v>1.0006900000000001</v>
      </c>
      <c r="J69">
        <f>IFERROR(SEARCH($D$2,Innovations[[#This Row],[Keywords]])+ROW()/100000,"")</f>
        <v>1.0006900000000001</v>
      </c>
      <c r="K69" t="str">
        <f>Innovations[[#This Row],[Innovation Name]]</f>
        <v xml:space="preserve">GDOT_Flash Tracking for Accelerated Project Delivery </v>
      </c>
    </row>
    <row r="70" spans="1:11" ht="20.100000000000001" customHeight="1" x14ac:dyDescent="0.25">
      <c r="A70">
        <v>67</v>
      </c>
      <c r="D70" t="str">
        <f t="shared" si="3"/>
        <v>Florida_Safe &amp; Accessible Pedestrian Inventory Model (SAPFIM)</v>
      </c>
      <c r="E70">
        <f t="shared" si="4"/>
        <v>74</v>
      </c>
      <c r="F70">
        <f t="shared" si="5"/>
        <v>4.0027999999999997</v>
      </c>
      <c r="G70">
        <f>IFERROR(SEARCH($D$2,Innovations[[#This Row],[Overview of Innovation]])+ROW()/100000,"")</f>
        <v>1.0006999999999999</v>
      </c>
      <c r="H70">
        <f>IFERROR(SEARCH($D$2,Innovations[[#This Row],[Benefits]])+ROW()/100000,"")</f>
        <v>1.0006999999999999</v>
      </c>
      <c r="I70">
        <f>IFERROR(SEARCH($D$2,Innovations[[#This Row],[Innovation Name]])+ROW()/100000,"")</f>
        <v>1.0006999999999999</v>
      </c>
      <c r="J70">
        <f>IFERROR(SEARCH($D$2,Innovations[[#This Row],[Keywords]])+ROW()/100000,"")</f>
        <v>1.0006999999999999</v>
      </c>
      <c r="K70" t="str">
        <f>Innovations[[#This Row],[Innovation Name]]</f>
        <v xml:space="preserve">GDOT_Validating Change of Sign and Pavement Conditions </v>
      </c>
    </row>
    <row r="71" spans="1:11" ht="20.100000000000001" customHeight="1" x14ac:dyDescent="0.25">
      <c r="A71">
        <v>68</v>
      </c>
      <c r="D71" t="str">
        <f t="shared" si="3"/>
        <v>Florida_Signal Phase and Timing</v>
      </c>
      <c r="E71">
        <f t="shared" si="4"/>
        <v>75</v>
      </c>
      <c r="F71">
        <f t="shared" si="5"/>
        <v>4.00284</v>
      </c>
      <c r="G71">
        <f>IFERROR(SEARCH($D$2,Innovations[[#This Row],[Overview of Innovation]])+ROW()/100000,"")</f>
        <v>1.00071</v>
      </c>
      <c r="H71">
        <f>IFERROR(SEARCH($D$2,Innovations[[#This Row],[Benefits]])+ROW()/100000,"")</f>
        <v>1.00071</v>
      </c>
      <c r="I71">
        <f>IFERROR(SEARCH($D$2,Innovations[[#This Row],[Innovation Name]])+ROW()/100000,"")</f>
        <v>1.00071</v>
      </c>
      <c r="J71">
        <f>IFERROR(SEARCH($D$2,Innovations[[#This Row],[Keywords]])+ROW()/100000,"")</f>
        <v>1.00071</v>
      </c>
      <c r="K71" t="str">
        <f>Innovations[[#This Row],[Innovation Name]]</f>
        <v>Idaho_Back up Striping</v>
      </c>
    </row>
    <row r="72" spans="1:11" ht="20.100000000000001" customHeight="1" x14ac:dyDescent="0.25">
      <c r="A72">
        <v>69</v>
      </c>
      <c r="D72" t="str">
        <f t="shared" si="3"/>
        <v>Florida_Speed Management Strategies</v>
      </c>
      <c r="E72">
        <f t="shared" si="4"/>
        <v>76</v>
      </c>
      <c r="F72">
        <f t="shared" si="5"/>
        <v>4.0028800000000002</v>
      </c>
      <c r="G72">
        <f>IFERROR(SEARCH($D$2,Innovations[[#This Row],[Overview of Innovation]])+ROW()/100000,"")</f>
        <v>1.0007200000000001</v>
      </c>
      <c r="H72">
        <f>IFERROR(SEARCH($D$2,Innovations[[#This Row],[Benefits]])+ROW()/100000,"")</f>
        <v>1.0007200000000001</v>
      </c>
      <c r="I72">
        <f>IFERROR(SEARCH($D$2,Innovations[[#This Row],[Innovation Name]])+ROW()/100000,"")</f>
        <v>1.0007200000000001</v>
      </c>
      <c r="J72">
        <f>IFERROR(SEARCH($D$2,Innovations[[#This Row],[Keywords]])+ROW()/100000,"")</f>
        <v>1.0007200000000001</v>
      </c>
      <c r="K72" t="str">
        <f>Innovations[[#This Row],[Innovation Name]]</f>
        <v>Idaho_Blade Jack</v>
      </c>
    </row>
    <row r="73" spans="1:11" ht="20.100000000000001" customHeight="1" x14ac:dyDescent="0.25">
      <c r="A73">
        <v>70</v>
      </c>
      <c r="D73" t="str">
        <f t="shared" si="3"/>
        <v>Florida_Truck Parking Availability System (TPAS)</v>
      </c>
      <c r="E73">
        <f t="shared" si="4"/>
        <v>77</v>
      </c>
      <c r="F73">
        <f t="shared" si="5"/>
        <v>4.0029199999999996</v>
      </c>
      <c r="G73">
        <f>IFERROR(SEARCH($D$2,Innovations[[#This Row],[Overview of Innovation]])+ROW()/100000,"")</f>
        <v>1.0007299999999999</v>
      </c>
      <c r="H73">
        <f>IFERROR(SEARCH($D$2,Innovations[[#This Row],[Benefits]])+ROW()/100000,"")</f>
        <v>1.0007299999999999</v>
      </c>
      <c r="I73">
        <f>IFERROR(SEARCH($D$2,Innovations[[#This Row],[Innovation Name]])+ROW()/100000,"")</f>
        <v>1.0007299999999999</v>
      </c>
      <c r="J73">
        <f>IFERROR(SEARCH($D$2,Innovations[[#This Row],[Keywords]])+ROW()/100000,"")</f>
        <v>1.0007299999999999</v>
      </c>
      <c r="K73" t="str">
        <f>Innovations[[#This Row],[Innovation Name]]</f>
        <v>Idaho_Heavy Operator Training</v>
      </c>
    </row>
    <row r="74" spans="1:11" ht="20.100000000000001" customHeight="1" x14ac:dyDescent="0.25">
      <c r="A74">
        <v>71</v>
      </c>
      <c r="D74" t="str">
        <f t="shared" si="3"/>
        <v>Florida_Wrong-Way Driving (WWD) Initiative</v>
      </c>
      <c r="E74">
        <f t="shared" si="4"/>
        <v>78</v>
      </c>
      <c r="F74">
        <f t="shared" si="5"/>
        <v>4.0029599999999999</v>
      </c>
      <c r="G74">
        <f>IFERROR(SEARCH($D$2,Innovations[[#This Row],[Overview of Innovation]])+ROW()/100000,"")</f>
        <v>1.00074</v>
      </c>
      <c r="H74">
        <f>IFERROR(SEARCH($D$2,Innovations[[#This Row],[Benefits]])+ROW()/100000,"")</f>
        <v>1.00074</v>
      </c>
      <c r="I74">
        <f>IFERROR(SEARCH($D$2,Innovations[[#This Row],[Innovation Name]])+ROW()/100000,"")</f>
        <v>1.00074</v>
      </c>
      <c r="J74">
        <f>IFERROR(SEARCH($D$2,Innovations[[#This Row],[Keywords]])+ROW()/100000,"")</f>
        <v>1.00074</v>
      </c>
      <c r="K74" t="str">
        <f>Innovations[[#This Row],[Innovation Name]]</f>
        <v>Idaho_New and Improved Annual Report</v>
      </c>
    </row>
    <row r="75" spans="1:11" ht="20.100000000000001" customHeight="1" x14ac:dyDescent="0.25">
      <c r="A75">
        <v>72</v>
      </c>
      <c r="D75" t="str">
        <f t="shared" si="3"/>
        <v xml:space="preserve">GDOT_Developing A Comprehensive Pavement Condition Evaluation System </v>
      </c>
      <c r="E75">
        <f t="shared" si="4"/>
        <v>79</v>
      </c>
      <c r="F75">
        <f t="shared" si="5"/>
        <v>4.0030000000000001</v>
      </c>
      <c r="G75">
        <f>IFERROR(SEARCH($D$2,Innovations[[#This Row],[Overview of Innovation]])+ROW()/100000,"")</f>
        <v>1.00075</v>
      </c>
      <c r="H75">
        <f>IFERROR(SEARCH($D$2,Innovations[[#This Row],[Benefits]])+ROW()/100000,"")</f>
        <v>1.00075</v>
      </c>
      <c r="I75">
        <f>IFERROR(SEARCH($D$2,Innovations[[#This Row],[Innovation Name]])+ROW()/100000,"")</f>
        <v>1.00075</v>
      </c>
      <c r="J75">
        <f>IFERROR(SEARCH($D$2,Innovations[[#This Row],[Keywords]])+ROW()/100000,"")</f>
        <v>1.00075</v>
      </c>
      <c r="K75" t="str">
        <f>Innovations[[#This Row],[Innovation Name]]</f>
        <v>Idaho_POE Safety Sign Stabilizers</v>
      </c>
    </row>
    <row r="76" spans="1:11" ht="20.100000000000001" customHeight="1" x14ac:dyDescent="0.25">
      <c r="A76">
        <v>73</v>
      </c>
      <c r="D76" t="str">
        <f t="shared" si="3"/>
        <v xml:space="preserve">GDOT_Flash Tracking for Accelerated Project Delivery </v>
      </c>
      <c r="E76">
        <f t="shared" si="4"/>
        <v>80</v>
      </c>
      <c r="F76">
        <f t="shared" si="5"/>
        <v>4.0030400000000004</v>
      </c>
      <c r="G76">
        <f>IFERROR(SEARCH($D$2,Innovations[[#This Row],[Overview of Innovation]])+ROW()/100000,"")</f>
        <v>1.0007600000000001</v>
      </c>
      <c r="H76">
        <f>IFERROR(SEARCH($D$2,Innovations[[#This Row],[Benefits]])+ROW()/100000,"")</f>
        <v>1.0007600000000001</v>
      </c>
      <c r="I76">
        <f>IFERROR(SEARCH($D$2,Innovations[[#This Row],[Innovation Name]])+ROW()/100000,"")</f>
        <v>1.0007600000000001</v>
      </c>
      <c r="J76">
        <f>IFERROR(SEARCH($D$2,Innovations[[#This Row],[Keywords]])+ROW()/100000,"")</f>
        <v>1.0007600000000001</v>
      </c>
      <c r="K76" t="str">
        <f>Innovations[[#This Row],[Innovation Name]]</f>
        <v>Idaho_Roadkill Collection App</v>
      </c>
    </row>
    <row r="77" spans="1:11" ht="20.100000000000001" customHeight="1" x14ac:dyDescent="0.25">
      <c r="A77">
        <v>74</v>
      </c>
      <c r="D77" t="str">
        <f t="shared" si="3"/>
        <v xml:space="preserve">GDOT_Validating Change of Sign and Pavement Conditions </v>
      </c>
      <c r="E77">
        <f t="shared" si="4"/>
        <v>81</v>
      </c>
      <c r="F77">
        <f t="shared" si="5"/>
        <v>4.0030799999999997</v>
      </c>
      <c r="G77">
        <f>IFERROR(SEARCH($D$2,Innovations[[#This Row],[Overview of Innovation]])+ROW()/100000,"")</f>
        <v>1.0007699999999999</v>
      </c>
      <c r="H77">
        <f>IFERROR(SEARCH($D$2,Innovations[[#This Row],[Benefits]])+ROW()/100000,"")</f>
        <v>1.0007699999999999</v>
      </c>
      <c r="I77">
        <f>IFERROR(SEARCH($D$2,Innovations[[#This Row],[Innovation Name]])+ROW()/100000,"")</f>
        <v>1.0007699999999999</v>
      </c>
      <c r="J77">
        <f>IFERROR(SEARCH($D$2,Innovations[[#This Row],[Keywords]])+ROW()/100000,"")</f>
        <v>1.0007699999999999</v>
      </c>
      <c r="K77" t="str">
        <f>Innovations[[#This Row],[Innovation Name]]</f>
        <v>Idaho_Scupper Cleaners</v>
      </c>
    </row>
    <row r="78" spans="1:11" ht="20.100000000000001" customHeight="1" x14ac:dyDescent="0.25">
      <c r="A78">
        <v>75</v>
      </c>
      <c r="D78" t="str">
        <f t="shared" si="3"/>
        <v>Idaho_Back up Striping</v>
      </c>
      <c r="E78">
        <f t="shared" si="4"/>
        <v>82</v>
      </c>
      <c r="F78">
        <f t="shared" si="5"/>
        <v>4.00312</v>
      </c>
      <c r="G78">
        <f>IFERROR(SEARCH($D$2,Innovations[[#This Row],[Overview of Innovation]])+ROW()/100000,"")</f>
        <v>1.00078</v>
      </c>
      <c r="H78">
        <f>IFERROR(SEARCH($D$2,Innovations[[#This Row],[Benefits]])+ROW()/100000,"")</f>
        <v>1.00078</v>
      </c>
      <c r="I78">
        <f>IFERROR(SEARCH($D$2,Innovations[[#This Row],[Innovation Name]])+ROW()/100000,"")</f>
        <v>1.00078</v>
      </c>
      <c r="J78">
        <f>IFERROR(SEARCH($D$2,Innovations[[#This Row],[Keywords]])+ROW()/100000,"")</f>
        <v>1.00078</v>
      </c>
      <c r="K78" t="str">
        <f>Innovations[[#This Row],[Innovation Name]]</f>
        <v>Idaho_The Back up Buddy</v>
      </c>
    </row>
    <row r="79" spans="1:11" ht="20.100000000000001" customHeight="1" x14ac:dyDescent="0.25">
      <c r="A79">
        <v>76</v>
      </c>
      <c r="D79" t="str">
        <f t="shared" si="3"/>
        <v>Idaho_Blade Jack</v>
      </c>
      <c r="E79">
        <f t="shared" si="4"/>
        <v>83</v>
      </c>
      <c r="F79">
        <f t="shared" si="5"/>
        <v>4.0031600000000003</v>
      </c>
      <c r="G79">
        <f>IFERROR(SEARCH($D$2,Innovations[[#This Row],[Overview of Innovation]])+ROW()/100000,"")</f>
        <v>1.0007900000000001</v>
      </c>
      <c r="H79">
        <f>IFERROR(SEARCH($D$2,Innovations[[#This Row],[Benefits]])+ROW()/100000,"")</f>
        <v>1.0007900000000001</v>
      </c>
      <c r="I79">
        <f>IFERROR(SEARCH($D$2,Innovations[[#This Row],[Innovation Name]])+ROW()/100000,"")</f>
        <v>1.0007900000000001</v>
      </c>
      <c r="J79">
        <f>IFERROR(SEARCH($D$2,Innovations[[#This Row],[Keywords]])+ROW()/100000,"")</f>
        <v>1.0007900000000001</v>
      </c>
      <c r="K79" t="str">
        <f>Innovations[[#This Row],[Innovation Name]]</f>
        <v>Idaho_Tracking traffic Counter Deployments with GPS</v>
      </c>
    </row>
    <row r="80" spans="1:11" ht="20.100000000000001" customHeight="1" x14ac:dyDescent="0.25">
      <c r="A80">
        <v>77</v>
      </c>
      <c r="D80" t="str">
        <f t="shared" si="3"/>
        <v>Idaho_Heavy Operator Training</v>
      </c>
      <c r="E80">
        <f t="shared" si="4"/>
        <v>84</v>
      </c>
      <c r="F80">
        <f t="shared" si="5"/>
        <v>4.0031999999999996</v>
      </c>
      <c r="G80">
        <f>IFERROR(SEARCH($D$2,Innovations[[#This Row],[Overview of Innovation]])+ROW()/100000,"")</f>
        <v>1.0007999999999999</v>
      </c>
      <c r="H80">
        <f>IFERROR(SEARCH($D$2,Innovations[[#This Row],[Benefits]])+ROW()/100000,"")</f>
        <v>1.0007999999999999</v>
      </c>
      <c r="I80">
        <f>IFERROR(SEARCH($D$2,Innovations[[#This Row],[Innovation Name]])+ROW()/100000,"")</f>
        <v>1.0007999999999999</v>
      </c>
      <c r="J80">
        <f>IFERROR(SEARCH($D$2,Innovations[[#This Row],[Keywords]])+ROW()/100000,"")</f>
        <v>1.0007999999999999</v>
      </c>
      <c r="K80" t="str">
        <f>Innovations[[#This Row],[Innovation Name]]</f>
        <v>Idaho_Waste Wool Erosion Control</v>
      </c>
    </row>
    <row r="81" spans="1:11" ht="20.100000000000001" customHeight="1" x14ac:dyDescent="0.25">
      <c r="A81">
        <v>78</v>
      </c>
      <c r="D81" t="str">
        <f t="shared" si="3"/>
        <v>Idaho_New and Improved Annual Report</v>
      </c>
      <c r="E81">
        <f t="shared" si="4"/>
        <v>85</v>
      </c>
      <c r="F81">
        <f t="shared" si="5"/>
        <v>4.0032399999999999</v>
      </c>
      <c r="G81">
        <f>IFERROR(SEARCH($D$2,Innovations[[#This Row],[Overview of Innovation]])+ROW()/100000,"")</f>
        <v>1.00081</v>
      </c>
      <c r="H81">
        <f>IFERROR(SEARCH($D$2,Innovations[[#This Row],[Benefits]])+ROW()/100000,"")</f>
        <v>1.00081</v>
      </c>
      <c r="I81">
        <f>IFERROR(SEARCH($D$2,Innovations[[#This Row],[Innovation Name]])+ROW()/100000,"")</f>
        <v>1.00081</v>
      </c>
      <c r="J81">
        <f>IFERROR(SEARCH($D$2,Innovations[[#This Row],[Keywords]])+ROW()/100000,"")</f>
        <v>1.00081</v>
      </c>
      <c r="K81" t="str">
        <f>Innovations[[#This Row],[Innovation Name]]</f>
        <v>IL District Resource for Informative and Voluntary Exchange (DRIVE) Program</v>
      </c>
    </row>
    <row r="82" spans="1:11" ht="20.100000000000001" customHeight="1" x14ac:dyDescent="0.25">
      <c r="A82">
        <v>79</v>
      </c>
      <c r="D82" t="str">
        <f t="shared" si="3"/>
        <v>Idaho_POE Safety Sign Stabilizers</v>
      </c>
      <c r="E82">
        <f t="shared" si="4"/>
        <v>86</v>
      </c>
      <c r="F82">
        <f t="shared" si="5"/>
        <v>4.0032800000000002</v>
      </c>
      <c r="G82">
        <f>IFERROR(SEARCH($D$2,Innovations[[#This Row],[Overview of Innovation]])+ROW()/100000,"")</f>
        <v>1.00082</v>
      </c>
      <c r="H82">
        <f>IFERROR(SEARCH($D$2,Innovations[[#This Row],[Benefits]])+ROW()/100000,"")</f>
        <v>1.00082</v>
      </c>
      <c r="I82">
        <f>IFERROR(SEARCH($D$2,Innovations[[#This Row],[Innovation Name]])+ROW()/100000,"")</f>
        <v>1.00082</v>
      </c>
      <c r="J82">
        <f>IFERROR(SEARCH($D$2,Innovations[[#This Row],[Keywords]])+ROW()/100000,"")</f>
        <v>1.00082</v>
      </c>
      <c r="K82" t="str">
        <f>Innovations[[#This Row],[Innovation Name]]</f>
        <v>Illinois ADA Sidewalk Templates</v>
      </c>
    </row>
    <row r="83" spans="1:11" ht="20.100000000000001" customHeight="1" x14ac:dyDescent="0.25">
      <c r="A83">
        <v>80</v>
      </c>
      <c r="D83" t="str">
        <f t="shared" si="3"/>
        <v>Idaho_Roadkill Collection App</v>
      </c>
      <c r="E83">
        <f t="shared" si="4"/>
        <v>87</v>
      </c>
      <c r="F83">
        <f t="shared" si="5"/>
        <v>4.0033200000000004</v>
      </c>
      <c r="G83">
        <f>IFERROR(SEARCH($D$2,Innovations[[#This Row],[Overview of Innovation]])+ROW()/100000,"")</f>
        <v>1.0008300000000001</v>
      </c>
      <c r="H83">
        <f>IFERROR(SEARCH($D$2,Innovations[[#This Row],[Benefits]])+ROW()/100000,"")</f>
        <v>1.0008300000000001</v>
      </c>
      <c r="I83">
        <f>IFERROR(SEARCH($D$2,Innovations[[#This Row],[Innovation Name]])+ROW()/100000,"")</f>
        <v>1.0008300000000001</v>
      </c>
      <c r="J83">
        <f>IFERROR(SEARCH($D$2,Innovations[[#This Row],[Keywords]])+ROW()/100000,"")</f>
        <v>1.0008300000000001</v>
      </c>
      <c r="K83" t="str">
        <f>Innovations[[#This Row],[Innovation Name]]</f>
        <v xml:space="preserve">GDOT_Flash Tracking for Accelerated Project Delivery </v>
      </c>
    </row>
    <row r="84" spans="1:11" ht="20.100000000000001" customHeight="1" x14ac:dyDescent="0.25">
      <c r="A84">
        <v>81</v>
      </c>
      <c r="D84" t="str">
        <f t="shared" si="3"/>
        <v>Idaho_Scupper Cleaners</v>
      </c>
      <c r="E84">
        <f t="shared" si="4"/>
        <v>88</v>
      </c>
      <c r="F84">
        <f t="shared" si="5"/>
        <v>4.0033599999999998</v>
      </c>
      <c r="G84">
        <f>IFERROR(SEARCH($D$2,Innovations[[#This Row],[Overview of Innovation]])+ROW()/100000,"")</f>
        <v>1.00084</v>
      </c>
      <c r="H84">
        <f>IFERROR(SEARCH($D$2,Innovations[[#This Row],[Benefits]])+ROW()/100000,"")</f>
        <v>1.00084</v>
      </c>
      <c r="I84">
        <f>IFERROR(SEARCH($D$2,Innovations[[#This Row],[Innovation Name]])+ROW()/100000,"")</f>
        <v>1.00084</v>
      </c>
      <c r="J84">
        <f>IFERROR(SEARCH($D$2,Innovations[[#This Row],[Keywords]])+ROW()/100000,"")</f>
        <v>1.00084</v>
      </c>
      <c r="K84" t="str">
        <f>Innovations[[#This Row],[Innovation Name]]</f>
        <v>Illinois Department of Transportation Hydraulic Coupler Protection</v>
      </c>
    </row>
    <row r="85" spans="1:11" ht="20.100000000000001" customHeight="1" x14ac:dyDescent="0.25">
      <c r="A85">
        <v>82</v>
      </c>
      <c r="D85" t="str">
        <f t="shared" si="3"/>
        <v>Idaho_The Back up Buddy</v>
      </c>
      <c r="E85">
        <f t="shared" si="4"/>
        <v>89</v>
      </c>
      <c r="F85">
        <f t="shared" si="5"/>
        <v>4.0034000000000001</v>
      </c>
      <c r="G85">
        <f>IFERROR(SEARCH($D$2,Innovations[[#This Row],[Overview of Innovation]])+ROW()/100000,"")</f>
        <v>1.00085</v>
      </c>
      <c r="H85">
        <f>IFERROR(SEARCH($D$2,Innovations[[#This Row],[Benefits]])+ROW()/100000,"")</f>
        <v>1.00085</v>
      </c>
      <c r="I85">
        <f>IFERROR(SEARCH($D$2,Innovations[[#This Row],[Innovation Name]])+ROW()/100000,"")</f>
        <v>1.00085</v>
      </c>
      <c r="J85">
        <f>IFERROR(SEARCH($D$2,Innovations[[#This Row],[Keywords]])+ROW()/100000,"")</f>
        <v>1.00085</v>
      </c>
      <c r="K85" t="str">
        <f>Innovations[[#This Row],[Innovation Name]]</f>
        <v>Illinois Digital Shared Concrete Pour Log</v>
      </c>
    </row>
    <row r="86" spans="1:11" ht="20.100000000000001" customHeight="1" x14ac:dyDescent="0.25">
      <c r="A86">
        <v>83</v>
      </c>
      <c r="D86" t="str">
        <f t="shared" si="3"/>
        <v>Idaho_Tracking traffic Counter Deployments with GPS</v>
      </c>
      <c r="E86">
        <f t="shared" si="4"/>
        <v>90</v>
      </c>
      <c r="F86">
        <f t="shared" si="5"/>
        <v>4.0034400000000003</v>
      </c>
      <c r="G86">
        <f>IFERROR(SEARCH($D$2,Innovations[[#This Row],[Overview of Innovation]])+ROW()/100000,"")</f>
        <v>1.0008600000000001</v>
      </c>
      <c r="H86">
        <f>IFERROR(SEARCH($D$2,Innovations[[#This Row],[Benefits]])+ROW()/100000,"")</f>
        <v>1.0008600000000001</v>
      </c>
      <c r="I86">
        <f>IFERROR(SEARCH($D$2,Innovations[[#This Row],[Innovation Name]])+ROW()/100000,"")</f>
        <v>1.0008600000000001</v>
      </c>
      <c r="J86">
        <f>IFERROR(SEARCH($D$2,Innovations[[#This Row],[Keywords]])+ROW()/100000,"")</f>
        <v>1.0008600000000001</v>
      </c>
      <c r="K86" t="str">
        <f>Innovations[[#This Row],[Innovation Name]]</f>
        <v>Illinois Hot Asphalt Adjustable Screed</v>
      </c>
    </row>
    <row r="87" spans="1:11" ht="20.100000000000001" customHeight="1" x14ac:dyDescent="0.25">
      <c r="A87">
        <v>84</v>
      </c>
      <c r="D87" t="str">
        <f t="shared" si="3"/>
        <v>Idaho_Waste Wool Erosion Control</v>
      </c>
      <c r="E87">
        <f t="shared" si="4"/>
        <v>91</v>
      </c>
      <c r="F87">
        <f t="shared" si="5"/>
        <v>4.0034799999999997</v>
      </c>
      <c r="G87">
        <f>IFERROR(SEARCH($D$2,Innovations[[#This Row],[Overview of Innovation]])+ROW()/100000,"")</f>
        <v>1.0008699999999999</v>
      </c>
      <c r="H87">
        <f>IFERROR(SEARCH($D$2,Innovations[[#This Row],[Benefits]])+ROW()/100000,"")</f>
        <v>1.0008699999999999</v>
      </c>
      <c r="I87">
        <f>IFERROR(SEARCH($D$2,Innovations[[#This Row],[Innovation Name]])+ROW()/100000,"")</f>
        <v>1.0008699999999999</v>
      </c>
      <c r="J87">
        <f>IFERROR(SEARCH($D$2,Innovations[[#This Row],[Keywords]])+ROW()/100000,"")</f>
        <v>1.0008699999999999</v>
      </c>
      <c r="K87" t="str">
        <f>Innovations[[#This Row],[Innovation Name]]</f>
        <v>Illinois Innovative Ideas Contest</v>
      </c>
    </row>
    <row r="88" spans="1:11" ht="20.100000000000001" customHeight="1" x14ac:dyDescent="0.25">
      <c r="A88">
        <v>85</v>
      </c>
      <c r="D88" t="str">
        <f t="shared" si="3"/>
        <v>IL District Resource for Informative and Voluntary Exchange (DRIVE) Program</v>
      </c>
      <c r="E88">
        <f t="shared" si="4"/>
        <v>92</v>
      </c>
      <c r="F88">
        <f t="shared" si="5"/>
        <v>4.00352</v>
      </c>
      <c r="G88">
        <f>IFERROR(SEARCH($D$2,Innovations[[#This Row],[Overview of Innovation]])+ROW()/100000,"")</f>
        <v>1.00088</v>
      </c>
      <c r="H88">
        <f>IFERROR(SEARCH($D$2,Innovations[[#This Row],[Benefits]])+ROW()/100000,"")</f>
        <v>1.00088</v>
      </c>
      <c r="I88">
        <f>IFERROR(SEARCH($D$2,Innovations[[#This Row],[Innovation Name]])+ROW()/100000,"")</f>
        <v>1.00088</v>
      </c>
      <c r="J88">
        <f>IFERROR(SEARCH($D$2,Innovations[[#This Row],[Keywords]])+ROW()/100000,"")</f>
        <v>1.00088</v>
      </c>
      <c r="K88" t="str">
        <f>Innovations[[#This Row],[Innovation Name]]</f>
        <v>Illinois Plow Truck Fill Port Marker</v>
      </c>
    </row>
    <row r="89" spans="1:11" ht="20.100000000000001" customHeight="1" x14ac:dyDescent="0.25">
      <c r="A89">
        <v>86</v>
      </c>
      <c r="D89" t="str">
        <f t="shared" si="3"/>
        <v>Illinois ADA Sidewalk Templates</v>
      </c>
      <c r="E89">
        <f t="shared" si="4"/>
        <v>93</v>
      </c>
      <c r="F89">
        <f t="shared" si="5"/>
        <v>4.0035600000000002</v>
      </c>
      <c r="G89">
        <f>IFERROR(SEARCH($D$2,Innovations[[#This Row],[Overview of Innovation]])+ROW()/100000,"")</f>
        <v>1.0008900000000001</v>
      </c>
      <c r="H89">
        <f>IFERROR(SEARCH($D$2,Innovations[[#This Row],[Benefits]])+ROW()/100000,"")</f>
        <v>1.0008900000000001</v>
      </c>
      <c r="I89">
        <f>IFERROR(SEARCH($D$2,Innovations[[#This Row],[Innovation Name]])+ROW()/100000,"")</f>
        <v>1.0008900000000001</v>
      </c>
      <c r="J89">
        <f>IFERROR(SEARCH($D$2,Innovations[[#This Row],[Keywords]])+ROW()/100000,"")</f>
        <v>1.0008900000000001</v>
      </c>
      <c r="K89" t="str">
        <f>Innovations[[#This Row],[Innovation Name]]</f>
        <v>Indiana Automation of Liquid De-icing Application</v>
      </c>
    </row>
    <row r="90" spans="1:11" ht="20.100000000000001" customHeight="1" x14ac:dyDescent="0.25">
      <c r="A90">
        <v>87</v>
      </c>
      <c r="D90" t="str">
        <f t="shared" si="3"/>
        <v xml:space="preserve">GDOT_Flash Tracking for Accelerated Project Delivery </v>
      </c>
      <c r="E90">
        <f t="shared" si="4"/>
        <v>94</v>
      </c>
      <c r="F90">
        <f t="shared" si="5"/>
        <v>4.0035999999999996</v>
      </c>
      <c r="G90">
        <f>IFERROR(SEARCH($D$2,Innovations[[#This Row],[Overview of Innovation]])+ROW()/100000,"")</f>
        <v>1.0008999999999999</v>
      </c>
      <c r="H90">
        <f>IFERROR(SEARCH($D$2,Innovations[[#This Row],[Benefits]])+ROW()/100000,"")</f>
        <v>1.0008999999999999</v>
      </c>
      <c r="I90">
        <f>IFERROR(SEARCH($D$2,Innovations[[#This Row],[Innovation Name]])+ROW()/100000,"")</f>
        <v>1.0008999999999999</v>
      </c>
      <c r="J90">
        <f>IFERROR(SEARCH($D$2,Innovations[[#This Row],[Keywords]])+ROW()/100000,"")</f>
        <v>1.0008999999999999</v>
      </c>
      <c r="K90" t="str">
        <f>Innovations[[#This Row],[Innovation Name]]</f>
        <v>Indiana Bridge Deck Preservation using Epoxy Injection</v>
      </c>
    </row>
    <row r="91" spans="1:11" ht="20.100000000000001" customHeight="1" x14ac:dyDescent="0.25">
      <c r="A91">
        <v>88</v>
      </c>
      <c r="D91" t="str">
        <f t="shared" si="3"/>
        <v>Illinois Department of Transportation Hydraulic Coupler Protection</v>
      </c>
      <c r="E91">
        <f t="shared" si="4"/>
        <v>9</v>
      </c>
      <c r="F91">
        <f t="shared" si="5"/>
        <v>3.0027299999999997</v>
      </c>
      <c r="G91">
        <f>IFERROR(SEARCH($D$2,Innovations[[#This Row],[Overview of Innovation]])+ROW()/100000,"")</f>
        <v>1.00091</v>
      </c>
      <c r="H91">
        <f>IFERROR(SEARCH($D$2,Innovations[[#This Row],[Benefits]])+ROW()/100000,"")</f>
        <v>1.00091</v>
      </c>
      <c r="I91">
        <f>IFERROR(SEARCH($D$2,Innovations[[#This Row],[Innovation Name]])+ROW()/100000,"")</f>
        <v>1.00091</v>
      </c>
      <c r="J91" t="str">
        <f>IFERROR(SEARCH($D$2,Innovations[[#This Row],[Keywords]])+ROW()/100000,"")</f>
        <v/>
      </c>
      <c r="K91" t="str">
        <f>Innovations[[#This Row],[Innovation Name]]</f>
        <v>Indiana Cable Rail Repair Kit</v>
      </c>
    </row>
    <row r="92" spans="1:11" ht="20.100000000000001" customHeight="1" x14ac:dyDescent="0.25">
      <c r="A92">
        <v>89</v>
      </c>
      <c r="D92" t="str">
        <f t="shared" si="3"/>
        <v>Illinois Digital Shared Concrete Pour Log</v>
      </c>
      <c r="E92">
        <f t="shared" si="4"/>
        <v>95</v>
      </c>
      <c r="F92">
        <f t="shared" si="5"/>
        <v>4.0036800000000001</v>
      </c>
      <c r="G92">
        <f>IFERROR(SEARCH($D$2,Innovations[[#This Row],[Overview of Innovation]])+ROW()/100000,"")</f>
        <v>1.00092</v>
      </c>
      <c r="H92">
        <f>IFERROR(SEARCH($D$2,Innovations[[#This Row],[Benefits]])+ROW()/100000,"")</f>
        <v>1.00092</v>
      </c>
      <c r="I92">
        <f>IFERROR(SEARCH($D$2,Innovations[[#This Row],[Innovation Name]])+ROW()/100000,"")</f>
        <v>1.00092</v>
      </c>
      <c r="J92">
        <f>IFERROR(SEARCH($D$2,Innovations[[#This Row],[Keywords]])+ROW()/100000,"")</f>
        <v>1.00092</v>
      </c>
      <c r="K92" t="str">
        <f>Innovations[[#This Row],[Innovation Name]]</f>
        <v>Indiana Crash Scene Documentation using Drones</v>
      </c>
    </row>
    <row r="93" spans="1:11" ht="20.100000000000001" customHeight="1" x14ac:dyDescent="0.25">
      <c r="A93">
        <v>90</v>
      </c>
      <c r="D93" t="str">
        <f t="shared" si="3"/>
        <v>Illinois Hot Asphalt Adjustable Screed</v>
      </c>
      <c r="E93">
        <f t="shared" si="4"/>
        <v>96</v>
      </c>
      <c r="F93">
        <f t="shared" si="5"/>
        <v>4.0037200000000004</v>
      </c>
      <c r="G93">
        <f>IFERROR(SEARCH($D$2,Innovations[[#This Row],[Overview of Innovation]])+ROW()/100000,"")</f>
        <v>1.0009300000000001</v>
      </c>
      <c r="H93">
        <f>IFERROR(SEARCH($D$2,Innovations[[#This Row],[Benefits]])+ROW()/100000,"")</f>
        <v>1.0009300000000001</v>
      </c>
      <c r="I93">
        <f>IFERROR(SEARCH($D$2,Innovations[[#This Row],[Innovation Name]])+ROW()/100000,"")</f>
        <v>1.0009300000000001</v>
      </c>
      <c r="J93">
        <f>IFERROR(SEARCH($D$2,Innovations[[#This Row],[Keywords]])+ROW()/100000,"")</f>
        <v>1.0009300000000001</v>
      </c>
      <c r="K93" t="str">
        <f>Innovations[[#This Row],[Innovation Name]]</f>
        <v>Indiana Determining Concrete Patch Locations other than Visual</v>
      </c>
    </row>
    <row r="94" spans="1:11" ht="20.100000000000001" customHeight="1" x14ac:dyDescent="0.25">
      <c r="A94">
        <v>91</v>
      </c>
      <c r="D94" t="str">
        <f t="shared" si="3"/>
        <v>Illinois Innovative Ideas Contest</v>
      </c>
      <c r="E94">
        <f t="shared" si="4"/>
        <v>97</v>
      </c>
      <c r="F94">
        <f t="shared" si="5"/>
        <v>4.0037599999999998</v>
      </c>
      <c r="G94">
        <f>IFERROR(SEARCH($D$2,Innovations[[#This Row],[Overview of Innovation]])+ROW()/100000,"")</f>
        <v>1.0009399999999999</v>
      </c>
      <c r="H94">
        <f>IFERROR(SEARCH($D$2,Innovations[[#This Row],[Benefits]])+ROW()/100000,"")</f>
        <v>1.0009399999999999</v>
      </c>
      <c r="I94">
        <f>IFERROR(SEARCH($D$2,Innovations[[#This Row],[Innovation Name]])+ROW()/100000,"")</f>
        <v>1.0009399999999999</v>
      </c>
      <c r="J94">
        <f>IFERROR(SEARCH($D$2,Innovations[[#This Row],[Keywords]])+ROW()/100000,"")</f>
        <v>1.0009399999999999</v>
      </c>
      <c r="K94" t="str">
        <f>Innovations[[#This Row],[Innovation Name]]</f>
        <v>Indiana GIS Asset Data Management</v>
      </c>
    </row>
    <row r="95" spans="1:11" ht="20.100000000000001" customHeight="1" x14ac:dyDescent="0.25">
      <c r="A95">
        <v>92</v>
      </c>
      <c r="D95" t="str">
        <f t="shared" si="3"/>
        <v>Illinois Plow Truck Fill Port Marker</v>
      </c>
      <c r="E95">
        <f t="shared" si="4"/>
        <v>98</v>
      </c>
      <c r="F95">
        <f t="shared" si="5"/>
        <v>4.0038</v>
      </c>
      <c r="G95">
        <f>IFERROR(SEARCH($D$2,Innovations[[#This Row],[Overview of Innovation]])+ROW()/100000,"")</f>
        <v>1.00095</v>
      </c>
      <c r="H95">
        <f>IFERROR(SEARCH($D$2,Innovations[[#This Row],[Benefits]])+ROW()/100000,"")</f>
        <v>1.00095</v>
      </c>
      <c r="I95">
        <f>IFERROR(SEARCH($D$2,Innovations[[#This Row],[Innovation Name]])+ROW()/100000,"")</f>
        <v>1.00095</v>
      </c>
      <c r="J95">
        <f>IFERROR(SEARCH($D$2,Innovations[[#This Row],[Keywords]])+ROW()/100000,"")</f>
        <v>1.00095</v>
      </c>
      <c r="K95" t="str">
        <f>Innovations[[#This Row],[Innovation Name]]</f>
        <v>Indiana LED Roadway Lighting</v>
      </c>
    </row>
    <row r="96" spans="1:11" ht="20.100000000000001" customHeight="1" x14ac:dyDescent="0.25">
      <c r="A96">
        <v>93</v>
      </c>
      <c r="D96" t="str">
        <f t="shared" si="3"/>
        <v>Indiana Automation of Liquid De-icing Application</v>
      </c>
      <c r="E96">
        <f t="shared" si="4"/>
        <v>99</v>
      </c>
      <c r="F96">
        <f t="shared" si="5"/>
        <v>4.0038400000000003</v>
      </c>
      <c r="G96">
        <f>IFERROR(SEARCH($D$2,Innovations[[#This Row],[Overview of Innovation]])+ROW()/100000,"")</f>
        <v>1.0009600000000001</v>
      </c>
      <c r="H96">
        <f>IFERROR(SEARCH($D$2,Innovations[[#This Row],[Benefits]])+ROW()/100000,"")</f>
        <v>1.0009600000000001</v>
      </c>
      <c r="I96">
        <f>IFERROR(SEARCH($D$2,Innovations[[#This Row],[Innovation Name]])+ROW()/100000,"")</f>
        <v>1.0009600000000001</v>
      </c>
      <c r="J96">
        <f>IFERROR(SEARCH($D$2,Innovations[[#This Row],[Keywords]])+ROW()/100000,"")</f>
        <v>1.0009600000000001</v>
      </c>
      <c r="K96" t="str">
        <f>Innovations[[#This Row],[Innovation Name]]</f>
        <v>Indiana Project Bundling using Machine Learning</v>
      </c>
    </row>
    <row r="97" spans="1:11" ht="20.100000000000001" customHeight="1" x14ac:dyDescent="0.25">
      <c r="A97">
        <v>94</v>
      </c>
      <c r="D97" t="str">
        <f t="shared" si="3"/>
        <v>Indiana Bridge Deck Preservation using Epoxy Injection</v>
      </c>
      <c r="E97">
        <f t="shared" si="4"/>
        <v>100</v>
      </c>
      <c r="F97">
        <f t="shared" si="5"/>
        <v>4.0038799999999997</v>
      </c>
      <c r="G97">
        <f>IFERROR(SEARCH($D$2,Innovations[[#This Row],[Overview of Innovation]])+ROW()/100000,"")</f>
        <v>1.0009699999999999</v>
      </c>
      <c r="H97">
        <f>IFERROR(SEARCH($D$2,Innovations[[#This Row],[Benefits]])+ROW()/100000,"")</f>
        <v>1.0009699999999999</v>
      </c>
      <c r="I97">
        <f>IFERROR(SEARCH($D$2,Innovations[[#This Row],[Innovation Name]])+ROW()/100000,"")</f>
        <v>1.0009699999999999</v>
      </c>
      <c r="J97">
        <f>IFERROR(SEARCH($D$2,Innovations[[#This Row],[Keywords]])+ROW()/100000,"")</f>
        <v>1.0009699999999999</v>
      </c>
      <c r="K97" t="str">
        <f>Innovations[[#This Row],[Innovation Name]]</f>
        <v>Indiana Real Time Mobility Traffic Measures for Traffic Management</v>
      </c>
    </row>
    <row r="98" spans="1:11" ht="20.100000000000001" customHeight="1" x14ac:dyDescent="0.25">
      <c r="A98">
        <v>95</v>
      </c>
      <c r="D98" t="str">
        <f t="shared" si="3"/>
        <v>Indiana Crash Scene Documentation using Drones</v>
      </c>
      <c r="E98">
        <f t="shared" si="4"/>
        <v>101</v>
      </c>
      <c r="F98">
        <f t="shared" si="5"/>
        <v>4.0039199999999999</v>
      </c>
      <c r="G98">
        <f>IFERROR(SEARCH($D$2,Innovations[[#This Row],[Overview of Innovation]])+ROW()/100000,"")</f>
        <v>1.00098</v>
      </c>
      <c r="H98">
        <f>IFERROR(SEARCH($D$2,Innovations[[#This Row],[Benefits]])+ROW()/100000,"")</f>
        <v>1.00098</v>
      </c>
      <c r="I98">
        <f>IFERROR(SEARCH($D$2,Innovations[[#This Row],[Innovation Name]])+ROW()/100000,"")</f>
        <v>1.00098</v>
      </c>
      <c r="J98">
        <f>IFERROR(SEARCH($D$2,Innovations[[#This Row],[Keywords]])+ROW()/100000,"")</f>
        <v>1.00098</v>
      </c>
      <c r="K98" t="str">
        <f>Innovations[[#This Row],[Innovation Name]]</f>
        <v>Indiana Risk Based Inspection</v>
      </c>
    </row>
    <row r="99" spans="1:11" ht="20.100000000000001" customHeight="1" x14ac:dyDescent="0.25">
      <c r="A99">
        <v>96</v>
      </c>
      <c r="D99" t="str">
        <f t="shared" si="3"/>
        <v>Indiana Determining Concrete Patch Locations other than Visual</v>
      </c>
      <c r="E99">
        <f t="shared" si="4"/>
        <v>102</v>
      </c>
      <c r="F99">
        <f t="shared" si="5"/>
        <v>4.0039600000000002</v>
      </c>
      <c r="G99">
        <f>IFERROR(SEARCH($D$2,Innovations[[#This Row],[Overview of Innovation]])+ROW()/100000,"")</f>
        <v>1.00099</v>
      </c>
      <c r="H99">
        <f>IFERROR(SEARCH($D$2,Innovations[[#This Row],[Benefits]])+ROW()/100000,"")</f>
        <v>1.00099</v>
      </c>
      <c r="I99">
        <f>IFERROR(SEARCH($D$2,Innovations[[#This Row],[Innovation Name]])+ROW()/100000,"")</f>
        <v>1.00099</v>
      </c>
      <c r="J99">
        <f>IFERROR(SEARCH($D$2,Innovations[[#This Row],[Keywords]])+ROW()/100000,"")</f>
        <v>1.00099</v>
      </c>
      <c r="K99" t="str">
        <f>Innovations[[#This Row],[Innovation Name]]</f>
        <v>Indiana Winter Operations Salt Calibration</v>
      </c>
    </row>
    <row r="100" spans="1:11" ht="20.100000000000001" customHeight="1" x14ac:dyDescent="0.25">
      <c r="A100">
        <v>97</v>
      </c>
      <c r="D100" t="str">
        <f t="shared" si="3"/>
        <v>Indiana GIS Asset Data Management</v>
      </c>
      <c r="E100">
        <f t="shared" si="4"/>
        <v>103</v>
      </c>
      <c r="F100">
        <f t="shared" si="5"/>
        <v>4.0039999999999996</v>
      </c>
      <c r="G100">
        <f>IFERROR(SEARCH($D$2,Innovations[[#This Row],[Overview of Innovation]])+ROW()/100000,"")</f>
        <v>1.0009999999999999</v>
      </c>
      <c r="H100">
        <f>IFERROR(SEARCH($D$2,Innovations[[#This Row],[Benefits]])+ROW()/100000,"")</f>
        <v>1.0009999999999999</v>
      </c>
      <c r="I100">
        <f>IFERROR(SEARCH($D$2,Innovations[[#This Row],[Innovation Name]])+ROW()/100000,"")</f>
        <v>1.0009999999999999</v>
      </c>
      <c r="J100">
        <f>IFERROR(SEARCH($D$2,Innovations[[#This Row],[Keywords]])+ROW()/100000,"")</f>
        <v>1.0009999999999999</v>
      </c>
      <c r="K100" t="str">
        <f>Innovations[[#This Row],[Innovation Name]]</f>
        <v>Indiana Young Engineer-Technician Mentoring Program (EVOLVE Program)</v>
      </c>
    </row>
    <row r="101" spans="1:11" ht="20.100000000000001" customHeight="1" x14ac:dyDescent="0.25">
      <c r="A101">
        <v>98</v>
      </c>
      <c r="D101" t="str">
        <f t="shared" si="3"/>
        <v>Indiana LED Roadway Lighting</v>
      </c>
      <c r="E101">
        <f t="shared" si="4"/>
        <v>104</v>
      </c>
      <c r="F101">
        <f t="shared" si="5"/>
        <v>4.0040399999999998</v>
      </c>
      <c r="G101">
        <f>IFERROR(SEARCH($D$2,Innovations[[#This Row],[Overview of Innovation]])+ROW()/100000,"")</f>
        <v>1.00101</v>
      </c>
      <c r="H101">
        <f>IFERROR(SEARCH($D$2,Innovations[[#This Row],[Benefits]])+ROW()/100000,"")</f>
        <v>1.00101</v>
      </c>
      <c r="I101">
        <f>IFERROR(SEARCH($D$2,Innovations[[#This Row],[Innovation Name]])+ROW()/100000,"")</f>
        <v>1.00101</v>
      </c>
      <c r="J101">
        <f>IFERROR(SEARCH($D$2,Innovations[[#This Row],[Keywords]])+ROW()/100000,"")</f>
        <v>1.00101</v>
      </c>
      <c r="K101" t="str">
        <f>Innovations[[#This Row],[Innovation Name]]</f>
        <v>Iowa_3D Printing of Concrete for Transportation Infrastructure</v>
      </c>
    </row>
    <row r="102" spans="1:11" ht="20.100000000000001" customHeight="1" x14ac:dyDescent="0.25">
      <c r="A102">
        <v>99</v>
      </c>
      <c r="D102" t="str">
        <f t="shared" si="3"/>
        <v>Indiana Project Bundling using Machine Learning</v>
      </c>
      <c r="E102">
        <f t="shared" si="4"/>
        <v>105</v>
      </c>
      <c r="F102">
        <f t="shared" si="5"/>
        <v>4.0040800000000001</v>
      </c>
      <c r="G102">
        <f>IFERROR(SEARCH($D$2,Innovations[[#This Row],[Overview of Innovation]])+ROW()/100000,"")</f>
        <v>1.00102</v>
      </c>
      <c r="H102">
        <f>IFERROR(SEARCH($D$2,Innovations[[#This Row],[Benefits]])+ROW()/100000,"")</f>
        <v>1.00102</v>
      </c>
      <c r="I102">
        <f>IFERROR(SEARCH($D$2,Innovations[[#This Row],[Innovation Name]])+ROW()/100000,"")</f>
        <v>1.00102</v>
      </c>
      <c r="J102">
        <f>IFERROR(SEARCH($D$2,Innovations[[#This Row],[Keywords]])+ROW()/100000,"")</f>
        <v>1.00102</v>
      </c>
      <c r="K102" t="str">
        <f>Innovations[[#This Row],[Innovation Name]]</f>
        <v>Iowa_Bio-Based Polymers for Use in Ashpalt</v>
      </c>
    </row>
    <row r="103" spans="1:11" ht="20.100000000000001" customHeight="1" x14ac:dyDescent="0.25">
      <c r="A103">
        <v>100</v>
      </c>
      <c r="D103" t="str">
        <f t="shared" si="3"/>
        <v>Indiana Real Time Mobility Traffic Measures for Traffic Management</v>
      </c>
      <c r="E103">
        <f t="shared" si="4"/>
        <v>106</v>
      </c>
      <c r="F103">
        <f t="shared" si="5"/>
        <v>4.0041200000000003</v>
      </c>
      <c r="G103">
        <f>IFERROR(SEARCH($D$2,Innovations[[#This Row],[Overview of Innovation]])+ROW()/100000,"")</f>
        <v>1.0010300000000001</v>
      </c>
      <c r="H103">
        <f>IFERROR(SEARCH($D$2,Innovations[[#This Row],[Benefits]])+ROW()/100000,"")</f>
        <v>1.0010300000000001</v>
      </c>
      <c r="I103">
        <f>IFERROR(SEARCH($D$2,Innovations[[#This Row],[Innovation Name]])+ROW()/100000,"")</f>
        <v>1.0010300000000001</v>
      </c>
      <c r="J103">
        <f>IFERROR(SEARCH($D$2,Innovations[[#This Row],[Keywords]])+ROW()/100000,"")</f>
        <v>1.0010300000000001</v>
      </c>
      <c r="K103" t="str">
        <f>Innovations[[#This Row],[Innovation Name]]</f>
        <v>Iowa_Bridge Standard Plans</v>
      </c>
    </row>
    <row r="104" spans="1:11" ht="20.100000000000001" customHeight="1" x14ac:dyDescent="0.25">
      <c r="A104">
        <f>A103+1</f>
        <v>101</v>
      </c>
      <c r="D104" t="str">
        <f t="shared" si="3"/>
        <v>Indiana Risk Based Inspection</v>
      </c>
      <c r="E104">
        <f t="shared" si="4"/>
        <v>107</v>
      </c>
      <c r="F104">
        <f t="shared" si="5"/>
        <v>4.0041599999999997</v>
      </c>
      <c r="G104">
        <f>IFERROR(SEARCH($D$2,Innovations[[#This Row],[Overview of Innovation]])+ROW()/100000,"")</f>
        <v>1.0010399999999999</v>
      </c>
      <c r="H104">
        <f>IFERROR(SEARCH($D$2,Innovations[[#This Row],[Benefits]])+ROW()/100000,"")</f>
        <v>1.0010399999999999</v>
      </c>
      <c r="I104">
        <f>IFERROR(SEARCH($D$2,Innovations[[#This Row],[Innovation Name]])+ROW()/100000,"")</f>
        <v>1.0010399999999999</v>
      </c>
      <c r="J104">
        <f>IFERROR(SEARCH($D$2,Innovations[[#This Row],[Keywords]])+ROW()/100000,"")</f>
        <v>1.0010399999999999</v>
      </c>
      <c r="K104" t="str">
        <f>Innovations[[#This Row],[Innovation Name]]</f>
        <v>Iowa_Corrugated Metal Pipe Banding Tool for Social Distancing</v>
      </c>
    </row>
    <row r="105" spans="1:11" ht="20.100000000000001" customHeight="1" x14ac:dyDescent="0.25">
      <c r="A105">
        <f t="shared" ref="A105:A168" si="6">A104+1</f>
        <v>102</v>
      </c>
      <c r="D105" t="str">
        <f t="shared" si="3"/>
        <v>Indiana Winter Operations Salt Calibration</v>
      </c>
      <c r="E105">
        <f t="shared" si="4"/>
        <v>108</v>
      </c>
      <c r="F105">
        <f t="shared" si="5"/>
        <v>4.0042</v>
      </c>
      <c r="G105">
        <f>IFERROR(SEARCH($D$2,Innovations[[#This Row],[Overview of Innovation]])+ROW()/100000,"")</f>
        <v>1.00105</v>
      </c>
      <c r="H105">
        <f>IFERROR(SEARCH($D$2,Innovations[[#This Row],[Benefits]])+ROW()/100000,"")</f>
        <v>1.00105</v>
      </c>
      <c r="I105">
        <f>IFERROR(SEARCH($D$2,Innovations[[#This Row],[Innovation Name]])+ROW()/100000,"")</f>
        <v>1.00105</v>
      </c>
      <c r="J105">
        <f>IFERROR(SEARCH($D$2,Innovations[[#This Row],[Keywords]])+ROW()/100000,"")</f>
        <v>1.00105</v>
      </c>
      <c r="K105" t="str">
        <f>Innovations[[#This Row],[Innovation Name]]</f>
        <v>Iowa_Grease Slinger</v>
      </c>
    </row>
    <row r="106" spans="1:11" ht="20.100000000000001" customHeight="1" x14ac:dyDescent="0.25">
      <c r="A106">
        <f t="shared" si="6"/>
        <v>103</v>
      </c>
      <c r="D106" t="str">
        <f t="shared" si="3"/>
        <v>Indiana Young Engineer-Technician Mentoring Program (EVOLVE Program)</v>
      </c>
      <c r="E106">
        <f t="shared" si="4"/>
        <v>109</v>
      </c>
      <c r="F106">
        <f t="shared" si="5"/>
        <v>4.0042400000000002</v>
      </c>
      <c r="G106">
        <f>IFERROR(SEARCH($D$2,Innovations[[#This Row],[Overview of Innovation]])+ROW()/100000,"")</f>
        <v>1.0010600000000001</v>
      </c>
      <c r="H106">
        <f>IFERROR(SEARCH($D$2,Innovations[[#This Row],[Benefits]])+ROW()/100000,"")</f>
        <v>1.0010600000000001</v>
      </c>
      <c r="I106">
        <f>IFERROR(SEARCH($D$2,Innovations[[#This Row],[Innovation Name]])+ROW()/100000,"")</f>
        <v>1.0010600000000001</v>
      </c>
      <c r="J106">
        <f>IFERROR(SEARCH($D$2,Innovations[[#This Row],[Keywords]])+ROW()/100000,"")</f>
        <v>1.0010600000000001</v>
      </c>
      <c r="K106" t="str">
        <f>Innovations[[#This Row],[Innovation Name]]</f>
        <v>Iowa_Leveraging Technology to Assess ADA Compliance</v>
      </c>
    </row>
    <row r="107" spans="1:11" ht="20.100000000000001" customHeight="1" x14ac:dyDescent="0.25">
      <c r="A107">
        <f t="shared" si="6"/>
        <v>104</v>
      </c>
      <c r="D107" t="str">
        <f t="shared" si="3"/>
        <v>Iowa_3D Printing of Concrete for Transportation Infrastructure</v>
      </c>
      <c r="E107">
        <f t="shared" si="4"/>
        <v>110</v>
      </c>
      <c r="F107">
        <f t="shared" si="5"/>
        <v>4.0042799999999996</v>
      </c>
      <c r="G107">
        <f>IFERROR(SEARCH($D$2,Innovations[[#This Row],[Overview of Innovation]])+ROW()/100000,"")</f>
        <v>1.0010699999999999</v>
      </c>
      <c r="H107">
        <f>IFERROR(SEARCH($D$2,Innovations[[#This Row],[Benefits]])+ROW()/100000,"")</f>
        <v>1.0010699999999999</v>
      </c>
      <c r="I107">
        <f>IFERROR(SEARCH($D$2,Innovations[[#This Row],[Innovation Name]])+ROW()/100000,"")</f>
        <v>1.0010699999999999</v>
      </c>
      <c r="J107">
        <f>IFERROR(SEARCH($D$2,Innovations[[#This Row],[Keywords]])+ROW()/100000,"")</f>
        <v>1.0010699999999999</v>
      </c>
      <c r="K107" t="str">
        <f>Innovations[[#This Row],[Innovation Name]]</f>
        <v>Iowa_Self-Heating Electrically Conductive Concrete for Smart Snow Removal</v>
      </c>
    </row>
    <row r="108" spans="1:11" ht="20.100000000000001" customHeight="1" x14ac:dyDescent="0.25">
      <c r="A108">
        <f t="shared" si="6"/>
        <v>105</v>
      </c>
      <c r="D108" t="str">
        <f t="shared" si="3"/>
        <v>Iowa_Bio-Based Polymers for Use in Ashpalt</v>
      </c>
      <c r="E108">
        <f t="shared" si="4"/>
        <v>111</v>
      </c>
      <c r="F108">
        <f t="shared" si="5"/>
        <v>4.0043199999999999</v>
      </c>
      <c r="G108">
        <f>IFERROR(SEARCH($D$2,Innovations[[#This Row],[Overview of Innovation]])+ROW()/100000,"")</f>
        <v>1.00108</v>
      </c>
      <c r="H108">
        <f>IFERROR(SEARCH($D$2,Innovations[[#This Row],[Benefits]])+ROW()/100000,"")</f>
        <v>1.00108</v>
      </c>
      <c r="I108">
        <f>IFERROR(SEARCH($D$2,Innovations[[#This Row],[Innovation Name]])+ROW()/100000,"")</f>
        <v>1.00108</v>
      </c>
      <c r="J108">
        <f>IFERROR(SEARCH($D$2,Innovations[[#This Row],[Keywords]])+ROW()/100000,"")</f>
        <v>1.00108</v>
      </c>
      <c r="K108" t="str">
        <f>Innovations[[#This Row],[Innovation Name]]</f>
        <v>Iowa_Sign Truck Work Basket</v>
      </c>
    </row>
    <row r="109" spans="1:11" ht="20.100000000000001" customHeight="1" x14ac:dyDescent="0.25">
      <c r="A109">
        <f t="shared" si="6"/>
        <v>106</v>
      </c>
      <c r="D109" t="str">
        <f t="shared" si="3"/>
        <v>Iowa_Bridge Standard Plans</v>
      </c>
      <c r="E109">
        <f t="shared" si="4"/>
        <v>112</v>
      </c>
      <c r="F109">
        <f t="shared" si="5"/>
        <v>4.0043600000000001</v>
      </c>
      <c r="G109">
        <f>IFERROR(SEARCH($D$2,Innovations[[#This Row],[Overview of Innovation]])+ROW()/100000,"")</f>
        <v>1.00109</v>
      </c>
      <c r="H109">
        <f>IFERROR(SEARCH($D$2,Innovations[[#This Row],[Benefits]])+ROW()/100000,"")</f>
        <v>1.00109</v>
      </c>
      <c r="I109">
        <f>IFERROR(SEARCH($D$2,Innovations[[#This Row],[Innovation Name]])+ROW()/100000,"")</f>
        <v>1.00109</v>
      </c>
      <c r="J109">
        <f>IFERROR(SEARCH($D$2,Innovations[[#This Row],[Keywords]])+ROW()/100000,"")</f>
        <v>1.00109</v>
      </c>
      <c r="K109" t="str">
        <f>Innovations[[#This Row],[Innovation Name]]</f>
        <v>Iowa_Snow Fence Roller</v>
      </c>
    </row>
    <row r="110" spans="1:11" ht="20.100000000000001" customHeight="1" x14ac:dyDescent="0.25">
      <c r="A110">
        <f t="shared" si="6"/>
        <v>107</v>
      </c>
      <c r="D110" t="str">
        <f t="shared" si="3"/>
        <v>Iowa_Corrugated Metal Pipe Banding Tool for Social Distancing</v>
      </c>
      <c r="E110">
        <f t="shared" si="4"/>
        <v>113</v>
      </c>
      <c r="F110">
        <f t="shared" si="5"/>
        <v>4.0044000000000004</v>
      </c>
      <c r="G110">
        <f>IFERROR(SEARCH($D$2,Innovations[[#This Row],[Overview of Innovation]])+ROW()/100000,"")</f>
        <v>1.0011000000000001</v>
      </c>
      <c r="H110">
        <f>IFERROR(SEARCH($D$2,Innovations[[#This Row],[Benefits]])+ROW()/100000,"")</f>
        <v>1.0011000000000001</v>
      </c>
      <c r="I110">
        <f>IFERROR(SEARCH($D$2,Innovations[[#This Row],[Innovation Name]])+ROW()/100000,"")</f>
        <v>1.0011000000000001</v>
      </c>
      <c r="J110">
        <f>IFERROR(SEARCH($D$2,Innovations[[#This Row],[Keywords]])+ROW()/100000,"")</f>
        <v>1.0011000000000001</v>
      </c>
      <c r="K110" t="str">
        <f>Innovations[[#This Row],[Innovation Name]]</f>
        <v>Iowa_SYG Fluorescent Background for Truck Mounted Work Zone Signs</v>
      </c>
    </row>
    <row r="111" spans="1:11" ht="20.100000000000001" customHeight="1" x14ac:dyDescent="0.25">
      <c r="A111">
        <f t="shared" si="6"/>
        <v>108</v>
      </c>
      <c r="D111" t="str">
        <f t="shared" si="3"/>
        <v>Iowa_Grease Slinger</v>
      </c>
      <c r="E111">
        <f t="shared" si="4"/>
        <v>114</v>
      </c>
      <c r="F111">
        <f t="shared" si="5"/>
        <v>4.0044399999999998</v>
      </c>
      <c r="G111">
        <f>IFERROR(SEARCH($D$2,Innovations[[#This Row],[Overview of Innovation]])+ROW()/100000,"")</f>
        <v>1.0011099999999999</v>
      </c>
      <c r="H111">
        <f>IFERROR(SEARCH($D$2,Innovations[[#This Row],[Benefits]])+ROW()/100000,"")</f>
        <v>1.0011099999999999</v>
      </c>
      <c r="I111">
        <f>IFERROR(SEARCH($D$2,Innovations[[#This Row],[Innovation Name]])+ROW()/100000,"")</f>
        <v>1.0011099999999999</v>
      </c>
      <c r="J111">
        <f>IFERROR(SEARCH($D$2,Innovations[[#This Row],[Keywords]])+ROW()/100000,"")</f>
        <v>1.0011099999999999</v>
      </c>
      <c r="K111" t="str">
        <f>Innovations[[#This Row],[Innovation Name]]</f>
        <v>Kansas_Box Culvert Cleaning Attachment</v>
      </c>
    </row>
    <row r="112" spans="1:11" ht="20.100000000000001" customHeight="1" x14ac:dyDescent="0.25">
      <c r="A112">
        <f t="shared" si="6"/>
        <v>109</v>
      </c>
      <c r="D112" t="str">
        <f t="shared" si="3"/>
        <v>Iowa_Leveraging Technology to Assess ADA Compliance</v>
      </c>
      <c r="E112">
        <f t="shared" si="4"/>
        <v>115</v>
      </c>
      <c r="F112">
        <f t="shared" si="5"/>
        <v>4.00448</v>
      </c>
      <c r="G112">
        <f>IFERROR(SEARCH($D$2,Innovations[[#This Row],[Overview of Innovation]])+ROW()/100000,"")</f>
        <v>1.00112</v>
      </c>
      <c r="H112">
        <f>IFERROR(SEARCH($D$2,Innovations[[#This Row],[Benefits]])+ROW()/100000,"")</f>
        <v>1.00112</v>
      </c>
      <c r="I112">
        <f>IFERROR(SEARCH($D$2,Innovations[[#This Row],[Innovation Name]])+ROW()/100000,"")</f>
        <v>1.00112</v>
      </c>
      <c r="J112">
        <f>IFERROR(SEARCH($D$2,Innovations[[#This Row],[Keywords]])+ROW()/100000,"")</f>
        <v>1.00112</v>
      </c>
      <c r="K112" t="str">
        <f>Innovations[[#This Row],[Innovation Name]]</f>
        <v>Kansas_Portable Stop Sign</v>
      </c>
    </row>
    <row r="113" spans="1:11" ht="20.100000000000001" customHeight="1" x14ac:dyDescent="0.25">
      <c r="A113">
        <f t="shared" si="6"/>
        <v>110</v>
      </c>
      <c r="D113" t="str">
        <f t="shared" si="3"/>
        <v>Iowa_Self-Heating Electrically Conductive Concrete for Smart Snow Removal</v>
      </c>
      <c r="E113">
        <f t="shared" si="4"/>
        <v>116</v>
      </c>
      <c r="F113">
        <f t="shared" si="5"/>
        <v>4.0045200000000003</v>
      </c>
      <c r="G113">
        <f>IFERROR(SEARCH($D$2,Innovations[[#This Row],[Overview of Innovation]])+ROW()/100000,"")</f>
        <v>1.0011300000000001</v>
      </c>
      <c r="H113">
        <f>IFERROR(SEARCH($D$2,Innovations[[#This Row],[Benefits]])+ROW()/100000,"")</f>
        <v>1.0011300000000001</v>
      </c>
      <c r="I113">
        <f>IFERROR(SEARCH($D$2,Innovations[[#This Row],[Innovation Name]])+ROW()/100000,"")</f>
        <v>1.0011300000000001</v>
      </c>
      <c r="J113">
        <f>IFERROR(SEARCH($D$2,Innovations[[#This Row],[Keywords]])+ROW()/100000,"")</f>
        <v>1.0011300000000001</v>
      </c>
      <c r="K113" t="str">
        <f>Innovations[[#This Row],[Innovation Name]]</f>
        <v>Kentucky_KYTC Snow and Ice Decision Support Software</v>
      </c>
    </row>
    <row r="114" spans="1:11" ht="20.100000000000001" customHeight="1" x14ac:dyDescent="0.25">
      <c r="A114">
        <f t="shared" si="6"/>
        <v>111</v>
      </c>
      <c r="D114" t="str">
        <f t="shared" si="3"/>
        <v>Iowa_Sign Truck Work Basket</v>
      </c>
      <c r="E114">
        <f t="shared" si="4"/>
        <v>117</v>
      </c>
      <c r="F114">
        <f t="shared" si="5"/>
        <v>4.0045599999999997</v>
      </c>
      <c r="G114">
        <f>IFERROR(SEARCH($D$2,Innovations[[#This Row],[Overview of Innovation]])+ROW()/100000,"")</f>
        <v>1.0011399999999999</v>
      </c>
      <c r="H114">
        <f>IFERROR(SEARCH($D$2,Innovations[[#This Row],[Benefits]])+ROW()/100000,"")</f>
        <v>1.0011399999999999</v>
      </c>
      <c r="I114">
        <f>IFERROR(SEARCH($D$2,Innovations[[#This Row],[Innovation Name]])+ROW()/100000,"")</f>
        <v>1.0011399999999999</v>
      </c>
      <c r="J114">
        <f>IFERROR(SEARCH($D$2,Innovations[[#This Row],[Keywords]])+ROW()/100000,"")</f>
        <v>1.0011399999999999</v>
      </c>
      <c r="K114" t="str">
        <f>Innovations[[#This Row],[Innovation Name]]</f>
        <v>Kentucky_LiDAR Data Collection / Evaluation of Pavement Elevations</v>
      </c>
    </row>
    <row r="115" spans="1:11" ht="20.100000000000001" customHeight="1" x14ac:dyDescent="0.25">
      <c r="A115">
        <f t="shared" si="6"/>
        <v>112</v>
      </c>
      <c r="D115" t="str">
        <f t="shared" si="3"/>
        <v>Iowa_Snow Fence Roller</v>
      </c>
      <c r="E115">
        <f t="shared" si="4"/>
        <v>118</v>
      </c>
      <c r="F115">
        <f t="shared" si="5"/>
        <v>4.0045999999999999</v>
      </c>
      <c r="G115">
        <f>IFERROR(SEARCH($D$2,Innovations[[#This Row],[Overview of Innovation]])+ROW()/100000,"")</f>
        <v>1.00115</v>
      </c>
      <c r="H115">
        <f>IFERROR(SEARCH($D$2,Innovations[[#This Row],[Benefits]])+ROW()/100000,"")</f>
        <v>1.00115</v>
      </c>
      <c r="I115">
        <f>IFERROR(SEARCH($D$2,Innovations[[#This Row],[Innovation Name]])+ROW()/100000,"")</f>
        <v>1.00115</v>
      </c>
      <c r="J115">
        <f>IFERROR(SEARCH($D$2,Innovations[[#This Row],[Keywords]])+ROW()/100000,"")</f>
        <v>1.00115</v>
      </c>
      <c r="K115" t="str">
        <f>Innovations[[#This Row],[Innovation Name]]</f>
        <v>Louisiana_The Rutbuster</v>
      </c>
    </row>
    <row r="116" spans="1:11" ht="20.100000000000001" customHeight="1" x14ac:dyDescent="0.25">
      <c r="A116">
        <f t="shared" si="6"/>
        <v>113</v>
      </c>
      <c r="D116" t="str">
        <f t="shared" si="3"/>
        <v>Iowa_SYG Fluorescent Background for Truck Mounted Work Zone Signs</v>
      </c>
      <c r="E116">
        <f t="shared" si="4"/>
        <v>119</v>
      </c>
      <c r="F116">
        <f t="shared" si="5"/>
        <v>4.0046400000000002</v>
      </c>
      <c r="G116">
        <f>IFERROR(SEARCH($D$2,Innovations[[#This Row],[Overview of Innovation]])+ROW()/100000,"")</f>
        <v>1.00116</v>
      </c>
      <c r="H116">
        <f>IFERROR(SEARCH($D$2,Innovations[[#This Row],[Benefits]])+ROW()/100000,"")</f>
        <v>1.00116</v>
      </c>
      <c r="I116">
        <f>IFERROR(SEARCH($D$2,Innovations[[#This Row],[Innovation Name]])+ROW()/100000,"")</f>
        <v>1.00116</v>
      </c>
      <c r="J116">
        <f>IFERROR(SEARCH($D$2,Innovations[[#This Row],[Keywords]])+ROW()/100000,"")</f>
        <v>1.00116</v>
      </c>
      <c r="K116" t="str">
        <f>Innovations[[#This Row],[Innovation Name]]</f>
        <v>Maine_Composite Arch Bridge System</v>
      </c>
    </row>
    <row r="117" spans="1:11" ht="20.100000000000001" customHeight="1" x14ac:dyDescent="0.25">
      <c r="A117">
        <f t="shared" si="6"/>
        <v>114</v>
      </c>
      <c r="D117" t="str">
        <f t="shared" si="3"/>
        <v>Kansas_Box Culvert Cleaning Attachment</v>
      </c>
      <c r="E117">
        <f t="shared" si="4"/>
        <v>120</v>
      </c>
      <c r="F117">
        <f t="shared" si="5"/>
        <v>4.0046799999999996</v>
      </c>
      <c r="G117">
        <f>IFERROR(SEARCH($D$2,Innovations[[#This Row],[Overview of Innovation]])+ROW()/100000,"")</f>
        <v>1.0011699999999999</v>
      </c>
      <c r="H117">
        <f>IFERROR(SEARCH($D$2,Innovations[[#This Row],[Benefits]])+ROW()/100000,"")</f>
        <v>1.0011699999999999</v>
      </c>
      <c r="I117">
        <f>IFERROR(SEARCH($D$2,Innovations[[#This Row],[Innovation Name]])+ROW()/100000,"")</f>
        <v>1.0011699999999999</v>
      </c>
      <c r="J117">
        <f>IFERROR(SEARCH($D$2,Innovations[[#This Row],[Keywords]])+ROW()/100000,"")</f>
        <v>1.0011699999999999</v>
      </c>
      <c r="K117" t="str">
        <f>Innovations[[#This Row],[Innovation Name]]</f>
        <v>Maine_Composite Tub Girder System for Mid-size Bridge Spans</v>
      </c>
    </row>
    <row r="118" spans="1:11" ht="20.100000000000001" customHeight="1" x14ac:dyDescent="0.25">
      <c r="A118">
        <f t="shared" si="6"/>
        <v>115</v>
      </c>
      <c r="D118" t="str">
        <f t="shared" si="3"/>
        <v>Kansas_Portable Stop Sign</v>
      </c>
      <c r="E118">
        <f t="shared" si="4"/>
        <v>121</v>
      </c>
      <c r="F118">
        <f t="shared" si="5"/>
        <v>4.0047199999999998</v>
      </c>
      <c r="G118">
        <f>IFERROR(SEARCH($D$2,Innovations[[#This Row],[Overview of Innovation]])+ROW()/100000,"")</f>
        <v>1.00118</v>
      </c>
      <c r="H118">
        <f>IFERROR(SEARCH($D$2,Innovations[[#This Row],[Benefits]])+ROW()/100000,"")</f>
        <v>1.00118</v>
      </c>
      <c r="I118">
        <f>IFERROR(SEARCH($D$2,Innovations[[#This Row],[Innovation Name]])+ROW()/100000,"")</f>
        <v>1.00118</v>
      </c>
      <c r="J118">
        <f>IFERROR(SEARCH($D$2,Innovations[[#This Row],[Keywords]])+ROW()/100000,"")</f>
        <v>1.00118</v>
      </c>
      <c r="K118" t="str">
        <f>Innovations[[#This Row],[Innovation Name]]</f>
        <v>Maine_Congestion Avoidance using probe data</v>
      </c>
    </row>
    <row r="119" spans="1:11" ht="20.100000000000001" customHeight="1" x14ac:dyDescent="0.25">
      <c r="A119">
        <f t="shared" si="6"/>
        <v>116</v>
      </c>
      <c r="D119" t="str">
        <f t="shared" si="3"/>
        <v>Kentucky_KYTC Snow and Ice Decision Support Software</v>
      </c>
      <c r="E119">
        <f t="shared" si="4"/>
        <v>122</v>
      </c>
      <c r="F119">
        <f t="shared" si="5"/>
        <v>4.0047600000000001</v>
      </c>
      <c r="G119">
        <f>IFERROR(SEARCH($D$2,Innovations[[#This Row],[Overview of Innovation]])+ROW()/100000,"")</f>
        <v>1.00119</v>
      </c>
      <c r="H119">
        <f>IFERROR(SEARCH($D$2,Innovations[[#This Row],[Benefits]])+ROW()/100000,"")</f>
        <v>1.00119</v>
      </c>
      <c r="I119">
        <f>IFERROR(SEARCH($D$2,Innovations[[#This Row],[Innovation Name]])+ROW()/100000,"")</f>
        <v>1.00119</v>
      </c>
      <c r="J119">
        <f>IFERROR(SEARCH($D$2,Innovations[[#This Row],[Keywords]])+ROW()/100000,"")</f>
        <v>1.00119</v>
      </c>
      <c r="K119" t="str">
        <f>Innovations[[#This Row],[Innovation Name]]</f>
        <v>Maine_FRP Composite Bridge Drains</v>
      </c>
    </row>
    <row r="120" spans="1:11" ht="20.100000000000001" customHeight="1" x14ac:dyDescent="0.25">
      <c r="A120">
        <f t="shared" si="6"/>
        <v>117</v>
      </c>
      <c r="D120" t="str">
        <f t="shared" si="3"/>
        <v>Kentucky_LiDAR Data Collection / Evaluation of Pavement Elevations</v>
      </c>
      <c r="E120">
        <f t="shared" si="4"/>
        <v>123</v>
      </c>
      <c r="F120">
        <f t="shared" si="5"/>
        <v>4.0048000000000004</v>
      </c>
      <c r="G120">
        <f>IFERROR(SEARCH($D$2,Innovations[[#This Row],[Overview of Innovation]])+ROW()/100000,"")</f>
        <v>1.0012000000000001</v>
      </c>
      <c r="H120">
        <f>IFERROR(SEARCH($D$2,Innovations[[#This Row],[Benefits]])+ROW()/100000,"")</f>
        <v>1.0012000000000001</v>
      </c>
      <c r="I120">
        <f>IFERROR(SEARCH($D$2,Innovations[[#This Row],[Innovation Name]])+ROW()/100000,"")</f>
        <v>1.0012000000000001</v>
      </c>
      <c r="J120">
        <f>IFERROR(SEARCH($D$2,Innovations[[#This Row],[Keywords]])+ROW()/100000,"")</f>
        <v>1.0012000000000001</v>
      </c>
      <c r="K120" t="str">
        <f>Innovations[[#This Row],[Innovation Name]]</f>
        <v>Maine_Guardrail ends - Education and Training</v>
      </c>
    </row>
    <row r="121" spans="1:11" ht="20.100000000000001" customHeight="1" x14ac:dyDescent="0.25">
      <c r="A121">
        <f t="shared" si="6"/>
        <v>118</v>
      </c>
      <c r="D121" t="str">
        <f t="shared" si="3"/>
        <v>Louisiana_The Rutbuster</v>
      </c>
      <c r="E121">
        <f t="shared" si="4"/>
        <v>124</v>
      </c>
      <c r="F121">
        <f t="shared" si="5"/>
        <v>4.0048399999999997</v>
      </c>
      <c r="G121">
        <f>IFERROR(SEARCH($D$2,Innovations[[#This Row],[Overview of Innovation]])+ROW()/100000,"")</f>
        <v>1.0012099999999999</v>
      </c>
      <c r="H121">
        <f>IFERROR(SEARCH($D$2,Innovations[[#This Row],[Benefits]])+ROW()/100000,"")</f>
        <v>1.0012099999999999</v>
      </c>
      <c r="I121">
        <f>IFERROR(SEARCH($D$2,Innovations[[#This Row],[Innovation Name]])+ROW()/100000,"")</f>
        <v>1.0012099999999999</v>
      </c>
      <c r="J121">
        <f>IFERROR(SEARCH($D$2,Innovations[[#This Row],[Keywords]])+ROW()/100000,"")</f>
        <v>1.0012099999999999</v>
      </c>
      <c r="K121" t="str">
        <f>Innovations[[#This Row],[Innovation Name]]</f>
        <v>Maine_Innovative Culvert Diffuser to Improve Insitu Pipe Stream Flow</v>
      </c>
    </row>
    <row r="122" spans="1:11" ht="20.100000000000001" customHeight="1" x14ac:dyDescent="0.25">
      <c r="A122">
        <f t="shared" si="6"/>
        <v>119</v>
      </c>
      <c r="D122" t="str">
        <f t="shared" si="3"/>
        <v>Maine_Composite Arch Bridge System</v>
      </c>
      <c r="E122">
        <f t="shared" si="4"/>
        <v>125</v>
      </c>
      <c r="F122">
        <f t="shared" si="5"/>
        <v>4.00488</v>
      </c>
      <c r="G122">
        <f>IFERROR(SEARCH($D$2,Innovations[[#This Row],[Overview of Innovation]])+ROW()/100000,"")</f>
        <v>1.00122</v>
      </c>
      <c r="H122">
        <f>IFERROR(SEARCH($D$2,Innovations[[#This Row],[Benefits]])+ROW()/100000,"")</f>
        <v>1.00122</v>
      </c>
      <c r="I122">
        <f>IFERROR(SEARCH($D$2,Innovations[[#This Row],[Innovation Name]])+ROW()/100000,"")</f>
        <v>1.00122</v>
      </c>
      <c r="J122">
        <f>IFERROR(SEARCH($D$2,Innovations[[#This Row],[Keywords]])+ROW()/100000,"")</f>
        <v>1.00122</v>
      </c>
      <c r="K122" t="str">
        <f>Innovations[[#This Row],[Innovation Name]]</f>
        <v>Maine_Road Weather Temperature Phone App for Winter Storms</v>
      </c>
    </row>
    <row r="123" spans="1:11" ht="20.100000000000001" customHeight="1" x14ac:dyDescent="0.25">
      <c r="A123">
        <f t="shared" si="6"/>
        <v>120</v>
      </c>
      <c r="D123" t="str">
        <f t="shared" si="3"/>
        <v>Maine_Composite Tub Girder System for Mid-size Bridge Spans</v>
      </c>
      <c r="E123">
        <f t="shared" si="4"/>
        <v>126</v>
      </c>
      <c r="F123">
        <f t="shared" si="5"/>
        <v>4.0049200000000003</v>
      </c>
      <c r="G123">
        <f>IFERROR(SEARCH($D$2,Innovations[[#This Row],[Overview of Innovation]])+ROW()/100000,"")</f>
        <v>1.0012300000000001</v>
      </c>
      <c r="H123">
        <f>IFERROR(SEARCH($D$2,Innovations[[#This Row],[Benefits]])+ROW()/100000,"")</f>
        <v>1.0012300000000001</v>
      </c>
      <c r="I123">
        <f>IFERROR(SEARCH($D$2,Innovations[[#This Row],[Innovation Name]])+ROW()/100000,"")</f>
        <v>1.0012300000000001</v>
      </c>
      <c r="J123">
        <f>IFERROR(SEARCH($D$2,Innovations[[#This Row],[Keywords]])+ROW()/100000,"")</f>
        <v>1.0012300000000001</v>
      </c>
      <c r="K123" t="str">
        <f>Innovations[[#This Row],[Innovation Name]]</f>
        <v>Maine_Underwater FRP Wrap</v>
      </c>
    </row>
    <row r="124" spans="1:11" ht="20.100000000000001" customHeight="1" x14ac:dyDescent="0.25">
      <c r="A124">
        <f t="shared" si="6"/>
        <v>121</v>
      </c>
      <c r="D124" t="str">
        <f t="shared" si="3"/>
        <v>Maine_Congestion Avoidance using probe data</v>
      </c>
      <c r="E124">
        <f t="shared" si="4"/>
        <v>127</v>
      </c>
      <c r="F124">
        <f t="shared" si="5"/>
        <v>4.0049599999999996</v>
      </c>
      <c r="G124">
        <f>IFERROR(SEARCH($D$2,Innovations[[#This Row],[Overview of Innovation]])+ROW()/100000,"")</f>
        <v>1.0012399999999999</v>
      </c>
      <c r="H124">
        <f>IFERROR(SEARCH($D$2,Innovations[[#This Row],[Benefits]])+ROW()/100000,"")</f>
        <v>1.0012399999999999</v>
      </c>
      <c r="I124">
        <f>IFERROR(SEARCH($D$2,Innovations[[#This Row],[Innovation Name]])+ROW()/100000,"")</f>
        <v>1.0012399999999999</v>
      </c>
      <c r="J124">
        <f>IFERROR(SEARCH($D$2,Innovations[[#This Row],[Keywords]])+ROW()/100000,"")</f>
        <v>1.0012399999999999</v>
      </c>
      <c r="K124" t="str">
        <f>Innovations[[#This Row],[Innovation Name]]</f>
        <v>Maryland_Lightweight Deflectometer QA-QC Tool</v>
      </c>
    </row>
    <row r="125" spans="1:11" ht="20.100000000000001" customHeight="1" x14ac:dyDescent="0.25">
      <c r="A125">
        <f t="shared" si="6"/>
        <v>122</v>
      </c>
      <c r="D125" t="str">
        <f t="shared" si="3"/>
        <v>Maine_FRP Composite Bridge Drains</v>
      </c>
      <c r="E125">
        <f t="shared" si="4"/>
        <v>128</v>
      </c>
      <c r="F125">
        <f t="shared" si="5"/>
        <v>4.0049999999999999</v>
      </c>
      <c r="G125">
        <f>IFERROR(SEARCH($D$2,Innovations[[#This Row],[Overview of Innovation]])+ROW()/100000,"")</f>
        <v>1.00125</v>
      </c>
      <c r="H125">
        <f>IFERROR(SEARCH($D$2,Innovations[[#This Row],[Benefits]])+ROW()/100000,"")</f>
        <v>1.00125</v>
      </c>
      <c r="I125">
        <f>IFERROR(SEARCH($D$2,Innovations[[#This Row],[Innovation Name]])+ROW()/100000,"")</f>
        <v>1.00125</v>
      </c>
      <c r="J125">
        <f>IFERROR(SEARCH($D$2,Innovations[[#This Row],[Keywords]])+ROW()/100000,"")</f>
        <v>1.00125</v>
      </c>
      <c r="K125" t="str">
        <f>Innovations[[#This Row],[Innovation Name]]</f>
        <v xml:space="preserve">Maryland_MDOT Operations Dashboard </v>
      </c>
    </row>
    <row r="126" spans="1:11" ht="20.100000000000001" customHeight="1" x14ac:dyDescent="0.25">
      <c r="A126">
        <f t="shared" si="6"/>
        <v>123</v>
      </c>
      <c r="D126" t="str">
        <f t="shared" si="3"/>
        <v>Maine_Guardrail ends - Education and Training</v>
      </c>
      <c r="E126">
        <f t="shared" si="4"/>
        <v>129</v>
      </c>
      <c r="F126">
        <f t="shared" si="5"/>
        <v>4.0050400000000002</v>
      </c>
      <c r="G126">
        <f>IFERROR(SEARCH($D$2,Innovations[[#This Row],[Overview of Innovation]])+ROW()/100000,"")</f>
        <v>1.00126</v>
      </c>
      <c r="H126">
        <f>IFERROR(SEARCH($D$2,Innovations[[#This Row],[Benefits]])+ROW()/100000,"")</f>
        <v>1.00126</v>
      </c>
      <c r="I126">
        <f>IFERROR(SEARCH($D$2,Innovations[[#This Row],[Innovation Name]])+ROW()/100000,"")</f>
        <v>1.00126</v>
      </c>
      <c r="J126">
        <f>IFERROR(SEARCH($D$2,Innovations[[#This Row],[Keywords]])+ROW()/100000,"")</f>
        <v>1.00126</v>
      </c>
      <c r="K126" t="str">
        <f>Innovations[[#This Row],[Innovation Name]]</f>
        <v>Maryland_Mobile Advanced Road Weather Information Sensor Pilot Program</v>
      </c>
    </row>
    <row r="127" spans="1:11" ht="20.100000000000001" customHeight="1" x14ac:dyDescent="0.25">
      <c r="A127">
        <f t="shared" si="6"/>
        <v>124</v>
      </c>
      <c r="D127" t="str">
        <f t="shared" si="3"/>
        <v>Maine_Innovative Culvert Diffuser to Improve Insitu Pipe Stream Flow</v>
      </c>
      <c r="E127">
        <f t="shared" si="4"/>
        <v>130</v>
      </c>
      <c r="F127">
        <f t="shared" si="5"/>
        <v>4.0050800000000004</v>
      </c>
      <c r="G127">
        <f>IFERROR(SEARCH($D$2,Innovations[[#This Row],[Overview of Innovation]])+ROW()/100000,"")</f>
        <v>1.0012700000000001</v>
      </c>
      <c r="H127">
        <f>IFERROR(SEARCH($D$2,Innovations[[#This Row],[Benefits]])+ROW()/100000,"")</f>
        <v>1.0012700000000001</v>
      </c>
      <c r="I127">
        <f>IFERROR(SEARCH($D$2,Innovations[[#This Row],[Innovation Name]])+ROW()/100000,"")</f>
        <v>1.0012700000000001</v>
      </c>
      <c r="J127">
        <f>IFERROR(SEARCH($D$2,Innovations[[#This Row],[Keywords]])+ROW()/100000,"")</f>
        <v>1.0012700000000001</v>
      </c>
      <c r="K127" t="str">
        <f>Innovations[[#This Row],[Innovation Name]]</f>
        <v>Maryland_Sea Curb Design-Dundalk Marine Terminal</v>
      </c>
    </row>
    <row r="128" spans="1:11" ht="20.100000000000001" customHeight="1" x14ac:dyDescent="0.25">
      <c r="A128">
        <f t="shared" si="6"/>
        <v>125</v>
      </c>
      <c r="D128" t="str">
        <f t="shared" si="3"/>
        <v>Maine_Road Weather Temperature Phone App for Winter Storms</v>
      </c>
      <c r="E128">
        <f t="shared" si="4"/>
        <v>131</v>
      </c>
      <c r="F128">
        <f t="shared" si="5"/>
        <v>4.0051199999999998</v>
      </c>
      <c r="G128">
        <f>IFERROR(SEARCH($D$2,Innovations[[#This Row],[Overview of Innovation]])+ROW()/100000,"")</f>
        <v>1.0012799999999999</v>
      </c>
      <c r="H128">
        <f>IFERROR(SEARCH($D$2,Innovations[[#This Row],[Benefits]])+ROW()/100000,"")</f>
        <v>1.0012799999999999</v>
      </c>
      <c r="I128">
        <f>IFERROR(SEARCH($D$2,Innovations[[#This Row],[Innovation Name]])+ROW()/100000,"")</f>
        <v>1.0012799999999999</v>
      </c>
      <c r="J128">
        <f>IFERROR(SEARCH($D$2,Innovations[[#This Row],[Keywords]])+ROW()/100000,"")</f>
        <v>1.0012799999999999</v>
      </c>
      <c r="K128" t="str">
        <f>Innovations[[#This Row],[Innovation Name]]</f>
        <v>Maryland_Unmanned Aerial Systems for Emergency Geologic Analysis</v>
      </c>
    </row>
    <row r="129" spans="1:11" ht="20.100000000000001" customHeight="1" x14ac:dyDescent="0.25">
      <c r="A129">
        <f t="shared" si="6"/>
        <v>126</v>
      </c>
      <c r="D129" t="str">
        <f t="shared" si="3"/>
        <v>Maine_Underwater FRP Wrap</v>
      </c>
      <c r="E129">
        <f t="shared" si="4"/>
        <v>132</v>
      </c>
      <c r="F129">
        <f t="shared" si="5"/>
        <v>4.0051600000000001</v>
      </c>
      <c r="G129">
        <f>IFERROR(SEARCH($D$2,Innovations[[#This Row],[Overview of Innovation]])+ROW()/100000,"")</f>
        <v>1.00129</v>
      </c>
      <c r="H129">
        <f>IFERROR(SEARCH($D$2,Innovations[[#This Row],[Benefits]])+ROW()/100000,"")</f>
        <v>1.00129</v>
      </c>
      <c r="I129">
        <f>IFERROR(SEARCH($D$2,Innovations[[#This Row],[Innovation Name]])+ROW()/100000,"")</f>
        <v>1.00129</v>
      </c>
      <c r="J129">
        <f>IFERROR(SEARCH($D$2,Innovations[[#This Row],[Keywords]])+ROW()/100000,"")</f>
        <v>1.00129</v>
      </c>
      <c r="K129" t="str">
        <f>Innovations[[#This Row],[Innovation Name]]</f>
        <v>MassDOT_Laboratory Information Materials Management System (LIMMS) with RFID</v>
      </c>
    </row>
    <row r="130" spans="1:11" ht="20.100000000000001" customHeight="1" x14ac:dyDescent="0.25">
      <c r="A130">
        <f t="shared" si="6"/>
        <v>127</v>
      </c>
      <c r="D130" t="str">
        <f t="shared" si="3"/>
        <v>Maryland_Lightweight Deflectometer QA-QC Tool</v>
      </c>
      <c r="E130">
        <f t="shared" si="4"/>
        <v>133</v>
      </c>
      <c r="F130">
        <f t="shared" si="5"/>
        <v>4.0052000000000003</v>
      </c>
      <c r="G130">
        <f>IFERROR(SEARCH($D$2,Innovations[[#This Row],[Overview of Innovation]])+ROW()/100000,"")</f>
        <v>1.0013000000000001</v>
      </c>
      <c r="H130">
        <f>IFERROR(SEARCH($D$2,Innovations[[#This Row],[Benefits]])+ROW()/100000,"")</f>
        <v>1.0013000000000001</v>
      </c>
      <c r="I130">
        <f>IFERROR(SEARCH($D$2,Innovations[[#This Row],[Innovation Name]])+ROW()/100000,"")</f>
        <v>1.0013000000000001</v>
      </c>
      <c r="J130">
        <f>IFERROR(SEARCH($D$2,Innovations[[#This Row],[Keywords]])+ROW()/100000,"")</f>
        <v>1.0013000000000001</v>
      </c>
      <c r="K130" t="str">
        <f>Innovations[[#This Row],[Innovation Name]]</f>
        <v>MassDOT_Public Involvement Management Application (PIMA)</v>
      </c>
    </row>
    <row r="131" spans="1:11" ht="20.100000000000001" customHeight="1" x14ac:dyDescent="0.25">
      <c r="A131">
        <f t="shared" si="6"/>
        <v>128</v>
      </c>
      <c r="D131" t="str">
        <f t="shared" si="3"/>
        <v xml:space="preserve">Maryland_MDOT Operations Dashboard </v>
      </c>
      <c r="E131">
        <f t="shared" si="4"/>
        <v>134</v>
      </c>
      <c r="F131">
        <f t="shared" si="5"/>
        <v>4.0052399999999997</v>
      </c>
      <c r="G131">
        <f>IFERROR(SEARCH($D$2,Innovations[[#This Row],[Overview of Innovation]])+ROW()/100000,"")</f>
        <v>1.0013099999999999</v>
      </c>
      <c r="H131">
        <f>IFERROR(SEARCH($D$2,Innovations[[#This Row],[Benefits]])+ROW()/100000,"")</f>
        <v>1.0013099999999999</v>
      </c>
      <c r="I131">
        <f>IFERROR(SEARCH($D$2,Innovations[[#This Row],[Innovation Name]])+ROW()/100000,"")</f>
        <v>1.0013099999999999</v>
      </c>
      <c r="J131">
        <f>IFERROR(SEARCH($D$2,Innovations[[#This Row],[Keywords]])+ROW()/100000,"")</f>
        <v>1.0013099999999999</v>
      </c>
      <c r="K131" t="str">
        <f>Innovations[[#This Row],[Innovation Name]]</f>
        <v>MassDOT_Rivers &amp; Roads Training Program, Integration of Fluvial Geomorphology into Project Development</v>
      </c>
    </row>
    <row r="132" spans="1:11" ht="20.100000000000001" customHeight="1" x14ac:dyDescent="0.25">
      <c r="A132">
        <f t="shared" si="6"/>
        <v>129</v>
      </c>
      <c r="D132" t="str">
        <f t="shared" si="3"/>
        <v>Maryland_Mobile Advanced Road Weather Information Sensor Pilot Program</v>
      </c>
      <c r="E132">
        <f t="shared" si="4"/>
        <v>135</v>
      </c>
      <c r="F132">
        <f t="shared" si="5"/>
        <v>4.00528</v>
      </c>
      <c r="G132">
        <f>IFERROR(SEARCH($D$2,Innovations[[#This Row],[Overview of Innovation]])+ROW()/100000,"")</f>
        <v>1.00132</v>
      </c>
      <c r="H132">
        <f>IFERROR(SEARCH($D$2,Innovations[[#This Row],[Benefits]])+ROW()/100000,"")</f>
        <v>1.00132</v>
      </c>
      <c r="I132">
        <f>IFERROR(SEARCH($D$2,Innovations[[#This Row],[Innovation Name]])+ROW()/100000,"")</f>
        <v>1.00132</v>
      </c>
      <c r="J132">
        <f>IFERROR(SEARCH($D$2,Innovations[[#This Row],[Keywords]])+ROW()/100000,"")</f>
        <v>1.00132</v>
      </c>
      <c r="K132" t="str">
        <f>Innovations[[#This Row],[Innovation Name]]</f>
        <v>Michigan_Cold In-Place Recycling with Double Chip Seal</v>
      </c>
    </row>
    <row r="133" spans="1:11" ht="20.100000000000001" customHeight="1" x14ac:dyDescent="0.25">
      <c r="A133">
        <f t="shared" si="6"/>
        <v>130</v>
      </c>
      <c r="D133" t="str">
        <f t="shared" ref="D133:D196" si="7">IFERROR(VLOOKUP(A133,$E$4:$K$319,7,FALSE),"")</f>
        <v>Maryland_Sea Curb Design-Dundalk Marine Terminal</v>
      </c>
      <c r="E133">
        <f t="shared" ref="E133:E196" si="8">IFERROR(RANK(F133,$F$4:$F$319,1),"")</f>
        <v>136</v>
      </c>
      <c r="F133">
        <f t="shared" ref="F133:F196" si="9">IF(SUM(G133:J133)=0," ",SUM(G133:J133))</f>
        <v>4.0053200000000002</v>
      </c>
      <c r="G133">
        <f>IFERROR(SEARCH($D$2,Innovations[[#This Row],[Overview of Innovation]])+ROW()/100000,"")</f>
        <v>1.0013300000000001</v>
      </c>
      <c r="H133">
        <f>IFERROR(SEARCH($D$2,Innovations[[#This Row],[Benefits]])+ROW()/100000,"")</f>
        <v>1.0013300000000001</v>
      </c>
      <c r="I133">
        <f>IFERROR(SEARCH($D$2,Innovations[[#This Row],[Innovation Name]])+ROW()/100000,"")</f>
        <v>1.0013300000000001</v>
      </c>
      <c r="J133">
        <f>IFERROR(SEARCH($D$2,Innovations[[#This Row],[Keywords]])+ROW()/100000,"")</f>
        <v>1.0013300000000001</v>
      </c>
      <c r="K133" t="str">
        <f>Innovations[[#This Row],[Innovation Name]]</f>
        <v>Michigan_Culvert Invert Lining</v>
      </c>
    </row>
    <row r="134" spans="1:11" ht="20.100000000000001" customHeight="1" x14ac:dyDescent="0.25">
      <c r="A134">
        <f t="shared" si="6"/>
        <v>131</v>
      </c>
      <c r="D134" t="str">
        <f t="shared" si="7"/>
        <v>Maryland_Unmanned Aerial Systems for Emergency Geologic Analysis</v>
      </c>
      <c r="E134">
        <f t="shared" si="8"/>
        <v>137</v>
      </c>
      <c r="F134">
        <f t="shared" si="9"/>
        <v>4.0053599999999996</v>
      </c>
      <c r="G134">
        <f>IFERROR(SEARCH($D$2,Innovations[[#This Row],[Overview of Innovation]])+ROW()/100000,"")</f>
        <v>1.0013399999999999</v>
      </c>
      <c r="H134">
        <f>IFERROR(SEARCH($D$2,Innovations[[#This Row],[Benefits]])+ROW()/100000,"")</f>
        <v>1.0013399999999999</v>
      </c>
      <c r="I134">
        <f>IFERROR(SEARCH($D$2,Innovations[[#This Row],[Innovation Name]])+ROW()/100000,"")</f>
        <v>1.0013399999999999</v>
      </c>
      <c r="J134">
        <f>IFERROR(SEARCH($D$2,Innovations[[#This Row],[Keywords]])+ROW()/100000,"")</f>
        <v>1.0013399999999999</v>
      </c>
      <c r="K134" t="str">
        <f>Innovations[[#This Row],[Innovation Name]]</f>
        <v>Michigan_Gateway Treatment for Pedestrian Crossings</v>
      </c>
    </row>
    <row r="135" spans="1:11" ht="20.100000000000001" customHeight="1" x14ac:dyDescent="0.25">
      <c r="A135">
        <f t="shared" si="6"/>
        <v>132</v>
      </c>
      <c r="D135" t="str">
        <f t="shared" si="7"/>
        <v>MassDOT_Laboratory Information Materials Management System (LIMMS) with RFID</v>
      </c>
      <c r="E135">
        <f t="shared" si="8"/>
        <v>138</v>
      </c>
      <c r="F135">
        <f t="shared" si="9"/>
        <v>4.0053999999999998</v>
      </c>
      <c r="G135">
        <f>IFERROR(SEARCH($D$2,Innovations[[#This Row],[Overview of Innovation]])+ROW()/100000,"")</f>
        <v>1.00135</v>
      </c>
      <c r="H135">
        <f>IFERROR(SEARCH($D$2,Innovations[[#This Row],[Benefits]])+ROW()/100000,"")</f>
        <v>1.00135</v>
      </c>
      <c r="I135">
        <f>IFERROR(SEARCH($D$2,Innovations[[#This Row],[Innovation Name]])+ROW()/100000,"")</f>
        <v>1.00135</v>
      </c>
      <c r="J135">
        <f>IFERROR(SEARCH($D$2,Innovations[[#This Row],[Keywords]])+ROW()/100000,"")</f>
        <v>1.00135</v>
      </c>
      <c r="K135" t="str">
        <f>Innovations[[#This Row],[Innovation Name]]</f>
        <v>Michigan_Hitch-Mounted Digital Message Signs</v>
      </c>
    </row>
    <row r="136" spans="1:11" ht="20.100000000000001" customHeight="1" x14ac:dyDescent="0.25">
      <c r="A136">
        <f t="shared" si="6"/>
        <v>133</v>
      </c>
      <c r="D136" t="str">
        <f t="shared" si="7"/>
        <v>MassDOT_Public Involvement Management Application (PIMA)</v>
      </c>
      <c r="E136">
        <f t="shared" si="8"/>
        <v>139</v>
      </c>
      <c r="F136">
        <f t="shared" si="9"/>
        <v>4.0054400000000001</v>
      </c>
      <c r="G136">
        <f>IFERROR(SEARCH($D$2,Innovations[[#This Row],[Overview of Innovation]])+ROW()/100000,"")</f>
        <v>1.00136</v>
      </c>
      <c r="H136">
        <f>IFERROR(SEARCH($D$2,Innovations[[#This Row],[Benefits]])+ROW()/100000,"")</f>
        <v>1.00136</v>
      </c>
      <c r="I136">
        <f>IFERROR(SEARCH($D$2,Innovations[[#This Row],[Innovation Name]])+ROW()/100000,"")</f>
        <v>1.00136</v>
      </c>
      <c r="J136">
        <f>IFERROR(SEARCH($D$2,Innovations[[#This Row],[Keywords]])+ROW()/100000,"")</f>
        <v>1.00136</v>
      </c>
      <c r="K136" t="str">
        <f>Innovations[[#This Row],[Innovation Name]]</f>
        <v>Michigan_Mumble Strips</v>
      </c>
    </row>
    <row r="137" spans="1:11" ht="20.100000000000001" customHeight="1" x14ac:dyDescent="0.25">
      <c r="A137">
        <f t="shared" si="6"/>
        <v>134</v>
      </c>
      <c r="D137" t="str">
        <f t="shared" si="7"/>
        <v>MassDOT_Rivers &amp; Roads Training Program, Integration of Fluvial Geomorphology into Project Development</v>
      </c>
      <c r="E137">
        <f t="shared" si="8"/>
        <v>140</v>
      </c>
      <c r="F137">
        <f t="shared" si="9"/>
        <v>4.0054800000000004</v>
      </c>
      <c r="G137">
        <f>IFERROR(SEARCH($D$2,Innovations[[#This Row],[Overview of Innovation]])+ROW()/100000,"")</f>
        <v>1.0013700000000001</v>
      </c>
      <c r="H137">
        <f>IFERROR(SEARCH($D$2,Innovations[[#This Row],[Benefits]])+ROW()/100000,"")</f>
        <v>1.0013700000000001</v>
      </c>
      <c r="I137">
        <f>IFERROR(SEARCH($D$2,Innovations[[#This Row],[Innovation Name]])+ROW()/100000,"")</f>
        <v>1.0013700000000001</v>
      </c>
      <c r="J137">
        <f>IFERROR(SEARCH($D$2,Innovations[[#This Row],[Keywords]])+ROW()/100000,"")</f>
        <v>1.0013700000000001</v>
      </c>
      <c r="K137" t="str">
        <f>Innovations[[#This Row],[Innovation Name]]</f>
        <v>Michigan_Online Survey Tool - A2 Open City Hall</v>
      </c>
    </row>
    <row r="138" spans="1:11" ht="20.100000000000001" customHeight="1" x14ac:dyDescent="0.25">
      <c r="A138">
        <f t="shared" si="6"/>
        <v>135</v>
      </c>
      <c r="D138" t="str">
        <f t="shared" si="7"/>
        <v>Michigan_Cold In-Place Recycling with Double Chip Seal</v>
      </c>
      <c r="E138">
        <f t="shared" si="8"/>
        <v>141</v>
      </c>
      <c r="F138">
        <f t="shared" si="9"/>
        <v>4.0055199999999997</v>
      </c>
      <c r="G138">
        <f>IFERROR(SEARCH($D$2,Innovations[[#This Row],[Overview of Innovation]])+ROW()/100000,"")</f>
        <v>1.0013799999999999</v>
      </c>
      <c r="H138">
        <f>IFERROR(SEARCH($D$2,Innovations[[#This Row],[Benefits]])+ROW()/100000,"")</f>
        <v>1.0013799999999999</v>
      </c>
      <c r="I138">
        <f>IFERROR(SEARCH($D$2,Innovations[[#This Row],[Innovation Name]])+ROW()/100000,"")</f>
        <v>1.0013799999999999</v>
      </c>
      <c r="J138">
        <f>IFERROR(SEARCH($D$2,Innovations[[#This Row],[Keywords]])+ROW()/100000,"")</f>
        <v>1.0013799999999999</v>
      </c>
      <c r="K138" t="str">
        <f>Innovations[[#This Row],[Innovation Name]]</f>
        <v>Michigan_Shoreline Flooding Barrier System</v>
      </c>
    </row>
    <row r="139" spans="1:11" ht="20.100000000000001" customHeight="1" x14ac:dyDescent="0.25">
      <c r="A139">
        <f t="shared" si="6"/>
        <v>136</v>
      </c>
      <c r="D139" t="str">
        <f t="shared" si="7"/>
        <v>Michigan_Culvert Invert Lining</v>
      </c>
      <c r="E139">
        <f t="shared" si="8"/>
        <v>142</v>
      </c>
      <c r="F139">
        <f t="shared" si="9"/>
        <v>4.00556</v>
      </c>
      <c r="G139">
        <f>IFERROR(SEARCH($D$2,Innovations[[#This Row],[Overview of Innovation]])+ROW()/100000,"")</f>
        <v>1.00139</v>
      </c>
      <c r="H139">
        <f>IFERROR(SEARCH($D$2,Innovations[[#This Row],[Benefits]])+ROW()/100000,"")</f>
        <v>1.00139</v>
      </c>
      <c r="I139">
        <f>IFERROR(SEARCH($D$2,Innovations[[#This Row],[Innovation Name]])+ROW()/100000,"")</f>
        <v>1.00139</v>
      </c>
      <c r="J139">
        <f>IFERROR(SEARCH($D$2,Innovations[[#This Row],[Keywords]])+ROW()/100000,"")</f>
        <v>1.00139</v>
      </c>
      <c r="K139" t="str">
        <f>Innovations[[#This Row],[Innovation Name]]</f>
        <v>Michigan_Ultra High Performance Concrete Joints</v>
      </c>
    </row>
    <row r="140" spans="1:11" ht="20.100000000000001" customHeight="1" x14ac:dyDescent="0.25">
      <c r="A140">
        <f t="shared" si="6"/>
        <v>137</v>
      </c>
      <c r="D140" t="str">
        <f t="shared" si="7"/>
        <v>Michigan_Gateway Treatment for Pedestrian Crossings</v>
      </c>
      <c r="E140">
        <f t="shared" si="8"/>
        <v>143</v>
      </c>
      <c r="F140">
        <f t="shared" si="9"/>
        <v>4.0056000000000003</v>
      </c>
      <c r="G140">
        <f>IFERROR(SEARCH($D$2,Innovations[[#This Row],[Overview of Innovation]])+ROW()/100000,"")</f>
        <v>1.0014000000000001</v>
      </c>
      <c r="H140">
        <f>IFERROR(SEARCH($D$2,Innovations[[#This Row],[Benefits]])+ROW()/100000,"")</f>
        <v>1.0014000000000001</v>
      </c>
      <c r="I140">
        <f>IFERROR(SEARCH($D$2,Innovations[[#This Row],[Innovation Name]])+ROW()/100000,"")</f>
        <v>1.0014000000000001</v>
      </c>
      <c r="J140">
        <f>IFERROR(SEARCH($D$2,Innovations[[#This Row],[Keywords]])+ROW()/100000,"")</f>
        <v>1.0014000000000001</v>
      </c>
      <c r="K140" t="str">
        <f>Innovations[[#This Row],[Innovation Name]]</f>
        <v>Michigan_Underseal Experience</v>
      </c>
    </row>
    <row r="141" spans="1:11" ht="20.100000000000001" customHeight="1" x14ac:dyDescent="0.25">
      <c r="A141">
        <f t="shared" si="6"/>
        <v>138</v>
      </c>
      <c r="D141" t="str">
        <f t="shared" si="7"/>
        <v>Michigan_Hitch-Mounted Digital Message Signs</v>
      </c>
      <c r="E141">
        <f t="shared" si="8"/>
        <v>144</v>
      </c>
      <c r="F141">
        <f t="shared" si="9"/>
        <v>4.0056399999999996</v>
      </c>
      <c r="G141">
        <f>IFERROR(SEARCH($D$2,Innovations[[#This Row],[Overview of Innovation]])+ROW()/100000,"")</f>
        <v>1.0014099999999999</v>
      </c>
      <c r="H141">
        <f>IFERROR(SEARCH($D$2,Innovations[[#This Row],[Benefits]])+ROW()/100000,"")</f>
        <v>1.0014099999999999</v>
      </c>
      <c r="I141">
        <f>IFERROR(SEARCH($D$2,Innovations[[#This Row],[Innovation Name]])+ROW()/100000,"")</f>
        <v>1.0014099999999999</v>
      </c>
      <c r="J141">
        <f>IFERROR(SEARCH($D$2,Innovations[[#This Row],[Keywords]])+ROW()/100000,"")</f>
        <v>1.0014099999999999</v>
      </c>
      <c r="K141" t="str">
        <f>Innovations[[#This Row],[Innovation Name]]</f>
        <v>Michigan_Unmanned Surface Vessels for Bridge Scour Inspection</v>
      </c>
    </row>
    <row r="142" spans="1:11" ht="20.100000000000001" customHeight="1" x14ac:dyDescent="0.25">
      <c r="A142">
        <f t="shared" si="6"/>
        <v>139</v>
      </c>
      <c r="D142" t="str">
        <f t="shared" si="7"/>
        <v>Michigan_Mumble Strips</v>
      </c>
      <c r="E142">
        <f t="shared" si="8"/>
        <v>145</v>
      </c>
      <c r="F142">
        <f t="shared" si="9"/>
        <v>4.0056799999999999</v>
      </c>
      <c r="G142">
        <f>IFERROR(SEARCH($D$2,Innovations[[#This Row],[Overview of Innovation]])+ROW()/100000,"")</f>
        <v>1.00142</v>
      </c>
      <c r="H142">
        <f>IFERROR(SEARCH($D$2,Innovations[[#This Row],[Benefits]])+ROW()/100000,"")</f>
        <v>1.00142</v>
      </c>
      <c r="I142">
        <f>IFERROR(SEARCH($D$2,Innovations[[#This Row],[Innovation Name]])+ROW()/100000,"")</f>
        <v>1.00142</v>
      </c>
      <c r="J142">
        <f>IFERROR(SEARCH($D$2,Innovations[[#This Row],[Keywords]])+ROW()/100000,"")</f>
        <v>1.00142</v>
      </c>
      <c r="K142" t="str">
        <f>Innovations[[#This Row],[Innovation Name]]</f>
        <v>Minnesota_Addressing Citizen Requests for Traffic Safety Concerns</v>
      </c>
    </row>
    <row r="143" spans="1:11" ht="20.100000000000001" customHeight="1" x14ac:dyDescent="0.25">
      <c r="A143">
        <f t="shared" si="6"/>
        <v>140</v>
      </c>
      <c r="D143" t="str">
        <f t="shared" si="7"/>
        <v>Michigan_Online Survey Tool - A2 Open City Hall</v>
      </c>
      <c r="E143">
        <f t="shared" si="8"/>
        <v>3</v>
      </c>
      <c r="F143">
        <f t="shared" si="9"/>
        <v>2.0028600000000001</v>
      </c>
      <c r="G143">
        <f>IFERROR(SEARCH($D$2,Innovations[[#This Row],[Overview of Innovation]])+ROW()/100000,"")</f>
        <v>1.00143</v>
      </c>
      <c r="H143" t="str">
        <f>IFERROR(SEARCH($D$2,Innovations[[#This Row],[Benefits]])+ROW()/100000,"")</f>
        <v/>
      </c>
      <c r="I143">
        <f>IFERROR(SEARCH($D$2,Innovations[[#This Row],[Innovation Name]])+ROW()/100000,"")</f>
        <v>1.00143</v>
      </c>
      <c r="J143" t="str">
        <f>IFERROR(SEARCH($D$2,Innovations[[#This Row],[Keywords]])+ROW()/100000,"")</f>
        <v/>
      </c>
      <c r="K143" t="str">
        <f>Innovations[[#This Row],[Innovation Name]]</f>
        <v>Minnesota_Affordable Bridge Beam End Repair</v>
      </c>
    </row>
    <row r="144" spans="1:11" ht="20.100000000000001" customHeight="1" x14ac:dyDescent="0.25">
      <c r="A144">
        <f t="shared" si="6"/>
        <v>141</v>
      </c>
      <c r="D144" t="str">
        <f t="shared" si="7"/>
        <v>Michigan_Shoreline Flooding Barrier System</v>
      </c>
      <c r="E144">
        <f t="shared" si="8"/>
        <v>146</v>
      </c>
      <c r="F144">
        <f t="shared" si="9"/>
        <v>4.0057600000000004</v>
      </c>
      <c r="G144">
        <f>IFERROR(SEARCH($D$2,Innovations[[#This Row],[Overview of Innovation]])+ROW()/100000,"")</f>
        <v>1.0014400000000001</v>
      </c>
      <c r="H144">
        <f>IFERROR(SEARCH($D$2,Innovations[[#This Row],[Benefits]])+ROW()/100000,"")</f>
        <v>1.0014400000000001</v>
      </c>
      <c r="I144">
        <f>IFERROR(SEARCH($D$2,Innovations[[#This Row],[Innovation Name]])+ROW()/100000,"")</f>
        <v>1.0014400000000001</v>
      </c>
      <c r="J144">
        <f>IFERROR(SEARCH($D$2,Innovations[[#This Row],[Keywords]])+ROW()/100000,"")</f>
        <v>1.0014400000000001</v>
      </c>
      <c r="K144" t="str">
        <f>Innovations[[#This Row],[Innovation Name]]</f>
        <v>Minnesota_CAV Challenge</v>
      </c>
    </row>
    <row r="145" spans="1:11" ht="20.100000000000001" customHeight="1" x14ac:dyDescent="0.25">
      <c r="A145">
        <f t="shared" si="6"/>
        <v>142</v>
      </c>
      <c r="D145" t="str">
        <f t="shared" si="7"/>
        <v>Michigan_Ultra High Performance Concrete Joints</v>
      </c>
      <c r="E145">
        <f t="shared" si="8"/>
        <v>147</v>
      </c>
      <c r="F145">
        <f t="shared" si="9"/>
        <v>4.0057999999999998</v>
      </c>
      <c r="G145">
        <f>IFERROR(SEARCH($D$2,Innovations[[#This Row],[Overview of Innovation]])+ROW()/100000,"")</f>
        <v>1.00145</v>
      </c>
      <c r="H145">
        <f>IFERROR(SEARCH($D$2,Innovations[[#This Row],[Benefits]])+ROW()/100000,"")</f>
        <v>1.00145</v>
      </c>
      <c r="I145">
        <f>IFERROR(SEARCH($D$2,Innovations[[#This Row],[Innovation Name]])+ROW()/100000,"")</f>
        <v>1.00145</v>
      </c>
      <c r="J145">
        <f>IFERROR(SEARCH($D$2,Innovations[[#This Row],[Keywords]])+ROW()/100000,"")</f>
        <v>1.00145</v>
      </c>
      <c r="K145" t="str">
        <f>Innovations[[#This Row],[Innovation Name]]</f>
        <v xml:space="preserve">Minnesota_Guide for Stream Connectivity and Aquatic Organism Passage (AOP) </v>
      </c>
    </row>
    <row r="146" spans="1:11" ht="20.100000000000001" customHeight="1" x14ac:dyDescent="0.25">
      <c r="A146">
        <f t="shared" si="6"/>
        <v>143</v>
      </c>
      <c r="D146" t="str">
        <f t="shared" si="7"/>
        <v>Michigan_Underseal Experience</v>
      </c>
      <c r="E146">
        <f t="shared" si="8"/>
        <v>148</v>
      </c>
      <c r="F146">
        <f t="shared" si="9"/>
        <v>4.0058400000000001</v>
      </c>
      <c r="G146">
        <f>IFERROR(SEARCH($D$2,Innovations[[#This Row],[Overview of Innovation]])+ROW()/100000,"")</f>
        <v>1.00146</v>
      </c>
      <c r="H146">
        <f>IFERROR(SEARCH($D$2,Innovations[[#This Row],[Benefits]])+ROW()/100000,"")</f>
        <v>1.00146</v>
      </c>
      <c r="I146">
        <f>IFERROR(SEARCH($D$2,Innovations[[#This Row],[Innovation Name]])+ROW()/100000,"")</f>
        <v>1.00146</v>
      </c>
      <c r="J146">
        <f>IFERROR(SEARCH($D$2,Innovations[[#This Row],[Keywords]])+ROW()/100000,"")</f>
        <v>1.00146</v>
      </c>
      <c r="K146" t="str">
        <f>Innovations[[#This Row],[Innovation Name]]</f>
        <v>Minnesota_Guide to Converting Distressed Low-Volume Paved Roads to Unpaved Roads</v>
      </c>
    </row>
    <row r="147" spans="1:11" ht="20.100000000000001" customHeight="1" x14ac:dyDescent="0.25">
      <c r="A147">
        <f t="shared" si="6"/>
        <v>144</v>
      </c>
      <c r="D147" t="str">
        <f t="shared" si="7"/>
        <v>Michigan_Unmanned Surface Vessels for Bridge Scour Inspection</v>
      </c>
      <c r="E147">
        <f t="shared" si="8"/>
        <v>149</v>
      </c>
      <c r="F147">
        <f t="shared" si="9"/>
        <v>4.0058800000000003</v>
      </c>
      <c r="G147">
        <f>IFERROR(SEARCH($D$2,Innovations[[#This Row],[Overview of Innovation]])+ROW()/100000,"")</f>
        <v>1.0014700000000001</v>
      </c>
      <c r="H147">
        <f>IFERROR(SEARCH($D$2,Innovations[[#This Row],[Benefits]])+ROW()/100000,"")</f>
        <v>1.0014700000000001</v>
      </c>
      <c r="I147">
        <f>IFERROR(SEARCH($D$2,Innovations[[#This Row],[Innovation Name]])+ROW()/100000,"")</f>
        <v>1.0014700000000001</v>
      </c>
      <c r="J147">
        <f>IFERROR(SEARCH($D$2,Innovations[[#This Row],[Keywords]])+ROW()/100000,"")</f>
        <v>1.0014700000000001</v>
      </c>
      <c r="K147" t="str">
        <f>Innovations[[#This Row],[Innovation Name]]</f>
        <v>Minnesota_Hot Mix Asphalt E-Ticketing</v>
      </c>
    </row>
    <row r="148" spans="1:11" ht="20.100000000000001" customHeight="1" x14ac:dyDescent="0.25">
      <c r="A148">
        <f t="shared" si="6"/>
        <v>145</v>
      </c>
      <c r="D148" t="str">
        <f t="shared" si="7"/>
        <v>Minnesota_Addressing Citizen Requests for Traffic Safety Concerns</v>
      </c>
      <c r="E148">
        <f t="shared" si="8"/>
        <v>4</v>
      </c>
      <c r="F148">
        <f t="shared" si="9"/>
        <v>2.0029599999999999</v>
      </c>
      <c r="G148">
        <f>IFERROR(SEARCH($D$2,Innovations[[#This Row],[Overview of Innovation]])+ROW()/100000,"")</f>
        <v>1.0014799999999999</v>
      </c>
      <c r="H148" t="str">
        <f>IFERROR(SEARCH($D$2,Innovations[[#This Row],[Benefits]])+ROW()/100000,"")</f>
        <v/>
      </c>
      <c r="I148">
        <f>IFERROR(SEARCH($D$2,Innovations[[#This Row],[Innovation Name]])+ROW()/100000,"")</f>
        <v>1.0014799999999999</v>
      </c>
      <c r="J148" t="str">
        <f>IFERROR(SEARCH($D$2,Innovations[[#This Row],[Keywords]])+ROW()/100000,"")</f>
        <v/>
      </c>
      <c r="K148" t="str">
        <f>Innovations[[#This Row],[Innovation Name]]</f>
        <v>Minnesota_Retrofitting Bridge Approach Transition Curbs</v>
      </c>
    </row>
    <row r="149" spans="1:11" ht="20.100000000000001" customHeight="1" x14ac:dyDescent="0.25">
      <c r="A149">
        <f t="shared" si="6"/>
        <v>146</v>
      </c>
      <c r="D149" t="str">
        <f t="shared" si="7"/>
        <v>Minnesota_CAV Challenge</v>
      </c>
      <c r="E149">
        <f t="shared" si="8"/>
        <v>5</v>
      </c>
      <c r="F149">
        <f t="shared" si="9"/>
        <v>2.00298</v>
      </c>
      <c r="G149">
        <f>IFERROR(SEARCH($D$2,Innovations[[#This Row],[Overview of Innovation]])+ROW()/100000,"")</f>
        <v>1.00149</v>
      </c>
      <c r="H149" t="str">
        <f>IFERROR(SEARCH($D$2,Innovations[[#This Row],[Benefits]])+ROW()/100000,"")</f>
        <v/>
      </c>
      <c r="I149">
        <f>IFERROR(SEARCH($D$2,Innovations[[#This Row],[Innovation Name]])+ROW()/100000,"")</f>
        <v>1.00149</v>
      </c>
      <c r="J149" t="str">
        <f>IFERROR(SEARCH($D$2,Innovations[[#This Row],[Keywords]])+ROW()/100000,"")</f>
        <v/>
      </c>
      <c r="K149" t="str">
        <f>Innovations[[#This Row],[Innovation Name]]</f>
        <v>Minnesota_SAFL Baffle</v>
      </c>
    </row>
    <row r="150" spans="1:11" ht="20.100000000000001" customHeight="1" x14ac:dyDescent="0.25">
      <c r="A150">
        <f t="shared" si="6"/>
        <v>147</v>
      </c>
      <c r="D150" t="str">
        <f t="shared" si="7"/>
        <v xml:space="preserve">Minnesota_Guide for Stream Connectivity and Aquatic Organism Passage (AOP) </v>
      </c>
      <c r="E150">
        <f t="shared" si="8"/>
        <v>6</v>
      </c>
      <c r="F150">
        <f t="shared" si="9"/>
        <v>2.0030000000000001</v>
      </c>
      <c r="G150">
        <f>IFERROR(SEARCH($D$2,Innovations[[#This Row],[Overview of Innovation]])+ROW()/100000,"")</f>
        <v>1.0015000000000001</v>
      </c>
      <c r="H150" t="str">
        <f>IFERROR(SEARCH($D$2,Innovations[[#This Row],[Benefits]])+ROW()/100000,"")</f>
        <v/>
      </c>
      <c r="I150">
        <f>IFERROR(SEARCH($D$2,Innovations[[#This Row],[Innovation Name]])+ROW()/100000,"")</f>
        <v>1.0015000000000001</v>
      </c>
      <c r="J150" t="str">
        <f>IFERROR(SEARCH($D$2,Innovations[[#This Row],[Keywords]])+ROW()/100000,"")</f>
        <v/>
      </c>
      <c r="K150" t="str">
        <f>Innovations[[#This Row],[Innovation Name]]</f>
        <v>Minnesota_Side-Dumping Plow Truck</v>
      </c>
    </row>
    <row r="151" spans="1:11" ht="20.100000000000001" customHeight="1" x14ac:dyDescent="0.25">
      <c r="A151">
        <f t="shared" si="6"/>
        <v>148</v>
      </c>
      <c r="D151" t="str">
        <f t="shared" si="7"/>
        <v>Minnesota_Guide to Converting Distressed Low-Volume Paved Roads to Unpaved Roads</v>
      </c>
      <c r="E151">
        <f t="shared" si="8"/>
        <v>150</v>
      </c>
      <c r="F151">
        <f t="shared" si="9"/>
        <v>4.0060399999999996</v>
      </c>
      <c r="G151">
        <f>IFERROR(SEARCH($D$2,Innovations[[#This Row],[Overview of Innovation]])+ROW()/100000,"")</f>
        <v>1.0015099999999999</v>
      </c>
      <c r="H151">
        <f>IFERROR(SEARCH($D$2,Innovations[[#This Row],[Benefits]])+ROW()/100000,"")</f>
        <v>1.0015099999999999</v>
      </c>
      <c r="I151">
        <f>IFERROR(SEARCH($D$2,Innovations[[#This Row],[Innovation Name]])+ROW()/100000,"")</f>
        <v>1.0015099999999999</v>
      </c>
      <c r="J151">
        <f>IFERROR(SEARCH($D$2,Innovations[[#This Row],[Keywords]])+ROW()/100000,"")</f>
        <v>1.0015099999999999</v>
      </c>
      <c r="K151" t="str">
        <f>Innovations[[#This Row],[Innovation Name]]</f>
        <v>Mississippi_2D Modeling for Complex Bridge Hydraulics.</v>
      </c>
    </row>
    <row r="152" spans="1:11" ht="20.100000000000001" customHeight="1" x14ac:dyDescent="0.25">
      <c r="A152">
        <f t="shared" si="6"/>
        <v>149</v>
      </c>
      <c r="D152" t="str">
        <f t="shared" si="7"/>
        <v>Minnesota_Hot Mix Asphalt E-Ticketing</v>
      </c>
      <c r="E152">
        <f t="shared" si="8"/>
        <v>151</v>
      </c>
      <c r="F152">
        <f t="shared" si="9"/>
        <v>4.0060799999999999</v>
      </c>
      <c r="G152">
        <f>IFERROR(SEARCH($D$2,Innovations[[#This Row],[Overview of Innovation]])+ROW()/100000,"")</f>
        <v>1.00152</v>
      </c>
      <c r="H152">
        <f>IFERROR(SEARCH($D$2,Innovations[[#This Row],[Benefits]])+ROW()/100000,"")</f>
        <v>1.00152</v>
      </c>
      <c r="I152">
        <f>IFERROR(SEARCH($D$2,Innovations[[#This Row],[Innovation Name]])+ROW()/100000,"")</f>
        <v>1.00152</v>
      </c>
      <c r="J152">
        <f>IFERROR(SEARCH($D$2,Innovations[[#This Row],[Keywords]])+ROW()/100000,"")</f>
        <v>1.00152</v>
      </c>
      <c r="K152" t="str">
        <f>Innovations[[#This Row],[Innovation Name]]</f>
        <v>Mississippi_Consultant Services Tracking System</v>
      </c>
    </row>
    <row r="153" spans="1:11" ht="20.100000000000001" customHeight="1" x14ac:dyDescent="0.25">
      <c r="A153">
        <f t="shared" si="6"/>
        <v>150</v>
      </c>
      <c r="D153" t="str">
        <f t="shared" si="7"/>
        <v>Mississippi_2D Modeling for Complex Bridge Hydraulics.</v>
      </c>
      <c r="E153">
        <f t="shared" si="8"/>
        <v>152</v>
      </c>
      <c r="F153">
        <f t="shared" si="9"/>
        <v>4.0061200000000001</v>
      </c>
      <c r="G153">
        <f>IFERROR(SEARCH($D$2,Innovations[[#This Row],[Overview of Innovation]])+ROW()/100000,"")</f>
        <v>1.00153</v>
      </c>
      <c r="H153">
        <f>IFERROR(SEARCH($D$2,Innovations[[#This Row],[Benefits]])+ROW()/100000,"")</f>
        <v>1.00153</v>
      </c>
      <c r="I153">
        <f>IFERROR(SEARCH($D$2,Innovations[[#This Row],[Innovation Name]])+ROW()/100000,"")</f>
        <v>1.00153</v>
      </c>
      <c r="J153">
        <f>IFERROR(SEARCH($D$2,Innovations[[#This Row],[Keywords]])+ROW()/100000,"")</f>
        <v>1.00153</v>
      </c>
      <c r="K153" t="str">
        <f>Innovations[[#This Row],[Innovation Name]]</f>
        <v>Mississippi_Risk-Based Construction Administration</v>
      </c>
    </row>
    <row r="154" spans="1:11" ht="20.100000000000001" customHeight="1" x14ac:dyDescent="0.25">
      <c r="A154">
        <f t="shared" si="6"/>
        <v>151</v>
      </c>
      <c r="D154" t="str">
        <f t="shared" si="7"/>
        <v>Mississippi_Consultant Services Tracking System</v>
      </c>
      <c r="E154">
        <f t="shared" si="8"/>
        <v>153</v>
      </c>
      <c r="F154">
        <f t="shared" si="9"/>
        <v>4.0061600000000004</v>
      </c>
      <c r="G154">
        <f>IFERROR(SEARCH($D$2,Innovations[[#This Row],[Overview of Innovation]])+ROW()/100000,"")</f>
        <v>1.0015400000000001</v>
      </c>
      <c r="H154">
        <f>IFERROR(SEARCH($D$2,Innovations[[#This Row],[Benefits]])+ROW()/100000,"")</f>
        <v>1.0015400000000001</v>
      </c>
      <c r="I154">
        <f>IFERROR(SEARCH($D$2,Innovations[[#This Row],[Innovation Name]])+ROW()/100000,"")</f>
        <v>1.0015400000000001</v>
      </c>
      <c r="J154">
        <f>IFERROR(SEARCH($D$2,Innovations[[#This Row],[Keywords]])+ROW()/100000,"")</f>
        <v>1.0015400000000001</v>
      </c>
      <c r="K154" t="str">
        <f>Innovations[[#This Row],[Innovation Name]]</f>
        <v>Missouri_Buckle Up Phone Down Challenge (BUPD)</v>
      </c>
    </row>
    <row r="155" spans="1:11" ht="20.100000000000001" customHeight="1" x14ac:dyDescent="0.25">
      <c r="A155">
        <f t="shared" si="6"/>
        <v>152</v>
      </c>
      <c r="D155" t="str">
        <f t="shared" si="7"/>
        <v>Mississippi_Risk-Based Construction Administration</v>
      </c>
      <c r="E155">
        <f t="shared" si="8"/>
        <v>154</v>
      </c>
      <c r="F155">
        <f t="shared" si="9"/>
        <v>4.0061999999999998</v>
      </c>
      <c r="G155">
        <f>IFERROR(SEARCH($D$2,Innovations[[#This Row],[Overview of Innovation]])+ROW()/100000,"")</f>
        <v>1.0015499999999999</v>
      </c>
      <c r="H155">
        <f>IFERROR(SEARCH($D$2,Innovations[[#This Row],[Benefits]])+ROW()/100000,"")</f>
        <v>1.0015499999999999</v>
      </c>
      <c r="I155">
        <f>IFERROR(SEARCH($D$2,Innovations[[#This Row],[Innovation Name]])+ROW()/100000,"")</f>
        <v>1.0015499999999999</v>
      </c>
      <c r="J155">
        <f>IFERROR(SEARCH($D$2,Innovations[[#This Row],[Keywords]])+ROW()/100000,"")</f>
        <v>1.0015499999999999</v>
      </c>
      <c r="K155" t="str">
        <f>Innovations[[#This Row],[Innovation Name]]</f>
        <v>Missouri_GPS Roadside Obstacle Marker</v>
      </c>
    </row>
    <row r="156" spans="1:11" ht="20.100000000000001" customHeight="1" x14ac:dyDescent="0.25">
      <c r="A156">
        <f t="shared" si="6"/>
        <v>153</v>
      </c>
      <c r="D156" t="str">
        <f t="shared" si="7"/>
        <v>Missouri_Buckle Up Phone Down Challenge (BUPD)</v>
      </c>
      <c r="E156">
        <f t="shared" si="8"/>
        <v>155</v>
      </c>
      <c r="F156">
        <f t="shared" si="9"/>
        <v>4.00624</v>
      </c>
      <c r="G156">
        <f>IFERROR(SEARCH($D$2,Innovations[[#This Row],[Overview of Innovation]])+ROW()/100000,"")</f>
        <v>1.00156</v>
      </c>
      <c r="H156">
        <f>IFERROR(SEARCH($D$2,Innovations[[#This Row],[Benefits]])+ROW()/100000,"")</f>
        <v>1.00156</v>
      </c>
      <c r="I156">
        <f>IFERROR(SEARCH($D$2,Innovations[[#This Row],[Innovation Name]])+ROW()/100000,"")</f>
        <v>1.00156</v>
      </c>
      <c r="J156">
        <f>IFERROR(SEARCH($D$2,Innovations[[#This Row],[Keywords]])+ROW()/100000,"")</f>
        <v>1.00156</v>
      </c>
      <c r="K156" t="str">
        <f>Innovations[[#This Row],[Innovation Name]]</f>
        <v>Missouri_Immersive Work Zone Inspection Training Using Virtual Reality</v>
      </c>
    </row>
    <row r="157" spans="1:11" ht="20.100000000000001" customHeight="1" x14ac:dyDescent="0.25">
      <c r="A157">
        <f t="shared" si="6"/>
        <v>154</v>
      </c>
      <c r="D157" t="str">
        <f t="shared" si="7"/>
        <v>Missouri_GPS Roadside Obstacle Marker</v>
      </c>
      <c r="E157">
        <f t="shared" si="8"/>
        <v>156</v>
      </c>
      <c r="F157">
        <f t="shared" si="9"/>
        <v>4.0062800000000003</v>
      </c>
      <c r="G157">
        <f>IFERROR(SEARCH($D$2,Innovations[[#This Row],[Overview of Innovation]])+ROW()/100000,"")</f>
        <v>1.0015700000000001</v>
      </c>
      <c r="H157">
        <f>IFERROR(SEARCH($D$2,Innovations[[#This Row],[Benefits]])+ROW()/100000,"")</f>
        <v>1.0015700000000001</v>
      </c>
      <c r="I157">
        <f>IFERROR(SEARCH($D$2,Innovations[[#This Row],[Innovation Name]])+ROW()/100000,"")</f>
        <v>1.0015700000000001</v>
      </c>
      <c r="J157">
        <f>IFERROR(SEARCH($D$2,Innovations[[#This Row],[Keywords]])+ROW()/100000,"")</f>
        <v>1.0015700000000001</v>
      </c>
      <c r="K157" t="str">
        <f>Innovations[[#This Row],[Innovation Name]]</f>
        <v>Missouri_JAWS Debris Remover</v>
      </c>
    </row>
    <row r="158" spans="1:11" ht="20.100000000000001" customHeight="1" x14ac:dyDescent="0.25">
      <c r="A158">
        <f t="shared" si="6"/>
        <v>155</v>
      </c>
      <c r="D158" t="str">
        <f t="shared" si="7"/>
        <v>Missouri_Immersive Work Zone Inspection Training Using Virtual Reality</v>
      </c>
      <c r="E158">
        <f t="shared" si="8"/>
        <v>157</v>
      </c>
      <c r="F158">
        <f t="shared" si="9"/>
        <v>4.0063199999999997</v>
      </c>
      <c r="G158">
        <f>IFERROR(SEARCH($D$2,Innovations[[#This Row],[Overview of Innovation]])+ROW()/100000,"")</f>
        <v>1.0015799999999999</v>
      </c>
      <c r="H158">
        <f>IFERROR(SEARCH($D$2,Innovations[[#This Row],[Benefits]])+ROW()/100000,"")</f>
        <v>1.0015799999999999</v>
      </c>
      <c r="I158">
        <f>IFERROR(SEARCH($D$2,Innovations[[#This Row],[Innovation Name]])+ROW()/100000,"")</f>
        <v>1.0015799999999999</v>
      </c>
      <c r="J158">
        <f>IFERROR(SEARCH($D$2,Innovations[[#This Row],[Keywords]])+ROW()/100000,"")</f>
        <v>1.0015799999999999</v>
      </c>
      <c r="K158" t="str">
        <f>Innovations[[#This Row],[Innovation Name]]</f>
        <v>Missouri_Real Time Digital Warnings</v>
      </c>
    </row>
    <row r="159" spans="1:11" ht="20.100000000000001" customHeight="1" x14ac:dyDescent="0.25">
      <c r="A159">
        <f t="shared" si="6"/>
        <v>156</v>
      </c>
      <c r="D159" t="str">
        <f t="shared" si="7"/>
        <v>Missouri_JAWS Debris Remover</v>
      </c>
      <c r="E159">
        <f t="shared" si="8"/>
        <v>158</v>
      </c>
      <c r="F159">
        <f t="shared" si="9"/>
        <v>4.0063599999999999</v>
      </c>
      <c r="G159">
        <f>IFERROR(SEARCH($D$2,Innovations[[#This Row],[Overview of Innovation]])+ROW()/100000,"")</f>
        <v>1.00159</v>
      </c>
      <c r="H159">
        <f>IFERROR(SEARCH($D$2,Innovations[[#This Row],[Benefits]])+ROW()/100000,"")</f>
        <v>1.00159</v>
      </c>
      <c r="I159">
        <f>IFERROR(SEARCH($D$2,Innovations[[#This Row],[Innovation Name]])+ROW()/100000,"")</f>
        <v>1.00159</v>
      </c>
      <c r="J159">
        <f>IFERROR(SEARCH($D$2,Innovations[[#This Row],[Keywords]])+ROW()/100000,"")</f>
        <v>1.00159</v>
      </c>
      <c r="K159" t="str">
        <f>Innovations[[#This Row],[Innovation Name]]</f>
        <v>Missouri_Social Media Surveys</v>
      </c>
    </row>
    <row r="160" spans="1:11" ht="20.100000000000001" customHeight="1" x14ac:dyDescent="0.25">
      <c r="A160">
        <f t="shared" si="6"/>
        <v>157</v>
      </c>
      <c r="D160" t="str">
        <f t="shared" si="7"/>
        <v>Missouri_Real Time Digital Warnings</v>
      </c>
      <c r="E160">
        <f t="shared" si="8"/>
        <v>159</v>
      </c>
      <c r="F160">
        <f t="shared" si="9"/>
        <v>4.0064000000000002</v>
      </c>
      <c r="G160">
        <f>IFERROR(SEARCH($D$2,Innovations[[#This Row],[Overview of Innovation]])+ROW()/100000,"")</f>
        <v>1.0016</v>
      </c>
      <c r="H160">
        <f>IFERROR(SEARCH($D$2,Innovations[[#This Row],[Benefits]])+ROW()/100000,"")</f>
        <v>1.0016</v>
      </c>
      <c r="I160">
        <f>IFERROR(SEARCH($D$2,Innovations[[#This Row],[Innovation Name]])+ROW()/100000,"")</f>
        <v>1.0016</v>
      </c>
      <c r="J160">
        <f>IFERROR(SEARCH($D$2,Innovations[[#This Row],[Keywords]])+ROW()/100000,"")</f>
        <v>1.0016</v>
      </c>
      <c r="K160" t="str">
        <f>Innovations[[#This Row],[Innovation Name]]</f>
        <v>Missouri_Tailgate Lever (Clever Lever)</v>
      </c>
    </row>
    <row r="161" spans="1:11" ht="20.100000000000001" customHeight="1" x14ac:dyDescent="0.25">
      <c r="A161">
        <f t="shared" si="6"/>
        <v>158</v>
      </c>
      <c r="D161" t="str">
        <f t="shared" si="7"/>
        <v>Missouri_Social Media Surveys</v>
      </c>
      <c r="E161">
        <f t="shared" si="8"/>
        <v>160</v>
      </c>
      <c r="F161">
        <f t="shared" si="9"/>
        <v>4.0064399999999996</v>
      </c>
      <c r="G161">
        <f>IFERROR(SEARCH($D$2,Innovations[[#This Row],[Overview of Innovation]])+ROW()/100000,"")</f>
        <v>1.0016099999999999</v>
      </c>
      <c r="H161">
        <f>IFERROR(SEARCH($D$2,Innovations[[#This Row],[Benefits]])+ROW()/100000,"")</f>
        <v>1.0016099999999999</v>
      </c>
      <c r="I161">
        <f>IFERROR(SEARCH($D$2,Innovations[[#This Row],[Innovation Name]])+ROW()/100000,"")</f>
        <v>1.0016099999999999</v>
      </c>
      <c r="J161">
        <f>IFERROR(SEARCH($D$2,Innovations[[#This Row],[Keywords]])+ROW()/100000,"")</f>
        <v>1.0016099999999999</v>
      </c>
      <c r="K161" t="str">
        <f>Innovations[[#This Row],[Innovation Name]]</f>
        <v>Missouri_TMA Automated Flagger Assistance Device (AFAD)</v>
      </c>
    </row>
    <row r="162" spans="1:11" ht="20.100000000000001" customHeight="1" x14ac:dyDescent="0.25">
      <c r="A162">
        <f t="shared" si="6"/>
        <v>159</v>
      </c>
      <c r="D162" t="str">
        <f t="shared" si="7"/>
        <v>Missouri_Tailgate Lever (Clever Lever)</v>
      </c>
      <c r="E162">
        <f t="shared" si="8"/>
        <v>161</v>
      </c>
      <c r="F162">
        <f t="shared" si="9"/>
        <v>4.0064799999999998</v>
      </c>
      <c r="G162">
        <f>IFERROR(SEARCH($D$2,Innovations[[#This Row],[Overview of Innovation]])+ROW()/100000,"")</f>
        <v>1.00162</v>
      </c>
      <c r="H162">
        <f>IFERROR(SEARCH($D$2,Innovations[[#This Row],[Benefits]])+ROW()/100000,"")</f>
        <v>1.00162</v>
      </c>
      <c r="I162">
        <f>IFERROR(SEARCH($D$2,Innovations[[#This Row],[Innovation Name]])+ROW()/100000,"")</f>
        <v>1.00162</v>
      </c>
      <c r="J162">
        <f>IFERROR(SEARCH($D$2,Innovations[[#This Row],[Keywords]])+ROW()/100000,"")</f>
        <v>1.00162</v>
      </c>
      <c r="K162" t="str">
        <f>Innovations[[#This Row],[Innovation Name]]</f>
        <v>Missouri_Tractor-Mounted Weed Eater</v>
      </c>
    </row>
    <row r="163" spans="1:11" ht="20.100000000000001" customHeight="1" x14ac:dyDescent="0.25">
      <c r="A163">
        <f t="shared" si="6"/>
        <v>160</v>
      </c>
      <c r="D163" t="str">
        <f t="shared" si="7"/>
        <v>Missouri_TMA Automated Flagger Assistance Device (AFAD)</v>
      </c>
      <c r="E163">
        <f t="shared" si="8"/>
        <v>162</v>
      </c>
      <c r="F163">
        <f t="shared" si="9"/>
        <v>4.0065200000000001</v>
      </c>
      <c r="G163">
        <f>IFERROR(SEARCH($D$2,Innovations[[#This Row],[Overview of Innovation]])+ROW()/100000,"")</f>
        <v>1.00163</v>
      </c>
      <c r="H163">
        <f>IFERROR(SEARCH($D$2,Innovations[[#This Row],[Benefits]])+ROW()/100000,"")</f>
        <v>1.00163</v>
      </c>
      <c r="I163">
        <f>IFERROR(SEARCH($D$2,Innovations[[#This Row],[Innovation Name]])+ROW()/100000,"")</f>
        <v>1.00163</v>
      </c>
      <c r="J163">
        <f>IFERROR(SEARCH($D$2,Innovations[[#This Row],[Keywords]])+ROW()/100000,"")</f>
        <v>1.00163</v>
      </c>
      <c r="K163" t="str">
        <f>Innovations[[#This Row],[Innovation Name]]</f>
        <v>Missouri_Wing Camera on Snow Plow</v>
      </c>
    </row>
    <row r="164" spans="1:11" ht="20.100000000000001" customHeight="1" x14ac:dyDescent="0.25">
      <c r="A164">
        <f t="shared" si="6"/>
        <v>161</v>
      </c>
      <c r="D164" t="str">
        <f t="shared" si="7"/>
        <v>Missouri_Tractor-Mounted Weed Eater</v>
      </c>
      <c r="E164">
        <f t="shared" si="8"/>
        <v>163</v>
      </c>
      <c r="F164">
        <f t="shared" si="9"/>
        <v>4.0065600000000003</v>
      </c>
      <c r="G164">
        <f>IFERROR(SEARCH($D$2,Innovations[[#This Row],[Overview of Innovation]])+ROW()/100000,"")</f>
        <v>1.0016400000000001</v>
      </c>
      <c r="H164">
        <f>IFERROR(SEARCH($D$2,Innovations[[#This Row],[Benefits]])+ROW()/100000,"")</f>
        <v>1.0016400000000001</v>
      </c>
      <c r="I164">
        <f>IFERROR(SEARCH($D$2,Innovations[[#This Row],[Innovation Name]])+ROW()/100000,"")</f>
        <v>1.0016400000000001</v>
      </c>
      <c r="J164">
        <f>IFERROR(SEARCH($D$2,Innovations[[#This Row],[Keywords]])+ROW()/100000,"")</f>
        <v>1.0016400000000001</v>
      </c>
      <c r="K164" t="str">
        <f>Innovations[[#This Row],[Innovation Name]]</f>
        <v>Nebraska_Environmental Documentation System_NEDS</v>
      </c>
    </row>
    <row r="165" spans="1:11" ht="20.100000000000001" customHeight="1" x14ac:dyDescent="0.25">
      <c r="A165">
        <f t="shared" si="6"/>
        <v>162</v>
      </c>
      <c r="D165" t="str">
        <f t="shared" si="7"/>
        <v>Missouri_Wing Camera on Snow Plow</v>
      </c>
      <c r="E165">
        <f t="shared" si="8"/>
        <v>164</v>
      </c>
      <c r="F165">
        <f t="shared" si="9"/>
        <v>4.0065999999999997</v>
      </c>
      <c r="G165">
        <f>IFERROR(SEARCH($D$2,Innovations[[#This Row],[Overview of Innovation]])+ROW()/100000,"")</f>
        <v>1.0016499999999999</v>
      </c>
      <c r="H165">
        <f>IFERROR(SEARCH($D$2,Innovations[[#This Row],[Benefits]])+ROW()/100000,"")</f>
        <v>1.0016499999999999</v>
      </c>
      <c r="I165">
        <f>IFERROR(SEARCH($D$2,Innovations[[#This Row],[Innovation Name]])+ROW()/100000,"")</f>
        <v>1.0016499999999999</v>
      </c>
      <c r="J165">
        <f>IFERROR(SEARCH($D$2,Innovations[[#This Row],[Keywords]])+ROW()/100000,"")</f>
        <v>1.0016499999999999</v>
      </c>
      <c r="K165" t="str">
        <f>Innovations[[#This Row],[Innovation Name]]</f>
        <v>Nebraska_NDOT Lincoln South Beltway Funding Innovation</v>
      </c>
    </row>
    <row r="166" spans="1:11" ht="20.100000000000001" customHeight="1" x14ac:dyDescent="0.25">
      <c r="A166">
        <f t="shared" si="6"/>
        <v>163</v>
      </c>
      <c r="D166" t="str">
        <f t="shared" si="7"/>
        <v>Nebraska_Environmental Documentation System_NEDS</v>
      </c>
      <c r="E166">
        <f t="shared" si="8"/>
        <v>165</v>
      </c>
      <c r="F166">
        <f t="shared" si="9"/>
        <v>4.00664</v>
      </c>
      <c r="G166">
        <f>IFERROR(SEARCH($D$2,Innovations[[#This Row],[Overview of Innovation]])+ROW()/100000,"")</f>
        <v>1.00166</v>
      </c>
      <c r="H166">
        <f>IFERROR(SEARCH($D$2,Innovations[[#This Row],[Benefits]])+ROW()/100000,"")</f>
        <v>1.00166</v>
      </c>
      <c r="I166">
        <f>IFERROR(SEARCH($D$2,Innovations[[#This Row],[Innovation Name]])+ROW()/100000,"")</f>
        <v>1.00166</v>
      </c>
      <c r="J166">
        <f>IFERROR(SEARCH($D$2,Innovations[[#This Row],[Keywords]])+ROW()/100000,"")</f>
        <v>1.00166</v>
      </c>
      <c r="K166" t="str">
        <f>Innovations[[#This Row],[Innovation Name]]</f>
        <v>Nebraska_NDOT UAS_DDIR Innovation</v>
      </c>
    </row>
    <row r="167" spans="1:11" ht="20.100000000000001" customHeight="1" x14ac:dyDescent="0.25">
      <c r="A167">
        <f t="shared" si="6"/>
        <v>164</v>
      </c>
      <c r="D167" t="str">
        <f t="shared" si="7"/>
        <v>Nebraska_NDOT Lincoln South Beltway Funding Innovation</v>
      </c>
      <c r="E167">
        <f t="shared" si="8"/>
        <v>166</v>
      </c>
      <c r="F167">
        <f t="shared" si="9"/>
        <v>4.0066800000000002</v>
      </c>
      <c r="G167">
        <f>IFERROR(SEARCH($D$2,Innovations[[#This Row],[Overview of Innovation]])+ROW()/100000,"")</f>
        <v>1.0016700000000001</v>
      </c>
      <c r="H167">
        <f>IFERROR(SEARCH($D$2,Innovations[[#This Row],[Benefits]])+ROW()/100000,"")</f>
        <v>1.0016700000000001</v>
      </c>
      <c r="I167">
        <f>IFERROR(SEARCH($D$2,Innovations[[#This Row],[Innovation Name]])+ROW()/100000,"")</f>
        <v>1.0016700000000001</v>
      </c>
      <c r="J167">
        <f>IFERROR(SEARCH($D$2,Innovations[[#This Row],[Keywords]])+ROW()/100000,"")</f>
        <v>1.0016700000000001</v>
      </c>
      <c r="K167" t="str">
        <f>Innovations[[#This Row],[Innovation Name]]</f>
        <v>New Hampshire_16 hour plowing shifts to promote better rest &amp; safety, &amp; reduce driver fatigue</v>
      </c>
    </row>
    <row r="168" spans="1:11" ht="20.100000000000001" customHeight="1" x14ac:dyDescent="0.25">
      <c r="A168">
        <f t="shared" si="6"/>
        <v>165</v>
      </c>
      <c r="D168" t="str">
        <f t="shared" si="7"/>
        <v>Nebraska_NDOT UAS_DDIR Innovation</v>
      </c>
      <c r="E168">
        <f t="shared" si="8"/>
        <v>167</v>
      </c>
      <c r="F168">
        <f t="shared" si="9"/>
        <v>4.0067199999999996</v>
      </c>
      <c r="G168">
        <f>IFERROR(SEARCH($D$2,Innovations[[#This Row],[Overview of Innovation]])+ROW()/100000,"")</f>
        <v>1.0016799999999999</v>
      </c>
      <c r="H168">
        <f>IFERROR(SEARCH($D$2,Innovations[[#This Row],[Benefits]])+ROW()/100000,"")</f>
        <v>1.0016799999999999</v>
      </c>
      <c r="I168">
        <f>IFERROR(SEARCH($D$2,Innovations[[#This Row],[Innovation Name]])+ROW()/100000,"")</f>
        <v>1.0016799999999999</v>
      </c>
      <c r="J168">
        <f>IFERROR(SEARCH($D$2,Innovations[[#This Row],[Keywords]])+ROW()/100000,"")</f>
        <v>1.0016799999999999</v>
      </c>
      <c r="K168" t="str">
        <f>Innovations[[#This Row],[Innovation Name]]</f>
        <v>New Hampshire_Accelerated Settlement with Prefabricated Vertical Drains</v>
      </c>
    </row>
    <row r="169" spans="1:11" ht="20.100000000000001" customHeight="1" x14ac:dyDescent="0.25">
      <c r="A169">
        <f t="shared" ref="A169:A232" si="10">A168+1</f>
        <v>166</v>
      </c>
      <c r="D169" t="str">
        <f t="shared" si="7"/>
        <v>New Hampshire_16 hour plowing shifts to promote better rest &amp; safety, &amp; reduce driver fatigue</v>
      </c>
      <c r="E169">
        <f t="shared" si="8"/>
        <v>168</v>
      </c>
      <c r="F169">
        <f t="shared" si="9"/>
        <v>4.0067599999999999</v>
      </c>
      <c r="G169">
        <f>IFERROR(SEARCH($D$2,Innovations[[#This Row],[Overview of Innovation]])+ROW()/100000,"")</f>
        <v>1.00169</v>
      </c>
      <c r="H169">
        <f>IFERROR(SEARCH($D$2,Innovations[[#This Row],[Benefits]])+ROW()/100000,"")</f>
        <v>1.00169</v>
      </c>
      <c r="I169">
        <f>IFERROR(SEARCH($D$2,Innovations[[#This Row],[Innovation Name]])+ROW()/100000,"")</f>
        <v>1.00169</v>
      </c>
      <c r="J169">
        <f>IFERROR(SEARCH($D$2,Innovations[[#This Row],[Keywords]])+ROW()/100000,"")</f>
        <v>1.00169</v>
      </c>
      <c r="K169" t="str">
        <f>Innovations[[#This Row],[Innovation Name]]</f>
        <v>New Hampshire_Creating Social Distancing Space for Teams during winter operations</v>
      </c>
    </row>
    <row r="170" spans="1:11" ht="20.100000000000001" customHeight="1" x14ac:dyDescent="0.25">
      <c r="A170">
        <f t="shared" si="10"/>
        <v>167</v>
      </c>
      <c r="D170" t="str">
        <f t="shared" si="7"/>
        <v>New Hampshire_Accelerated Settlement with Prefabricated Vertical Drains</v>
      </c>
      <c r="E170">
        <f t="shared" si="8"/>
        <v>10</v>
      </c>
      <c r="F170">
        <f t="shared" si="9"/>
        <v>3.0051000000000001</v>
      </c>
      <c r="G170">
        <f>IFERROR(SEARCH($D$2,Innovations[[#This Row],[Overview of Innovation]])+ROW()/100000,"")</f>
        <v>1.0017</v>
      </c>
      <c r="H170">
        <f>IFERROR(SEARCH($D$2,Innovations[[#This Row],[Benefits]])+ROW()/100000,"")</f>
        <v>1.0017</v>
      </c>
      <c r="I170">
        <f>IFERROR(SEARCH($D$2,Innovations[[#This Row],[Innovation Name]])+ROW()/100000,"")</f>
        <v>1.0017</v>
      </c>
      <c r="J170" t="str">
        <f>IFERROR(SEARCH($D$2,Innovations[[#This Row],[Keywords]])+ROW()/100000,"")</f>
        <v/>
      </c>
      <c r="K170" t="str">
        <f>Innovations[[#This Row],[Innovation Name]]</f>
        <v>New Hampshire_Georeferencing, Creating georeferenced 3D point clouds of rock slopes using photogrammetry</v>
      </c>
    </row>
    <row r="171" spans="1:11" ht="20.100000000000001" customHeight="1" x14ac:dyDescent="0.25">
      <c r="A171">
        <f t="shared" si="10"/>
        <v>168</v>
      </c>
      <c r="D171" t="str">
        <f t="shared" si="7"/>
        <v>New Hampshire_Creating Social Distancing Space for Teams during winter operations</v>
      </c>
      <c r="E171">
        <f t="shared" si="8"/>
        <v>169</v>
      </c>
      <c r="F171">
        <f t="shared" si="9"/>
        <v>4.0068400000000004</v>
      </c>
      <c r="G171">
        <f>IFERROR(SEARCH($D$2,Innovations[[#This Row],[Overview of Innovation]])+ROW()/100000,"")</f>
        <v>1.0017100000000001</v>
      </c>
      <c r="H171">
        <f>IFERROR(SEARCH($D$2,Innovations[[#This Row],[Benefits]])+ROW()/100000,"")</f>
        <v>1.0017100000000001</v>
      </c>
      <c r="I171">
        <f>IFERROR(SEARCH($D$2,Innovations[[#This Row],[Innovation Name]])+ROW()/100000,"")</f>
        <v>1.0017100000000001</v>
      </c>
      <c r="J171">
        <f>IFERROR(SEARCH($D$2,Innovations[[#This Row],[Keywords]])+ROW()/100000,"")</f>
        <v>1.0017100000000001</v>
      </c>
      <c r="K171" t="str">
        <f>Innovations[[#This Row],[Innovation Name]]</f>
        <v>New Hampshire_LED Lights on Snowplow, performs in house evaluation of snowplow lights light emitting diode (LED)</v>
      </c>
    </row>
    <row r="172" spans="1:11" ht="20.100000000000001" customHeight="1" x14ac:dyDescent="0.25">
      <c r="A172">
        <f t="shared" si="10"/>
        <v>169</v>
      </c>
      <c r="D172" t="str">
        <f t="shared" si="7"/>
        <v>New Hampshire_LED Lights on Snowplow, performs in house evaluation of snowplow lights light emitting diode (LED)</v>
      </c>
      <c r="E172">
        <f t="shared" si="8"/>
        <v>170</v>
      </c>
      <c r="F172">
        <f t="shared" si="9"/>
        <v>4.0068799999999998</v>
      </c>
      <c r="G172">
        <f>IFERROR(SEARCH($D$2,Innovations[[#This Row],[Overview of Innovation]])+ROW()/100000,"")</f>
        <v>1.0017199999999999</v>
      </c>
      <c r="H172">
        <f>IFERROR(SEARCH($D$2,Innovations[[#This Row],[Benefits]])+ROW()/100000,"")</f>
        <v>1.0017199999999999</v>
      </c>
      <c r="I172">
        <f>IFERROR(SEARCH($D$2,Innovations[[#This Row],[Innovation Name]])+ROW()/100000,"")</f>
        <v>1.0017199999999999</v>
      </c>
      <c r="J172">
        <f>IFERROR(SEARCH($D$2,Innovations[[#This Row],[Keywords]])+ROW()/100000,"")</f>
        <v>1.0017199999999999</v>
      </c>
      <c r="K172" t="str">
        <f>Innovations[[#This Row],[Innovation Name]]</f>
        <v>New Hampshire_NHDOT Annual Plow Rally Innovation and Demonstration Showcase</v>
      </c>
    </row>
    <row r="173" spans="1:11" ht="20.100000000000001" customHeight="1" x14ac:dyDescent="0.25">
      <c r="A173">
        <f t="shared" si="10"/>
        <v>170</v>
      </c>
      <c r="D173" t="str">
        <f t="shared" si="7"/>
        <v>New Hampshire_NHDOT Annual Plow Rally Innovation and Demonstration Showcase</v>
      </c>
      <c r="E173">
        <f t="shared" si="8"/>
        <v>171</v>
      </c>
      <c r="F173">
        <f t="shared" si="9"/>
        <v>4.00692</v>
      </c>
      <c r="G173">
        <f>IFERROR(SEARCH($D$2,Innovations[[#This Row],[Overview of Innovation]])+ROW()/100000,"")</f>
        <v>1.00173</v>
      </c>
      <c r="H173">
        <f>IFERROR(SEARCH($D$2,Innovations[[#This Row],[Benefits]])+ROW()/100000,"")</f>
        <v>1.00173</v>
      </c>
      <c r="I173">
        <f>IFERROR(SEARCH($D$2,Innovations[[#This Row],[Innovation Name]])+ROW()/100000,"")</f>
        <v>1.00173</v>
      </c>
      <c r="J173">
        <f>IFERROR(SEARCH($D$2,Innovations[[#This Row],[Keywords]])+ROW()/100000,"")</f>
        <v>1.00173</v>
      </c>
      <c r="K173" t="str">
        <f>Innovations[[#This Row],[Innovation Name]]</f>
        <v>New Hampshire_Salt Transfer and Spreader Screen Access Area to offload material and clear clogged debris screens improves safety</v>
      </c>
    </row>
    <row r="174" spans="1:11" ht="20.100000000000001" customHeight="1" x14ac:dyDescent="0.25">
      <c r="A174">
        <f t="shared" si="10"/>
        <v>171</v>
      </c>
      <c r="D174" t="str">
        <f t="shared" si="7"/>
        <v>New Hampshire_Salt Transfer and Spreader Screen Access Area to offload material and clear clogged debris screens improves safety</v>
      </c>
      <c r="E174">
        <f t="shared" si="8"/>
        <v>172</v>
      </c>
      <c r="F174">
        <f t="shared" si="9"/>
        <v>4.0069600000000003</v>
      </c>
      <c r="G174">
        <f>IFERROR(SEARCH($D$2,Innovations[[#This Row],[Overview of Innovation]])+ROW()/100000,"")</f>
        <v>1.0017400000000001</v>
      </c>
      <c r="H174">
        <f>IFERROR(SEARCH($D$2,Innovations[[#This Row],[Benefits]])+ROW()/100000,"")</f>
        <v>1.0017400000000001</v>
      </c>
      <c r="I174">
        <f>IFERROR(SEARCH($D$2,Innovations[[#This Row],[Innovation Name]])+ROW()/100000,"")</f>
        <v>1.0017400000000001</v>
      </c>
      <c r="J174">
        <f>IFERROR(SEARCH($D$2,Innovations[[#This Row],[Keywords]])+ROW()/100000,"")</f>
        <v>1.0017400000000001</v>
      </c>
      <c r="K174" t="str">
        <f>Innovations[[#This Row],[Innovation Name]]</f>
        <v>New Hampshire_Stone Template, Wooden template for grading cemetery markers</v>
      </c>
    </row>
    <row r="175" spans="1:11" ht="20.100000000000001" customHeight="1" x14ac:dyDescent="0.25">
      <c r="A175">
        <f t="shared" si="10"/>
        <v>172</v>
      </c>
      <c r="D175" t="str">
        <f t="shared" si="7"/>
        <v>New Hampshire_Stone Template, Wooden template for grading cemetery markers</v>
      </c>
      <c r="E175">
        <f t="shared" si="8"/>
        <v>173</v>
      </c>
      <c r="F175">
        <f t="shared" si="9"/>
        <v>4.0069999999999997</v>
      </c>
      <c r="G175">
        <f>IFERROR(SEARCH($D$2,Innovations[[#This Row],[Overview of Innovation]])+ROW()/100000,"")</f>
        <v>1.0017499999999999</v>
      </c>
      <c r="H175">
        <f>IFERROR(SEARCH($D$2,Innovations[[#This Row],[Benefits]])+ROW()/100000,"")</f>
        <v>1.0017499999999999</v>
      </c>
      <c r="I175">
        <f>IFERROR(SEARCH($D$2,Innovations[[#This Row],[Innovation Name]])+ROW()/100000,"")</f>
        <v>1.0017499999999999</v>
      </c>
      <c r="J175">
        <f>IFERROR(SEARCH($D$2,Innovations[[#This Row],[Keywords]])+ROW()/100000,"")</f>
        <v>1.0017499999999999</v>
      </c>
      <c r="K175" t="str">
        <f>Innovations[[#This Row],[Innovation Name]]</f>
        <v>New Hampshire_Stream bank slope stabilization solution, Stream-bank long-term scour- &amp; flood-resistent slop stabilization system</v>
      </c>
    </row>
    <row r="176" spans="1:11" ht="20.100000000000001" customHeight="1" x14ac:dyDescent="0.25">
      <c r="A176">
        <f t="shared" si="10"/>
        <v>173</v>
      </c>
      <c r="D176" t="str">
        <f t="shared" si="7"/>
        <v>New Hampshire_Stream bank slope stabilization solution, Stream-bank long-term scour- &amp; flood-resistent slop stabilization system</v>
      </c>
      <c r="E176">
        <f t="shared" si="8"/>
        <v>174</v>
      </c>
      <c r="F176">
        <f t="shared" si="9"/>
        <v>4.0070399999999999</v>
      </c>
      <c r="G176">
        <f>IFERROR(SEARCH($D$2,Innovations[[#This Row],[Overview of Innovation]])+ROW()/100000,"")</f>
        <v>1.00176</v>
      </c>
      <c r="H176">
        <f>IFERROR(SEARCH($D$2,Innovations[[#This Row],[Benefits]])+ROW()/100000,"")</f>
        <v>1.00176</v>
      </c>
      <c r="I176">
        <f>IFERROR(SEARCH($D$2,Innovations[[#This Row],[Innovation Name]])+ROW()/100000,"")</f>
        <v>1.00176</v>
      </c>
      <c r="J176">
        <f>IFERROR(SEARCH($D$2,Innovations[[#This Row],[Keywords]])+ROW()/100000,"")</f>
        <v>1.00176</v>
      </c>
      <c r="K176" t="str">
        <f>Innovations[[#This Row],[Innovation Name]]</f>
        <v>New Hampshire_Using Social Media for Communications, UNH T2's :Tuesday Top 10 at 10 with T2 for outreach, communication, and sharing</v>
      </c>
    </row>
    <row r="177" spans="1:11" ht="20.100000000000001" customHeight="1" x14ac:dyDescent="0.25">
      <c r="A177">
        <f t="shared" si="10"/>
        <v>174</v>
      </c>
      <c r="D177" t="str">
        <f t="shared" si="7"/>
        <v>New Hampshire_Using Social Media for Communications, UNH T2's :Tuesday Top 10 at 10 with T2 for outreach, communication, and sharing</v>
      </c>
      <c r="E177">
        <f t="shared" si="8"/>
        <v>175</v>
      </c>
      <c r="F177">
        <f t="shared" si="9"/>
        <v>4.0070800000000002</v>
      </c>
      <c r="G177">
        <f>IFERROR(SEARCH($D$2,Innovations[[#This Row],[Overview of Innovation]])+ROW()/100000,"")</f>
        <v>1.00177</v>
      </c>
      <c r="H177">
        <f>IFERROR(SEARCH($D$2,Innovations[[#This Row],[Benefits]])+ROW()/100000,"")</f>
        <v>1.00177</v>
      </c>
      <c r="I177">
        <f>IFERROR(SEARCH($D$2,Innovations[[#This Row],[Innovation Name]])+ROW()/100000,"")</f>
        <v>1.00177</v>
      </c>
      <c r="J177">
        <f>IFERROR(SEARCH($D$2,Innovations[[#This Row],[Keywords]])+ROW()/100000,"")</f>
        <v>1.00177</v>
      </c>
      <c r="K177" t="str">
        <f>Innovations[[#This Row],[Innovation Name]]</f>
        <v>New Mexico_Alternate Guardrail Material in Leave-outs</v>
      </c>
    </row>
    <row r="178" spans="1:11" ht="20.100000000000001" customHeight="1" x14ac:dyDescent="0.25">
      <c r="A178">
        <f t="shared" si="10"/>
        <v>175</v>
      </c>
      <c r="D178" t="str">
        <f t="shared" si="7"/>
        <v>New Mexico_Alternate Guardrail Material in Leave-outs</v>
      </c>
      <c r="E178">
        <f t="shared" si="8"/>
        <v>176</v>
      </c>
      <c r="F178">
        <f t="shared" si="9"/>
        <v>4.0071199999999996</v>
      </c>
      <c r="G178">
        <f>IFERROR(SEARCH($D$2,Innovations[[#This Row],[Overview of Innovation]])+ROW()/100000,"")</f>
        <v>1.0017799999999999</v>
      </c>
      <c r="H178">
        <f>IFERROR(SEARCH($D$2,Innovations[[#This Row],[Benefits]])+ROW()/100000,"")</f>
        <v>1.0017799999999999</v>
      </c>
      <c r="I178">
        <f>IFERROR(SEARCH($D$2,Innovations[[#This Row],[Innovation Name]])+ROW()/100000,"")</f>
        <v>1.0017799999999999</v>
      </c>
      <c r="J178">
        <f>IFERROR(SEARCH($D$2,Innovations[[#This Row],[Keywords]])+ROW()/100000,"")</f>
        <v>1.0017799999999999</v>
      </c>
      <c r="K178" t="str">
        <f>Innovations[[#This Row],[Innovation Name]]</f>
        <v>New Mexico_I-10 Dust Storm Detection System</v>
      </c>
    </row>
    <row r="179" spans="1:11" ht="20.100000000000001" customHeight="1" x14ac:dyDescent="0.25">
      <c r="A179">
        <f t="shared" si="10"/>
        <v>176</v>
      </c>
      <c r="D179" t="str">
        <f t="shared" si="7"/>
        <v>New Mexico_I-10 Dust Storm Detection System</v>
      </c>
      <c r="E179">
        <f t="shared" si="8"/>
        <v>177</v>
      </c>
      <c r="F179">
        <f t="shared" si="9"/>
        <v>4.0071599999999998</v>
      </c>
      <c r="G179">
        <f>IFERROR(SEARCH($D$2,Innovations[[#This Row],[Overview of Innovation]])+ROW()/100000,"")</f>
        <v>1.00179</v>
      </c>
      <c r="H179">
        <f>IFERROR(SEARCH($D$2,Innovations[[#This Row],[Benefits]])+ROW()/100000,"")</f>
        <v>1.00179</v>
      </c>
      <c r="I179">
        <f>IFERROR(SEARCH($D$2,Innovations[[#This Row],[Innovation Name]])+ROW()/100000,"")</f>
        <v>1.00179</v>
      </c>
      <c r="J179">
        <f>IFERROR(SEARCH($D$2,Innovations[[#This Row],[Keywords]])+ROW()/100000,"")</f>
        <v>1.00179</v>
      </c>
      <c r="K179" t="str">
        <f>Innovations[[#This Row],[Innovation Name]]</f>
        <v>NJDOT Bridge Fender Navigation Lighting Reflective Backup System</v>
      </c>
    </row>
    <row r="180" spans="1:11" ht="20.100000000000001" customHeight="1" x14ac:dyDescent="0.25">
      <c r="A180">
        <f t="shared" si="10"/>
        <v>177</v>
      </c>
      <c r="D180" t="str">
        <f t="shared" si="7"/>
        <v>NJDOT Bridge Fender Navigation Lighting Reflective Backup System</v>
      </c>
      <c r="E180">
        <f t="shared" si="8"/>
        <v>178</v>
      </c>
      <c r="F180">
        <f t="shared" si="9"/>
        <v>4.0072000000000001</v>
      </c>
      <c r="G180">
        <f>IFERROR(SEARCH($D$2,Innovations[[#This Row],[Overview of Innovation]])+ROW()/100000,"")</f>
        <v>1.0018</v>
      </c>
      <c r="H180">
        <f>IFERROR(SEARCH($D$2,Innovations[[#This Row],[Benefits]])+ROW()/100000,"")</f>
        <v>1.0018</v>
      </c>
      <c r="I180">
        <f>IFERROR(SEARCH($D$2,Innovations[[#This Row],[Innovation Name]])+ROW()/100000,"")</f>
        <v>1.0018</v>
      </c>
      <c r="J180">
        <f>IFERROR(SEARCH($D$2,Innovations[[#This Row],[Keywords]])+ROW()/100000,"")</f>
        <v>1.0018</v>
      </c>
      <c r="K180" t="str">
        <f>Innovations[[#This Row],[Innovation Name]]</f>
        <v>NJDOT Build a Better Mousetrap Competition 2020 Anti-Jackknife Device</v>
      </c>
    </row>
    <row r="181" spans="1:11" ht="20.100000000000001" customHeight="1" x14ac:dyDescent="0.25">
      <c r="A181">
        <f t="shared" si="10"/>
        <v>178</v>
      </c>
      <c r="D181" t="str">
        <f t="shared" si="7"/>
        <v>NJDOT Build a Better Mousetrap Competition 2020 Anti-Jackknife Device</v>
      </c>
      <c r="E181">
        <f t="shared" si="8"/>
        <v>179</v>
      </c>
      <c r="F181">
        <f t="shared" si="9"/>
        <v>4.0072400000000004</v>
      </c>
      <c r="G181">
        <f>IFERROR(SEARCH($D$2,Innovations[[#This Row],[Overview of Innovation]])+ROW()/100000,"")</f>
        <v>1.0018100000000001</v>
      </c>
      <c r="H181">
        <f>IFERROR(SEARCH($D$2,Innovations[[#This Row],[Benefits]])+ROW()/100000,"")</f>
        <v>1.0018100000000001</v>
      </c>
      <c r="I181">
        <f>IFERROR(SEARCH($D$2,Innovations[[#This Row],[Innovation Name]])+ROW()/100000,"")</f>
        <v>1.0018100000000001</v>
      </c>
      <c r="J181">
        <f>IFERROR(SEARCH($D$2,Innovations[[#This Row],[Keywords]])+ROW()/100000,"")</f>
        <v>1.0018100000000001</v>
      </c>
      <c r="K181" t="str">
        <f>Innovations[[#This Row],[Innovation Name]]</f>
        <v>NJDOT DDSA Burlington County Roundabout</v>
      </c>
    </row>
    <row r="182" spans="1:11" ht="20.100000000000001" customHeight="1" x14ac:dyDescent="0.25">
      <c r="A182">
        <f t="shared" si="10"/>
        <v>179</v>
      </c>
      <c r="D182" t="str">
        <f t="shared" si="7"/>
        <v>NJDOT DDSA Burlington County Roundabout</v>
      </c>
      <c r="E182">
        <f t="shared" si="8"/>
        <v>180</v>
      </c>
      <c r="F182">
        <f t="shared" si="9"/>
        <v>4.0072799999999997</v>
      </c>
      <c r="G182">
        <f>IFERROR(SEARCH($D$2,Innovations[[#This Row],[Overview of Innovation]])+ROW()/100000,"")</f>
        <v>1.0018199999999999</v>
      </c>
      <c r="H182">
        <f>IFERROR(SEARCH($D$2,Innovations[[#This Row],[Benefits]])+ROW()/100000,"")</f>
        <v>1.0018199999999999</v>
      </c>
      <c r="I182">
        <f>IFERROR(SEARCH($D$2,Innovations[[#This Row],[Innovation Name]])+ROW()/100000,"")</f>
        <v>1.0018199999999999</v>
      </c>
      <c r="J182">
        <f>IFERROR(SEARCH($D$2,Innovations[[#This Row],[Keywords]])+ROW()/100000,"")</f>
        <v>1.0018199999999999</v>
      </c>
      <c r="K182" t="str">
        <f>Innovations[[#This Row],[Innovation Name]]</f>
        <v>NJDOT Local Safety Peer Exchanges</v>
      </c>
    </row>
    <row r="183" spans="1:11" ht="20.100000000000001" customHeight="1" x14ac:dyDescent="0.25">
      <c r="A183">
        <f t="shared" si="10"/>
        <v>180</v>
      </c>
      <c r="D183" t="str">
        <f t="shared" si="7"/>
        <v>NJDOT Local Safety Peer Exchanges</v>
      </c>
      <c r="E183">
        <f t="shared" si="8"/>
        <v>181</v>
      </c>
      <c r="F183">
        <f t="shared" si="9"/>
        <v>4.00732</v>
      </c>
      <c r="G183">
        <f>IFERROR(SEARCH($D$2,Innovations[[#This Row],[Overview of Innovation]])+ROW()/100000,"")</f>
        <v>1.00183</v>
      </c>
      <c r="H183">
        <f>IFERROR(SEARCH($D$2,Innovations[[#This Row],[Benefits]])+ROW()/100000,"")</f>
        <v>1.00183</v>
      </c>
      <c r="I183">
        <f>IFERROR(SEARCH($D$2,Innovations[[#This Row],[Innovation Name]])+ROW()/100000,"")</f>
        <v>1.00183</v>
      </c>
      <c r="J183">
        <f>IFERROR(SEARCH($D$2,Innovations[[#This Row],[Keywords]])+ROW()/100000,"")</f>
        <v>1.00183</v>
      </c>
      <c r="K183" t="str">
        <f>Innovations[[#This Row],[Innovation Name]]</f>
        <v>NJDOT Pavement Preservation Video</v>
      </c>
    </row>
    <row r="184" spans="1:11" ht="20.100000000000001" customHeight="1" x14ac:dyDescent="0.25">
      <c r="A184">
        <f t="shared" si="10"/>
        <v>181</v>
      </c>
      <c r="D184" t="str">
        <f t="shared" si="7"/>
        <v>NJDOT Pavement Preservation Video</v>
      </c>
      <c r="E184">
        <f t="shared" si="8"/>
        <v>182</v>
      </c>
      <c r="F184">
        <f t="shared" si="9"/>
        <v>4.0073600000000003</v>
      </c>
      <c r="G184">
        <f>IFERROR(SEARCH($D$2,Innovations[[#This Row],[Overview of Innovation]])+ROW()/100000,"")</f>
        <v>1.0018400000000001</v>
      </c>
      <c r="H184">
        <f>IFERROR(SEARCH($D$2,Innovations[[#This Row],[Benefits]])+ROW()/100000,"")</f>
        <v>1.0018400000000001</v>
      </c>
      <c r="I184">
        <f>IFERROR(SEARCH($D$2,Innovations[[#This Row],[Innovation Name]])+ROW()/100000,"")</f>
        <v>1.0018400000000001</v>
      </c>
      <c r="J184">
        <f>IFERROR(SEARCH($D$2,Innovations[[#This Row],[Keywords]])+ROW()/100000,"")</f>
        <v>1.0018400000000001</v>
      </c>
      <c r="K184" t="str">
        <f>Innovations[[#This Row],[Innovation Name]]</f>
        <v>NJDOT Post Pusher and Post Puller</v>
      </c>
    </row>
    <row r="185" spans="1:11" ht="20.100000000000001" customHeight="1" x14ac:dyDescent="0.25">
      <c r="A185">
        <f t="shared" si="10"/>
        <v>182</v>
      </c>
      <c r="D185" t="str">
        <f t="shared" si="7"/>
        <v>NJDOT Post Pusher and Post Puller</v>
      </c>
      <c r="E185">
        <f t="shared" si="8"/>
        <v>183</v>
      </c>
      <c r="F185">
        <f t="shared" si="9"/>
        <v>4.0073999999999996</v>
      </c>
      <c r="G185">
        <f>IFERROR(SEARCH($D$2,Innovations[[#This Row],[Overview of Innovation]])+ROW()/100000,"")</f>
        <v>1.0018499999999999</v>
      </c>
      <c r="H185">
        <f>IFERROR(SEARCH($D$2,Innovations[[#This Row],[Benefits]])+ROW()/100000,"")</f>
        <v>1.0018499999999999</v>
      </c>
      <c r="I185">
        <f>IFERROR(SEARCH($D$2,Innovations[[#This Row],[Innovation Name]])+ROW()/100000,"")</f>
        <v>1.0018499999999999</v>
      </c>
      <c r="J185">
        <f>IFERROR(SEARCH($D$2,Innovations[[#This Row],[Keywords]])+ROW()/100000,"")</f>
        <v>1.0018499999999999</v>
      </c>
      <c r="K185" t="str">
        <f>Innovations[[#This Row],[Innovation Name]]</f>
        <v>NJDOT Real-Time Signal Performance Measurement</v>
      </c>
    </row>
    <row r="186" spans="1:11" ht="20.100000000000001" customHeight="1" x14ac:dyDescent="0.25">
      <c r="A186">
        <f t="shared" si="10"/>
        <v>183</v>
      </c>
      <c r="D186" t="str">
        <f t="shared" si="7"/>
        <v>NJDOT Real-Time Signal Performance Measurement</v>
      </c>
      <c r="E186">
        <f t="shared" si="8"/>
        <v>184</v>
      </c>
      <c r="F186">
        <f t="shared" si="9"/>
        <v>4.0074399999999999</v>
      </c>
      <c r="G186">
        <f>IFERROR(SEARCH($D$2,Innovations[[#This Row],[Overview of Innovation]])+ROW()/100000,"")</f>
        <v>1.00186</v>
      </c>
      <c r="H186">
        <f>IFERROR(SEARCH($D$2,Innovations[[#This Row],[Benefits]])+ROW()/100000,"")</f>
        <v>1.00186</v>
      </c>
      <c r="I186">
        <f>IFERROR(SEARCH($D$2,Innovations[[#This Row],[Innovation Name]])+ROW()/100000,"")</f>
        <v>1.00186</v>
      </c>
      <c r="J186">
        <f>IFERROR(SEARCH($D$2,Innovations[[#This Row],[Keywords]])+ROW()/100000,"")</f>
        <v>1.00186</v>
      </c>
      <c r="K186" t="str">
        <f>Innovations[[#This Row],[Innovation Name]]</f>
        <v>NJDOT Safety Service Patrol - iCone Technology</v>
      </c>
    </row>
    <row r="187" spans="1:11" ht="20.100000000000001" customHeight="1" x14ac:dyDescent="0.25">
      <c r="A187">
        <f t="shared" si="10"/>
        <v>184</v>
      </c>
      <c r="D187" t="str">
        <f t="shared" si="7"/>
        <v>NJDOT Safety Service Patrol - iCone Technology</v>
      </c>
      <c r="E187">
        <f t="shared" si="8"/>
        <v>185</v>
      </c>
      <c r="F187">
        <f t="shared" si="9"/>
        <v>4.0074800000000002</v>
      </c>
      <c r="G187">
        <f>IFERROR(SEARCH($D$2,Innovations[[#This Row],[Overview of Innovation]])+ROW()/100000,"")</f>
        <v>1.00187</v>
      </c>
      <c r="H187">
        <f>IFERROR(SEARCH($D$2,Innovations[[#This Row],[Benefits]])+ROW()/100000,"")</f>
        <v>1.00187</v>
      </c>
      <c r="I187">
        <f>IFERROR(SEARCH($D$2,Innovations[[#This Row],[Innovation Name]])+ROW()/100000,"")</f>
        <v>1.00187</v>
      </c>
      <c r="J187">
        <f>IFERROR(SEARCH($D$2,Innovations[[#This Row],[Keywords]])+ROW()/100000,"")</f>
        <v>1.00187</v>
      </c>
      <c r="K187" t="str">
        <f>Innovations[[#This Row],[Innovation Name]]</f>
        <v>NJDOT UAS and A-GaME</v>
      </c>
    </row>
    <row r="188" spans="1:11" ht="20.100000000000001" customHeight="1" x14ac:dyDescent="0.25">
      <c r="A188">
        <f t="shared" si="10"/>
        <v>185</v>
      </c>
      <c r="D188" t="str">
        <f t="shared" si="7"/>
        <v>NJDOT UAS and A-GaME</v>
      </c>
      <c r="E188">
        <f t="shared" si="8"/>
        <v>186</v>
      </c>
      <c r="F188">
        <f t="shared" si="9"/>
        <v>4.0075200000000004</v>
      </c>
      <c r="G188">
        <f>IFERROR(SEARCH($D$2,Innovations[[#This Row],[Overview of Innovation]])+ROW()/100000,"")</f>
        <v>1.0018800000000001</v>
      </c>
      <c r="H188">
        <f>IFERROR(SEARCH($D$2,Innovations[[#This Row],[Benefits]])+ROW()/100000,"")</f>
        <v>1.0018800000000001</v>
      </c>
      <c r="I188">
        <f>IFERROR(SEARCH($D$2,Innovations[[#This Row],[Innovation Name]])+ROW()/100000,"")</f>
        <v>1.0018800000000001</v>
      </c>
      <c r="J188">
        <f>IFERROR(SEARCH($D$2,Innovations[[#This Row],[Keywords]])+ROW()/100000,"")</f>
        <v>1.0018800000000001</v>
      </c>
      <c r="K188" t="str">
        <f>Innovations[[#This Row],[Innovation Name]]</f>
        <v>NJDOT UAS High Mast Light Pole Inspection</v>
      </c>
    </row>
    <row r="189" spans="1:11" ht="20.100000000000001" customHeight="1" x14ac:dyDescent="0.25">
      <c r="A189">
        <f t="shared" si="10"/>
        <v>186</v>
      </c>
      <c r="D189" t="str">
        <f t="shared" si="7"/>
        <v>NJDOT UAS High Mast Light Pole Inspection</v>
      </c>
      <c r="E189">
        <f t="shared" si="8"/>
        <v>187</v>
      </c>
      <c r="F189">
        <f t="shared" si="9"/>
        <v>4.0075599999999998</v>
      </c>
      <c r="G189">
        <f>IFERROR(SEARCH($D$2,Innovations[[#This Row],[Overview of Innovation]])+ROW()/100000,"")</f>
        <v>1.0018899999999999</v>
      </c>
      <c r="H189">
        <f>IFERROR(SEARCH($D$2,Innovations[[#This Row],[Benefits]])+ROW()/100000,"")</f>
        <v>1.0018899999999999</v>
      </c>
      <c r="I189">
        <f>IFERROR(SEARCH($D$2,Innovations[[#This Row],[Innovation Name]])+ROW()/100000,"")</f>
        <v>1.0018899999999999</v>
      </c>
      <c r="J189">
        <f>IFERROR(SEARCH($D$2,Innovations[[#This Row],[Keywords]])+ROW()/100000,"")</f>
        <v>1.0018899999999999</v>
      </c>
      <c r="K189" t="str">
        <f>Innovations[[#This Row],[Innovation Name]]</f>
        <v>North Carolina_CLEAR Knowledge Management Program</v>
      </c>
    </row>
    <row r="190" spans="1:11" ht="20.100000000000001" customHeight="1" x14ac:dyDescent="0.25">
      <c r="A190">
        <f t="shared" si="10"/>
        <v>187</v>
      </c>
      <c r="D190" t="str">
        <f t="shared" si="7"/>
        <v>North Carolina_CLEAR Knowledge Management Program</v>
      </c>
      <c r="E190">
        <f t="shared" si="8"/>
        <v>188</v>
      </c>
      <c r="F190">
        <f t="shared" si="9"/>
        <v>4.0076000000000001</v>
      </c>
      <c r="G190">
        <f>IFERROR(SEARCH($D$2,Innovations[[#This Row],[Overview of Innovation]])+ROW()/100000,"")</f>
        <v>1.0019</v>
      </c>
      <c r="H190">
        <f>IFERROR(SEARCH($D$2,Innovations[[#This Row],[Benefits]])+ROW()/100000,"")</f>
        <v>1.0019</v>
      </c>
      <c r="I190">
        <f>IFERROR(SEARCH($D$2,Innovations[[#This Row],[Innovation Name]])+ROW()/100000,"")</f>
        <v>1.0019</v>
      </c>
      <c r="J190">
        <f>IFERROR(SEARCH($D$2,Innovations[[#This Row],[Keywords]])+ROW()/100000,"")</f>
        <v>1.0019</v>
      </c>
      <c r="K190" t="str">
        <f>Innovations[[#This Row],[Innovation Name]]</f>
        <v>North Carolina_Coastal Bridge Vulnerability Web GIS Application</v>
      </c>
    </row>
    <row r="191" spans="1:11" ht="20.100000000000001" customHeight="1" x14ac:dyDescent="0.25">
      <c r="A191">
        <f t="shared" si="10"/>
        <v>188</v>
      </c>
      <c r="D191" t="str">
        <f t="shared" si="7"/>
        <v>North Carolina_Coastal Bridge Vulnerability Web GIS Application</v>
      </c>
      <c r="E191">
        <f t="shared" si="8"/>
        <v>189</v>
      </c>
      <c r="F191">
        <f t="shared" si="9"/>
        <v>4.0076400000000003</v>
      </c>
      <c r="G191">
        <f>IFERROR(SEARCH($D$2,Innovations[[#This Row],[Overview of Innovation]])+ROW()/100000,"")</f>
        <v>1.0019100000000001</v>
      </c>
      <c r="H191">
        <f>IFERROR(SEARCH($D$2,Innovations[[#This Row],[Benefits]])+ROW()/100000,"")</f>
        <v>1.0019100000000001</v>
      </c>
      <c r="I191">
        <f>IFERROR(SEARCH($D$2,Innovations[[#This Row],[Innovation Name]])+ROW()/100000,"")</f>
        <v>1.0019100000000001</v>
      </c>
      <c r="J191">
        <f>IFERROR(SEARCH($D$2,Innovations[[#This Row],[Keywords]])+ROW()/100000,"")</f>
        <v>1.0019100000000001</v>
      </c>
      <c r="K191" t="str">
        <f>Innovations[[#This Row],[Innovation Name]]</f>
        <v>North Carolina_Dynamic Left Turn</v>
      </c>
    </row>
    <row r="192" spans="1:11" ht="20.100000000000001" customHeight="1" x14ac:dyDescent="0.25">
      <c r="A192">
        <f t="shared" si="10"/>
        <v>189</v>
      </c>
      <c r="D192" t="str">
        <f t="shared" si="7"/>
        <v>North Carolina_Dynamic Left Turn</v>
      </c>
      <c r="E192">
        <f t="shared" si="8"/>
        <v>190</v>
      </c>
      <c r="F192">
        <f t="shared" si="9"/>
        <v>4.0076799999999997</v>
      </c>
      <c r="G192">
        <f>IFERROR(SEARCH($D$2,Innovations[[#This Row],[Overview of Innovation]])+ROW()/100000,"")</f>
        <v>1.0019199999999999</v>
      </c>
      <c r="H192">
        <f>IFERROR(SEARCH($D$2,Innovations[[#This Row],[Benefits]])+ROW()/100000,"")</f>
        <v>1.0019199999999999</v>
      </c>
      <c r="I192">
        <f>IFERROR(SEARCH($D$2,Innovations[[#This Row],[Innovation Name]])+ROW()/100000,"")</f>
        <v>1.0019199999999999</v>
      </c>
      <c r="J192">
        <f>IFERROR(SEARCH($D$2,Innovations[[#This Row],[Keywords]])+ROW()/100000,"")</f>
        <v>1.0019199999999999</v>
      </c>
      <c r="K192" t="str">
        <f>Innovations[[#This Row],[Innovation Name]]</f>
        <v>North Carolina_Flood Inundation Mapping and Alert Network for Transportation</v>
      </c>
    </row>
    <row r="193" spans="1:11" ht="20.100000000000001" customHeight="1" x14ac:dyDescent="0.25">
      <c r="A193">
        <f t="shared" si="10"/>
        <v>190</v>
      </c>
      <c r="D193" t="str">
        <f t="shared" si="7"/>
        <v>North Carolina_Flood Inundation Mapping and Alert Network for Transportation</v>
      </c>
      <c r="E193">
        <f t="shared" si="8"/>
        <v>191</v>
      </c>
      <c r="F193">
        <f t="shared" si="9"/>
        <v>4.0077199999999999</v>
      </c>
      <c r="G193">
        <f>IFERROR(SEARCH($D$2,Innovations[[#This Row],[Overview of Innovation]])+ROW()/100000,"")</f>
        <v>1.00193</v>
      </c>
      <c r="H193">
        <f>IFERROR(SEARCH($D$2,Innovations[[#This Row],[Benefits]])+ROW()/100000,"")</f>
        <v>1.00193</v>
      </c>
      <c r="I193">
        <f>IFERROR(SEARCH($D$2,Innovations[[#This Row],[Innovation Name]])+ROW()/100000,"")</f>
        <v>1.00193</v>
      </c>
      <c r="J193">
        <f>IFERROR(SEARCH($D$2,Innovations[[#This Row],[Keywords]])+ROW()/100000,"")</f>
        <v>1.00193</v>
      </c>
      <c r="K193" t="str">
        <f>Innovations[[#This Row],[Innovation Name]]</f>
        <v>North Carolina_FREEVAL</v>
      </c>
    </row>
    <row r="194" spans="1:11" ht="20.100000000000001" customHeight="1" x14ac:dyDescent="0.25">
      <c r="A194">
        <f t="shared" si="10"/>
        <v>191</v>
      </c>
      <c r="D194" t="str">
        <f t="shared" si="7"/>
        <v>North Carolina_FREEVAL</v>
      </c>
      <c r="E194">
        <f t="shared" si="8"/>
        <v>192</v>
      </c>
      <c r="F194">
        <f t="shared" si="9"/>
        <v>4.0077600000000002</v>
      </c>
      <c r="G194">
        <f>IFERROR(SEARCH($D$2,Innovations[[#This Row],[Overview of Innovation]])+ROW()/100000,"")</f>
        <v>1.0019400000000001</v>
      </c>
      <c r="H194">
        <f>IFERROR(SEARCH($D$2,Innovations[[#This Row],[Benefits]])+ROW()/100000,"")</f>
        <v>1.0019400000000001</v>
      </c>
      <c r="I194">
        <f>IFERROR(SEARCH($D$2,Innovations[[#This Row],[Innovation Name]])+ROW()/100000,"")</f>
        <v>1.0019400000000001</v>
      </c>
      <c r="J194">
        <f>IFERROR(SEARCH($D$2,Innovations[[#This Row],[Keywords]])+ROW()/100000,"")</f>
        <v>1.0019400000000001</v>
      </c>
      <c r="K194" t="str">
        <f>Innovations[[#This Row],[Innovation Name]]</f>
        <v>North Carolina_Innovative Use of All Way Stop</v>
      </c>
    </row>
    <row r="195" spans="1:11" ht="20.100000000000001" customHeight="1" x14ac:dyDescent="0.25">
      <c r="A195">
        <f t="shared" si="10"/>
        <v>192</v>
      </c>
      <c r="D195" t="str">
        <f t="shared" si="7"/>
        <v>North Carolina_Innovative Use of All Way Stop</v>
      </c>
      <c r="E195">
        <f t="shared" si="8"/>
        <v>193</v>
      </c>
      <c r="F195">
        <f t="shared" si="9"/>
        <v>4.0077999999999996</v>
      </c>
      <c r="G195">
        <f>IFERROR(SEARCH($D$2,Innovations[[#This Row],[Overview of Innovation]])+ROW()/100000,"")</f>
        <v>1.0019499999999999</v>
      </c>
      <c r="H195">
        <f>IFERROR(SEARCH($D$2,Innovations[[#This Row],[Benefits]])+ROW()/100000,"")</f>
        <v>1.0019499999999999</v>
      </c>
      <c r="I195">
        <f>IFERROR(SEARCH($D$2,Innovations[[#This Row],[Innovation Name]])+ROW()/100000,"")</f>
        <v>1.0019499999999999</v>
      </c>
      <c r="J195">
        <f>IFERROR(SEARCH($D$2,Innovations[[#This Row],[Keywords]])+ROW()/100000,"")</f>
        <v>1.0019499999999999</v>
      </c>
      <c r="K195" t="str">
        <f>Innovations[[#This Row],[Innovation Name]]</f>
        <v>North Carolina_Public Involvement for Improved Community Relations</v>
      </c>
    </row>
    <row r="196" spans="1:11" ht="20.100000000000001" customHeight="1" x14ac:dyDescent="0.25">
      <c r="A196">
        <f t="shared" si="10"/>
        <v>193</v>
      </c>
      <c r="D196" t="str">
        <f t="shared" si="7"/>
        <v>North Carolina_Public Involvement for Improved Community Relations</v>
      </c>
      <c r="E196">
        <f t="shared" si="8"/>
        <v>194</v>
      </c>
      <c r="F196">
        <f t="shared" si="9"/>
        <v>4.0078399999999998</v>
      </c>
      <c r="G196">
        <f>IFERROR(SEARCH($D$2,Innovations[[#This Row],[Overview of Innovation]])+ROW()/100000,"")</f>
        <v>1.00196</v>
      </c>
      <c r="H196">
        <f>IFERROR(SEARCH($D$2,Innovations[[#This Row],[Benefits]])+ROW()/100000,"")</f>
        <v>1.00196</v>
      </c>
      <c r="I196">
        <f>IFERROR(SEARCH($D$2,Innovations[[#This Row],[Innovation Name]])+ROW()/100000,"")</f>
        <v>1.00196</v>
      </c>
      <c r="J196">
        <f>IFERROR(SEARCH($D$2,Innovations[[#This Row],[Keywords]])+ROW()/100000,"")</f>
        <v>1.00196</v>
      </c>
      <c r="K196" t="str">
        <f>Innovations[[#This Row],[Innovation Name]]</f>
        <v>North Carolina_UAS for Aerial Herbicide Spraying</v>
      </c>
    </row>
    <row r="197" spans="1:11" ht="20.100000000000001" customHeight="1" x14ac:dyDescent="0.25">
      <c r="A197">
        <f t="shared" si="10"/>
        <v>194</v>
      </c>
      <c r="D197" t="str">
        <f t="shared" ref="D197:D260" si="11">IFERROR(VLOOKUP(A197,$E$4:$K$319,7,FALSE),"")</f>
        <v>North Carolina_UAS for Aerial Herbicide Spraying</v>
      </c>
      <c r="E197">
        <f t="shared" ref="E197:E260" si="12">IFERROR(RANK(F197,$F$4:$F$319,1),"")</f>
        <v>195</v>
      </c>
      <c r="F197">
        <f t="shared" ref="F197:F260" si="13">IF(SUM(G197:J197)=0," ",SUM(G197:J197))</f>
        <v>4.0078800000000001</v>
      </c>
      <c r="G197">
        <f>IFERROR(SEARCH($D$2,Innovations[[#This Row],[Overview of Innovation]])+ROW()/100000,"")</f>
        <v>1.00197</v>
      </c>
      <c r="H197">
        <f>IFERROR(SEARCH($D$2,Innovations[[#This Row],[Benefits]])+ROW()/100000,"")</f>
        <v>1.00197</v>
      </c>
      <c r="I197">
        <f>IFERROR(SEARCH($D$2,Innovations[[#This Row],[Innovation Name]])+ROW()/100000,"")</f>
        <v>1.00197</v>
      </c>
      <c r="J197">
        <f>IFERROR(SEARCH($D$2,Innovations[[#This Row],[Keywords]])+ROW()/100000,"")</f>
        <v>1.00197</v>
      </c>
      <c r="K197" t="str">
        <f>Innovations[[#This Row],[Innovation Name]]</f>
        <v>North Carolina_UAS Sign Inspection</v>
      </c>
    </row>
    <row r="198" spans="1:11" ht="20.100000000000001" customHeight="1" x14ac:dyDescent="0.25">
      <c r="A198">
        <f t="shared" si="10"/>
        <v>195</v>
      </c>
      <c r="D198" t="str">
        <f t="shared" si="11"/>
        <v>North Carolina_UAS Sign Inspection</v>
      </c>
      <c r="E198">
        <f t="shared" si="12"/>
        <v>196</v>
      </c>
      <c r="F198">
        <f t="shared" si="13"/>
        <v>4.0079200000000004</v>
      </c>
      <c r="G198">
        <f>IFERROR(SEARCH($D$2,Innovations[[#This Row],[Overview of Innovation]])+ROW()/100000,"")</f>
        <v>1.0019800000000001</v>
      </c>
      <c r="H198">
        <f>IFERROR(SEARCH($D$2,Innovations[[#This Row],[Benefits]])+ROW()/100000,"")</f>
        <v>1.0019800000000001</v>
      </c>
      <c r="I198">
        <f>IFERROR(SEARCH($D$2,Innovations[[#This Row],[Innovation Name]])+ROW()/100000,"")</f>
        <v>1.0019800000000001</v>
      </c>
      <c r="J198">
        <f>IFERROR(SEARCH($D$2,Innovations[[#This Row],[Keywords]])+ROW()/100000,"")</f>
        <v>1.0019800000000001</v>
      </c>
      <c r="K198" t="str">
        <f>Innovations[[#This Row],[Innovation Name]]</f>
        <v>North Carolina_Wetland Prediction Model</v>
      </c>
    </row>
    <row r="199" spans="1:11" ht="20.100000000000001" customHeight="1" x14ac:dyDescent="0.25">
      <c r="A199">
        <f t="shared" si="10"/>
        <v>196</v>
      </c>
      <c r="D199" t="str">
        <f t="shared" si="11"/>
        <v>North Carolina_Wetland Prediction Model</v>
      </c>
      <c r="E199">
        <f t="shared" si="12"/>
        <v>197</v>
      </c>
      <c r="F199">
        <f t="shared" si="13"/>
        <v>4.0079599999999997</v>
      </c>
      <c r="G199">
        <f>IFERROR(SEARCH($D$2,Innovations[[#This Row],[Overview of Innovation]])+ROW()/100000,"")</f>
        <v>1.0019899999999999</v>
      </c>
      <c r="H199">
        <f>IFERROR(SEARCH($D$2,Innovations[[#This Row],[Benefits]])+ROW()/100000,"")</f>
        <v>1.0019899999999999</v>
      </c>
      <c r="I199">
        <f>IFERROR(SEARCH($D$2,Innovations[[#This Row],[Innovation Name]])+ROW()/100000,"")</f>
        <v>1.0019899999999999</v>
      </c>
      <c r="J199">
        <f>IFERROR(SEARCH($D$2,Innovations[[#This Row],[Keywords]])+ROW()/100000,"")</f>
        <v>1.0019899999999999</v>
      </c>
      <c r="K199" t="str">
        <f>Innovations[[#This Row],[Innovation Name]]</f>
        <v>ODOT Planning and Engineering Roadshow</v>
      </c>
    </row>
    <row r="200" spans="1:11" ht="20.100000000000001" customHeight="1" x14ac:dyDescent="0.25">
      <c r="A200">
        <f t="shared" si="10"/>
        <v>197</v>
      </c>
      <c r="D200" t="str">
        <f t="shared" si="11"/>
        <v>ODOT Planning and Engineering Roadshow</v>
      </c>
      <c r="E200">
        <f t="shared" si="12"/>
        <v>198</v>
      </c>
      <c r="F200">
        <f t="shared" si="13"/>
        <v>4.008</v>
      </c>
      <c r="G200">
        <f>IFERROR(SEARCH($D$2,Innovations[[#This Row],[Overview of Innovation]])+ROW()/100000,"")</f>
        <v>1.002</v>
      </c>
      <c r="H200">
        <f>IFERROR(SEARCH($D$2,Innovations[[#This Row],[Benefits]])+ROW()/100000,"")</f>
        <v>1.002</v>
      </c>
      <c r="I200">
        <f>IFERROR(SEARCH($D$2,Innovations[[#This Row],[Innovation Name]])+ROW()/100000,"")</f>
        <v>1.002</v>
      </c>
      <c r="J200">
        <f>IFERROR(SEARCH($D$2,Innovations[[#This Row],[Keywords]])+ROW()/100000,"")</f>
        <v>1.002</v>
      </c>
      <c r="K200" t="str">
        <f>Innovations[[#This Row],[Innovation Name]]</f>
        <v>ODOT Public Outreach</v>
      </c>
    </row>
    <row r="201" spans="1:11" ht="20.100000000000001" customHeight="1" x14ac:dyDescent="0.25">
      <c r="A201">
        <f t="shared" si="10"/>
        <v>198</v>
      </c>
      <c r="D201" t="str">
        <f t="shared" si="11"/>
        <v>ODOT Public Outreach</v>
      </c>
      <c r="E201">
        <f t="shared" si="12"/>
        <v>199</v>
      </c>
      <c r="F201">
        <f t="shared" si="13"/>
        <v>4.0080400000000003</v>
      </c>
      <c r="G201">
        <f>IFERROR(SEARCH($D$2,Innovations[[#This Row],[Overview of Innovation]])+ROW()/100000,"")</f>
        <v>1.0020100000000001</v>
      </c>
      <c r="H201">
        <f>IFERROR(SEARCH($D$2,Innovations[[#This Row],[Benefits]])+ROW()/100000,"")</f>
        <v>1.0020100000000001</v>
      </c>
      <c r="I201">
        <f>IFERROR(SEARCH($D$2,Innovations[[#This Row],[Innovation Name]])+ROW()/100000,"")</f>
        <v>1.0020100000000001</v>
      </c>
      <c r="J201">
        <f>IFERROR(SEARCH($D$2,Innovations[[#This Row],[Keywords]])+ROW()/100000,"")</f>
        <v>1.0020100000000001</v>
      </c>
      <c r="K201" t="str">
        <f>Innovations[[#This Row],[Innovation Name]]</f>
        <v>Ohio - Carroll County - Snow Diverter</v>
      </c>
    </row>
    <row r="202" spans="1:11" ht="20.100000000000001" customHeight="1" x14ac:dyDescent="0.25">
      <c r="A202">
        <f t="shared" si="10"/>
        <v>199</v>
      </c>
      <c r="D202" t="str">
        <f t="shared" si="11"/>
        <v>Ohio - Carroll County - Snow Diverter</v>
      </c>
      <c r="E202">
        <f t="shared" si="12"/>
        <v>200</v>
      </c>
      <c r="F202">
        <f t="shared" si="13"/>
        <v>4.0080799999999996</v>
      </c>
      <c r="G202">
        <f>IFERROR(SEARCH($D$2,Innovations[[#This Row],[Overview of Innovation]])+ROW()/100000,"")</f>
        <v>1.0020199999999999</v>
      </c>
      <c r="H202">
        <f>IFERROR(SEARCH($D$2,Innovations[[#This Row],[Benefits]])+ROW()/100000,"")</f>
        <v>1.0020199999999999</v>
      </c>
      <c r="I202">
        <f>IFERROR(SEARCH($D$2,Innovations[[#This Row],[Innovation Name]])+ROW()/100000,"")</f>
        <v>1.0020199999999999</v>
      </c>
      <c r="J202">
        <f>IFERROR(SEARCH($D$2,Innovations[[#This Row],[Keywords]])+ROW()/100000,"")</f>
        <v>1.0020199999999999</v>
      </c>
      <c r="K202" t="str">
        <f>Innovations[[#This Row],[Innovation Name]]</f>
        <v>Ohio - City of Centerville - Secondary Hitch System</v>
      </c>
    </row>
    <row r="203" spans="1:11" ht="20.100000000000001" customHeight="1" x14ac:dyDescent="0.25">
      <c r="A203">
        <f t="shared" si="10"/>
        <v>200</v>
      </c>
      <c r="D203" t="str">
        <f t="shared" si="11"/>
        <v>Ohio - City of Centerville - Secondary Hitch System</v>
      </c>
      <c r="E203">
        <f t="shared" si="12"/>
        <v>201</v>
      </c>
      <c r="F203">
        <f t="shared" si="13"/>
        <v>4.0081199999999999</v>
      </c>
      <c r="G203">
        <f>IFERROR(SEARCH($D$2,Innovations[[#This Row],[Overview of Innovation]])+ROW()/100000,"")</f>
        <v>1.00203</v>
      </c>
      <c r="H203">
        <f>IFERROR(SEARCH($D$2,Innovations[[#This Row],[Benefits]])+ROW()/100000,"")</f>
        <v>1.00203</v>
      </c>
      <c r="I203">
        <f>IFERROR(SEARCH($D$2,Innovations[[#This Row],[Innovation Name]])+ROW()/100000,"")</f>
        <v>1.00203</v>
      </c>
      <c r="J203">
        <f>IFERROR(SEARCH($D$2,Innovations[[#This Row],[Keywords]])+ROW()/100000,"")</f>
        <v>1.00203</v>
      </c>
      <c r="K203" t="str">
        <f>Innovations[[#This Row],[Innovation Name]]</f>
        <v>Ohio - Friction and Safety Improvement of Highway Ramps</v>
      </c>
    </row>
    <row r="204" spans="1:11" ht="20.100000000000001" customHeight="1" x14ac:dyDescent="0.25">
      <c r="A204">
        <f t="shared" si="10"/>
        <v>201</v>
      </c>
      <c r="D204" t="str">
        <f t="shared" si="11"/>
        <v>Ohio - Friction and Safety Improvement of Highway Ramps</v>
      </c>
      <c r="E204">
        <f t="shared" si="12"/>
        <v>202</v>
      </c>
      <c r="F204">
        <f t="shared" si="13"/>
        <v>4.0081600000000002</v>
      </c>
      <c r="G204">
        <f>IFERROR(SEARCH($D$2,Innovations[[#This Row],[Overview of Innovation]])+ROW()/100000,"")</f>
        <v>1.00204</v>
      </c>
      <c r="H204">
        <f>IFERROR(SEARCH($D$2,Innovations[[#This Row],[Benefits]])+ROW()/100000,"")</f>
        <v>1.00204</v>
      </c>
      <c r="I204">
        <f>IFERROR(SEARCH($D$2,Innovations[[#This Row],[Innovation Name]])+ROW()/100000,"")</f>
        <v>1.00204</v>
      </c>
      <c r="J204">
        <f>IFERROR(SEARCH($D$2,Innovations[[#This Row],[Keywords]])+ROW()/100000,"")</f>
        <v>1.00204</v>
      </c>
      <c r="K204" t="str">
        <f>Innovations[[#This Row],[Innovation Name]]</f>
        <v>Ohio - Pavement/Horseshoe Study on Routes Traveled by Amish Horse and Buggies</v>
      </c>
    </row>
    <row r="205" spans="1:11" ht="20.100000000000001" customHeight="1" x14ac:dyDescent="0.25">
      <c r="A205">
        <f t="shared" si="10"/>
        <v>202</v>
      </c>
      <c r="D205" t="str">
        <f t="shared" si="11"/>
        <v>Ohio - Pavement/Horseshoe Study on Routes Traveled by Amish Horse and Buggies</v>
      </c>
      <c r="E205">
        <f t="shared" si="12"/>
        <v>203</v>
      </c>
      <c r="F205">
        <f t="shared" si="13"/>
        <v>4.0082000000000004</v>
      </c>
      <c r="G205">
        <f>IFERROR(SEARCH($D$2,Innovations[[#This Row],[Overview of Innovation]])+ROW()/100000,"")</f>
        <v>1.0020500000000001</v>
      </c>
      <c r="H205">
        <f>IFERROR(SEARCH($D$2,Innovations[[#This Row],[Benefits]])+ROW()/100000,"")</f>
        <v>1.0020500000000001</v>
      </c>
      <c r="I205">
        <f>IFERROR(SEARCH($D$2,Innovations[[#This Row],[Innovation Name]])+ROW()/100000,"")</f>
        <v>1.0020500000000001</v>
      </c>
      <c r="J205">
        <f>IFERROR(SEARCH($D$2,Innovations[[#This Row],[Keywords]])+ROW()/100000,"")</f>
        <v>1.0020500000000001</v>
      </c>
      <c r="K205" t="str">
        <f>Innovations[[#This Row],[Innovation Name]]</f>
        <v>Ohio - Preble County - Concrete Bridge Beam Launcher</v>
      </c>
    </row>
    <row r="206" spans="1:11" ht="20.100000000000001" customHeight="1" x14ac:dyDescent="0.25">
      <c r="A206">
        <f t="shared" si="10"/>
        <v>203</v>
      </c>
      <c r="D206" t="str">
        <f t="shared" si="11"/>
        <v>Ohio - Preble County - Concrete Bridge Beam Launcher</v>
      </c>
      <c r="E206">
        <f t="shared" si="12"/>
        <v>204</v>
      </c>
      <c r="F206">
        <f t="shared" si="13"/>
        <v>4.0082399999999998</v>
      </c>
      <c r="G206">
        <f>IFERROR(SEARCH($D$2,Innovations[[#This Row],[Overview of Innovation]])+ROW()/100000,"")</f>
        <v>1.00206</v>
      </c>
      <c r="H206">
        <f>IFERROR(SEARCH($D$2,Innovations[[#This Row],[Benefits]])+ROW()/100000,"")</f>
        <v>1.00206</v>
      </c>
      <c r="I206">
        <f>IFERROR(SEARCH($D$2,Innovations[[#This Row],[Innovation Name]])+ROW()/100000,"")</f>
        <v>1.00206</v>
      </c>
      <c r="J206">
        <f>IFERROR(SEARCH($D$2,Innovations[[#This Row],[Keywords]])+ROW()/100000,"")</f>
        <v>1.00206</v>
      </c>
      <c r="K206" t="str">
        <f>Innovations[[#This Row],[Innovation Name]]</f>
        <v>Ohio - Tuscarawas County - Bridge Building Process, time and safety improvements</v>
      </c>
    </row>
    <row r="207" spans="1:11" ht="20.100000000000001" customHeight="1" x14ac:dyDescent="0.25">
      <c r="A207">
        <f t="shared" si="10"/>
        <v>204</v>
      </c>
      <c r="D207" t="str">
        <f t="shared" si="11"/>
        <v>Ohio - Tuscarawas County - Bridge Building Process, time and safety improvements</v>
      </c>
      <c r="E207">
        <f t="shared" si="12"/>
        <v>205</v>
      </c>
      <c r="F207">
        <f t="shared" si="13"/>
        <v>4.0082800000000001</v>
      </c>
      <c r="G207">
        <f>IFERROR(SEARCH($D$2,Innovations[[#This Row],[Overview of Innovation]])+ROW()/100000,"")</f>
        <v>1.00207</v>
      </c>
      <c r="H207">
        <f>IFERROR(SEARCH($D$2,Innovations[[#This Row],[Benefits]])+ROW()/100000,"")</f>
        <v>1.00207</v>
      </c>
      <c r="I207">
        <f>IFERROR(SEARCH($D$2,Innovations[[#This Row],[Innovation Name]])+ROW()/100000,"")</f>
        <v>1.00207</v>
      </c>
      <c r="J207">
        <f>IFERROR(SEARCH($D$2,Innovations[[#This Row],[Keywords]])+ROW()/100000,"")</f>
        <v>1.00207</v>
      </c>
      <c r="K207" t="str">
        <f>Innovations[[#This Row],[Innovation Name]]</f>
        <v>Ohio - Vehicle and Equipment Reservation System</v>
      </c>
    </row>
    <row r="208" spans="1:11" ht="20.100000000000001" customHeight="1" x14ac:dyDescent="0.25">
      <c r="A208">
        <f t="shared" si="10"/>
        <v>205</v>
      </c>
      <c r="D208" t="str">
        <f t="shared" si="11"/>
        <v>Ohio - Vehicle and Equipment Reservation System</v>
      </c>
      <c r="E208">
        <f t="shared" si="12"/>
        <v>206</v>
      </c>
      <c r="F208">
        <f t="shared" si="13"/>
        <v>4.0083200000000003</v>
      </c>
      <c r="G208">
        <f>IFERROR(SEARCH($D$2,Innovations[[#This Row],[Overview of Innovation]])+ROW()/100000,"")</f>
        <v>1.0020800000000001</v>
      </c>
      <c r="H208">
        <f>IFERROR(SEARCH($D$2,Innovations[[#This Row],[Benefits]])+ROW()/100000,"")</f>
        <v>1.0020800000000001</v>
      </c>
      <c r="I208">
        <f>IFERROR(SEARCH($D$2,Innovations[[#This Row],[Innovation Name]])+ROW()/100000,"")</f>
        <v>1.0020800000000001</v>
      </c>
      <c r="J208">
        <f>IFERROR(SEARCH($D$2,Innovations[[#This Row],[Keywords]])+ROW()/100000,"")</f>
        <v>1.0020800000000001</v>
      </c>
      <c r="K208" t="str">
        <f>Innovations[[#This Row],[Innovation Name]]</f>
        <v>Ohio - Workspace Aggregation Architecture</v>
      </c>
    </row>
    <row r="209" spans="1:11" ht="20.100000000000001" customHeight="1" x14ac:dyDescent="0.25">
      <c r="A209">
        <f t="shared" si="10"/>
        <v>206</v>
      </c>
      <c r="D209" t="str">
        <f t="shared" si="11"/>
        <v>Ohio - Workspace Aggregation Architecture</v>
      </c>
      <c r="E209">
        <f t="shared" si="12"/>
        <v>207</v>
      </c>
      <c r="F209">
        <f t="shared" si="13"/>
        <v>4.0083599999999997</v>
      </c>
      <c r="G209">
        <f>IFERROR(SEARCH($D$2,Innovations[[#This Row],[Overview of Innovation]])+ROW()/100000,"")</f>
        <v>1.0020899999999999</v>
      </c>
      <c r="H209">
        <f>IFERROR(SEARCH($D$2,Innovations[[#This Row],[Benefits]])+ROW()/100000,"")</f>
        <v>1.0020899999999999</v>
      </c>
      <c r="I209">
        <f>IFERROR(SEARCH($D$2,Innovations[[#This Row],[Innovation Name]])+ROW()/100000,"")</f>
        <v>1.0020899999999999</v>
      </c>
      <c r="J209">
        <f>IFERROR(SEARCH($D$2,Innovations[[#This Row],[Keywords]])+ROW()/100000,"")</f>
        <v>1.0020899999999999</v>
      </c>
      <c r="K209" t="str">
        <f>Innovations[[#This Row],[Innovation Name]]</f>
        <v>Ohio_Northeast Ohio Distracted Driving Corridor</v>
      </c>
    </row>
    <row r="210" spans="1:11" ht="20.100000000000001" customHeight="1" x14ac:dyDescent="0.25">
      <c r="A210">
        <f t="shared" si="10"/>
        <v>207</v>
      </c>
      <c r="D210" t="str">
        <f t="shared" si="11"/>
        <v>Ohio_Northeast Ohio Distracted Driving Corridor</v>
      </c>
      <c r="E210">
        <f t="shared" si="12"/>
        <v>208</v>
      </c>
      <c r="F210">
        <f t="shared" si="13"/>
        <v>4.0084</v>
      </c>
      <c r="G210">
        <f>IFERROR(SEARCH($D$2,Innovations[[#This Row],[Overview of Innovation]])+ROW()/100000,"")</f>
        <v>1.0021</v>
      </c>
      <c r="H210">
        <f>IFERROR(SEARCH($D$2,Innovations[[#This Row],[Benefits]])+ROW()/100000,"")</f>
        <v>1.0021</v>
      </c>
      <c r="I210">
        <f>IFERROR(SEARCH($D$2,Innovations[[#This Row],[Innovation Name]])+ROW()/100000,"")</f>
        <v>1.0021</v>
      </c>
      <c r="J210">
        <f>IFERROR(SEARCH($D$2,Innovations[[#This Row],[Keywords]])+ROW()/100000,"")</f>
        <v>1.0021</v>
      </c>
      <c r="K210" t="str">
        <f>Innovations[[#This Row],[Innovation Name]]</f>
        <v>Oklahoma_Guard Rail Cleaner</v>
      </c>
    </row>
    <row r="211" spans="1:11" ht="20.100000000000001" customHeight="1" x14ac:dyDescent="0.25">
      <c r="A211">
        <f t="shared" si="10"/>
        <v>208</v>
      </c>
      <c r="D211" t="str">
        <f t="shared" si="11"/>
        <v>Oklahoma_Guard Rail Cleaner</v>
      </c>
      <c r="E211">
        <f t="shared" si="12"/>
        <v>209</v>
      </c>
      <c r="F211">
        <f t="shared" si="13"/>
        <v>4.0084400000000002</v>
      </c>
      <c r="G211">
        <f>IFERROR(SEARCH($D$2,Innovations[[#This Row],[Overview of Innovation]])+ROW()/100000,"")</f>
        <v>1.0021100000000001</v>
      </c>
      <c r="H211">
        <f>IFERROR(SEARCH($D$2,Innovations[[#This Row],[Benefits]])+ROW()/100000,"")</f>
        <v>1.0021100000000001</v>
      </c>
      <c r="I211">
        <f>IFERROR(SEARCH($D$2,Innovations[[#This Row],[Innovation Name]])+ROW()/100000,"")</f>
        <v>1.0021100000000001</v>
      </c>
      <c r="J211">
        <f>IFERROR(SEARCH($D$2,Innovations[[#This Row],[Keywords]])+ROW()/100000,"")</f>
        <v>1.0021100000000001</v>
      </c>
      <c r="K211" t="str">
        <f>Innovations[[#This Row],[Innovation Name]]</f>
        <v>Oklahoma_Modification of the Weed Wiper for Roadside Vegetation Management</v>
      </c>
    </row>
    <row r="212" spans="1:11" ht="20.100000000000001" customHeight="1" x14ac:dyDescent="0.25">
      <c r="A212">
        <f t="shared" si="10"/>
        <v>209</v>
      </c>
      <c r="D212" t="str">
        <f t="shared" si="11"/>
        <v>Oklahoma_Modification of the Weed Wiper for Roadside Vegetation Management</v>
      </c>
      <c r="E212">
        <f t="shared" si="12"/>
        <v>210</v>
      </c>
      <c r="F212">
        <f t="shared" si="13"/>
        <v>4.0084799999999996</v>
      </c>
      <c r="G212">
        <f>IFERROR(SEARCH($D$2,Innovations[[#This Row],[Overview of Innovation]])+ROW()/100000,"")</f>
        <v>1.0021199999999999</v>
      </c>
      <c r="H212">
        <f>IFERROR(SEARCH($D$2,Innovations[[#This Row],[Benefits]])+ROW()/100000,"")</f>
        <v>1.0021199999999999</v>
      </c>
      <c r="I212">
        <f>IFERROR(SEARCH($D$2,Innovations[[#This Row],[Innovation Name]])+ROW()/100000,"")</f>
        <v>1.0021199999999999</v>
      </c>
      <c r="J212">
        <f>IFERROR(SEARCH($D$2,Innovations[[#This Row],[Keywords]])+ROW()/100000,"")</f>
        <v>1.0021199999999999</v>
      </c>
      <c r="K212" t="str">
        <f>Innovations[[#This Row],[Innovation Name]]</f>
        <v>Oregon DOT - Innovative Uses for Ground Penetrating Radar</v>
      </c>
    </row>
    <row r="213" spans="1:11" ht="20.100000000000001" customHeight="1" x14ac:dyDescent="0.25">
      <c r="A213">
        <f t="shared" si="10"/>
        <v>210</v>
      </c>
      <c r="D213" t="str">
        <f t="shared" si="11"/>
        <v>Oregon DOT - Innovative Uses for Ground Penetrating Radar</v>
      </c>
      <c r="E213">
        <f t="shared" si="12"/>
        <v>211</v>
      </c>
      <c r="F213">
        <f t="shared" si="13"/>
        <v>4.0085199999999999</v>
      </c>
      <c r="G213">
        <f>IFERROR(SEARCH($D$2,Innovations[[#This Row],[Overview of Innovation]])+ROW()/100000,"")</f>
        <v>1.00213</v>
      </c>
      <c r="H213">
        <f>IFERROR(SEARCH($D$2,Innovations[[#This Row],[Benefits]])+ROW()/100000,"")</f>
        <v>1.00213</v>
      </c>
      <c r="I213">
        <f>IFERROR(SEARCH($D$2,Innovations[[#This Row],[Innovation Name]])+ROW()/100000,"")</f>
        <v>1.00213</v>
      </c>
      <c r="J213">
        <f>IFERROR(SEARCH($D$2,Innovations[[#This Row],[Keywords]])+ROW()/100000,"")</f>
        <v>1.00213</v>
      </c>
      <c r="K213" t="str">
        <f>Innovations[[#This Row],[Innovation Name]]</f>
        <v>Oregon DOT - Use of GPS Guided Equipment for Improved Maintenance Management</v>
      </c>
    </row>
    <row r="214" spans="1:11" ht="20.100000000000001" customHeight="1" x14ac:dyDescent="0.25">
      <c r="A214">
        <f t="shared" si="10"/>
        <v>211</v>
      </c>
      <c r="D214" t="str">
        <f t="shared" si="11"/>
        <v>Oregon DOT - Use of GPS Guided Equipment for Improved Maintenance Management</v>
      </c>
      <c r="E214">
        <f t="shared" si="12"/>
        <v>212</v>
      </c>
      <c r="F214">
        <f t="shared" si="13"/>
        <v>4.0085600000000001</v>
      </c>
      <c r="G214">
        <f>IFERROR(SEARCH($D$2,Innovations[[#This Row],[Overview of Innovation]])+ROW()/100000,"")</f>
        <v>1.00214</v>
      </c>
      <c r="H214">
        <f>IFERROR(SEARCH($D$2,Innovations[[#This Row],[Benefits]])+ROW()/100000,"")</f>
        <v>1.00214</v>
      </c>
      <c r="I214">
        <f>IFERROR(SEARCH($D$2,Innovations[[#This Row],[Innovation Name]])+ROW()/100000,"")</f>
        <v>1.00214</v>
      </c>
      <c r="J214">
        <f>IFERROR(SEARCH($D$2,Innovations[[#This Row],[Keywords]])+ROW()/100000,"")</f>
        <v>1.00214</v>
      </c>
      <c r="K214" t="str">
        <f>Innovations[[#This Row],[Innovation Name]]</f>
        <v>Pennsylvania Department of Transportation Pervious Pavement</v>
      </c>
    </row>
    <row r="215" spans="1:11" ht="20.100000000000001" customHeight="1" x14ac:dyDescent="0.25">
      <c r="A215">
        <f t="shared" si="10"/>
        <v>212</v>
      </c>
      <c r="D215" t="str">
        <f t="shared" si="11"/>
        <v>Pennsylvania Department of Transportation Pervious Pavement</v>
      </c>
      <c r="E215">
        <f t="shared" si="12"/>
        <v>213</v>
      </c>
      <c r="F215">
        <f t="shared" si="13"/>
        <v>4.0086000000000004</v>
      </c>
      <c r="G215">
        <f>IFERROR(SEARCH($D$2,Innovations[[#This Row],[Overview of Innovation]])+ROW()/100000,"")</f>
        <v>1.0021500000000001</v>
      </c>
      <c r="H215">
        <f>IFERROR(SEARCH($D$2,Innovations[[#This Row],[Benefits]])+ROW()/100000,"")</f>
        <v>1.0021500000000001</v>
      </c>
      <c r="I215">
        <f>IFERROR(SEARCH($D$2,Innovations[[#This Row],[Innovation Name]])+ROW()/100000,"")</f>
        <v>1.0021500000000001</v>
      </c>
      <c r="J215">
        <f>IFERROR(SEARCH($D$2,Innovations[[#This Row],[Keywords]])+ROW()/100000,"")</f>
        <v>1.0021500000000001</v>
      </c>
      <c r="K215" t="str">
        <f>Innovations[[#This Row],[Innovation Name]]</f>
        <v>Puerto Rico_High Crash Location Report</v>
      </c>
    </row>
    <row r="216" spans="1:11" ht="20.100000000000001" customHeight="1" x14ac:dyDescent="0.25">
      <c r="A216">
        <f t="shared" si="10"/>
        <v>213</v>
      </c>
      <c r="D216" t="str">
        <f t="shared" si="11"/>
        <v>Puerto Rico_High Crash Location Report</v>
      </c>
      <c r="E216">
        <f t="shared" si="12"/>
        <v>214</v>
      </c>
      <c r="F216">
        <f t="shared" si="13"/>
        <v>4.0086399999999998</v>
      </c>
      <c r="G216">
        <f>IFERROR(SEARCH($D$2,Innovations[[#This Row],[Overview of Innovation]])+ROW()/100000,"")</f>
        <v>1.0021599999999999</v>
      </c>
      <c r="H216">
        <f>IFERROR(SEARCH($D$2,Innovations[[#This Row],[Benefits]])+ROW()/100000,"")</f>
        <v>1.0021599999999999</v>
      </c>
      <c r="I216">
        <f>IFERROR(SEARCH($D$2,Innovations[[#This Row],[Innovation Name]])+ROW()/100000,"")</f>
        <v>1.0021599999999999</v>
      </c>
      <c r="J216">
        <f>IFERROR(SEARCH($D$2,Innovations[[#This Row],[Keywords]])+ROW()/100000,"")</f>
        <v>1.0021599999999999</v>
      </c>
      <c r="K216" t="str">
        <f>Innovations[[#This Row],[Innovation Name]]</f>
        <v>SCDOT's Applied Drone Technology Course, Unmanned Aerial System UAS</v>
      </c>
    </row>
    <row r="217" spans="1:11" ht="20.100000000000001" customHeight="1" x14ac:dyDescent="0.25">
      <c r="A217">
        <f t="shared" si="10"/>
        <v>214</v>
      </c>
      <c r="D217" t="str">
        <f t="shared" si="11"/>
        <v>SCDOT's Applied Drone Technology Course, Unmanned Aerial System UAS</v>
      </c>
      <c r="E217">
        <f t="shared" si="12"/>
        <v>215</v>
      </c>
      <c r="F217">
        <f t="shared" si="13"/>
        <v>4.00868</v>
      </c>
      <c r="G217">
        <f>IFERROR(SEARCH($D$2,Innovations[[#This Row],[Overview of Innovation]])+ROW()/100000,"")</f>
        <v>1.00217</v>
      </c>
      <c r="H217">
        <f>IFERROR(SEARCH($D$2,Innovations[[#This Row],[Benefits]])+ROW()/100000,"")</f>
        <v>1.00217</v>
      </c>
      <c r="I217">
        <f>IFERROR(SEARCH($D$2,Innovations[[#This Row],[Innovation Name]])+ROW()/100000,"")</f>
        <v>1.00217</v>
      </c>
      <c r="J217">
        <f>IFERROR(SEARCH($D$2,Innovations[[#This Row],[Keywords]])+ROW()/100000,"")</f>
        <v>1.00217</v>
      </c>
      <c r="K217" t="str">
        <f>Innovations[[#This Row],[Innovation Name]]</f>
        <v>SCDOT's SC511 Application - Crowdsourcing for Operations, incorporating the Waze App</v>
      </c>
    </row>
    <row r="218" spans="1:11" ht="20.100000000000001" customHeight="1" x14ac:dyDescent="0.25">
      <c r="A218">
        <f t="shared" si="10"/>
        <v>215</v>
      </c>
      <c r="D218" t="str">
        <f t="shared" si="11"/>
        <v>SCDOT's SC511 Application - Crowdsourcing for Operations, incorporating the Waze App</v>
      </c>
      <c r="E218">
        <f t="shared" si="12"/>
        <v>216</v>
      </c>
      <c r="F218">
        <f t="shared" si="13"/>
        <v>4.0087200000000003</v>
      </c>
      <c r="G218">
        <f>IFERROR(SEARCH($D$2,Innovations[[#This Row],[Overview of Innovation]])+ROW()/100000,"")</f>
        <v>1.0021800000000001</v>
      </c>
      <c r="H218">
        <f>IFERROR(SEARCH($D$2,Innovations[[#This Row],[Benefits]])+ROW()/100000,"")</f>
        <v>1.0021800000000001</v>
      </c>
      <c r="I218">
        <f>IFERROR(SEARCH($D$2,Innovations[[#This Row],[Innovation Name]])+ROW()/100000,"")</f>
        <v>1.0021800000000001</v>
      </c>
      <c r="J218">
        <f>IFERROR(SEARCH($D$2,Innovations[[#This Row],[Keywords]])+ROW()/100000,"")</f>
        <v>1.0021800000000001</v>
      </c>
      <c r="K218" t="str">
        <f>Innovations[[#This Row],[Innovation Name]]</f>
        <v>Tennessee- Regional Operations Forums</v>
      </c>
    </row>
    <row r="219" spans="1:11" ht="20.100000000000001" customHeight="1" x14ac:dyDescent="0.25">
      <c r="A219">
        <f t="shared" si="10"/>
        <v>216</v>
      </c>
      <c r="D219" t="str">
        <f t="shared" si="11"/>
        <v>Tennessee- Regional Operations Forums</v>
      </c>
      <c r="E219">
        <f t="shared" si="12"/>
        <v>217</v>
      </c>
      <c r="F219">
        <f t="shared" si="13"/>
        <v>4.0087599999999997</v>
      </c>
      <c r="G219">
        <f>IFERROR(SEARCH($D$2,Innovations[[#This Row],[Overview of Innovation]])+ROW()/100000,"")</f>
        <v>1.0021899999999999</v>
      </c>
      <c r="H219">
        <f>IFERROR(SEARCH($D$2,Innovations[[#This Row],[Benefits]])+ROW()/100000,"")</f>
        <v>1.0021899999999999</v>
      </c>
      <c r="I219">
        <f>IFERROR(SEARCH($D$2,Innovations[[#This Row],[Innovation Name]])+ROW()/100000,"")</f>
        <v>1.0021899999999999</v>
      </c>
      <c r="J219">
        <f>IFERROR(SEARCH($D$2,Innovations[[#This Row],[Keywords]])+ROW()/100000,"")</f>
        <v>1.0021899999999999</v>
      </c>
      <c r="K219" t="str">
        <f>Innovations[[#This Row],[Innovation Name]]</f>
        <v xml:space="preserve">Tennessee Traffic Incident Management Training Facility &amp; Advanced TIM Training </v>
      </c>
    </row>
    <row r="220" spans="1:11" ht="20.100000000000001" customHeight="1" x14ac:dyDescent="0.25">
      <c r="A220">
        <f t="shared" si="10"/>
        <v>217</v>
      </c>
      <c r="D220" t="str">
        <f t="shared" si="11"/>
        <v xml:space="preserve">Tennessee Traffic Incident Management Training Facility &amp; Advanced TIM Training </v>
      </c>
      <c r="E220">
        <f t="shared" si="12"/>
        <v>218</v>
      </c>
      <c r="F220">
        <f t="shared" si="13"/>
        <v>4.0087999999999999</v>
      </c>
      <c r="G220">
        <f>IFERROR(SEARCH($D$2,Innovations[[#This Row],[Overview of Innovation]])+ROW()/100000,"")</f>
        <v>1.0022</v>
      </c>
      <c r="H220">
        <f>IFERROR(SEARCH($D$2,Innovations[[#This Row],[Benefits]])+ROW()/100000,"")</f>
        <v>1.0022</v>
      </c>
      <c r="I220">
        <f>IFERROR(SEARCH($D$2,Innovations[[#This Row],[Innovation Name]])+ROW()/100000,"")</f>
        <v>1.0022</v>
      </c>
      <c r="J220">
        <f>IFERROR(SEARCH($D$2,Innovations[[#This Row],[Keywords]])+ROW()/100000,"")</f>
        <v>1.0022</v>
      </c>
      <c r="K220" t="str">
        <f>Innovations[[#This Row],[Innovation Name]]</f>
        <v>Texas_Concrete Median Barrier for Flood-Prone Areas</v>
      </c>
    </row>
    <row r="221" spans="1:11" ht="20.100000000000001" customHeight="1" x14ac:dyDescent="0.25">
      <c r="A221">
        <f t="shared" si="10"/>
        <v>218</v>
      </c>
      <c r="D221" t="str">
        <f t="shared" si="11"/>
        <v>Texas_Concrete Median Barrier for Flood-Prone Areas</v>
      </c>
      <c r="E221">
        <f t="shared" si="12"/>
        <v>219</v>
      </c>
      <c r="F221">
        <f t="shared" si="13"/>
        <v>4.0088400000000002</v>
      </c>
      <c r="G221">
        <f>IFERROR(SEARCH($D$2,Innovations[[#This Row],[Overview of Innovation]])+ROW()/100000,"")</f>
        <v>1.00221</v>
      </c>
      <c r="H221">
        <f>IFERROR(SEARCH($D$2,Innovations[[#This Row],[Benefits]])+ROW()/100000,"")</f>
        <v>1.00221</v>
      </c>
      <c r="I221">
        <f>IFERROR(SEARCH($D$2,Innovations[[#This Row],[Innovation Name]])+ROW()/100000,"")</f>
        <v>1.00221</v>
      </c>
      <c r="J221">
        <f>IFERROR(SEARCH($D$2,Innovations[[#This Row],[Keywords]])+ROW()/100000,"")</f>
        <v>1.00221</v>
      </c>
      <c r="K221" t="str">
        <f>Innovations[[#This Row],[Innovation Name]]</f>
        <v>Texas_Exploring Rapid Repair Methods for Embankment Slope Failure</v>
      </c>
    </row>
    <row r="222" spans="1:11" ht="20.100000000000001" customHeight="1" x14ac:dyDescent="0.25">
      <c r="A222">
        <f t="shared" si="10"/>
        <v>219</v>
      </c>
      <c r="D222" t="str">
        <f t="shared" si="11"/>
        <v>Texas_Exploring Rapid Repair Methods for Embankment Slope Failure</v>
      </c>
      <c r="E222">
        <f t="shared" si="12"/>
        <v>220</v>
      </c>
      <c r="F222">
        <f t="shared" si="13"/>
        <v>4.0088800000000004</v>
      </c>
      <c r="G222">
        <f>IFERROR(SEARCH($D$2,Innovations[[#This Row],[Overview of Innovation]])+ROW()/100000,"")</f>
        <v>1.0022200000000001</v>
      </c>
      <c r="H222">
        <f>IFERROR(SEARCH($D$2,Innovations[[#This Row],[Benefits]])+ROW()/100000,"")</f>
        <v>1.0022200000000001</v>
      </c>
      <c r="I222">
        <f>IFERROR(SEARCH($D$2,Innovations[[#This Row],[Innovation Name]])+ROW()/100000,"")</f>
        <v>1.0022200000000001</v>
      </c>
      <c r="J222">
        <f>IFERROR(SEARCH($D$2,Innovations[[#This Row],[Keywords]])+ROW()/100000,"")</f>
        <v>1.0022200000000001</v>
      </c>
      <c r="K222" t="str">
        <f>Innovations[[#This Row],[Innovation Name]]</f>
        <v>Texas_GoCarma</v>
      </c>
    </row>
    <row r="223" spans="1:11" ht="20.100000000000001" customHeight="1" x14ac:dyDescent="0.25">
      <c r="A223">
        <f t="shared" si="10"/>
        <v>220</v>
      </c>
      <c r="D223" t="str">
        <f t="shared" si="11"/>
        <v>Texas_GoCarma</v>
      </c>
      <c r="E223">
        <f t="shared" si="12"/>
        <v>221</v>
      </c>
      <c r="F223">
        <f t="shared" si="13"/>
        <v>4.0089199999999998</v>
      </c>
      <c r="G223">
        <f>IFERROR(SEARCH($D$2,Innovations[[#This Row],[Overview of Innovation]])+ROW()/100000,"")</f>
        <v>1.00223</v>
      </c>
      <c r="H223">
        <f>IFERROR(SEARCH($D$2,Innovations[[#This Row],[Benefits]])+ROW()/100000,"")</f>
        <v>1.00223</v>
      </c>
      <c r="I223">
        <f>IFERROR(SEARCH($D$2,Innovations[[#This Row],[Innovation Name]])+ROW()/100000,"")</f>
        <v>1.00223</v>
      </c>
      <c r="J223">
        <f>IFERROR(SEARCH($D$2,Innovations[[#This Row],[Keywords]])+ROW()/100000,"")</f>
        <v>1.00223</v>
      </c>
      <c r="K223" t="str">
        <f>Innovations[[#This Row],[Innovation Name]]</f>
        <v xml:space="preserve">Texas_Implementation of Pavement Rehabilitation and Design Strategy </v>
      </c>
    </row>
    <row r="224" spans="1:11" ht="20.100000000000001" customHeight="1" x14ac:dyDescent="0.25">
      <c r="A224">
        <f t="shared" si="10"/>
        <v>221</v>
      </c>
      <c r="D224" t="str">
        <f t="shared" si="11"/>
        <v xml:space="preserve">Texas_Implementation of Pavement Rehabilitation and Design Strategy </v>
      </c>
      <c r="E224">
        <f t="shared" si="12"/>
        <v>222</v>
      </c>
      <c r="F224">
        <f t="shared" si="13"/>
        <v>4.0089600000000001</v>
      </c>
      <c r="G224">
        <f>IFERROR(SEARCH($D$2,Innovations[[#This Row],[Overview of Innovation]])+ROW()/100000,"")</f>
        <v>1.00224</v>
      </c>
      <c r="H224">
        <f>IFERROR(SEARCH($D$2,Innovations[[#This Row],[Benefits]])+ROW()/100000,"")</f>
        <v>1.00224</v>
      </c>
      <c r="I224">
        <f>IFERROR(SEARCH($D$2,Innovations[[#This Row],[Innovation Name]])+ROW()/100000,"")</f>
        <v>1.00224</v>
      </c>
      <c r="J224">
        <f>IFERROR(SEARCH($D$2,Innovations[[#This Row],[Keywords]])+ROW()/100000,"")</f>
        <v>1.00224</v>
      </c>
      <c r="K224" t="str">
        <f>Innovations[[#This Row],[Innovation Name]]</f>
        <v>Texas_Performance-based Planning Corridor Prioritization Tool and Corridor Eval.</v>
      </c>
    </row>
    <row r="225" spans="1:11" ht="20.100000000000001" customHeight="1" x14ac:dyDescent="0.25">
      <c r="A225">
        <f t="shared" si="10"/>
        <v>222</v>
      </c>
      <c r="D225" t="str">
        <f t="shared" si="11"/>
        <v>Texas_Performance-based Planning Corridor Prioritization Tool and Corridor Eval.</v>
      </c>
      <c r="E225">
        <f t="shared" si="12"/>
        <v>223</v>
      </c>
      <c r="F225">
        <f t="shared" si="13"/>
        <v>4.0090000000000003</v>
      </c>
      <c r="G225">
        <f>IFERROR(SEARCH($D$2,Innovations[[#This Row],[Overview of Innovation]])+ROW()/100000,"")</f>
        <v>1.0022500000000001</v>
      </c>
      <c r="H225">
        <f>IFERROR(SEARCH($D$2,Innovations[[#This Row],[Benefits]])+ROW()/100000,"")</f>
        <v>1.0022500000000001</v>
      </c>
      <c r="I225">
        <f>IFERROR(SEARCH($D$2,Innovations[[#This Row],[Innovation Name]])+ROW()/100000,"")</f>
        <v>1.0022500000000001</v>
      </c>
      <c r="J225">
        <f>IFERROR(SEARCH($D$2,Innovations[[#This Row],[Keywords]])+ROW()/100000,"")</f>
        <v>1.0022500000000001</v>
      </c>
      <c r="K225" t="str">
        <f>Innovations[[#This Row],[Innovation Name]]</f>
        <v>Texas_Situational Awareness for Emergency Response SAFER</v>
      </c>
    </row>
    <row r="226" spans="1:11" ht="20.100000000000001" customHeight="1" x14ac:dyDescent="0.25">
      <c r="A226">
        <f t="shared" si="10"/>
        <v>223</v>
      </c>
      <c r="D226" t="str">
        <f t="shared" si="11"/>
        <v>Texas_Situational Awareness for Emergency Response SAFER</v>
      </c>
      <c r="E226">
        <f t="shared" si="12"/>
        <v>224</v>
      </c>
      <c r="F226">
        <f t="shared" si="13"/>
        <v>4.0090399999999997</v>
      </c>
      <c r="G226">
        <f>IFERROR(SEARCH($D$2,Innovations[[#This Row],[Overview of Innovation]])+ROW()/100000,"")</f>
        <v>1.0022599999999999</v>
      </c>
      <c r="H226">
        <f>IFERROR(SEARCH($D$2,Innovations[[#This Row],[Benefits]])+ROW()/100000,"")</f>
        <v>1.0022599999999999</v>
      </c>
      <c r="I226">
        <f>IFERROR(SEARCH($D$2,Innovations[[#This Row],[Innovation Name]])+ROW()/100000,"")</f>
        <v>1.0022599999999999</v>
      </c>
      <c r="J226">
        <f>IFERROR(SEARCH($D$2,Innovations[[#This Row],[Keywords]])+ROW()/100000,"")</f>
        <v>1.0022599999999999</v>
      </c>
      <c r="K226" t="str">
        <f>Innovations[[#This Row],[Innovation Name]]</f>
        <v>Texas_Sustainable Ways to Integrate Future Transportation SWIFT</v>
      </c>
    </row>
    <row r="227" spans="1:11" ht="20.100000000000001" customHeight="1" x14ac:dyDescent="0.25">
      <c r="A227">
        <f t="shared" si="10"/>
        <v>224</v>
      </c>
      <c r="D227" t="str">
        <f t="shared" si="11"/>
        <v>Texas_Sustainable Ways to Integrate Future Transportation SWIFT</v>
      </c>
      <c r="E227">
        <f t="shared" si="12"/>
        <v>225</v>
      </c>
      <c r="F227">
        <f t="shared" si="13"/>
        <v>4.00908</v>
      </c>
      <c r="G227">
        <f>IFERROR(SEARCH($D$2,Innovations[[#This Row],[Overview of Innovation]])+ROW()/100000,"")</f>
        <v>1.00227</v>
      </c>
      <c r="H227">
        <f>IFERROR(SEARCH($D$2,Innovations[[#This Row],[Benefits]])+ROW()/100000,"")</f>
        <v>1.00227</v>
      </c>
      <c r="I227">
        <f>IFERROR(SEARCH($D$2,Innovations[[#This Row],[Innovation Name]])+ROW()/100000,"")</f>
        <v>1.00227</v>
      </c>
      <c r="J227">
        <f>IFERROR(SEARCH($D$2,Innovations[[#This Row],[Keywords]])+ROW()/100000,"")</f>
        <v>1.00227</v>
      </c>
      <c r="K227" t="str">
        <f>Innovations[[#This Row],[Innovation Name]]</f>
        <v>Texas_Traffic Safety Improvements at Low Water Crossings</v>
      </c>
    </row>
    <row r="228" spans="1:11" ht="20.100000000000001" customHeight="1" x14ac:dyDescent="0.25">
      <c r="A228">
        <f t="shared" si="10"/>
        <v>225</v>
      </c>
      <c r="D228" t="str">
        <f t="shared" si="11"/>
        <v>Texas_Traffic Safety Improvements at Low Water Crossings</v>
      </c>
      <c r="E228">
        <f t="shared" si="12"/>
        <v>226</v>
      </c>
      <c r="F228">
        <f t="shared" si="13"/>
        <v>4.0091200000000002</v>
      </c>
      <c r="G228">
        <f>IFERROR(SEARCH($D$2,Innovations[[#This Row],[Overview of Innovation]])+ROW()/100000,"")</f>
        <v>1.0022800000000001</v>
      </c>
      <c r="H228">
        <f>IFERROR(SEARCH($D$2,Innovations[[#This Row],[Benefits]])+ROW()/100000,"")</f>
        <v>1.0022800000000001</v>
      </c>
      <c r="I228">
        <f>IFERROR(SEARCH($D$2,Innovations[[#This Row],[Innovation Name]])+ROW()/100000,"")</f>
        <v>1.0022800000000001</v>
      </c>
      <c r="J228">
        <f>IFERROR(SEARCH($D$2,Innovations[[#This Row],[Keywords]])+ROW()/100000,"")</f>
        <v>1.0022800000000001</v>
      </c>
      <c r="K228" t="str">
        <f>Innovations[[#This Row],[Innovation Name]]</f>
        <v>Texas_Wrong-way Driver Pilot Project</v>
      </c>
    </row>
    <row r="229" spans="1:11" ht="20.100000000000001" customHeight="1" x14ac:dyDescent="0.25">
      <c r="A229">
        <f t="shared" si="10"/>
        <v>226</v>
      </c>
      <c r="D229" t="str">
        <f t="shared" si="11"/>
        <v>Texas_Wrong-way Driver Pilot Project</v>
      </c>
      <c r="E229">
        <f t="shared" si="12"/>
        <v>11</v>
      </c>
      <c r="F229">
        <f t="shared" si="13"/>
        <v>3.0068699999999997</v>
      </c>
      <c r="G229">
        <f>IFERROR(SEARCH($D$2,Innovations[[#This Row],[Overview of Innovation]])+ROW()/100000,"")</f>
        <v>1.0022899999999999</v>
      </c>
      <c r="H229">
        <f>IFERROR(SEARCH($D$2,Innovations[[#This Row],[Benefits]])+ROW()/100000,"")</f>
        <v>1.0022899999999999</v>
      </c>
      <c r="I229">
        <f>IFERROR(SEARCH($D$2,Innovations[[#This Row],[Innovation Name]])+ROW()/100000,"")</f>
        <v>1.0022899999999999</v>
      </c>
      <c r="J229" t="str">
        <f>IFERROR(SEARCH($D$2,Innovations[[#This Row],[Keywords]])+ROW()/100000,"")</f>
        <v/>
      </c>
      <c r="K229" t="str">
        <f>Innovations[[#This Row],[Innovation Name]]</f>
        <v>Utah_Digital Delivery with Model-Based Design and Construction (MBDC)</v>
      </c>
    </row>
    <row r="230" spans="1:11" ht="20.100000000000001" customHeight="1" x14ac:dyDescent="0.25">
      <c r="A230">
        <f t="shared" si="10"/>
        <v>227</v>
      </c>
      <c r="D230" t="str">
        <f t="shared" si="11"/>
        <v>Utah_Digital Traffic Cabinet Lock-and-Key System</v>
      </c>
      <c r="E230">
        <f t="shared" si="12"/>
        <v>227</v>
      </c>
      <c r="F230">
        <f t="shared" si="13"/>
        <v>4.0091999999999999</v>
      </c>
      <c r="G230">
        <f>IFERROR(SEARCH($D$2,Innovations[[#This Row],[Overview of Innovation]])+ROW()/100000,"")</f>
        <v>1.0023</v>
      </c>
      <c r="H230">
        <f>IFERROR(SEARCH($D$2,Innovations[[#This Row],[Benefits]])+ROW()/100000,"")</f>
        <v>1.0023</v>
      </c>
      <c r="I230">
        <f>IFERROR(SEARCH($D$2,Innovations[[#This Row],[Innovation Name]])+ROW()/100000,"")</f>
        <v>1.0023</v>
      </c>
      <c r="J230">
        <f>IFERROR(SEARCH($D$2,Innovations[[#This Row],[Keywords]])+ROW()/100000,"")</f>
        <v>1.0023</v>
      </c>
      <c r="K230" t="str">
        <f>Innovations[[#This Row],[Innovation Name]]</f>
        <v>Utah_Digital Traffic Cabinet Lock-and-Key System</v>
      </c>
    </row>
    <row r="231" spans="1:11" ht="20.100000000000001" customHeight="1" x14ac:dyDescent="0.25">
      <c r="A231">
        <f t="shared" si="10"/>
        <v>228</v>
      </c>
      <c r="D231" t="str">
        <f t="shared" si="11"/>
        <v>Utah_High Polymer Single-Lift HMA</v>
      </c>
      <c r="E231">
        <f t="shared" si="12"/>
        <v>228</v>
      </c>
      <c r="F231">
        <f t="shared" si="13"/>
        <v>4.0092400000000001</v>
      </c>
      <c r="G231">
        <f>IFERROR(SEARCH($D$2,Innovations[[#This Row],[Overview of Innovation]])+ROW()/100000,"")</f>
        <v>1.00231</v>
      </c>
      <c r="H231">
        <f>IFERROR(SEARCH($D$2,Innovations[[#This Row],[Benefits]])+ROW()/100000,"")</f>
        <v>1.00231</v>
      </c>
      <c r="I231">
        <f>IFERROR(SEARCH($D$2,Innovations[[#This Row],[Innovation Name]])+ROW()/100000,"")</f>
        <v>1.00231</v>
      </c>
      <c r="J231">
        <f>IFERROR(SEARCH($D$2,Innovations[[#This Row],[Keywords]])+ROW()/100000,"")</f>
        <v>1.00231</v>
      </c>
      <c r="K231" t="str">
        <f>Innovations[[#This Row],[Innovation Name]]</f>
        <v>Utah_High Polymer Single-Lift HMA</v>
      </c>
    </row>
    <row r="232" spans="1:11" ht="20.100000000000001" customHeight="1" x14ac:dyDescent="0.25">
      <c r="A232">
        <f t="shared" si="10"/>
        <v>229</v>
      </c>
      <c r="D232" t="str">
        <f t="shared" si="11"/>
        <v>Utah_Road Usage Charge Program</v>
      </c>
      <c r="E232">
        <f t="shared" si="12"/>
        <v>229</v>
      </c>
      <c r="F232">
        <f t="shared" si="13"/>
        <v>4.0092800000000004</v>
      </c>
      <c r="G232">
        <f>IFERROR(SEARCH($D$2,Innovations[[#This Row],[Overview of Innovation]])+ROW()/100000,"")</f>
        <v>1.0023200000000001</v>
      </c>
      <c r="H232">
        <f>IFERROR(SEARCH($D$2,Innovations[[#This Row],[Benefits]])+ROW()/100000,"")</f>
        <v>1.0023200000000001</v>
      </c>
      <c r="I232">
        <f>IFERROR(SEARCH($D$2,Innovations[[#This Row],[Innovation Name]])+ROW()/100000,"")</f>
        <v>1.0023200000000001</v>
      </c>
      <c r="J232">
        <f>IFERROR(SEARCH($D$2,Innovations[[#This Row],[Keywords]])+ROW()/100000,"")</f>
        <v>1.0023200000000001</v>
      </c>
      <c r="K232" t="str">
        <f>Innovations[[#This Row],[Innovation Name]]</f>
        <v>Utah_Road Usage Charge Program</v>
      </c>
    </row>
    <row r="233" spans="1:11" ht="20.100000000000001" customHeight="1" x14ac:dyDescent="0.25">
      <c r="A233">
        <f t="shared" ref="A233:A264" si="14">A232+1</f>
        <v>230</v>
      </c>
      <c r="D233" t="str">
        <f t="shared" si="11"/>
        <v>Utah_Rural Intersection Conflict Warning System (RICWS)</v>
      </c>
      <c r="E233">
        <f t="shared" si="12"/>
        <v>230</v>
      </c>
      <c r="F233">
        <f t="shared" si="13"/>
        <v>4.0093199999999998</v>
      </c>
      <c r="G233">
        <f>IFERROR(SEARCH($D$2,Innovations[[#This Row],[Overview of Innovation]])+ROW()/100000,"")</f>
        <v>1.0023299999999999</v>
      </c>
      <c r="H233">
        <f>IFERROR(SEARCH($D$2,Innovations[[#This Row],[Benefits]])+ROW()/100000,"")</f>
        <v>1.0023299999999999</v>
      </c>
      <c r="I233">
        <f>IFERROR(SEARCH($D$2,Innovations[[#This Row],[Innovation Name]])+ROW()/100000,"")</f>
        <v>1.0023299999999999</v>
      </c>
      <c r="J233">
        <f>IFERROR(SEARCH($D$2,Innovations[[#This Row],[Keywords]])+ROW()/100000,"")</f>
        <v>1.0023299999999999</v>
      </c>
      <c r="K233" t="str">
        <f>Innovations[[#This Row],[Innovation Name]]</f>
        <v>Utah_Rural Intersection Conflict Warning System (RICWS)</v>
      </c>
    </row>
    <row r="234" spans="1:11" ht="20.100000000000001" customHeight="1" x14ac:dyDescent="0.25">
      <c r="A234">
        <f t="shared" si="14"/>
        <v>231</v>
      </c>
      <c r="D234" t="str">
        <f t="shared" si="11"/>
        <v>Utah_Stone Matrix Asphalt (SMA) in Utah</v>
      </c>
      <c r="E234">
        <f t="shared" si="12"/>
        <v>231</v>
      </c>
      <c r="F234">
        <f t="shared" si="13"/>
        <v>4.00936</v>
      </c>
      <c r="G234">
        <f>IFERROR(SEARCH($D$2,Innovations[[#This Row],[Overview of Innovation]])+ROW()/100000,"")</f>
        <v>1.00234</v>
      </c>
      <c r="H234">
        <f>IFERROR(SEARCH($D$2,Innovations[[#This Row],[Benefits]])+ROW()/100000,"")</f>
        <v>1.00234</v>
      </c>
      <c r="I234">
        <f>IFERROR(SEARCH($D$2,Innovations[[#This Row],[Innovation Name]])+ROW()/100000,"")</f>
        <v>1.00234</v>
      </c>
      <c r="J234">
        <f>IFERROR(SEARCH($D$2,Innovations[[#This Row],[Keywords]])+ROW()/100000,"")</f>
        <v>1.00234</v>
      </c>
      <c r="K234" t="str">
        <f>Innovations[[#This Row],[Innovation Name]]</f>
        <v>Utah_Stone Matrix Asphalt (SMA) in Utah</v>
      </c>
    </row>
    <row r="235" spans="1:11" ht="20.100000000000001" customHeight="1" x14ac:dyDescent="0.25">
      <c r="A235">
        <f t="shared" si="14"/>
        <v>232</v>
      </c>
      <c r="D235" t="str">
        <f t="shared" si="11"/>
        <v>Utah_UAS Integration on Incident Management Team Vehicles</v>
      </c>
      <c r="E235">
        <f t="shared" si="12"/>
        <v>232</v>
      </c>
      <c r="F235">
        <f t="shared" si="13"/>
        <v>4.0094000000000003</v>
      </c>
      <c r="G235">
        <f>IFERROR(SEARCH($D$2,Innovations[[#This Row],[Overview of Innovation]])+ROW()/100000,"")</f>
        <v>1.0023500000000001</v>
      </c>
      <c r="H235">
        <f>IFERROR(SEARCH($D$2,Innovations[[#This Row],[Benefits]])+ROW()/100000,"")</f>
        <v>1.0023500000000001</v>
      </c>
      <c r="I235">
        <f>IFERROR(SEARCH($D$2,Innovations[[#This Row],[Innovation Name]])+ROW()/100000,"")</f>
        <v>1.0023500000000001</v>
      </c>
      <c r="J235">
        <f>IFERROR(SEARCH($D$2,Innovations[[#This Row],[Keywords]])+ROW()/100000,"")</f>
        <v>1.0023500000000001</v>
      </c>
      <c r="K235" t="str">
        <f>Innovations[[#This Row],[Innovation Name]]</f>
        <v>Utah_UAS Integration on Incident Management Team Vehicles</v>
      </c>
    </row>
    <row r="236" spans="1:11" ht="20.100000000000001" customHeight="1" x14ac:dyDescent="0.25">
      <c r="A236">
        <f t="shared" si="14"/>
        <v>233</v>
      </c>
      <c r="D236" t="str">
        <f t="shared" si="11"/>
        <v>Utah_VPI: Mapping and Visualization Tools</v>
      </c>
      <c r="E236">
        <f t="shared" si="12"/>
        <v>233</v>
      </c>
      <c r="F236">
        <f t="shared" si="13"/>
        <v>4.0094399999999997</v>
      </c>
      <c r="G236">
        <f>IFERROR(SEARCH($D$2,Innovations[[#This Row],[Overview of Innovation]])+ROW()/100000,"")</f>
        <v>1.0023599999999999</v>
      </c>
      <c r="H236">
        <f>IFERROR(SEARCH($D$2,Innovations[[#This Row],[Benefits]])+ROW()/100000,"")</f>
        <v>1.0023599999999999</v>
      </c>
      <c r="I236">
        <f>IFERROR(SEARCH($D$2,Innovations[[#This Row],[Innovation Name]])+ROW()/100000,"")</f>
        <v>1.0023599999999999</v>
      </c>
      <c r="J236">
        <f>IFERROR(SEARCH($D$2,Innovations[[#This Row],[Keywords]])+ROW()/100000,"")</f>
        <v>1.0023599999999999</v>
      </c>
      <c r="K236" t="str">
        <f>Innovations[[#This Row],[Innovation Name]]</f>
        <v>Utah_VPI: Mapping and Visualization Tools</v>
      </c>
    </row>
    <row r="237" spans="1:11" ht="20.100000000000001" customHeight="1" x14ac:dyDescent="0.25">
      <c r="A237">
        <f t="shared" si="14"/>
        <v>234</v>
      </c>
      <c r="D237" t="str">
        <f t="shared" si="11"/>
        <v>Utah_VPI: Project Visualizations &amp; Digital Tools to Enhance In-Person Events</v>
      </c>
      <c r="E237">
        <f t="shared" si="12"/>
        <v>234</v>
      </c>
      <c r="F237">
        <f t="shared" si="13"/>
        <v>4.0094799999999999</v>
      </c>
      <c r="G237">
        <f>IFERROR(SEARCH($D$2,Innovations[[#This Row],[Overview of Innovation]])+ROW()/100000,"")</f>
        <v>1.00237</v>
      </c>
      <c r="H237">
        <f>IFERROR(SEARCH($D$2,Innovations[[#This Row],[Benefits]])+ROW()/100000,"")</f>
        <v>1.00237</v>
      </c>
      <c r="I237">
        <f>IFERROR(SEARCH($D$2,Innovations[[#This Row],[Innovation Name]])+ROW()/100000,"")</f>
        <v>1.00237</v>
      </c>
      <c r="J237">
        <f>IFERROR(SEARCH($D$2,Innovations[[#This Row],[Keywords]])+ROW()/100000,"")</f>
        <v>1.00237</v>
      </c>
      <c r="K237" t="str">
        <f>Innovations[[#This Row],[Innovation Name]]</f>
        <v>Utah_VPI: Project Visualizations &amp; Digital Tools to Enhance In-Person Events</v>
      </c>
    </row>
    <row r="238" spans="1:11" ht="20.100000000000001" customHeight="1" x14ac:dyDescent="0.25">
      <c r="A238">
        <f t="shared" si="14"/>
        <v>235</v>
      </c>
      <c r="D238" t="str">
        <f t="shared" si="11"/>
        <v>Vermont A-GaME Implementation</v>
      </c>
      <c r="E238">
        <f t="shared" si="12"/>
        <v>235</v>
      </c>
      <c r="F238">
        <f t="shared" si="13"/>
        <v>4.0095200000000002</v>
      </c>
      <c r="G238">
        <f>IFERROR(SEARCH($D$2,Innovations[[#This Row],[Overview of Innovation]])+ROW()/100000,"")</f>
        <v>1.00238</v>
      </c>
      <c r="H238">
        <f>IFERROR(SEARCH($D$2,Innovations[[#This Row],[Benefits]])+ROW()/100000,"")</f>
        <v>1.00238</v>
      </c>
      <c r="I238">
        <f>IFERROR(SEARCH($D$2,Innovations[[#This Row],[Innovation Name]])+ROW()/100000,"")</f>
        <v>1.00238</v>
      </c>
      <c r="J238">
        <f>IFERROR(SEARCH($D$2,Innovations[[#This Row],[Keywords]])+ROW()/100000,"")</f>
        <v>1.00238</v>
      </c>
      <c r="K238" t="str">
        <f>Innovations[[#This Row],[Innovation Name]]</f>
        <v>Vermont A-GaME Implementation</v>
      </c>
    </row>
    <row r="239" spans="1:11" ht="20.100000000000001" customHeight="1" x14ac:dyDescent="0.25">
      <c r="A239">
        <f t="shared" si="14"/>
        <v>236</v>
      </c>
      <c r="D239" t="str">
        <f t="shared" si="11"/>
        <v>Vermont Asset Management Information System</v>
      </c>
      <c r="E239">
        <f t="shared" si="12"/>
        <v>236</v>
      </c>
      <c r="F239">
        <f t="shared" si="13"/>
        <v>4.0095599999999996</v>
      </c>
      <c r="G239">
        <f>IFERROR(SEARCH($D$2,Innovations[[#This Row],[Overview of Innovation]])+ROW()/100000,"")</f>
        <v>1.0023899999999999</v>
      </c>
      <c r="H239">
        <f>IFERROR(SEARCH($D$2,Innovations[[#This Row],[Benefits]])+ROW()/100000,"")</f>
        <v>1.0023899999999999</v>
      </c>
      <c r="I239">
        <f>IFERROR(SEARCH($D$2,Innovations[[#This Row],[Innovation Name]])+ROW()/100000,"")</f>
        <v>1.0023899999999999</v>
      </c>
      <c r="J239">
        <f>IFERROR(SEARCH($D$2,Innovations[[#This Row],[Keywords]])+ROW()/100000,"")</f>
        <v>1.0023899999999999</v>
      </c>
      <c r="K239" t="str">
        <f>Innovations[[#This Row],[Innovation Name]]</f>
        <v>Vermont Asset Management Information System</v>
      </c>
    </row>
    <row r="240" spans="1:11" ht="20.100000000000001" customHeight="1" x14ac:dyDescent="0.25">
      <c r="A240">
        <f t="shared" si="14"/>
        <v>237</v>
      </c>
      <c r="D240" t="str">
        <f t="shared" si="11"/>
        <v>Vermont HIVE-II: Updated Culvert Inspection Vehicle</v>
      </c>
      <c r="E240">
        <f t="shared" si="12"/>
        <v>237</v>
      </c>
      <c r="F240">
        <f t="shared" si="13"/>
        <v>4.0095999999999998</v>
      </c>
      <c r="G240">
        <f>IFERROR(SEARCH($D$2,Innovations[[#This Row],[Overview of Innovation]])+ROW()/100000,"")</f>
        <v>1.0024</v>
      </c>
      <c r="H240">
        <f>IFERROR(SEARCH($D$2,Innovations[[#This Row],[Benefits]])+ROW()/100000,"")</f>
        <v>1.0024</v>
      </c>
      <c r="I240">
        <f>IFERROR(SEARCH($D$2,Innovations[[#This Row],[Innovation Name]])+ROW()/100000,"")</f>
        <v>1.0024</v>
      </c>
      <c r="J240">
        <f>IFERROR(SEARCH($D$2,Innovations[[#This Row],[Keywords]])+ROW()/100000,"")</f>
        <v>1.0024</v>
      </c>
      <c r="K240" t="str">
        <f>Innovations[[#This Row],[Innovation Name]]</f>
        <v>Vermont HIVE-II: Updated Culvert Inspection Vehicle</v>
      </c>
    </row>
    <row r="241" spans="1:11" ht="20.100000000000001" customHeight="1" x14ac:dyDescent="0.25">
      <c r="A241">
        <f t="shared" si="14"/>
        <v>238</v>
      </c>
      <c r="D241" t="str">
        <f t="shared" si="11"/>
        <v>Vermont_GRS-IBS Technology used for Hartland Bridge Replacement Project</v>
      </c>
      <c r="E241">
        <f t="shared" si="12"/>
        <v>238</v>
      </c>
      <c r="F241">
        <f t="shared" si="13"/>
        <v>4.0096400000000001</v>
      </c>
      <c r="G241">
        <f>IFERROR(SEARCH($D$2,Innovations[[#This Row],[Overview of Innovation]])+ROW()/100000,"")</f>
        <v>1.00241</v>
      </c>
      <c r="H241">
        <f>IFERROR(SEARCH($D$2,Innovations[[#This Row],[Benefits]])+ROW()/100000,"")</f>
        <v>1.00241</v>
      </c>
      <c r="I241">
        <f>IFERROR(SEARCH($D$2,Innovations[[#This Row],[Innovation Name]])+ROW()/100000,"")</f>
        <v>1.00241</v>
      </c>
      <c r="J241">
        <f>IFERROR(SEARCH($D$2,Innovations[[#This Row],[Keywords]])+ROW()/100000,"")</f>
        <v>1.00241</v>
      </c>
      <c r="K241" t="str">
        <f>Innovations[[#This Row],[Innovation Name]]</f>
        <v>Vermont_GRS-IBS Technology used for Hartland Bridge Replacement Project</v>
      </c>
    </row>
    <row r="242" spans="1:11" ht="20.100000000000001" customHeight="1" x14ac:dyDescent="0.25">
      <c r="A242">
        <f t="shared" si="14"/>
        <v>239</v>
      </c>
      <c r="D242" t="str">
        <f t="shared" si="11"/>
        <v xml:space="preserve">Vermont_Surveying and Cataloguing Vermonts Cultural Resources </v>
      </c>
      <c r="E242">
        <f t="shared" si="12"/>
        <v>239</v>
      </c>
      <c r="F242">
        <f t="shared" si="13"/>
        <v>4.0096800000000004</v>
      </c>
      <c r="G242">
        <f>IFERROR(SEARCH($D$2,Innovations[[#This Row],[Overview of Innovation]])+ROW()/100000,"")</f>
        <v>1.0024200000000001</v>
      </c>
      <c r="H242">
        <f>IFERROR(SEARCH($D$2,Innovations[[#This Row],[Benefits]])+ROW()/100000,"")</f>
        <v>1.0024200000000001</v>
      </c>
      <c r="I242">
        <f>IFERROR(SEARCH($D$2,Innovations[[#This Row],[Innovation Name]])+ROW()/100000,"")</f>
        <v>1.0024200000000001</v>
      </c>
      <c r="J242">
        <f>IFERROR(SEARCH($D$2,Innovations[[#This Row],[Keywords]])+ROW()/100000,"")</f>
        <v>1.0024200000000001</v>
      </c>
      <c r="K242" t="str">
        <f>Innovations[[#This Row],[Innovation Name]]</f>
        <v xml:space="preserve">Vermont_Surveying and Cataloguing Vermonts Cultural Resources </v>
      </c>
    </row>
    <row r="243" spans="1:11" ht="20.100000000000001" customHeight="1" x14ac:dyDescent="0.25">
      <c r="A243">
        <f t="shared" si="14"/>
        <v>240</v>
      </c>
      <c r="D243" t="str">
        <f t="shared" si="11"/>
        <v>Washington_ NextGen Work Zone Database + the WZDx</v>
      </c>
      <c r="E243">
        <f t="shared" si="12"/>
        <v>240</v>
      </c>
      <c r="F243">
        <f t="shared" si="13"/>
        <v>4.0097199999999997</v>
      </c>
      <c r="G243">
        <f>IFERROR(SEARCH($D$2,Innovations[[#This Row],[Overview of Innovation]])+ROW()/100000,"")</f>
        <v>1.0024299999999999</v>
      </c>
      <c r="H243">
        <f>IFERROR(SEARCH($D$2,Innovations[[#This Row],[Benefits]])+ROW()/100000,"")</f>
        <v>1.0024299999999999</v>
      </c>
      <c r="I243">
        <f>IFERROR(SEARCH($D$2,Innovations[[#This Row],[Innovation Name]])+ROW()/100000,"")</f>
        <v>1.0024299999999999</v>
      </c>
      <c r="J243">
        <f>IFERROR(SEARCH($D$2,Innovations[[#This Row],[Keywords]])+ROW()/100000,"")</f>
        <v>1.0024299999999999</v>
      </c>
      <c r="K243" t="str">
        <f>Innovations[[#This Row],[Innovation Name]]</f>
        <v>Washington_ NextGen Work Zone Database + the WZDx</v>
      </c>
    </row>
    <row r="244" spans="1:11" ht="20.100000000000001" customHeight="1" x14ac:dyDescent="0.25">
      <c r="A244">
        <f t="shared" si="14"/>
        <v>241</v>
      </c>
      <c r="D244" t="str">
        <f t="shared" si="11"/>
        <v>Washington_Transportation Asset Management for Roadsides</v>
      </c>
      <c r="E244">
        <f t="shared" si="12"/>
        <v>241</v>
      </c>
      <c r="F244">
        <f t="shared" si="13"/>
        <v>4.00976</v>
      </c>
      <c r="G244">
        <f>IFERROR(SEARCH($D$2,Innovations[[#This Row],[Overview of Innovation]])+ROW()/100000,"")</f>
        <v>1.00244</v>
      </c>
      <c r="H244">
        <f>IFERROR(SEARCH($D$2,Innovations[[#This Row],[Benefits]])+ROW()/100000,"")</f>
        <v>1.00244</v>
      </c>
      <c r="I244">
        <f>IFERROR(SEARCH($D$2,Innovations[[#This Row],[Innovation Name]])+ROW()/100000,"")</f>
        <v>1.00244</v>
      </c>
      <c r="J244">
        <f>IFERROR(SEARCH($D$2,Innovations[[#This Row],[Keywords]])+ROW()/100000,"")</f>
        <v>1.00244</v>
      </c>
      <c r="K244" t="str">
        <f>Innovations[[#This Row],[Innovation Name]]</f>
        <v>Washington_Transportation Asset Management for Roadsides</v>
      </c>
    </row>
    <row r="245" spans="1:11" ht="20.100000000000001" customHeight="1" x14ac:dyDescent="0.25">
      <c r="A245">
        <f t="shared" si="14"/>
        <v>242</v>
      </c>
      <c r="D245" t="str">
        <f t="shared" si="11"/>
        <v>Washington_Webinar Wednesdays; Providing the latest in tech transfer</v>
      </c>
      <c r="E245">
        <f t="shared" si="12"/>
        <v>242</v>
      </c>
      <c r="F245">
        <f t="shared" si="13"/>
        <v>4.0098000000000003</v>
      </c>
      <c r="G245">
        <f>IFERROR(SEARCH($D$2,Innovations[[#This Row],[Overview of Innovation]])+ROW()/100000,"")</f>
        <v>1.0024500000000001</v>
      </c>
      <c r="H245">
        <f>IFERROR(SEARCH($D$2,Innovations[[#This Row],[Benefits]])+ROW()/100000,"")</f>
        <v>1.0024500000000001</v>
      </c>
      <c r="I245">
        <f>IFERROR(SEARCH($D$2,Innovations[[#This Row],[Innovation Name]])+ROW()/100000,"")</f>
        <v>1.0024500000000001</v>
      </c>
      <c r="J245">
        <f>IFERROR(SEARCH($D$2,Innovations[[#This Row],[Keywords]])+ROW()/100000,"")</f>
        <v>1.0024500000000001</v>
      </c>
      <c r="K245" t="str">
        <f>Innovations[[#This Row],[Innovation Name]]</f>
        <v>Washington_Webinar Wednesdays; Providing the latest in tech transfer</v>
      </c>
    </row>
    <row r="246" spans="1:11" ht="20.100000000000001" customHeight="1" x14ac:dyDescent="0.25">
      <c r="A246">
        <f t="shared" si="14"/>
        <v>243</v>
      </c>
      <c r="D246" t="str">
        <f t="shared" si="11"/>
        <v xml:space="preserve">WisDOT Collaborative Cloud-based PS&amp;E Review </v>
      </c>
      <c r="E246">
        <f t="shared" si="12"/>
        <v>243</v>
      </c>
      <c r="F246">
        <f t="shared" si="13"/>
        <v>4.0098399999999996</v>
      </c>
      <c r="G246">
        <f>IFERROR(SEARCH($D$2,Innovations[[#This Row],[Overview of Innovation]])+ROW()/100000,"")</f>
        <v>1.0024599999999999</v>
      </c>
      <c r="H246">
        <f>IFERROR(SEARCH($D$2,Innovations[[#This Row],[Benefits]])+ROW()/100000,"")</f>
        <v>1.0024599999999999</v>
      </c>
      <c r="I246">
        <f>IFERROR(SEARCH($D$2,Innovations[[#This Row],[Innovation Name]])+ROW()/100000,"")</f>
        <v>1.0024599999999999</v>
      </c>
      <c r="J246">
        <f>IFERROR(SEARCH($D$2,Innovations[[#This Row],[Keywords]])+ROW()/100000,"")</f>
        <v>1.0024599999999999</v>
      </c>
      <c r="K246" t="str">
        <f>Innovations[[#This Row],[Innovation Name]]</f>
        <v xml:space="preserve">WisDOT Collaborative Cloud-based PS&amp;E Review </v>
      </c>
    </row>
    <row r="247" spans="1:11" ht="20.100000000000001" customHeight="1" x14ac:dyDescent="0.25">
      <c r="A247">
        <f t="shared" si="14"/>
        <v>244</v>
      </c>
      <c r="D247" t="str">
        <f t="shared" si="11"/>
        <v>WisDOT Culvert Asset Management Program (CAMP)</v>
      </c>
      <c r="E247">
        <f t="shared" si="12"/>
        <v>244</v>
      </c>
      <c r="F247">
        <f t="shared" si="13"/>
        <v>4.0098799999999999</v>
      </c>
      <c r="G247">
        <f>IFERROR(SEARCH($D$2,Innovations[[#This Row],[Overview of Innovation]])+ROW()/100000,"")</f>
        <v>1.00247</v>
      </c>
      <c r="H247">
        <f>IFERROR(SEARCH($D$2,Innovations[[#This Row],[Benefits]])+ROW()/100000,"")</f>
        <v>1.00247</v>
      </c>
      <c r="I247">
        <f>IFERROR(SEARCH($D$2,Innovations[[#This Row],[Innovation Name]])+ROW()/100000,"")</f>
        <v>1.00247</v>
      </c>
      <c r="J247">
        <f>IFERROR(SEARCH($D$2,Innovations[[#This Row],[Keywords]])+ROW()/100000,"")</f>
        <v>1.00247</v>
      </c>
      <c r="K247" t="str">
        <f>Innovations[[#This Row],[Innovation Name]]</f>
        <v>WisDOT Culvert Asset Management Program (CAMP)</v>
      </c>
    </row>
    <row r="248" spans="1:11" ht="20.100000000000001" customHeight="1" x14ac:dyDescent="0.25">
      <c r="A248">
        <f t="shared" si="14"/>
        <v>245</v>
      </c>
      <c r="D248" t="str">
        <f t="shared" si="11"/>
        <v>WisDOT eConstruction File Sharing</v>
      </c>
      <c r="E248">
        <f t="shared" si="12"/>
        <v>245</v>
      </c>
      <c r="F248">
        <f t="shared" si="13"/>
        <v>4.0099200000000002</v>
      </c>
      <c r="G248">
        <f>IFERROR(SEARCH($D$2,Innovations[[#This Row],[Overview of Innovation]])+ROW()/100000,"")</f>
        <v>1.00248</v>
      </c>
      <c r="H248">
        <f>IFERROR(SEARCH($D$2,Innovations[[#This Row],[Benefits]])+ROW()/100000,"")</f>
        <v>1.00248</v>
      </c>
      <c r="I248">
        <f>IFERROR(SEARCH($D$2,Innovations[[#This Row],[Innovation Name]])+ROW()/100000,"")</f>
        <v>1.00248</v>
      </c>
      <c r="J248">
        <f>IFERROR(SEARCH($D$2,Innovations[[#This Row],[Keywords]])+ROW()/100000,"")</f>
        <v>1.00248</v>
      </c>
      <c r="K248" t="str">
        <f>Innovations[[#This Row],[Innovation Name]]</f>
        <v>WisDOT eConstruction File Sharing</v>
      </c>
    </row>
    <row r="249" spans="1:11" ht="20.100000000000001" customHeight="1" x14ac:dyDescent="0.25">
      <c r="A249">
        <f t="shared" si="14"/>
        <v>246</v>
      </c>
      <c r="D249" t="str">
        <f t="shared" si="11"/>
        <v>WisDOT Ferry Crossing Count Tool</v>
      </c>
      <c r="E249">
        <f t="shared" si="12"/>
        <v>246</v>
      </c>
      <c r="F249">
        <f t="shared" si="13"/>
        <v>4.0099600000000004</v>
      </c>
      <c r="G249">
        <f>IFERROR(SEARCH($D$2,Innovations[[#This Row],[Overview of Innovation]])+ROW()/100000,"")</f>
        <v>1.0024900000000001</v>
      </c>
      <c r="H249">
        <f>IFERROR(SEARCH($D$2,Innovations[[#This Row],[Benefits]])+ROW()/100000,"")</f>
        <v>1.0024900000000001</v>
      </c>
      <c r="I249">
        <f>IFERROR(SEARCH($D$2,Innovations[[#This Row],[Innovation Name]])+ROW()/100000,"")</f>
        <v>1.0024900000000001</v>
      </c>
      <c r="J249">
        <f>IFERROR(SEARCH($D$2,Innovations[[#This Row],[Keywords]])+ROW()/100000,"")</f>
        <v>1.0024900000000001</v>
      </c>
      <c r="K249" t="str">
        <f>Innovations[[#This Row],[Innovation Name]]</f>
        <v>WisDOT Ferry Crossing Count Tool</v>
      </c>
    </row>
    <row r="250" spans="1:11" ht="20.100000000000001" customHeight="1" x14ac:dyDescent="0.25">
      <c r="A250">
        <f t="shared" si="14"/>
        <v>247</v>
      </c>
      <c r="D250" t="str">
        <f t="shared" si="11"/>
        <v>WisDOT Quantities to Plans Tool (Q2P)</v>
      </c>
      <c r="E250">
        <f t="shared" si="12"/>
        <v>247</v>
      </c>
      <c r="F250">
        <f t="shared" si="13"/>
        <v>4.01</v>
      </c>
      <c r="G250">
        <f>IFERROR(SEARCH($D$2,Innovations[[#This Row],[Overview of Innovation]])+ROW()/100000,"")</f>
        <v>1.0024999999999999</v>
      </c>
      <c r="H250">
        <f>IFERROR(SEARCH($D$2,Innovations[[#This Row],[Benefits]])+ROW()/100000,"")</f>
        <v>1.0024999999999999</v>
      </c>
      <c r="I250">
        <f>IFERROR(SEARCH($D$2,Innovations[[#This Row],[Innovation Name]])+ROW()/100000,"")</f>
        <v>1.0024999999999999</v>
      </c>
      <c r="J250">
        <f>IFERROR(SEARCH($D$2,Innovations[[#This Row],[Keywords]])+ROW()/100000,"")</f>
        <v>1.0024999999999999</v>
      </c>
      <c r="K250" t="str">
        <f>Innovations[[#This Row],[Innovation Name]]</f>
        <v>WisDOT Quantities to Plans Tool (Q2P)</v>
      </c>
    </row>
    <row r="251" spans="1:11" ht="20.100000000000001" customHeight="1" x14ac:dyDescent="0.25">
      <c r="A251">
        <f t="shared" si="14"/>
        <v>248</v>
      </c>
      <c r="D251" t="str">
        <f t="shared" si="11"/>
        <v>Utah Online Surplus Property Auction Platform</v>
      </c>
      <c r="E251">
        <f t="shared" si="12"/>
        <v>248</v>
      </c>
      <c r="F251">
        <f t="shared" si="13"/>
        <v>4.01004</v>
      </c>
      <c r="G251">
        <f>IFERROR(SEARCH($D$2,Innovations[[#This Row],[Overview of Innovation]])+ROW()/100000,"")</f>
        <v>1.00251</v>
      </c>
      <c r="H251">
        <f>IFERROR(SEARCH($D$2,Innovations[[#This Row],[Benefits]])+ROW()/100000,"")</f>
        <v>1.00251</v>
      </c>
      <c r="I251">
        <f>IFERROR(SEARCH($D$2,Innovations[[#This Row],[Innovation Name]])+ROW()/100000,"")</f>
        <v>1.00251</v>
      </c>
      <c r="J251">
        <f>IFERROR(SEARCH($D$2,Innovations[[#This Row],[Keywords]])+ROW()/100000,"")</f>
        <v>1.00251</v>
      </c>
      <c r="K251" t="str">
        <f>Innovations[[#This Row],[Innovation Name]]</f>
        <v>Utah Online Surplus Property Auction Platform</v>
      </c>
    </row>
    <row r="252" spans="1:11" ht="20.100000000000001" customHeight="1" x14ac:dyDescent="0.25">
      <c r="A252">
        <f t="shared" si="14"/>
        <v>249</v>
      </c>
      <c r="D252" t="str">
        <f t="shared" si="11"/>
        <v>Virginia All-Around Success for Safety and Operations</v>
      </c>
      <c r="E252">
        <f t="shared" si="12"/>
        <v>249</v>
      </c>
      <c r="F252">
        <f t="shared" si="13"/>
        <v>4.0100800000000003</v>
      </c>
      <c r="G252">
        <f>IFERROR(SEARCH($D$2,Innovations[[#This Row],[Overview of Innovation]])+ROW()/100000,"")</f>
        <v>1.0025200000000001</v>
      </c>
      <c r="H252">
        <f>IFERROR(SEARCH($D$2,Innovations[[#This Row],[Benefits]])+ROW()/100000,"")</f>
        <v>1.0025200000000001</v>
      </c>
      <c r="I252">
        <f>IFERROR(SEARCH($D$2,Innovations[[#This Row],[Innovation Name]])+ROW()/100000,"")</f>
        <v>1.0025200000000001</v>
      </c>
      <c r="J252">
        <f>IFERROR(SEARCH($D$2,Innovations[[#This Row],[Keywords]])+ROW()/100000,"")</f>
        <v>1.0025200000000001</v>
      </c>
      <c r="K252" t="str">
        <f>Innovations[[#This Row],[Innovation Name]]</f>
        <v>Virginia All-Around Success for Safety and Operations</v>
      </c>
    </row>
    <row r="253" spans="1:11" ht="20.100000000000001" customHeight="1" x14ac:dyDescent="0.25">
      <c r="A253">
        <f t="shared" si="14"/>
        <v>250</v>
      </c>
      <c r="D253" t="str">
        <f t="shared" si="11"/>
        <v>Des Moines, Iowa Temporary Road Diet Becomes Permanent</v>
      </c>
      <c r="E253">
        <f t="shared" si="12"/>
        <v>250</v>
      </c>
      <c r="F253">
        <f t="shared" si="13"/>
        <v>4.0101199999999997</v>
      </c>
      <c r="G253">
        <f>IFERROR(SEARCH($D$2,Innovations[[#This Row],[Overview of Innovation]])+ROW()/100000,"")</f>
        <v>1.0025299999999999</v>
      </c>
      <c r="H253">
        <f>IFERROR(SEARCH($D$2,Innovations[[#This Row],[Benefits]])+ROW()/100000,"")</f>
        <v>1.0025299999999999</v>
      </c>
      <c r="I253">
        <f>IFERROR(SEARCH($D$2,Innovations[[#This Row],[Innovation Name]])+ROW()/100000,"")</f>
        <v>1.0025299999999999</v>
      </c>
      <c r="J253">
        <f>IFERROR(SEARCH($D$2,Innovations[[#This Row],[Keywords]])+ROW()/100000,"")</f>
        <v>1.0025299999999999</v>
      </c>
      <c r="K253" t="str">
        <f>Innovations[[#This Row],[Innovation Name]]</f>
        <v>Des Moines, Iowa Temporary Road Diet Becomes Permanent</v>
      </c>
    </row>
    <row r="254" spans="1:11" ht="20.100000000000001" customHeight="1" x14ac:dyDescent="0.25">
      <c r="A254">
        <f t="shared" si="14"/>
        <v>251</v>
      </c>
      <c r="D254" t="str">
        <f t="shared" si="11"/>
        <v>Grand Rapids, Michigan Road Diet and Transit Working Together</v>
      </c>
      <c r="E254">
        <f t="shared" si="12"/>
        <v>251</v>
      </c>
      <c r="F254">
        <f t="shared" si="13"/>
        <v>4.0101599999999999</v>
      </c>
      <c r="G254">
        <f>IFERROR(SEARCH($D$2,Innovations[[#This Row],[Overview of Innovation]])+ROW()/100000,"")</f>
        <v>1.00254</v>
      </c>
      <c r="H254">
        <f>IFERROR(SEARCH($D$2,Innovations[[#This Row],[Benefits]])+ROW()/100000,"")</f>
        <v>1.00254</v>
      </c>
      <c r="I254">
        <f>IFERROR(SEARCH($D$2,Innovations[[#This Row],[Innovation Name]])+ROW()/100000,"")</f>
        <v>1.00254</v>
      </c>
      <c r="J254">
        <f>IFERROR(SEARCH($D$2,Innovations[[#This Row],[Keywords]])+ROW()/100000,"")</f>
        <v>1.00254</v>
      </c>
      <c r="K254" t="str">
        <f>Innovations[[#This Row],[Innovation Name]]</f>
        <v>Grand Rapids, Michigan Road Diet and Transit Working Together</v>
      </c>
    </row>
    <row r="255" spans="1:11" ht="20.100000000000001" customHeight="1" x14ac:dyDescent="0.25">
      <c r="A255">
        <f t="shared" si="14"/>
        <v>252</v>
      </c>
      <c r="D255" t="str">
        <f t="shared" si="11"/>
        <v>Seattle Safety Improved and Extreme Speeding Virtually Eliminated</v>
      </c>
      <c r="E255">
        <f t="shared" si="12"/>
        <v>252</v>
      </c>
      <c r="F255">
        <f t="shared" si="13"/>
        <v>4.0102000000000002</v>
      </c>
      <c r="G255">
        <f>IFERROR(SEARCH($D$2,Innovations[[#This Row],[Overview of Innovation]])+ROW()/100000,"")</f>
        <v>1.0025500000000001</v>
      </c>
      <c r="H255">
        <f>IFERROR(SEARCH($D$2,Innovations[[#This Row],[Benefits]])+ROW()/100000,"")</f>
        <v>1.0025500000000001</v>
      </c>
      <c r="I255">
        <f>IFERROR(SEARCH($D$2,Innovations[[#This Row],[Innovation Name]])+ROW()/100000,"")</f>
        <v>1.0025500000000001</v>
      </c>
      <c r="J255">
        <f>IFERROR(SEARCH($D$2,Innovations[[#This Row],[Keywords]])+ROW()/100000,"")</f>
        <v>1.0025500000000001</v>
      </c>
      <c r="K255" t="str">
        <f>Innovations[[#This Row],[Innovation Name]]</f>
        <v>Seattle Safety Improved and Extreme Speeding Virtually Eliminated</v>
      </c>
    </row>
    <row r="256" spans="1:11" ht="20.100000000000001" customHeight="1" x14ac:dyDescent="0.25">
      <c r="A256">
        <f t="shared" si="14"/>
        <v>253</v>
      </c>
      <c r="D256" t="str">
        <f t="shared" si="11"/>
        <v>Genesee County, Michigan Communities Embrace Widespread Road Diet Use</v>
      </c>
      <c r="E256">
        <f t="shared" si="12"/>
        <v>253</v>
      </c>
      <c r="F256">
        <f t="shared" si="13"/>
        <v>4.0102399999999996</v>
      </c>
      <c r="G256">
        <f>IFERROR(SEARCH($D$2,Innovations[[#This Row],[Overview of Innovation]])+ROW()/100000,"")</f>
        <v>1.0025599999999999</v>
      </c>
      <c r="H256">
        <f>IFERROR(SEARCH($D$2,Innovations[[#This Row],[Benefits]])+ROW()/100000,"")</f>
        <v>1.0025599999999999</v>
      </c>
      <c r="I256">
        <f>IFERROR(SEARCH($D$2,Innovations[[#This Row],[Innovation Name]])+ROW()/100000,"")</f>
        <v>1.0025599999999999</v>
      </c>
      <c r="J256">
        <f>IFERROR(SEARCH($D$2,Innovations[[#This Row],[Keywords]])+ROW()/100000,"")</f>
        <v>1.0025599999999999</v>
      </c>
      <c r="K256" t="str">
        <f>Innovations[[#This Row],[Innovation Name]]</f>
        <v>Genesee County, Michigan Communities Embrace Widespread Road Diet Use</v>
      </c>
    </row>
    <row r="257" spans="1:11" ht="20.100000000000001" customHeight="1" x14ac:dyDescent="0.25">
      <c r="A257">
        <f t="shared" si="14"/>
        <v>254</v>
      </c>
      <c r="D257" t="str">
        <f t="shared" si="11"/>
        <v>Santa Monica, California Road Diet Improves Safety Near School</v>
      </c>
      <c r="E257">
        <f t="shared" si="12"/>
        <v>254</v>
      </c>
      <c r="F257">
        <f t="shared" si="13"/>
        <v>4.0102799999999998</v>
      </c>
      <c r="G257">
        <f>IFERROR(SEARCH($D$2,Innovations[[#This Row],[Overview of Innovation]])+ROW()/100000,"")</f>
        <v>1.00257</v>
      </c>
      <c r="H257">
        <f>IFERROR(SEARCH($D$2,Innovations[[#This Row],[Benefits]])+ROW()/100000,"")</f>
        <v>1.00257</v>
      </c>
      <c r="I257">
        <f>IFERROR(SEARCH($D$2,Innovations[[#This Row],[Innovation Name]])+ROW()/100000,"")</f>
        <v>1.00257</v>
      </c>
      <c r="J257">
        <f>IFERROR(SEARCH($D$2,Innovations[[#This Row],[Keywords]])+ROW()/100000,"")</f>
        <v>1.00257</v>
      </c>
      <c r="K257" t="str">
        <f>Innovations[[#This Row],[Innovation Name]]</f>
        <v>Santa Monica, California Road Diet Improves Safety Near School</v>
      </c>
    </row>
    <row r="258" spans="1:11" ht="20.100000000000001" customHeight="1" x14ac:dyDescent="0.25">
      <c r="A258">
        <f t="shared" si="14"/>
        <v>255</v>
      </c>
      <c r="D258" t="str">
        <f t="shared" si="11"/>
        <v>Indianapolis, Indiana Road Diets Lead to Economic Development</v>
      </c>
      <c r="E258">
        <f t="shared" si="12"/>
        <v>255</v>
      </c>
      <c r="F258">
        <f t="shared" si="13"/>
        <v>4.0103200000000001</v>
      </c>
      <c r="G258">
        <f>IFERROR(SEARCH($D$2,Innovations[[#This Row],[Overview of Innovation]])+ROW()/100000,"")</f>
        <v>1.00258</v>
      </c>
      <c r="H258">
        <f>IFERROR(SEARCH($D$2,Innovations[[#This Row],[Benefits]])+ROW()/100000,"")</f>
        <v>1.00258</v>
      </c>
      <c r="I258">
        <f>IFERROR(SEARCH($D$2,Innovations[[#This Row],[Innovation Name]])+ROW()/100000,"")</f>
        <v>1.00258</v>
      </c>
      <c r="J258">
        <f>IFERROR(SEARCH($D$2,Innovations[[#This Row],[Keywords]])+ROW()/100000,"")</f>
        <v>1.00258</v>
      </c>
      <c r="K258" t="str">
        <f>Innovations[[#This Row],[Innovation Name]]</f>
        <v>Indianapolis, Indiana Road Diets Lead to Economic Development</v>
      </c>
    </row>
    <row r="259" spans="1:11" ht="20.100000000000001" customHeight="1" x14ac:dyDescent="0.25">
      <c r="A259">
        <f t="shared" si="14"/>
        <v>256</v>
      </c>
      <c r="D259" t="str">
        <f t="shared" si="11"/>
        <v>Chicago, Illinois Road Diet Improves Safety Bicycle Connectivity, Enhances Livability</v>
      </c>
      <c r="E259">
        <f t="shared" si="12"/>
        <v>256</v>
      </c>
      <c r="F259">
        <f t="shared" si="13"/>
        <v>4.0103600000000004</v>
      </c>
      <c r="G259">
        <f>IFERROR(SEARCH($D$2,Innovations[[#This Row],[Overview of Innovation]])+ROW()/100000,"")</f>
        <v>1.0025900000000001</v>
      </c>
      <c r="H259">
        <f>IFERROR(SEARCH($D$2,Innovations[[#This Row],[Benefits]])+ROW()/100000,"")</f>
        <v>1.0025900000000001</v>
      </c>
      <c r="I259">
        <f>IFERROR(SEARCH($D$2,Innovations[[#This Row],[Innovation Name]])+ROW()/100000,"")</f>
        <v>1.0025900000000001</v>
      </c>
      <c r="J259">
        <f>IFERROR(SEARCH($D$2,Innovations[[#This Row],[Keywords]])+ROW()/100000,"")</f>
        <v>1.0025900000000001</v>
      </c>
      <c r="K259" t="str">
        <f>Innovations[[#This Row],[Innovation Name]]</f>
        <v>Chicago, Illinois Road Diet Improves Safety Bicycle Connectivity, Enhances Livability</v>
      </c>
    </row>
    <row r="260" spans="1:11" ht="20.100000000000001" customHeight="1" x14ac:dyDescent="0.25">
      <c r="A260">
        <f t="shared" si="14"/>
        <v>257</v>
      </c>
      <c r="D260" t="str">
        <f t="shared" si="11"/>
        <v>New York_Road Diet Improves Pedestrian Safety</v>
      </c>
      <c r="E260">
        <f t="shared" si="12"/>
        <v>257</v>
      </c>
      <c r="F260">
        <f t="shared" si="13"/>
        <v>4.0103999999999997</v>
      </c>
      <c r="G260">
        <f>IFERROR(SEARCH($D$2,Innovations[[#This Row],[Overview of Innovation]])+ROW()/100000,"")</f>
        <v>1.0025999999999999</v>
      </c>
      <c r="H260">
        <f>IFERROR(SEARCH($D$2,Innovations[[#This Row],[Benefits]])+ROW()/100000,"")</f>
        <v>1.0025999999999999</v>
      </c>
      <c r="I260">
        <f>IFERROR(SEARCH($D$2,Innovations[[#This Row],[Innovation Name]])+ROW()/100000,"")</f>
        <v>1.0025999999999999</v>
      </c>
      <c r="J260">
        <f>IFERROR(SEARCH($D$2,Innovations[[#This Row],[Keywords]])+ROW()/100000,"")</f>
        <v>1.0025999999999999</v>
      </c>
      <c r="K260" t="str">
        <f>Innovations[[#This Row],[Innovation Name]]</f>
        <v>New York_Road Diet Improves Pedestrian Safety</v>
      </c>
    </row>
    <row r="261" spans="1:11" ht="20.100000000000001" customHeight="1" x14ac:dyDescent="0.25">
      <c r="A261">
        <f t="shared" si="14"/>
        <v>258</v>
      </c>
      <c r="D261" t="str">
        <f t="shared" ref="D261:D319" si="15">IFERROR(VLOOKUP(A261,$E$4:$K$319,7,FALSE),"")</f>
        <v>Nevada_Road Diet Improves Safety for Motorized and Non-Motorized Users</v>
      </c>
      <c r="E261">
        <f t="shared" ref="E261:E319" si="16">IFERROR(RANK(F261,$F$4:$F$319,1),"")</f>
        <v>258</v>
      </c>
      <c r="F261">
        <f t="shared" ref="F261:F319" si="17">IF(SUM(G261:J261)=0," ",SUM(G261:J261))</f>
        <v>4.01044</v>
      </c>
      <c r="G261">
        <f>IFERROR(SEARCH($D$2,Innovations[[#This Row],[Overview of Innovation]])+ROW()/100000,"")</f>
        <v>1.00261</v>
      </c>
      <c r="H261">
        <f>IFERROR(SEARCH($D$2,Innovations[[#This Row],[Benefits]])+ROW()/100000,"")</f>
        <v>1.00261</v>
      </c>
      <c r="I261">
        <f>IFERROR(SEARCH($D$2,Innovations[[#This Row],[Innovation Name]])+ROW()/100000,"")</f>
        <v>1.00261</v>
      </c>
      <c r="J261">
        <f>IFERROR(SEARCH($D$2,Innovations[[#This Row],[Keywords]])+ROW()/100000,"")</f>
        <v>1.00261</v>
      </c>
      <c r="K261" t="str">
        <f>Innovations[[#This Row],[Innovation Name]]</f>
        <v>Nevada_Road Diet Improves Safety for Motorized and Non-Motorized Users</v>
      </c>
    </row>
    <row r="262" spans="1:11" ht="20.100000000000001" customHeight="1" x14ac:dyDescent="0.25">
      <c r="A262">
        <f t="shared" si="14"/>
        <v>259</v>
      </c>
      <c r="D262" t="str">
        <f t="shared" si="15"/>
        <v>South Dakota_High Friction Surface Treatments in Winter Road Conditions</v>
      </c>
      <c r="E262">
        <f t="shared" si="16"/>
        <v>259</v>
      </c>
      <c r="F262">
        <f t="shared" si="17"/>
        <v>4.0104800000000003</v>
      </c>
      <c r="G262">
        <f>IFERROR(SEARCH($D$2,Innovations[[#This Row],[Overview of Innovation]])+ROW()/100000,"")</f>
        <v>1.0026200000000001</v>
      </c>
      <c r="H262">
        <f>IFERROR(SEARCH($D$2,Innovations[[#This Row],[Benefits]])+ROW()/100000,"")</f>
        <v>1.0026200000000001</v>
      </c>
      <c r="I262">
        <f>IFERROR(SEARCH($D$2,Innovations[[#This Row],[Innovation Name]])+ROW()/100000,"")</f>
        <v>1.0026200000000001</v>
      </c>
      <c r="J262">
        <f>IFERROR(SEARCH($D$2,Innovations[[#This Row],[Keywords]])+ROW()/100000,"")</f>
        <v>1.0026200000000001</v>
      </c>
      <c r="K262" t="str">
        <f>Innovations[[#This Row],[Innovation Name]]</f>
        <v>South Dakota_High Friction Surface Treatments in Winter Road Conditions</v>
      </c>
    </row>
    <row r="263" spans="1:11" ht="20.100000000000001" customHeight="1" x14ac:dyDescent="0.25">
      <c r="A263">
        <f t="shared" si="14"/>
        <v>260</v>
      </c>
      <c r="D263" t="str">
        <f t="shared" si="15"/>
        <v>Rhode Island DOT Crossing Inventory Guides Infrastructure Improvements</v>
      </c>
      <c r="E263">
        <f t="shared" si="16"/>
        <v>260</v>
      </c>
      <c r="F263">
        <f t="shared" si="17"/>
        <v>4.0105199999999996</v>
      </c>
      <c r="G263">
        <f>IFERROR(SEARCH($D$2,Innovations[[#This Row],[Overview of Innovation]])+ROW()/100000,"")</f>
        <v>1.0026299999999999</v>
      </c>
      <c r="H263">
        <f>IFERROR(SEARCH($D$2,Innovations[[#This Row],[Benefits]])+ROW()/100000,"")</f>
        <v>1.0026299999999999</v>
      </c>
      <c r="I263">
        <f>IFERROR(SEARCH($D$2,Innovations[[#This Row],[Innovation Name]])+ROW()/100000,"")</f>
        <v>1.0026299999999999</v>
      </c>
      <c r="J263">
        <f>IFERROR(SEARCH($D$2,Innovations[[#This Row],[Keywords]])+ROW()/100000,"")</f>
        <v>1.0026299999999999</v>
      </c>
      <c r="K263" t="str">
        <f>Innovations[[#This Row],[Innovation Name]]</f>
        <v>Rhode Island DOT Crossing Inventory Guides Infrastructure Improvements</v>
      </c>
    </row>
    <row r="264" spans="1:11" ht="20.100000000000001" customHeight="1" x14ac:dyDescent="0.25">
      <c r="A264">
        <f t="shared" si="14"/>
        <v>261</v>
      </c>
      <c r="D264" t="str">
        <f t="shared" si="15"/>
        <v>Raised Crosswalks Raise Visibility for Pedestrians in Harrisburg, Pennsylvania</v>
      </c>
      <c r="E264">
        <f t="shared" si="16"/>
        <v>261</v>
      </c>
      <c r="F264">
        <f t="shared" si="17"/>
        <v>4.0105599999999999</v>
      </c>
      <c r="G264">
        <f>IFERROR(SEARCH($D$2,Innovations[[#This Row],[Overview of Innovation]])+ROW()/100000,"")</f>
        <v>1.00264</v>
      </c>
      <c r="H264">
        <f>IFERROR(SEARCH($D$2,Innovations[[#This Row],[Benefits]])+ROW()/100000,"")</f>
        <v>1.00264</v>
      </c>
      <c r="I264">
        <f>IFERROR(SEARCH($D$2,Innovations[[#This Row],[Innovation Name]])+ROW()/100000,"")</f>
        <v>1.00264</v>
      </c>
      <c r="J264">
        <f>IFERROR(SEARCH($D$2,Innovations[[#This Row],[Keywords]])+ROW()/100000,"")</f>
        <v>1.00264</v>
      </c>
      <c r="K264" t="str">
        <f>Innovations[[#This Row],[Innovation Name]]</f>
        <v>Raised Crosswalks Raise Visibility for Pedestrians in Harrisburg, Pennsylvania</v>
      </c>
    </row>
    <row r="265" spans="1:11" ht="20.100000000000001" customHeight="1" x14ac:dyDescent="0.25">
      <c r="D265" t="str">
        <f t="shared" si="15"/>
        <v/>
      </c>
      <c r="E265">
        <f t="shared" si="16"/>
        <v>262</v>
      </c>
      <c r="F265">
        <f t="shared" si="17"/>
        <v>4.0106000000000002</v>
      </c>
      <c r="G265">
        <f>IFERROR(SEARCH($D$2,Innovations[[#This Row],[Overview of Innovation]])+ROW()/100000,"")</f>
        <v>1.00265</v>
      </c>
      <c r="H265">
        <f>IFERROR(SEARCH($D$2,Innovations[[#This Row],[Benefits]])+ROW()/100000,"")</f>
        <v>1.00265</v>
      </c>
      <c r="I265">
        <f>IFERROR(SEARCH($D$2,Innovations[[#This Row],[Innovation Name]])+ROW()/100000,"")</f>
        <v>1.00265</v>
      </c>
      <c r="J265">
        <f>IFERROR(SEARCH($D$2,Innovations[[#This Row],[Keywords]])+ROW()/100000,"")</f>
        <v>1.00265</v>
      </c>
      <c r="K265" t="str">
        <f>Innovations[[#This Row],[Innovation Name]]</f>
        <v>North Carolina DOT Evaluates Effects of Beachside Pedestrian Hybrid Beacon</v>
      </c>
    </row>
    <row r="266" spans="1:11" ht="20.100000000000001" customHeight="1" x14ac:dyDescent="0.25">
      <c r="D266" t="str">
        <f t="shared" si="15"/>
        <v/>
      </c>
      <c r="E266">
        <f t="shared" si="16"/>
        <v>263</v>
      </c>
      <c r="F266">
        <f t="shared" si="17"/>
        <v>4.0106400000000004</v>
      </c>
      <c r="G266">
        <f>IFERROR(SEARCH($D$2,Innovations[[#This Row],[Overview of Innovation]])+ROW()/100000,"")</f>
        <v>1.0026600000000001</v>
      </c>
      <c r="H266">
        <f>IFERROR(SEARCH($D$2,Innovations[[#This Row],[Benefits]])+ROW()/100000,"")</f>
        <v>1.0026600000000001</v>
      </c>
      <c r="I266">
        <f>IFERROR(SEARCH($D$2,Innovations[[#This Row],[Innovation Name]])+ROW()/100000,"")</f>
        <v>1.0026600000000001</v>
      </c>
      <c r="J266">
        <f>IFERROR(SEARCH($D$2,Innovations[[#This Row],[Keywords]])+ROW()/100000,"")</f>
        <v>1.0026600000000001</v>
      </c>
      <c r="K266" t="str">
        <f>Innovations[[#This Row],[Innovation Name]]</f>
        <v>Ohio DOT Designs Pedestrian Safety Program to Fast-Track Project Construction</v>
      </c>
    </row>
    <row r="267" spans="1:11" ht="20.100000000000001" customHeight="1" x14ac:dyDescent="0.25">
      <c r="D267" t="str">
        <f t="shared" si="15"/>
        <v/>
      </c>
      <c r="E267">
        <f t="shared" si="16"/>
        <v>264</v>
      </c>
      <c r="F267">
        <f t="shared" si="17"/>
        <v>4.0106799999999998</v>
      </c>
      <c r="G267">
        <f>IFERROR(SEARCH($D$2,Innovations[[#This Row],[Overview of Innovation]])+ROW()/100000,"")</f>
        <v>1.00267</v>
      </c>
      <c r="H267">
        <f>IFERROR(SEARCH($D$2,Innovations[[#This Row],[Benefits]])+ROW()/100000,"")</f>
        <v>1.00267</v>
      </c>
      <c r="I267">
        <f>IFERROR(SEARCH($D$2,Innovations[[#This Row],[Innovation Name]])+ROW()/100000,"")</f>
        <v>1.00267</v>
      </c>
      <c r="J267">
        <f>IFERROR(SEARCH($D$2,Innovations[[#This Row],[Keywords]])+ROW()/100000,"")</f>
        <v>1.00267</v>
      </c>
      <c r="K267" t="str">
        <f>Innovations[[#This Row],[Innovation Name]]</f>
        <v>Milwaukee Counts on Data for Improving Pedestrian Safety</v>
      </c>
    </row>
    <row r="268" spans="1:11" ht="20.100000000000001" customHeight="1" x14ac:dyDescent="0.25">
      <c r="D268" t="str">
        <f t="shared" si="15"/>
        <v/>
      </c>
      <c r="E268">
        <f t="shared" si="16"/>
        <v>265</v>
      </c>
      <c r="F268">
        <f t="shared" si="17"/>
        <v>4.0107200000000001</v>
      </c>
      <c r="G268">
        <f>IFERROR(SEARCH($D$2,Innovations[[#This Row],[Overview of Innovation]])+ROW()/100000,"")</f>
        <v>1.00268</v>
      </c>
      <c r="H268">
        <f>IFERROR(SEARCH($D$2,Innovations[[#This Row],[Benefits]])+ROW()/100000,"")</f>
        <v>1.00268</v>
      </c>
      <c r="I268">
        <f>IFERROR(SEARCH($D$2,Innovations[[#This Row],[Innovation Name]])+ROW()/100000,"")</f>
        <v>1.00268</v>
      </c>
      <c r="J268">
        <f>IFERROR(SEARCH($D$2,Innovations[[#This Row],[Keywords]])+ROW()/100000,"")</f>
        <v>1.00268</v>
      </c>
      <c r="K268" t="str">
        <f>Innovations[[#This Row],[Innovation Name]]</f>
        <v>Virginia Puts Award-Winning Plan Into Action to Improve Pedestrian Safety</v>
      </c>
    </row>
    <row r="269" spans="1:11" ht="20.100000000000001" customHeight="1" x14ac:dyDescent="0.25">
      <c r="D269" t="str">
        <f t="shared" si="15"/>
        <v/>
      </c>
      <c r="E269">
        <f t="shared" si="16"/>
        <v>266</v>
      </c>
      <c r="F269">
        <f t="shared" si="17"/>
        <v>4.0107600000000003</v>
      </c>
      <c r="G269">
        <f>IFERROR(SEARCH($D$2,Innovations[[#This Row],[Overview of Innovation]])+ROW()/100000,"")</f>
        <v>1.0026900000000001</v>
      </c>
      <c r="H269">
        <f>IFERROR(SEARCH($D$2,Innovations[[#This Row],[Benefits]])+ROW()/100000,"")</f>
        <v>1.0026900000000001</v>
      </c>
      <c r="I269">
        <f>IFERROR(SEARCH($D$2,Innovations[[#This Row],[Innovation Name]])+ROW()/100000,"")</f>
        <v>1.0026900000000001</v>
      </c>
      <c r="J269">
        <f>IFERROR(SEARCH($D$2,Innovations[[#This Row],[Keywords]])+ROW()/100000,"")</f>
        <v>1.0026900000000001</v>
      </c>
      <c r="K269" t="str">
        <f>Innovations[[#This Row],[Innovation Name]]</f>
        <v>Washington State Design Manual</v>
      </c>
    </row>
    <row r="270" spans="1:11" ht="20.100000000000001" customHeight="1" x14ac:dyDescent="0.25">
      <c r="D270" t="str">
        <f t="shared" si="15"/>
        <v/>
      </c>
      <c r="E270">
        <f t="shared" si="16"/>
        <v>267</v>
      </c>
      <c r="F270">
        <f t="shared" si="17"/>
        <v>4.0107999999999997</v>
      </c>
      <c r="G270">
        <f>IFERROR(SEARCH($D$2,Innovations[[#This Row],[Overview of Innovation]])+ROW()/100000,"")</f>
        <v>1.0026999999999999</v>
      </c>
      <c r="H270">
        <f>IFERROR(SEARCH($D$2,Innovations[[#This Row],[Benefits]])+ROW()/100000,"")</f>
        <v>1.0026999999999999</v>
      </c>
      <c r="I270">
        <f>IFERROR(SEARCH($D$2,Innovations[[#This Row],[Innovation Name]])+ROW()/100000,"")</f>
        <v>1.0026999999999999</v>
      </c>
      <c r="J270">
        <f>IFERROR(SEARCH($D$2,Innovations[[#This Row],[Keywords]])+ROW()/100000,"")</f>
        <v>1.0026999999999999</v>
      </c>
      <c r="K270" t="str">
        <f>Innovations[[#This Row],[Innovation Name]]</f>
        <v>Arlington County Finds the Best Spots for Rectangular Rapid Flashing Beacons</v>
      </c>
    </row>
    <row r="271" spans="1:11" ht="20.100000000000001" customHeight="1" x14ac:dyDescent="0.25">
      <c r="D271" t="str">
        <f t="shared" si="15"/>
        <v/>
      </c>
      <c r="E271">
        <f t="shared" si="16"/>
        <v>268</v>
      </c>
      <c r="F271">
        <f t="shared" si="17"/>
        <v>4.01084</v>
      </c>
      <c r="G271">
        <f>IFERROR(SEARCH($D$2,Innovations[[#This Row],[Overview of Innovation]])+ROW()/100000,"")</f>
        <v>1.00271</v>
      </c>
      <c r="H271">
        <f>IFERROR(SEARCH($D$2,Innovations[[#This Row],[Benefits]])+ROW()/100000,"")</f>
        <v>1.00271</v>
      </c>
      <c r="I271">
        <f>IFERROR(SEARCH($D$2,Innovations[[#This Row],[Innovation Name]])+ROW()/100000,"")</f>
        <v>1.00271</v>
      </c>
      <c r="J271">
        <f>IFERROR(SEARCH($D$2,Innovations[[#This Row],[Keywords]])+ROW()/100000,"")</f>
        <v>1.00271</v>
      </c>
      <c r="K271" t="str">
        <f>Innovations[[#This Row],[Innovation Name]]</f>
        <v>Maryland DOT Puts STEP Countermeasures into Context</v>
      </c>
    </row>
    <row r="272" spans="1:11" ht="20.100000000000001" customHeight="1" x14ac:dyDescent="0.25">
      <c r="D272" t="str">
        <f t="shared" si="15"/>
        <v/>
      </c>
      <c r="E272">
        <f t="shared" si="16"/>
        <v>269</v>
      </c>
      <c r="F272">
        <f t="shared" si="17"/>
        <v>4.0108800000000002</v>
      </c>
      <c r="G272">
        <f>IFERROR(SEARCH($D$2,Innovations[[#This Row],[Overview of Innovation]])+ROW()/100000,"")</f>
        <v>1.0027200000000001</v>
      </c>
      <c r="H272">
        <f>IFERROR(SEARCH($D$2,Innovations[[#This Row],[Benefits]])+ROW()/100000,"")</f>
        <v>1.0027200000000001</v>
      </c>
      <c r="I272">
        <f>IFERROR(SEARCH($D$2,Innovations[[#This Row],[Innovation Name]])+ROW()/100000,"")</f>
        <v>1.0027200000000001</v>
      </c>
      <c r="J272">
        <f>IFERROR(SEARCH($D$2,Innovations[[#This Row],[Keywords]])+ROW()/100000,"")</f>
        <v>1.0027200000000001</v>
      </c>
      <c r="K272" t="str">
        <f>Innovations[[#This Row],[Innovation Name]]</f>
        <v>Florida_Broward MPO Plans for Pedestrian Safety</v>
      </c>
    </row>
    <row r="273" spans="4:11" ht="20.100000000000001" customHeight="1" x14ac:dyDescent="0.25">
      <c r="D273" t="str">
        <f t="shared" si="15"/>
        <v/>
      </c>
      <c r="E273">
        <f t="shared" si="16"/>
        <v>270</v>
      </c>
      <c r="F273">
        <f t="shared" si="17"/>
        <v>4.0109199999999996</v>
      </c>
      <c r="G273">
        <f>IFERROR(SEARCH($D$2,Innovations[[#This Row],[Overview of Innovation]])+ROW()/100000,"")</f>
        <v>1.0027299999999999</v>
      </c>
      <c r="H273">
        <f>IFERROR(SEARCH($D$2,Innovations[[#This Row],[Benefits]])+ROW()/100000,"")</f>
        <v>1.0027299999999999</v>
      </c>
      <c r="I273">
        <f>IFERROR(SEARCH($D$2,Innovations[[#This Row],[Innovation Name]])+ROW()/100000,"")</f>
        <v>1.0027299999999999</v>
      </c>
      <c r="J273">
        <f>IFERROR(SEARCH($D$2,Innovations[[#This Row],[Keywords]])+ROW()/100000,"")</f>
        <v>1.0027299999999999</v>
      </c>
      <c r="K273" t="str">
        <f>Innovations[[#This Row],[Innovation Name]]</f>
        <v>South Carolina DOT's use of DDSA for a rural road corridor</v>
      </c>
    </row>
    <row r="274" spans="4:11" ht="20.100000000000001" customHeight="1" x14ac:dyDescent="0.25">
      <c r="D274" t="str">
        <f t="shared" si="15"/>
        <v/>
      </c>
      <c r="E274">
        <f t="shared" si="16"/>
        <v>271</v>
      </c>
      <c r="F274">
        <f t="shared" si="17"/>
        <v>4.0109599999999999</v>
      </c>
      <c r="G274">
        <f>IFERROR(SEARCH($D$2,Innovations[[#This Row],[Overview of Innovation]])+ROW()/100000,"")</f>
        <v>1.00274</v>
      </c>
      <c r="H274">
        <f>IFERROR(SEARCH($D$2,Innovations[[#This Row],[Benefits]])+ROW()/100000,"")</f>
        <v>1.00274</v>
      </c>
      <c r="I274">
        <f>IFERROR(SEARCH($D$2,Innovations[[#This Row],[Innovation Name]])+ROW()/100000,"")</f>
        <v>1.00274</v>
      </c>
      <c r="J274">
        <f>IFERROR(SEARCH($D$2,Innovations[[#This Row],[Keywords]])+ROW()/100000,"")</f>
        <v>1.00274</v>
      </c>
      <c r="K274" t="str">
        <f>Innovations[[#This Row],[Innovation Name]]</f>
        <v>Michigan DOT's use of DDSA for Interchange Alternatives Analysis</v>
      </c>
    </row>
    <row r="275" spans="4:11" ht="20.100000000000001" customHeight="1" x14ac:dyDescent="0.25">
      <c r="D275" t="str">
        <f t="shared" si="15"/>
        <v/>
      </c>
      <c r="E275">
        <f t="shared" si="16"/>
        <v>272</v>
      </c>
      <c r="F275">
        <f t="shared" si="17"/>
        <v>4.0110000000000001</v>
      </c>
      <c r="G275">
        <f>IFERROR(SEARCH($D$2,Innovations[[#This Row],[Overview of Innovation]])+ROW()/100000,"")</f>
        <v>1.00275</v>
      </c>
      <c r="H275">
        <f>IFERROR(SEARCH($D$2,Innovations[[#This Row],[Benefits]])+ROW()/100000,"")</f>
        <v>1.00275</v>
      </c>
      <c r="I275">
        <f>IFERROR(SEARCH($D$2,Innovations[[#This Row],[Innovation Name]])+ROW()/100000,"")</f>
        <v>1.00275</v>
      </c>
      <c r="J275">
        <f>IFERROR(SEARCH($D$2,Innovations[[#This Row],[Keywords]])+ROW()/100000,"")</f>
        <v>1.00275</v>
      </c>
      <c r="K275" t="str">
        <f>Innovations[[#This Row],[Innovation Name]]</f>
        <v>Acadiana Planning Commission and Louisiana DOTD's Joint Data Governance</v>
      </c>
    </row>
    <row r="276" spans="4:11" ht="20.100000000000001" customHeight="1" x14ac:dyDescent="0.25">
      <c r="D276" t="str">
        <f t="shared" si="15"/>
        <v/>
      </c>
      <c r="E276">
        <f t="shared" si="16"/>
        <v>273</v>
      </c>
      <c r="F276">
        <f t="shared" si="17"/>
        <v>4.0110400000000004</v>
      </c>
      <c r="G276">
        <f>IFERROR(SEARCH($D$2,Innovations[[#This Row],[Overview of Innovation]])+ROW()/100000,"")</f>
        <v>1.0027600000000001</v>
      </c>
      <c r="H276">
        <f>IFERROR(SEARCH($D$2,Innovations[[#This Row],[Benefits]])+ROW()/100000,"")</f>
        <v>1.0027600000000001</v>
      </c>
      <c r="I276">
        <f>IFERROR(SEARCH($D$2,Innovations[[#This Row],[Innovation Name]])+ROW()/100000,"")</f>
        <v>1.0027600000000001</v>
      </c>
      <c r="J276">
        <f>IFERROR(SEARCH($D$2,Innovations[[#This Row],[Keywords]])+ROW()/100000,"")</f>
        <v>1.0027600000000001</v>
      </c>
      <c r="K276" t="str">
        <f>Innovations[[#This Row],[Innovation Name]]</f>
        <v>Kentucky LTAP's Systemic Approach on County Roads in a Data-Limited Environment</v>
      </c>
    </row>
    <row r="277" spans="4:11" ht="20.100000000000001" customHeight="1" x14ac:dyDescent="0.25">
      <c r="D277" t="str">
        <f t="shared" si="15"/>
        <v/>
      </c>
      <c r="E277">
        <f t="shared" si="16"/>
        <v>274</v>
      </c>
      <c r="F277">
        <f t="shared" si="17"/>
        <v>4.0110799999999998</v>
      </c>
      <c r="G277">
        <f>IFERROR(SEARCH($D$2,Innovations[[#This Row],[Overview of Innovation]])+ROW()/100000,"")</f>
        <v>1.0027699999999999</v>
      </c>
      <c r="H277">
        <f>IFERROR(SEARCH($D$2,Innovations[[#This Row],[Benefits]])+ROW()/100000,"")</f>
        <v>1.0027699999999999</v>
      </c>
      <c r="I277">
        <f>IFERROR(SEARCH($D$2,Innovations[[#This Row],[Innovation Name]])+ROW()/100000,"")</f>
        <v>1.0027699999999999</v>
      </c>
      <c r="J277">
        <f>IFERROR(SEARCH($D$2,Innovations[[#This Row],[Keywords]])+ROW()/100000,"")</f>
        <v>1.0027699999999999</v>
      </c>
      <c r="K277" t="str">
        <f>Innovations[[#This Row],[Innovation Name]]</f>
        <v>Wisconsin DOT's Intersection Screening and Project Development Process</v>
      </c>
    </row>
    <row r="278" spans="4:11" ht="20.100000000000001" customHeight="1" x14ac:dyDescent="0.25">
      <c r="D278" t="str">
        <f t="shared" si="15"/>
        <v/>
      </c>
      <c r="E278">
        <f t="shared" si="16"/>
        <v>275</v>
      </c>
      <c r="F278">
        <f t="shared" si="17"/>
        <v>4.01112</v>
      </c>
      <c r="G278">
        <f>IFERROR(SEARCH($D$2,Innovations[[#This Row],[Overview of Innovation]])+ROW()/100000,"")</f>
        <v>1.00278</v>
      </c>
      <c r="H278">
        <f>IFERROR(SEARCH($D$2,Innovations[[#This Row],[Benefits]])+ROW()/100000,"")</f>
        <v>1.00278</v>
      </c>
      <c r="I278">
        <f>IFERROR(SEARCH($D$2,Innovations[[#This Row],[Innovation Name]])+ROW()/100000,"")</f>
        <v>1.00278</v>
      </c>
      <c r="J278">
        <f>IFERROR(SEARCH($D$2,Innovations[[#This Row],[Keywords]])+ROW()/100000,"")</f>
        <v>1.00278</v>
      </c>
      <c r="K278" t="str">
        <f>Innovations[[#This Row],[Innovation Name]]</f>
        <v>Caltrans' Local Road Safety Plan Efforts</v>
      </c>
    </row>
    <row r="279" spans="4:11" ht="20.100000000000001" customHeight="1" x14ac:dyDescent="0.25">
      <c r="D279" t="str">
        <f t="shared" si="15"/>
        <v/>
      </c>
      <c r="E279">
        <f t="shared" si="16"/>
        <v>276</v>
      </c>
      <c r="F279">
        <f t="shared" si="17"/>
        <v>4.0111600000000003</v>
      </c>
      <c r="G279">
        <f>IFERROR(SEARCH($D$2,Innovations[[#This Row],[Overview of Innovation]])+ROW()/100000,"")</f>
        <v>1.0027900000000001</v>
      </c>
      <c r="H279">
        <f>IFERROR(SEARCH($D$2,Innovations[[#This Row],[Benefits]])+ROW()/100000,"")</f>
        <v>1.0027900000000001</v>
      </c>
      <c r="I279">
        <f>IFERROR(SEARCH($D$2,Innovations[[#This Row],[Innovation Name]])+ROW()/100000,"")</f>
        <v>1.0027900000000001</v>
      </c>
      <c r="J279">
        <f>IFERROR(SEARCH($D$2,Innovations[[#This Row],[Keywords]])+ROW()/100000,"")</f>
        <v>1.0027900000000001</v>
      </c>
      <c r="K279" t="str">
        <f>Innovations[[#This Row],[Innovation Name]]</f>
        <v>Kentucky's Network Screening Process</v>
      </c>
    </row>
    <row r="280" spans="4:11" ht="20.100000000000001" customHeight="1" x14ac:dyDescent="0.25">
      <c r="D280" t="str">
        <f t="shared" si="15"/>
        <v/>
      </c>
      <c r="E280" t="str">
        <f t="shared" si="16"/>
        <v/>
      </c>
      <c r="F280" t="str">
        <f t="shared" si="17"/>
        <v xml:space="preserve"> </v>
      </c>
      <c r="G280" t="str">
        <f>IFERROR(SEARCH($D$2,Innovations[[#This Row],[Overview of Innovation]])+ROW()/100000,"")</f>
        <v/>
      </c>
      <c r="H280" t="str">
        <f>IFERROR(SEARCH($D$2,Innovations[[#This Row],[Benefits]])+ROW()/100000,"")</f>
        <v/>
      </c>
      <c r="I280" t="str">
        <f>IFERROR(SEARCH($D$2,Innovations[[#This Row],[Innovation Name]])+ROW()/100000,"")</f>
        <v/>
      </c>
      <c r="J280" t="str">
        <f>IFERROR(SEARCH($D$2,Innovations[[#This Row],[Keywords]])+ROW()/100000,"")</f>
        <v/>
      </c>
      <c r="K280">
        <f>Innovations[[#This Row],[Innovation Name]]</f>
        <v>0</v>
      </c>
    </row>
    <row r="281" spans="4:11" ht="20.100000000000001" customHeight="1" x14ac:dyDescent="0.25">
      <c r="D281" t="str">
        <f t="shared" si="15"/>
        <v/>
      </c>
      <c r="E281">
        <f t="shared" si="16"/>
        <v>12</v>
      </c>
      <c r="F281">
        <f t="shared" si="17"/>
        <v>3.0084299999999997</v>
      </c>
      <c r="G281">
        <f>IFERROR(SEARCH($D$2,Innovations[[#This Row],[Overview of Innovation]])+ROW()/100000,"")</f>
        <v>1.00281</v>
      </c>
      <c r="H281" t="str">
        <f>IFERROR(SEARCH($D$2,Innovations[[#This Row],[Benefits]])+ROW()/100000,"")</f>
        <v/>
      </c>
      <c r="I281">
        <f>IFERROR(SEARCH($D$2,Innovations[[#This Row],[Innovation Name]])+ROW()/100000,"")</f>
        <v>1.00281</v>
      </c>
      <c r="J281">
        <f>IFERROR(SEARCH($D$2,Innovations[[#This Row],[Keywords]])+ROW()/100000,"")</f>
        <v>1.00281</v>
      </c>
      <c r="K281" t="str">
        <f>Innovations[[#This Row],[Innovation Name]]</f>
        <v>Utah Annual Innovations and Efficiency Report</v>
      </c>
    </row>
    <row r="282" spans="4:11" ht="20.100000000000001" customHeight="1" x14ac:dyDescent="0.25">
      <c r="D282" t="str">
        <f t="shared" si="15"/>
        <v/>
      </c>
      <c r="E282">
        <f t="shared" si="16"/>
        <v>277</v>
      </c>
      <c r="F282">
        <f t="shared" si="17"/>
        <v>4.0112800000000002</v>
      </c>
      <c r="G282">
        <f>IFERROR(SEARCH($D$2,Innovations[[#This Row],[Overview of Innovation]])+ROW()/100000,"")</f>
        <v>1.00282</v>
      </c>
      <c r="H282">
        <f>IFERROR(SEARCH($D$2,Innovations[[#This Row],[Benefits]])+ROW()/100000,"")</f>
        <v>1.00282</v>
      </c>
      <c r="I282">
        <f>IFERROR(SEARCH($D$2,Innovations[[#This Row],[Innovation Name]])+ROW()/100000,"")</f>
        <v>1.00282</v>
      </c>
      <c r="J282">
        <f>IFERROR(SEARCH($D$2,Innovations[[#This Row],[Keywords]])+ROW()/100000,"")</f>
        <v>1.00282</v>
      </c>
      <c r="K282" t="str">
        <f>Innovations[[#This Row],[Innovation Name]]</f>
        <v>Missouri Innovation Challenge Best Practices</v>
      </c>
    </row>
    <row r="283" spans="4:11" ht="20.100000000000001" customHeight="1" x14ac:dyDescent="0.25">
      <c r="D283" t="str">
        <f t="shared" si="15"/>
        <v/>
      </c>
      <c r="E283">
        <f t="shared" si="16"/>
        <v>13</v>
      </c>
      <c r="F283">
        <f t="shared" si="17"/>
        <v>3.0084900000000001</v>
      </c>
      <c r="G283">
        <f>IFERROR(SEARCH($D$2,Innovations[[#This Row],[Overview of Innovation]])+ROW()/100000,"")</f>
        <v>1.0028300000000001</v>
      </c>
      <c r="H283" t="str">
        <f>IFERROR(SEARCH($D$2,Innovations[[#This Row],[Benefits]])+ROW()/100000,"")</f>
        <v/>
      </c>
      <c r="I283">
        <f>IFERROR(SEARCH($D$2,Innovations[[#This Row],[Innovation Name]])+ROW()/100000,"")</f>
        <v>1.0028300000000001</v>
      </c>
      <c r="J283">
        <f>IFERROR(SEARCH($D$2,Innovations[[#This Row],[Keywords]])+ROW()/100000,"")</f>
        <v>1.0028300000000001</v>
      </c>
      <c r="K283" t="str">
        <f>Innovations[[#This Row],[Innovation Name]]</f>
        <v>Vermont Virtual Research and Innovation Symposium</v>
      </c>
    </row>
    <row r="284" spans="4:11" ht="20.100000000000001" customHeight="1" x14ac:dyDescent="0.25">
      <c r="D284" t="str">
        <f t="shared" si="15"/>
        <v/>
      </c>
      <c r="E284" t="str">
        <f t="shared" si="16"/>
        <v/>
      </c>
      <c r="F284" t="str">
        <f t="shared" si="17"/>
        <v xml:space="preserve"> </v>
      </c>
      <c r="G284" t="str">
        <f>IFERROR(SEARCH($D$2,Innovations[[#This Row],[Overview of Innovation]])+ROW()/100000,"")</f>
        <v/>
      </c>
      <c r="H284" t="str">
        <f>IFERROR(SEARCH($D$2,Innovations[[#This Row],[Benefits]])+ROW()/100000,"")</f>
        <v/>
      </c>
      <c r="I284" t="str">
        <f>IFERROR(SEARCH($D$2,Innovations[[#This Row],[Innovation Name]])+ROW()/100000,"")</f>
        <v/>
      </c>
      <c r="J284" t="str">
        <f>IFERROR(SEARCH($D$2,Innovations[[#This Row],[Keywords]])+ROW()/100000,"")</f>
        <v/>
      </c>
      <c r="K284">
        <f>Innovations[[#This Row],[Innovation Name]]</f>
        <v>0</v>
      </c>
    </row>
    <row r="285" spans="4:11" ht="20.100000000000001" customHeight="1" x14ac:dyDescent="0.25">
      <c r="D285" t="str">
        <f t="shared" si="15"/>
        <v/>
      </c>
      <c r="E285" t="str">
        <f t="shared" si="16"/>
        <v/>
      </c>
      <c r="F285" t="str">
        <f t="shared" si="17"/>
        <v xml:space="preserve"> </v>
      </c>
      <c r="G285" t="str">
        <f>IFERROR(SEARCH($D$2,Innovations[[#This Row],[Overview of Innovation]])+ROW()/100000,"")</f>
        <v/>
      </c>
      <c r="H285" t="str">
        <f>IFERROR(SEARCH($D$2,Innovations[[#This Row],[Benefits]])+ROW()/100000,"")</f>
        <v/>
      </c>
      <c r="I285" t="str">
        <f>IFERROR(SEARCH($D$2,Innovations[[#This Row],[Innovation Name]])+ROW()/100000,"")</f>
        <v/>
      </c>
      <c r="J285" t="str">
        <f>IFERROR(SEARCH($D$2,Innovations[[#This Row],[Keywords]])+ROW()/100000,"")</f>
        <v/>
      </c>
      <c r="K285">
        <f>Innovations[[#This Row],[Innovation Name]]</f>
        <v>0</v>
      </c>
    </row>
    <row r="286" spans="4:11" ht="20.100000000000001" customHeight="1" x14ac:dyDescent="0.25">
      <c r="D286" t="str">
        <f t="shared" si="15"/>
        <v/>
      </c>
      <c r="E286" t="str">
        <f t="shared" si="16"/>
        <v/>
      </c>
      <c r="F286" t="str">
        <f t="shared" si="17"/>
        <v xml:space="preserve"> </v>
      </c>
      <c r="G286" t="str">
        <f>IFERROR(SEARCH($D$2,Innovations[[#This Row],[Overview of Innovation]])+ROW()/100000,"")</f>
        <v/>
      </c>
      <c r="H286" t="str">
        <f>IFERROR(SEARCH($D$2,Innovations[[#This Row],[Benefits]])+ROW()/100000,"")</f>
        <v/>
      </c>
      <c r="I286" t="str">
        <f>IFERROR(SEARCH($D$2,Innovations[[#This Row],[Innovation Name]])+ROW()/100000,"")</f>
        <v/>
      </c>
      <c r="J286" t="str">
        <f>IFERROR(SEARCH($D$2,Innovations[[#This Row],[Keywords]])+ROW()/100000,"")</f>
        <v/>
      </c>
      <c r="K286">
        <f>Innovations[[#This Row],[Innovation Name]]</f>
        <v>0</v>
      </c>
    </row>
    <row r="287" spans="4:11" ht="20.100000000000001" customHeight="1" x14ac:dyDescent="0.25">
      <c r="D287" t="str">
        <f t="shared" si="15"/>
        <v/>
      </c>
      <c r="E287" t="str">
        <f t="shared" si="16"/>
        <v/>
      </c>
      <c r="F287" t="str">
        <f t="shared" si="17"/>
        <v xml:space="preserve"> </v>
      </c>
      <c r="G287" t="str">
        <f>IFERROR(SEARCH($D$2,Innovations[[#This Row],[Overview of Innovation]])+ROW()/100000,"")</f>
        <v/>
      </c>
      <c r="H287" t="str">
        <f>IFERROR(SEARCH($D$2,Innovations[[#This Row],[Benefits]])+ROW()/100000,"")</f>
        <v/>
      </c>
      <c r="I287" t="str">
        <f>IFERROR(SEARCH($D$2,Innovations[[#This Row],[Innovation Name]])+ROW()/100000,"")</f>
        <v/>
      </c>
      <c r="J287" t="str">
        <f>IFERROR(SEARCH($D$2,Innovations[[#This Row],[Keywords]])+ROW()/100000,"")</f>
        <v/>
      </c>
      <c r="K287">
        <f>Innovations[[#This Row],[Innovation Name]]</f>
        <v>0</v>
      </c>
    </row>
    <row r="288" spans="4:11" ht="20.100000000000001" customHeight="1" x14ac:dyDescent="0.25">
      <c r="D288" t="str">
        <f t="shared" si="15"/>
        <v/>
      </c>
      <c r="E288" t="str">
        <f t="shared" si="16"/>
        <v/>
      </c>
      <c r="F288" t="str">
        <f t="shared" si="17"/>
        <v xml:space="preserve"> </v>
      </c>
      <c r="G288" t="str">
        <f>IFERROR(SEARCH($D$2,Innovations[[#This Row],[Overview of Innovation]])+ROW()/100000,"")</f>
        <v/>
      </c>
      <c r="H288" t="str">
        <f>IFERROR(SEARCH($D$2,Innovations[[#This Row],[Benefits]])+ROW()/100000,"")</f>
        <v/>
      </c>
      <c r="I288" t="str">
        <f>IFERROR(SEARCH($D$2,Innovations[[#This Row],[Innovation Name]])+ROW()/100000,"")</f>
        <v/>
      </c>
      <c r="J288" t="str">
        <f>IFERROR(SEARCH($D$2,Innovations[[#This Row],[Keywords]])+ROW()/100000,"")</f>
        <v/>
      </c>
      <c r="K288">
        <f>Innovations[[#This Row],[Innovation Name]]</f>
        <v>0</v>
      </c>
    </row>
    <row r="289" spans="4:11" ht="20.100000000000001" customHeight="1" x14ac:dyDescent="0.25">
      <c r="D289" t="str">
        <f t="shared" si="15"/>
        <v/>
      </c>
      <c r="E289" t="str">
        <f t="shared" si="16"/>
        <v/>
      </c>
      <c r="F289" t="str">
        <f t="shared" si="17"/>
        <v xml:space="preserve"> </v>
      </c>
      <c r="G289" t="str">
        <f>IFERROR(SEARCH($D$2,Innovations[[#This Row],[Overview of Innovation]])+ROW()/100000,"")</f>
        <v/>
      </c>
      <c r="H289" t="str">
        <f>IFERROR(SEARCH($D$2,Innovations[[#This Row],[Benefits]])+ROW()/100000,"")</f>
        <v/>
      </c>
      <c r="I289" t="str">
        <f>IFERROR(SEARCH($D$2,Innovations[[#This Row],[Innovation Name]])+ROW()/100000,"")</f>
        <v/>
      </c>
      <c r="J289" t="str">
        <f>IFERROR(SEARCH($D$2,Innovations[[#This Row],[Keywords]])+ROW()/100000,"")</f>
        <v/>
      </c>
      <c r="K289">
        <f>Innovations[[#This Row],[Innovation Name]]</f>
        <v>0</v>
      </c>
    </row>
    <row r="290" spans="4:11" ht="20.100000000000001" customHeight="1" x14ac:dyDescent="0.25">
      <c r="D290" t="str">
        <f t="shared" si="15"/>
        <v/>
      </c>
      <c r="E290" t="str">
        <f t="shared" si="16"/>
        <v/>
      </c>
      <c r="F290" t="str">
        <f t="shared" si="17"/>
        <v xml:space="preserve"> </v>
      </c>
      <c r="G290" t="str">
        <f>IFERROR(SEARCH($D$2,Innovations[[#This Row],[Overview of Innovation]])+ROW()/100000,"")</f>
        <v/>
      </c>
      <c r="H290" t="str">
        <f>IFERROR(SEARCH($D$2,Innovations[[#This Row],[Benefits]])+ROW()/100000,"")</f>
        <v/>
      </c>
      <c r="I290" t="str">
        <f>IFERROR(SEARCH($D$2,Innovations[[#This Row],[Innovation Name]])+ROW()/100000,"")</f>
        <v/>
      </c>
      <c r="J290" t="str">
        <f>IFERROR(SEARCH($D$2,Innovations[[#This Row],[Keywords]])+ROW()/100000,"")</f>
        <v/>
      </c>
      <c r="K290">
        <f>Innovations[[#This Row],[Innovation Name]]</f>
        <v>0</v>
      </c>
    </row>
    <row r="291" spans="4:11" ht="20.100000000000001" customHeight="1" x14ac:dyDescent="0.25">
      <c r="D291" t="str">
        <f t="shared" si="15"/>
        <v/>
      </c>
      <c r="E291" t="str">
        <f t="shared" si="16"/>
        <v/>
      </c>
      <c r="F291" t="str">
        <f t="shared" si="17"/>
        <v xml:space="preserve"> </v>
      </c>
      <c r="G291" t="str">
        <f>IFERROR(SEARCH($D$2,Innovations[[#This Row],[Overview of Innovation]])+ROW()/100000,"")</f>
        <v/>
      </c>
      <c r="H291" t="str">
        <f>IFERROR(SEARCH($D$2,Innovations[[#This Row],[Benefits]])+ROW()/100000,"")</f>
        <v/>
      </c>
      <c r="I291" t="str">
        <f>IFERROR(SEARCH($D$2,Innovations[[#This Row],[Innovation Name]])+ROW()/100000,"")</f>
        <v/>
      </c>
      <c r="J291" t="str">
        <f>IFERROR(SEARCH($D$2,Innovations[[#This Row],[Keywords]])+ROW()/100000,"")</f>
        <v/>
      </c>
      <c r="K291">
        <f>Innovations[[#This Row],[Innovation Name]]</f>
        <v>0</v>
      </c>
    </row>
    <row r="292" spans="4:11" ht="20.100000000000001" customHeight="1" x14ac:dyDescent="0.25">
      <c r="D292" t="str">
        <f t="shared" si="15"/>
        <v/>
      </c>
      <c r="E292" t="str">
        <f t="shared" si="16"/>
        <v/>
      </c>
      <c r="F292" t="str">
        <f t="shared" si="17"/>
        <v xml:space="preserve"> </v>
      </c>
      <c r="G292" t="str">
        <f>IFERROR(SEARCH($D$2,Innovations[[#This Row],[Overview of Innovation]])+ROW()/100000,"")</f>
        <v/>
      </c>
      <c r="H292" t="str">
        <f>IFERROR(SEARCH($D$2,Innovations[[#This Row],[Benefits]])+ROW()/100000,"")</f>
        <v/>
      </c>
      <c r="I292" t="str">
        <f>IFERROR(SEARCH($D$2,Innovations[[#This Row],[Innovation Name]])+ROW()/100000,"")</f>
        <v/>
      </c>
      <c r="J292" t="str">
        <f>IFERROR(SEARCH($D$2,Innovations[[#This Row],[Keywords]])+ROW()/100000,"")</f>
        <v/>
      </c>
      <c r="K292">
        <f>Innovations[[#This Row],[Innovation Name]]</f>
        <v>0</v>
      </c>
    </row>
    <row r="293" spans="4:11" ht="20.100000000000001" customHeight="1" x14ac:dyDescent="0.25">
      <c r="D293" t="str">
        <f t="shared" si="15"/>
        <v/>
      </c>
      <c r="E293" t="str">
        <f t="shared" si="16"/>
        <v/>
      </c>
      <c r="F293" t="str">
        <f t="shared" si="17"/>
        <v xml:space="preserve"> </v>
      </c>
      <c r="G293" t="str">
        <f>IFERROR(SEARCH($D$2,Innovations[[#This Row],[Overview of Innovation]])+ROW()/100000,"")</f>
        <v/>
      </c>
      <c r="H293" t="str">
        <f>IFERROR(SEARCH($D$2,Innovations[[#This Row],[Benefits]])+ROW()/100000,"")</f>
        <v/>
      </c>
      <c r="I293" t="str">
        <f>IFERROR(SEARCH($D$2,Innovations[[#This Row],[Innovation Name]])+ROW()/100000,"")</f>
        <v/>
      </c>
      <c r="J293" t="str">
        <f>IFERROR(SEARCH($D$2,Innovations[[#This Row],[Keywords]])+ROW()/100000,"")</f>
        <v/>
      </c>
      <c r="K293">
        <f>Innovations[[#This Row],[Innovation Name]]</f>
        <v>0</v>
      </c>
    </row>
    <row r="294" spans="4:11" ht="20.100000000000001" customHeight="1" x14ac:dyDescent="0.25">
      <c r="D294" t="str">
        <f t="shared" si="15"/>
        <v/>
      </c>
      <c r="E294" t="str">
        <f t="shared" si="16"/>
        <v/>
      </c>
      <c r="F294" t="str">
        <f t="shared" si="17"/>
        <v xml:space="preserve"> </v>
      </c>
      <c r="G294" t="str">
        <f>IFERROR(SEARCH($D$2,Innovations[[#This Row],[Overview of Innovation]])+ROW()/100000,"")</f>
        <v/>
      </c>
      <c r="H294" t="str">
        <f>IFERROR(SEARCH($D$2,Innovations[[#This Row],[Benefits]])+ROW()/100000,"")</f>
        <v/>
      </c>
      <c r="I294" t="str">
        <f>IFERROR(SEARCH($D$2,Innovations[[#This Row],[Innovation Name]])+ROW()/100000,"")</f>
        <v/>
      </c>
      <c r="J294" t="str">
        <f>IFERROR(SEARCH($D$2,Innovations[[#This Row],[Keywords]])+ROW()/100000,"")</f>
        <v/>
      </c>
      <c r="K294">
        <f>Innovations[[#This Row],[Innovation Name]]</f>
        <v>0</v>
      </c>
    </row>
    <row r="295" spans="4:11" ht="20.100000000000001" customHeight="1" x14ac:dyDescent="0.25">
      <c r="D295" t="str">
        <f t="shared" si="15"/>
        <v/>
      </c>
      <c r="E295" t="str">
        <f t="shared" si="16"/>
        <v/>
      </c>
      <c r="F295" t="str">
        <f t="shared" si="17"/>
        <v xml:space="preserve"> </v>
      </c>
      <c r="G295" t="str">
        <f>IFERROR(SEARCH($D$2,Innovations[[#This Row],[Overview of Innovation]])+ROW()/100000,"")</f>
        <v/>
      </c>
      <c r="H295" t="str">
        <f>IFERROR(SEARCH($D$2,Innovations[[#This Row],[Benefits]])+ROW()/100000,"")</f>
        <v/>
      </c>
      <c r="I295" t="str">
        <f>IFERROR(SEARCH($D$2,Innovations[[#This Row],[Innovation Name]])+ROW()/100000,"")</f>
        <v/>
      </c>
      <c r="J295" t="str">
        <f>IFERROR(SEARCH($D$2,Innovations[[#This Row],[Keywords]])+ROW()/100000,"")</f>
        <v/>
      </c>
      <c r="K295">
        <f>Innovations[[#This Row],[Innovation Name]]</f>
        <v>0</v>
      </c>
    </row>
    <row r="296" spans="4:11" ht="20.100000000000001" customHeight="1" x14ac:dyDescent="0.25">
      <c r="D296" t="str">
        <f t="shared" si="15"/>
        <v/>
      </c>
      <c r="E296" t="str">
        <f t="shared" si="16"/>
        <v/>
      </c>
      <c r="F296" t="str">
        <f t="shared" si="17"/>
        <v xml:space="preserve"> </v>
      </c>
      <c r="G296" t="str">
        <f>IFERROR(SEARCH($D$2,Innovations[[#This Row],[Overview of Innovation]])+ROW()/100000,"")</f>
        <v/>
      </c>
      <c r="H296" t="str">
        <f>IFERROR(SEARCH($D$2,Innovations[[#This Row],[Benefits]])+ROW()/100000,"")</f>
        <v/>
      </c>
      <c r="I296" t="str">
        <f>IFERROR(SEARCH($D$2,Innovations[[#This Row],[Innovation Name]])+ROW()/100000,"")</f>
        <v/>
      </c>
      <c r="J296" t="str">
        <f>IFERROR(SEARCH($D$2,Innovations[[#This Row],[Keywords]])+ROW()/100000,"")</f>
        <v/>
      </c>
      <c r="K296">
        <f>Innovations[[#This Row],[Innovation Name]]</f>
        <v>0</v>
      </c>
    </row>
    <row r="297" spans="4:11" ht="20.100000000000001" customHeight="1" x14ac:dyDescent="0.25">
      <c r="D297" t="str">
        <f t="shared" si="15"/>
        <v/>
      </c>
      <c r="E297" t="str">
        <f t="shared" si="16"/>
        <v/>
      </c>
      <c r="F297" t="str">
        <f t="shared" si="17"/>
        <v xml:space="preserve"> </v>
      </c>
      <c r="G297" t="str">
        <f>IFERROR(SEARCH($D$2,Innovations[[#This Row],[Overview of Innovation]])+ROW()/100000,"")</f>
        <v/>
      </c>
      <c r="H297" t="str">
        <f>IFERROR(SEARCH($D$2,Innovations[[#This Row],[Benefits]])+ROW()/100000,"")</f>
        <v/>
      </c>
      <c r="I297" t="str">
        <f>IFERROR(SEARCH($D$2,Innovations[[#This Row],[Innovation Name]])+ROW()/100000,"")</f>
        <v/>
      </c>
      <c r="J297" t="str">
        <f>IFERROR(SEARCH($D$2,Innovations[[#This Row],[Keywords]])+ROW()/100000,"")</f>
        <v/>
      </c>
      <c r="K297">
        <f>Innovations[[#This Row],[Innovation Name]]</f>
        <v>0</v>
      </c>
    </row>
    <row r="298" spans="4:11" ht="20.100000000000001" customHeight="1" x14ac:dyDescent="0.25">
      <c r="D298" t="str">
        <f t="shared" si="15"/>
        <v/>
      </c>
      <c r="E298" t="str">
        <f t="shared" si="16"/>
        <v/>
      </c>
      <c r="F298" t="str">
        <f t="shared" si="17"/>
        <v xml:space="preserve"> </v>
      </c>
      <c r="G298" t="str">
        <f>IFERROR(SEARCH($D$2,Innovations[[#This Row],[Overview of Innovation]])+ROW()/100000,"")</f>
        <v/>
      </c>
      <c r="H298" t="str">
        <f>IFERROR(SEARCH($D$2,Innovations[[#This Row],[Benefits]])+ROW()/100000,"")</f>
        <v/>
      </c>
      <c r="I298" t="str">
        <f>IFERROR(SEARCH($D$2,Innovations[[#This Row],[Innovation Name]])+ROW()/100000,"")</f>
        <v/>
      </c>
      <c r="J298" t="str">
        <f>IFERROR(SEARCH($D$2,Innovations[[#This Row],[Keywords]])+ROW()/100000,"")</f>
        <v/>
      </c>
      <c r="K298">
        <f>Innovations[[#This Row],[Innovation Name]]</f>
        <v>0</v>
      </c>
    </row>
    <row r="299" spans="4:11" ht="20.100000000000001" customHeight="1" x14ac:dyDescent="0.25">
      <c r="D299" t="str">
        <f t="shared" si="15"/>
        <v/>
      </c>
      <c r="E299" t="str">
        <f t="shared" si="16"/>
        <v/>
      </c>
      <c r="F299" t="str">
        <f t="shared" si="17"/>
        <v xml:space="preserve"> </v>
      </c>
      <c r="G299" t="str">
        <f>IFERROR(SEARCH($D$2,Innovations[[#This Row],[Overview of Innovation]])+ROW()/100000,"")</f>
        <v/>
      </c>
      <c r="H299" t="str">
        <f>IFERROR(SEARCH($D$2,Innovations[[#This Row],[Benefits]])+ROW()/100000,"")</f>
        <v/>
      </c>
      <c r="I299" t="str">
        <f>IFERROR(SEARCH($D$2,Innovations[[#This Row],[Innovation Name]])+ROW()/100000,"")</f>
        <v/>
      </c>
      <c r="J299" t="str">
        <f>IFERROR(SEARCH($D$2,Innovations[[#This Row],[Keywords]])+ROW()/100000,"")</f>
        <v/>
      </c>
      <c r="K299">
        <f>Innovations[[#This Row],[Innovation Name]]</f>
        <v>0</v>
      </c>
    </row>
    <row r="300" spans="4:11" ht="20.100000000000001" customHeight="1" x14ac:dyDescent="0.25">
      <c r="D300" t="str">
        <f t="shared" si="15"/>
        <v/>
      </c>
      <c r="E300" t="str">
        <f t="shared" si="16"/>
        <v/>
      </c>
      <c r="F300" t="str">
        <f t="shared" si="17"/>
        <v xml:space="preserve"> </v>
      </c>
      <c r="G300" t="str">
        <f>IFERROR(SEARCH($D$2,Innovations[[#This Row],[Overview of Innovation]])+ROW()/100000,"")</f>
        <v/>
      </c>
      <c r="H300" t="str">
        <f>IFERROR(SEARCH($D$2,Innovations[[#This Row],[Benefits]])+ROW()/100000,"")</f>
        <v/>
      </c>
      <c r="I300" t="str">
        <f>IFERROR(SEARCH($D$2,Innovations[[#This Row],[Innovation Name]])+ROW()/100000,"")</f>
        <v/>
      </c>
      <c r="J300" t="str">
        <f>IFERROR(SEARCH($D$2,Innovations[[#This Row],[Keywords]])+ROW()/100000,"")</f>
        <v/>
      </c>
      <c r="K300">
        <f>Innovations[[#This Row],[Innovation Name]]</f>
        <v>0</v>
      </c>
    </row>
    <row r="301" spans="4:11" ht="20.100000000000001" customHeight="1" x14ac:dyDescent="0.25">
      <c r="D301" t="str">
        <f t="shared" si="15"/>
        <v/>
      </c>
      <c r="E301" t="str">
        <f t="shared" si="16"/>
        <v/>
      </c>
      <c r="F301" t="str">
        <f t="shared" si="17"/>
        <v xml:space="preserve"> </v>
      </c>
      <c r="G301" t="str">
        <f>IFERROR(SEARCH($D$2,Innovations[[#This Row],[Overview of Innovation]])+ROW()/100000,"")</f>
        <v/>
      </c>
      <c r="H301" t="str">
        <f>IFERROR(SEARCH($D$2,Innovations[[#This Row],[Benefits]])+ROW()/100000,"")</f>
        <v/>
      </c>
      <c r="I301" t="str">
        <f>IFERROR(SEARCH($D$2,Innovations[[#This Row],[Innovation Name]])+ROW()/100000,"")</f>
        <v/>
      </c>
      <c r="J301" t="str">
        <f>IFERROR(SEARCH($D$2,Innovations[[#This Row],[Keywords]])+ROW()/100000,"")</f>
        <v/>
      </c>
      <c r="K301">
        <f>Innovations[[#This Row],[Innovation Name]]</f>
        <v>0</v>
      </c>
    </row>
    <row r="302" spans="4:11" ht="20.100000000000001" customHeight="1" x14ac:dyDescent="0.25">
      <c r="D302" t="str">
        <f t="shared" si="15"/>
        <v/>
      </c>
      <c r="E302" t="str">
        <f t="shared" si="16"/>
        <v/>
      </c>
      <c r="F302" t="str">
        <f t="shared" si="17"/>
        <v xml:space="preserve"> </v>
      </c>
      <c r="G302" t="str">
        <f>IFERROR(SEARCH($D$2,Innovations[[#This Row],[Overview of Innovation]])+ROW()/100000,"")</f>
        <v/>
      </c>
      <c r="H302" t="str">
        <f>IFERROR(SEARCH($D$2,Innovations[[#This Row],[Benefits]])+ROW()/100000,"")</f>
        <v/>
      </c>
      <c r="I302" t="str">
        <f>IFERROR(SEARCH($D$2,Innovations[[#This Row],[Innovation Name]])+ROW()/100000,"")</f>
        <v/>
      </c>
      <c r="J302" t="str">
        <f>IFERROR(SEARCH($D$2,Innovations[[#This Row],[Keywords]])+ROW()/100000,"")</f>
        <v/>
      </c>
      <c r="K302">
        <f>Innovations[[#This Row],[Innovation Name]]</f>
        <v>0</v>
      </c>
    </row>
    <row r="303" spans="4:11" ht="20.100000000000001" customHeight="1" x14ac:dyDescent="0.25">
      <c r="D303" t="str">
        <f t="shared" si="15"/>
        <v/>
      </c>
      <c r="E303" t="str">
        <f t="shared" si="16"/>
        <v/>
      </c>
      <c r="F303" t="str">
        <f t="shared" si="17"/>
        <v xml:space="preserve"> </v>
      </c>
      <c r="G303" t="str">
        <f>IFERROR(SEARCH($D$2,Innovations[[#This Row],[Overview of Innovation]])+ROW()/100000,"")</f>
        <v/>
      </c>
      <c r="H303" t="str">
        <f>IFERROR(SEARCH($D$2,Innovations[[#This Row],[Benefits]])+ROW()/100000,"")</f>
        <v/>
      </c>
      <c r="I303" t="str">
        <f>IFERROR(SEARCH($D$2,Innovations[[#This Row],[Innovation Name]])+ROW()/100000,"")</f>
        <v/>
      </c>
      <c r="J303" t="str">
        <f>IFERROR(SEARCH($D$2,Innovations[[#This Row],[Keywords]])+ROW()/100000,"")</f>
        <v/>
      </c>
      <c r="K303">
        <f>Innovations[[#This Row],[Innovation Name]]</f>
        <v>0</v>
      </c>
    </row>
    <row r="304" spans="4:11" ht="20.100000000000001" customHeight="1" x14ac:dyDescent="0.25">
      <c r="D304" t="str">
        <f t="shared" si="15"/>
        <v/>
      </c>
      <c r="E304" t="str">
        <f t="shared" si="16"/>
        <v/>
      </c>
      <c r="F304" t="str">
        <f t="shared" si="17"/>
        <v xml:space="preserve"> </v>
      </c>
      <c r="G304" t="str">
        <f>IFERROR(SEARCH($D$2,Innovations[[#This Row],[Overview of Innovation]])+ROW()/100000,"")</f>
        <v/>
      </c>
      <c r="H304" t="str">
        <f>IFERROR(SEARCH($D$2,Innovations[[#This Row],[Benefits]])+ROW()/100000,"")</f>
        <v/>
      </c>
      <c r="I304" t="str">
        <f>IFERROR(SEARCH($D$2,Innovations[[#This Row],[Innovation Name]])+ROW()/100000,"")</f>
        <v/>
      </c>
      <c r="J304" t="str">
        <f>IFERROR(SEARCH($D$2,Innovations[[#This Row],[Keywords]])+ROW()/100000,"")</f>
        <v/>
      </c>
      <c r="K304">
        <f>Innovations[[#This Row],[Innovation Name]]</f>
        <v>0</v>
      </c>
    </row>
    <row r="305" spans="4:11" ht="20.100000000000001" customHeight="1" x14ac:dyDescent="0.25">
      <c r="D305" t="str">
        <f t="shared" si="15"/>
        <v/>
      </c>
      <c r="E305" t="str">
        <f t="shared" si="16"/>
        <v/>
      </c>
      <c r="F305" t="str">
        <f t="shared" si="17"/>
        <v xml:space="preserve"> </v>
      </c>
      <c r="G305" t="str">
        <f>IFERROR(SEARCH($D$2,Innovations[[#This Row],[Overview of Innovation]])+ROW()/100000,"")</f>
        <v/>
      </c>
      <c r="H305" t="str">
        <f>IFERROR(SEARCH($D$2,Innovations[[#This Row],[Benefits]])+ROW()/100000,"")</f>
        <v/>
      </c>
      <c r="I305" t="str">
        <f>IFERROR(SEARCH($D$2,Innovations[[#This Row],[Innovation Name]])+ROW()/100000,"")</f>
        <v/>
      </c>
      <c r="J305" t="str">
        <f>IFERROR(SEARCH($D$2,Innovations[[#This Row],[Keywords]])+ROW()/100000,"")</f>
        <v/>
      </c>
      <c r="K305">
        <f>Innovations[[#This Row],[Innovation Name]]</f>
        <v>0</v>
      </c>
    </row>
    <row r="306" spans="4:11" ht="20.100000000000001" customHeight="1" x14ac:dyDescent="0.25">
      <c r="D306" t="str">
        <f t="shared" si="15"/>
        <v/>
      </c>
      <c r="E306" t="str">
        <f t="shared" si="16"/>
        <v/>
      </c>
      <c r="F306" t="str">
        <f t="shared" si="17"/>
        <v xml:space="preserve"> </v>
      </c>
      <c r="G306" t="str">
        <f>IFERROR(SEARCH($D$2,Innovations[[#This Row],[Overview of Innovation]])+ROW()/100000,"")</f>
        <v/>
      </c>
      <c r="H306" t="str">
        <f>IFERROR(SEARCH($D$2,Innovations[[#This Row],[Benefits]])+ROW()/100000,"")</f>
        <v/>
      </c>
      <c r="I306" t="str">
        <f>IFERROR(SEARCH($D$2,Innovations[[#This Row],[Innovation Name]])+ROW()/100000,"")</f>
        <v/>
      </c>
      <c r="J306" t="str">
        <f>IFERROR(SEARCH($D$2,Innovations[[#This Row],[Keywords]])+ROW()/100000,"")</f>
        <v/>
      </c>
      <c r="K306">
        <f>Innovations[[#This Row],[Innovation Name]]</f>
        <v>0</v>
      </c>
    </row>
    <row r="307" spans="4:11" ht="20.100000000000001" customHeight="1" x14ac:dyDescent="0.25">
      <c r="D307" t="str">
        <f t="shared" si="15"/>
        <v/>
      </c>
      <c r="E307" t="str">
        <f t="shared" si="16"/>
        <v/>
      </c>
      <c r="F307" t="str">
        <f t="shared" si="17"/>
        <v xml:space="preserve"> </v>
      </c>
      <c r="G307" t="str">
        <f>IFERROR(SEARCH($D$2,Innovations[[#This Row],[Overview of Innovation]])+ROW()/100000,"")</f>
        <v/>
      </c>
      <c r="H307" t="str">
        <f>IFERROR(SEARCH($D$2,Innovations[[#This Row],[Benefits]])+ROW()/100000,"")</f>
        <v/>
      </c>
      <c r="I307" t="str">
        <f>IFERROR(SEARCH($D$2,Innovations[[#This Row],[Innovation Name]])+ROW()/100000,"")</f>
        <v/>
      </c>
      <c r="J307" t="str">
        <f>IFERROR(SEARCH($D$2,Innovations[[#This Row],[Keywords]])+ROW()/100000,"")</f>
        <v/>
      </c>
      <c r="K307">
        <f>Innovations[[#This Row],[Innovation Name]]</f>
        <v>0</v>
      </c>
    </row>
    <row r="308" spans="4:11" ht="20.100000000000001" customHeight="1" x14ac:dyDescent="0.25">
      <c r="D308" t="str">
        <f t="shared" si="15"/>
        <v/>
      </c>
      <c r="E308" t="str">
        <f t="shared" si="16"/>
        <v/>
      </c>
      <c r="F308" t="str">
        <f t="shared" si="17"/>
        <v xml:space="preserve"> </v>
      </c>
      <c r="G308" t="str">
        <f>IFERROR(SEARCH($D$2,Innovations[[#This Row],[Overview of Innovation]])+ROW()/100000,"")</f>
        <v/>
      </c>
      <c r="H308" t="str">
        <f>IFERROR(SEARCH($D$2,Innovations[[#This Row],[Benefits]])+ROW()/100000,"")</f>
        <v/>
      </c>
      <c r="I308" t="str">
        <f>IFERROR(SEARCH($D$2,Innovations[[#This Row],[Innovation Name]])+ROW()/100000,"")</f>
        <v/>
      </c>
      <c r="J308" t="str">
        <f>IFERROR(SEARCH($D$2,Innovations[[#This Row],[Keywords]])+ROW()/100000,"")</f>
        <v/>
      </c>
      <c r="K308">
        <f>Innovations[[#This Row],[Innovation Name]]</f>
        <v>0</v>
      </c>
    </row>
    <row r="309" spans="4:11" ht="20.100000000000001" customHeight="1" x14ac:dyDescent="0.25">
      <c r="D309" t="str">
        <f t="shared" si="15"/>
        <v/>
      </c>
      <c r="E309" t="str">
        <f t="shared" si="16"/>
        <v/>
      </c>
      <c r="F309" t="str">
        <f t="shared" si="17"/>
        <v xml:space="preserve"> </v>
      </c>
      <c r="G309" t="str">
        <f>IFERROR(SEARCH($D$2,Innovations[[#This Row],[Overview of Innovation]])+ROW()/100000,"")</f>
        <v/>
      </c>
      <c r="H309" t="str">
        <f>IFERROR(SEARCH($D$2,Innovations[[#This Row],[Benefits]])+ROW()/100000,"")</f>
        <v/>
      </c>
      <c r="I309" t="str">
        <f>IFERROR(SEARCH($D$2,Innovations[[#This Row],[Innovation Name]])+ROW()/100000,"")</f>
        <v/>
      </c>
      <c r="J309" t="str">
        <f>IFERROR(SEARCH($D$2,Innovations[[#This Row],[Keywords]])+ROW()/100000,"")</f>
        <v/>
      </c>
      <c r="K309">
        <f>Innovations[[#This Row],[Innovation Name]]</f>
        <v>0</v>
      </c>
    </row>
    <row r="310" spans="4:11" ht="20.100000000000001" customHeight="1" x14ac:dyDescent="0.25">
      <c r="D310" t="str">
        <f t="shared" si="15"/>
        <v/>
      </c>
      <c r="E310" t="str">
        <f t="shared" si="16"/>
        <v/>
      </c>
      <c r="F310" t="str">
        <f t="shared" si="17"/>
        <v xml:space="preserve"> </v>
      </c>
      <c r="G310" t="str">
        <f>IFERROR(SEARCH($D$2,Innovations[[#This Row],[Overview of Innovation]])+ROW()/100000,"")</f>
        <v/>
      </c>
      <c r="H310" t="str">
        <f>IFERROR(SEARCH($D$2,Innovations[[#This Row],[Benefits]])+ROW()/100000,"")</f>
        <v/>
      </c>
      <c r="I310" t="str">
        <f>IFERROR(SEARCH($D$2,Innovations[[#This Row],[Innovation Name]])+ROW()/100000,"")</f>
        <v/>
      </c>
      <c r="J310" t="str">
        <f>IFERROR(SEARCH($D$2,Innovations[[#This Row],[Keywords]])+ROW()/100000,"")</f>
        <v/>
      </c>
      <c r="K310">
        <f>Innovations[[#This Row],[Innovation Name]]</f>
        <v>0</v>
      </c>
    </row>
    <row r="311" spans="4:11" ht="20.100000000000001" customHeight="1" x14ac:dyDescent="0.25">
      <c r="D311" t="str">
        <f t="shared" si="15"/>
        <v/>
      </c>
      <c r="E311" t="str">
        <f t="shared" si="16"/>
        <v/>
      </c>
      <c r="F311" t="str">
        <f t="shared" si="17"/>
        <v xml:space="preserve"> </v>
      </c>
      <c r="G311" t="str">
        <f>IFERROR(SEARCH($D$2,Innovations[[#This Row],[Overview of Innovation]])+ROW()/100000,"")</f>
        <v/>
      </c>
      <c r="H311" t="str">
        <f>IFERROR(SEARCH($D$2,Innovations[[#This Row],[Benefits]])+ROW()/100000,"")</f>
        <v/>
      </c>
      <c r="I311" t="str">
        <f>IFERROR(SEARCH($D$2,Innovations[[#This Row],[Innovation Name]])+ROW()/100000,"")</f>
        <v/>
      </c>
      <c r="J311" t="str">
        <f>IFERROR(SEARCH($D$2,Innovations[[#This Row],[Keywords]])+ROW()/100000,"")</f>
        <v/>
      </c>
      <c r="K311">
        <f>Innovations[[#This Row],[Innovation Name]]</f>
        <v>0</v>
      </c>
    </row>
    <row r="312" spans="4:11" ht="20.100000000000001" customHeight="1" x14ac:dyDescent="0.25">
      <c r="D312" t="str">
        <f t="shared" si="15"/>
        <v/>
      </c>
      <c r="E312" t="str">
        <f t="shared" si="16"/>
        <v/>
      </c>
      <c r="F312" t="str">
        <f t="shared" si="17"/>
        <v xml:space="preserve"> </v>
      </c>
      <c r="G312" t="str">
        <f>IFERROR(SEARCH($D$2,Innovations[[#This Row],[Overview of Innovation]])+ROW()/100000,"")</f>
        <v/>
      </c>
      <c r="H312" t="str">
        <f>IFERROR(SEARCH($D$2,Innovations[[#This Row],[Benefits]])+ROW()/100000,"")</f>
        <v/>
      </c>
      <c r="I312" t="str">
        <f>IFERROR(SEARCH($D$2,Innovations[[#This Row],[Innovation Name]])+ROW()/100000,"")</f>
        <v/>
      </c>
      <c r="J312" t="str">
        <f>IFERROR(SEARCH($D$2,Innovations[[#This Row],[Keywords]])+ROW()/100000,"")</f>
        <v/>
      </c>
      <c r="K312">
        <f>Innovations[[#This Row],[Innovation Name]]</f>
        <v>0</v>
      </c>
    </row>
    <row r="313" spans="4:11" ht="20.100000000000001" customHeight="1" x14ac:dyDescent="0.25">
      <c r="D313" t="str">
        <f t="shared" si="15"/>
        <v/>
      </c>
      <c r="E313" t="str">
        <f t="shared" si="16"/>
        <v/>
      </c>
      <c r="F313" t="str">
        <f t="shared" si="17"/>
        <v xml:space="preserve"> </v>
      </c>
      <c r="G313" t="str">
        <f>IFERROR(SEARCH($D$2,Innovations[[#This Row],[Overview of Innovation]])+ROW()/100000,"")</f>
        <v/>
      </c>
      <c r="H313" t="str">
        <f>IFERROR(SEARCH($D$2,Innovations[[#This Row],[Benefits]])+ROW()/100000,"")</f>
        <v/>
      </c>
      <c r="I313" t="str">
        <f>IFERROR(SEARCH($D$2,Innovations[[#This Row],[Innovation Name]])+ROW()/100000,"")</f>
        <v/>
      </c>
      <c r="J313" t="str">
        <f>IFERROR(SEARCH($D$2,Innovations[[#This Row],[Keywords]])+ROW()/100000,"")</f>
        <v/>
      </c>
      <c r="K313">
        <f>Innovations[[#This Row],[Innovation Name]]</f>
        <v>0</v>
      </c>
    </row>
    <row r="314" spans="4:11" ht="20.100000000000001" customHeight="1" x14ac:dyDescent="0.25">
      <c r="D314" t="str">
        <f t="shared" si="15"/>
        <v/>
      </c>
      <c r="E314">
        <f t="shared" si="16"/>
        <v>278</v>
      </c>
      <c r="F314">
        <f t="shared" si="17"/>
        <v>4.0125599999999997</v>
      </c>
      <c r="G314">
        <f>IFERROR(SEARCH($D$2,Innovations[[#This Row],[Overview of Innovation]])+ROW()/100000,"")</f>
        <v>1.0031399999999999</v>
      </c>
      <c r="H314">
        <f>IFERROR(SEARCH($D$2,Innovations[[#This Row],[Benefits]])+ROW()/100000,"")</f>
        <v>1.0031399999999999</v>
      </c>
      <c r="I314">
        <f>IFERROR(SEARCH($D$2,Innovations[[#This Row],[Innovation Name]])+ROW()/100000,"")</f>
        <v>1.0031399999999999</v>
      </c>
      <c r="J314">
        <f>IFERROR(SEARCH($D$2,Innovations[[#This Row],[Keywords]])+ROW()/100000,"")</f>
        <v>1.0031399999999999</v>
      </c>
      <c r="K314" t="str">
        <f>Innovations[[#This Row],[Innovation Name]]</f>
        <v>How to Search and See Innovations on This Page</v>
      </c>
    </row>
    <row r="315" spans="4:11" ht="20.100000000000001" customHeight="1" x14ac:dyDescent="0.25">
      <c r="D315" t="str">
        <f t="shared" si="15"/>
        <v/>
      </c>
      <c r="E315" t="str">
        <f t="shared" si="16"/>
        <v/>
      </c>
      <c r="F315" t="str">
        <f t="shared" si="17"/>
        <v xml:space="preserve"> </v>
      </c>
      <c r="G315" t="str">
        <f>IFERROR(SEARCH($D$2,Innovations[[#This Row],[Overview of Innovation]])+ROW()/100000,"")</f>
        <v/>
      </c>
      <c r="H315" t="str">
        <f>IFERROR(SEARCH($D$2,Innovations[[#This Row],[Benefits]])+ROW()/100000,"")</f>
        <v/>
      </c>
      <c r="I315" t="str">
        <f>IFERROR(SEARCH($D$2,Innovations[[#This Row],[Innovation Name]])+ROW()/100000,"")</f>
        <v/>
      </c>
      <c r="J315" t="str">
        <f>IFERROR(SEARCH($D$2,Innovations[[#This Row],[Keywords]])+ROW()/100000,"")</f>
        <v/>
      </c>
      <c r="K315">
        <f>Innovations[[#This Row],[Innovation Name]]</f>
        <v>0</v>
      </c>
    </row>
    <row r="316" spans="4:11" ht="20.100000000000001" customHeight="1" x14ac:dyDescent="0.25">
      <c r="D316" t="str">
        <f t="shared" si="15"/>
        <v/>
      </c>
      <c r="E316" t="str">
        <f t="shared" si="16"/>
        <v/>
      </c>
      <c r="F316" t="str">
        <f t="shared" si="17"/>
        <v xml:space="preserve"> </v>
      </c>
      <c r="G316" t="str">
        <f>IFERROR(SEARCH($D$2,Innovations[[#This Row],[Overview of Innovation]])+ROW()/100000,"")</f>
        <v/>
      </c>
      <c r="H316" t="str">
        <f>IFERROR(SEARCH($D$2,Innovations[[#This Row],[Benefits]])+ROW()/100000,"")</f>
        <v/>
      </c>
      <c r="I316" t="str">
        <f>IFERROR(SEARCH($D$2,Innovations[[#This Row],[Innovation Name]])+ROW()/100000,"")</f>
        <v/>
      </c>
      <c r="J316" t="str">
        <f>IFERROR(SEARCH($D$2,Innovations[[#This Row],[Keywords]])+ROW()/100000,"")</f>
        <v/>
      </c>
      <c r="K316">
        <f>Innovations[[#This Row],[Innovation Name]]</f>
        <v>0</v>
      </c>
    </row>
    <row r="317" spans="4:11" ht="20.100000000000001" customHeight="1" x14ac:dyDescent="0.25">
      <c r="D317" t="str">
        <f t="shared" si="15"/>
        <v/>
      </c>
      <c r="E317" t="str">
        <f t="shared" si="16"/>
        <v/>
      </c>
      <c r="F317" t="str">
        <f t="shared" si="17"/>
        <v xml:space="preserve"> </v>
      </c>
      <c r="G317" t="str">
        <f>IFERROR(SEARCH($D$2,Innovations[[#This Row],[Overview of Innovation]])+ROW()/100000,"")</f>
        <v/>
      </c>
      <c r="H317" t="str">
        <f>IFERROR(SEARCH($D$2,Innovations[[#This Row],[Benefits]])+ROW()/100000,"")</f>
        <v/>
      </c>
      <c r="I317" t="str">
        <f>IFERROR(SEARCH($D$2,Innovations[[#This Row],[Innovation Name]])+ROW()/100000,"")</f>
        <v/>
      </c>
      <c r="J317" t="str">
        <f>IFERROR(SEARCH($D$2,Innovations[[#This Row],[Keywords]])+ROW()/100000,"")</f>
        <v/>
      </c>
      <c r="K317" t="e">
        <f>Innovations[[#This Row],[Innovation Name]]</f>
        <v>#VALUE!</v>
      </c>
    </row>
    <row r="318" spans="4:11" ht="20.100000000000001" customHeight="1" x14ac:dyDescent="0.25">
      <c r="D318" t="str">
        <f t="shared" si="15"/>
        <v/>
      </c>
      <c r="E318" t="str">
        <f t="shared" si="16"/>
        <v/>
      </c>
      <c r="F318" t="str">
        <f t="shared" si="17"/>
        <v xml:space="preserve"> </v>
      </c>
      <c r="G318" t="str">
        <f>IFERROR(SEARCH($D$2,Innovations[[#This Row],[Overview of Innovation]])+ROW()/100000,"")</f>
        <v/>
      </c>
      <c r="H318" t="str">
        <f>IFERROR(SEARCH($D$2,Innovations[[#This Row],[Benefits]])+ROW()/100000,"")</f>
        <v/>
      </c>
      <c r="I318" t="str">
        <f>IFERROR(SEARCH($D$2,Innovations[[#This Row],[Innovation Name]])+ROW()/100000,"")</f>
        <v/>
      </c>
      <c r="J318" t="str">
        <f>IFERROR(SEARCH($D$2,Innovations[[#This Row],[Keywords]])+ROW()/100000,"")</f>
        <v/>
      </c>
      <c r="K318" t="e">
        <f>Innovations[[#This Row],[Innovation Name]]</f>
        <v>#VALUE!</v>
      </c>
    </row>
    <row r="319" spans="4:11" ht="20.100000000000001" customHeight="1" x14ac:dyDescent="0.25">
      <c r="D319" t="str">
        <f t="shared" si="15"/>
        <v/>
      </c>
      <c r="E319" t="str">
        <f t="shared" si="16"/>
        <v/>
      </c>
      <c r="F319" t="str">
        <f t="shared" si="17"/>
        <v xml:space="preserve"> </v>
      </c>
      <c r="G319" t="str">
        <f>IFERROR(SEARCH($D$2,Innovations[[#This Row],[Overview of Innovation]])+ROW()/100000,"")</f>
        <v/>
      </c>
      <c r="H319" t="str">
        <f>IFERROR(SEARCH($D$2,Innovations[[#This Row],[Benefits]])+ROW()/100000,"")</f>
        <v/>
      </c>
      <c r="I319" t="str">
        <f>IFERROR(SEARCH($D$2,Innovations[[#This Row],[Innovation Name]])+ROW()/100000,"")</f>
        <v/>
      </c>
      <c r="J319" t="str">
        <f>IFERROR(SEARCH($D$2,Innovations[[#This Row],[Keywords]])+ROW()/100000,"")</f>
        <v/>
      </c>
      <c r="K319" t="e">
        <f>Innovations[[#This Row],[Innovation Name]]</f>
        <v>#VALUE!</v>
      </c>
    </row>
    <row r="320" spans="4:11" ht="20.100000000000001" customHeight="1" x14ac:dyDescent="0.25">
      <c r="E320" t="str">
        <f t="shared" ref="E320:E325" si="18">IFERROR(RANK(F320,$F$4:$F$261,1),"")</f>
        <v/>
      </c>
      <c r="F320" t="str">
        <f t="shared" ref="F320:F325" si="19">IF(SUM(G320:J320)=0," ",SUM(G320:J320))</f>
        <v xml:space="preserve"> </v>
      </c>
      <c r="G320" t="str">
        <f>IFERROR(SEARCH($D$2,Innovations[[#This Row],[Overview of Innovation]])+ROW()/100000,"")</f>
        <v/>
      </c>
      <c r="H320" t="str">
        <f>IFERROR(SEARCH($D$2,Innovations[[#This Row],[Benefits]])+ROW()/100000,"")</f>
        <v/>
      </c>
      <c r="I320" t="str">
        <f>IFERROR(SEARCH($D$2,Innovations[[#This Row],[Innovation Name]])+ROW()/100000,"")</f>
        <v/>
      </c>
      <c r="J320" t="str">
        <f>IFERROR(SEARCH($D$2,Innovations[[#This Row],[Keywords]])+ROW()/100000,"")</f>
        <v/>
      </c>
    </row>
    <row r="321" spans="5:10" ht="20.100000000000001" customHeight="1" x14ac:dyDescent="0.25">
      <c r="E321" t="str">
        <f t="shared" si="18"/>
        <v/>
      </c>
      <c r="F321" t="str">
        <f t="shared" si="19"/>
        <v xml:space="preserve"> </v>
      </c>
      <c r="G321" t="str">
        <f>IFERROR(SEARCH($D$2,Innovations[[#This Row],[Overview of Innovation]])+ROW()/100000,"")</f>
        <v/>
      </c>
      <c r="H321" t="str">
        <f>IFERROR(SEARCH($D$2,Innovations[[#This Row],[Benefits]])+ROW()/100000,"")</f>
        <v/>
      </c>
      <c r="I321" t="str">
        <f>IFERROR(SEARCH($D$2,Innovations[[#This Row],[Innovation Name]])+ROW()/100000,"")</f>
        <v/>
      </c>
      <c r="J321" t="str">
        <f>IFERROR(SEARCH($D$2,Innovations[[#This Row],[Keywords]])+ROW()/100000,"")</f>
        <v/>
      </c>
    </row>
    <row r="322" spans="5:10" ht="20.100000000000001" customHeight="1" x14ac:dyDescent="0.25">
      <c r="E322" t="str">
        <f t="shared" si="18"/>
        <v/>
      </c>
      <c r="F322" t="str">
        <f t="shared" si="19"/>
        <v xml:space="preserve"> </v>
      </c>
      <c r="G322" t="str">
        <f>IFERROR(SEARCH($D$2,Innovations[[#This Row],[Overview of Innovation]])+ROW()/100000,"")</f>
        <v/>
      </c>
      <c r="H322" t="str">
        <f>IFERROR(SEARCH($D$2,Innovations[[#This Row],[Benefits]])+ROW()/100000,"")</f>
        <v/>
      </c>
      <c r="I322" t="str">
        <f>IFERROR(SEARCH($D$2,Innovations[[#This Row],[Innovation Name]])+ROW()/100000,"")</f>
        <v/>
      </c>
      <c r="J322" t="str">
        <f>IFERROR(SEARCH($D$2,Innovations[[#This Row],[Keywords]])+ROW()/100000,"")</f>
        <v/>
      </c>
    </row>
    <row r="323" spans="5:10" ht="20.100000000000001" customHeight="1" x14ac:dyDescent="0.25">
      <c r="E323" t="str">
        <f t="shared" si="18"/>
        <v/>
      </c>
      <c r="F323" t="str">
        <f t="shared" si="19"/>
        <v xml:space="preserve"> </v>
      </c>
      <c r="G323" t="str">
        <f>IFERROR(SEARCH($D$2,Innovations[[#This Row],[Overview of Innovation]])+ROW()/100000,"")</f>
        <v/>
      </c>
      <c r="H323" t="str">
        <f>IFERROR(SEARCH($D$2,Innovations[[#This Row],[Benefits]])+ROW()/100000,"")</f>
        <v/>
      </c>
      <c r="I323" t="str">
        <f>IFERROR(SEARCH($D$2,Innovations[[#This Row],[Innovation Name]])+ROW()/100000,"")</f>
        <v/>
      </c>
      <c r="J323" t="str">
        <f>IFERROR(SEARCH($D$2,Innovations[[#This Row],[Keywords]])+ROW()/100000,"")</f>
        <v/>
      </c>
    </row>
    <row r="324" spans="5:10" ht="20.100000000000001" customHeight="1" x14ac:dyDescent="0.25">
      <c r="E324" t="str">
        <f t="shared" si="18"/>
        <v/>
      </c>
      <c r="F324" t="str">
        <f t="shared" si="19"/>
        <v xml:space="preserve"> </v>
      </c>
      <c r="G324" t="str">
        <f>IFERROR(SEARCH($D$2,Innovations[[#This Row],[Overview of Innovation]])+ROW()/100000,"")</f>
        <v/>
      </c>
      <c r="H324" t="str">
        <f>IFERROR(SEARCH($D$2,Innovations[[#This Row],[Benefits]])+ROW()/100000,"")</f>
        <v/>
      </c>
      <c r="I324" t="str">
        <f>IFERROR(SEARCH($D$2,Innovations[[#This Row],[Innovation Name]])+ROW()/100000,"")</f>
        <v/>
      </c>
      <c r="J324" t="str">
        <f>IFERROR(SEARCH($D$2,Innovations[[#This Row],[Keywords]])+ROW()/100000,"")</f>
        <v/>
      </c>
    </row>
    <row r="325" spans="5:10" ht="20.100000000000001" customHeight="1" x14ac:dyDescent="0.25">
      <c r="E325" t="str">
        <f t="shared" si="18"/>
        <v/>
      </c>
      <c r="F325" t="str">
        <f t="shared" si="19"/>
        <v xml:space="preserve"> </v>
      </c>
      <c r="G325" t="str">
        <f>IFERROR(SEARCH($D$2,Innovations[[#This Row],[Overview of Innovation]])+ROW()/100000,"")</f>
        <v/>
      </c>
      <c r="H325" t="str">
        <f>IFERROR(SEARCH($D$2,Innovations[[#This Row],[Benefits]])+ROW()/100000,"")</f>
        <v/>
      </c>
      <c r="I325" t="str">
        <f>IFERROR(SEARCH($D$2,Innovations[[#This Row],[Innovation Name]])+ROW()/100000,"")</f>
        <v/>
      </c>
      <c r="J325" t="str">
        <f>IFERROR(SEARCH($D$2,Innovations[[#This Row],[Keywords]])+ROW()/100000,"")</f>
        <v/>
      </c>
    </row>
    <row r="701" spans="7:7" ht="20.100000000000001" customHeight="1" x14ac:dyDescent="0.25">
      <c r="G701" t="str">
        <f>IFERROR(SEARCH($D$2,Innovations[[#This Row],[Overview of Innovation]])+ROW()/100000,"")</f>
        <v/>
      </c>
    </row>
    <row r="702" spans="7:7" ht="20.100000000000001" customHeight="1" x14ac:dyDescent="0.25">
      <c r="G702" t="str">
        <f>IFERROR(SEARCH($D$2,Innovations[[#This Row],[Overview of Innovation]])+ROW()/100000,"")</f>
        <v/>
      </c>
    </row>
    <row r="703" spans="7:7" ht="20.100000000000001" customHeight="1" x14ac:dyDescent="0.25">
      <c r="G703" t="str">
        <f>IFERROR(SEARCH($D$2,Innovations[[#This Row],[Overview of Innovation]])+ROW()/100000,"")</f>
        <v/>
      </c>
    </row>
    <row r="704" spans="7:7" ht="20.100000000000001" customHeight="1" x14ac:dyDescent="0.25">
      <c r="G704" t="str">
        <f>IFERROR(SEARCH($D$2,Innovations[[#This Row],[Overview of Innovation]])+ROW()/100000,"")</f>
        <v/>
      </c>
    </row>
    <row r="705" spans="7:7" ht="20.100000000000001" customHeight="1" x14ac:dyDescent="0.25">
      <c r="G705" t="str">
        <f>IFERROR(SEARCH($D$2,Innovations[[#This Row],[Overview of Innovation]])+ROW()/100000,"")</f>
        <v/>
      </c>
    </row>
    <row r="706" spans="7:7" ht="20.100000000000001" customHeight="1" x14ac:dyDescent="0.25">
      <c r="G706" t="str">
        <f>IFERROR(SEARCH($D$2,Innovations[[#This Row],[Overview of Innovation]])+ROW()/100000,"")</f>
        <v/>
      </c>
    </row>
    <row r="707" spans="7:7" ht="20.100000000000001" customHeight="1" x14ac:dyDescent="0.25">
      <c r="G707" t="str">
        <f>IFERROR(SEARCH($D$2,Innovations[[#This Row],[Overview of Innovation]])+ROW()/100000,"")</f>
        <v/>
      </c>
    </row>
    <row r="708" spans="7:7" ht="20.100000000000001" customHeight="1" x14ac:dyDescent="0.25">
      <c r="G708" t="str">
        <f>IFERROR(SEARCH($D$2,Innovations[[#This Row],[Overview of Innovation]])+ROW()/100000,"")</f>
        <v/>
      </c>
    </row>
    <row r="709" spans="7:7" ht="20.100000000000001" customHeight="1" x14ac:dyDescent="0.25">
      <c r="G709" t="str">
        <f>IFERROR(SEARCH($D$2,Innovations[[#This Row],[Overview of Innovation]])+ROW()/100000,"")</f>
        <v/>
      </c>
    </row>
    <row r="710" spans="7:7" ht="20.100000000000001" customHeight="1" x14ac:dyDescent="0.25">
      <c r="G710" t="str">
        <f>IFERROR(SEARCH($D$2,Innovations[[#This Row],[Overview of Innovation]])+ROW()/100000,"")</f>
        <v/>
      </c>
    </row>
    <row r="711" spans="7:7" ht="20.100000000000001" customHeight="1" x14ac:dyDescent="0.25">
      <c r="G711" t="str">
        <f>IFERROR(SEARCH($D$2,Innovations[[#This Row],[Overview of Innovation]])+ROW()/100000,"")</f>
        <v/>
      </c>
    </row>
    <row r="712" spans="7:7" ht="20.100000000000001" customHeight="1" x14ac:dyDescent="0.25">
      <c r="G712" t="str">
        <f>IFERROR(SEARCH($D$2,Innovations[[#This Row],[Overview of Innovation]])+ROW()/100000,"")</f>
        <v/>
      </c>
    </row>
    <row r="713" spans="7:7" ht="20.100000000000001" customHeight="1" x14ac:dyDescent="0.25">
      <c r="G713" t="str">
        <f>IFERROR(SEARCH($D$2,Innovations[[#This Row],[Overview of Innovation]])+ROW()/100000,"")</f>
        <v/>
      </c>
    </row>
  </sheetData>
  <sheetProtection sheet="1" objects="1" scenarios="1"/>
  <mergeCells count="7">
    <mergeCell ref="D3:Y3"/>
    <mergeCell ref="AA2:AC2"/>
    <mergeCell ref="AA28:AE29"/>
    <mergeCell ref="AC18:AC26"/>
    <mergeCell ref="AE18:AE26"/>
    <mergeCell ref="AA5:AA26"/>
    <mergeCell ref="AC5:AC16"/>
  </mergeCells>
  <dataValidations xWindow="488" yWindow="334" count="2">
    <dataValidation type="list" allowBlank="1" showInputMessage="1" promptTitle="Click Drop Down Arrow" prompt="Click drop down arrow and select innovation.  _x000a__x000a_This list is generated from the keyword entered into the search bar to the left." sqref="AA2:AC2" xr:uid="{C4F09916-82B7-423D-9040-188C0F65923A}">
      <formula1>$D$4:$D$326</formula1>
    </dataValidation>
    <dataValidation allowBlank="1" showInputMessage="1" showErrorMessage="1" promptTitle="Enter Keyword Here" prompt="Enter a keyword and click &quot;View More&quot;." sqref="D2" xr:uid="{8558B4A0-B407-4110-BFD3-A4A2D5F7C452}"/>
  </dataValidations>
  <hyperlinks>
    <hyperlink ref="D3" location="'Search Innovations'!AA2" display="View More about Below Innovations - Click Here and Then use Drop Down List" xr:uid="{358303D3-9EDD-4C6F-AF52-994F6D453AF7}"/>
    <hyperlink ref="D3:Y3" location="'Search Innovations'!AA2" display="View More --- Click Here" xr:uid="{0254C423-AE71-48F9-80BD-C5E6C4B0BD8F}"/>
  </hyperlinks>
  <pageMargins left="0.25" right="0.25" top="0.75" bottom="0.75" header="0.3" footer="0.3"/>
  <pageSetup scale="6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92C76-38D5-4A20-BF90-B7F9A6E9B8F6}">
  <sheetPr>
    <pageSetUpPr fitToPage="1"/>
  </sheetPr>
  <dimension ref="A1:K1048576"/>
  <sheetViews>
    <sheetView showGridLines="0" showRowColHeaders="0" workbookViewId="0">
      <selection activeCell="B2" sqref="B2:D2"/>
    </sheetView>
  </sheetViews>
  <sheetFormatPr defaultColWidth="0" defaultRowHeight="15" zeroHeight="1" x14ac:dyDescent="0.25"/>
  <cols>
    <col min="1" max="1" width="1.5703125" customWidth="1"/>
    <col min="2" max="2" width="103.85546875" customWidth="1"/>
    <col min="3" max="3" width="2.85546875" customWidth="1"/>
    <col min="4" max="4" width="55.42578125" customWidth="1"/>
    <col min="5" max="5" width="2.28515625" customWidth="1"/>
    <col min="6" max="6" width="48.5703125" customWidth="1"/>
    <col min="7" max="7" width="3" customWidth="1"/>
    <col min="8" max="8" width="28.7109375" hidden="1" customWidth="1"/>
    <col min="9" max="9" width="22" hidden="1" customWidth="1"/>
    <col min="10" max="11" width="0" hidden="1" customWidth="1"/>
    <col min="12" max="16384" width="9.140625" hidden="1"/>
  </cols>
  <sheetData>
    <row r="1" spans="1:11" ht="4.5" customHeight="1" x14ac:dyDescent="0.25">
      <c r="A1" s="75"/>
      <c r="B1" s="76"/>
      <c r="C1" s="76"/>
      <c r="D1" s="76"/>
      <c r="E1" s="76"/>
      <c r="F1" s="76"/>
      <c r="G1" s="77"/>
    </row>
    <row r="2" spans="1:11" ht="37.5" customHeight="1" thickBot="1" x14ac:dyDescent="0.3">
      <c r="A2" s="78"/>
      <c r="B2" s="141" t="s">
        <v>94</v>
      </c>
      <c r="C2" s="141"/>
      <c r="D2" s="141"/>
      <c r="E2" s="74"/>
      <c r="F2" s="74"/>
      <c r="G2" s="79"/>
    </row>
    <row r="3" spans="1:11" ht="21" customHeight="1" thickTop="1" x14ac:dyDescent="0.25">
      <c r="A3" s="78"/>
      <c r="B3" s="80" t="s">
        <v>6</v>
      </c>
      <c r="C3" s="81"/>
      <c r="D3" s="80" t="s">
        <v>7</v>
      </c>
      <c r="E3" s="81"/>
      <c r="F3" s="80" t="s">
        <v>1768</v>
      </c>
      <c r="G3" s="79"/>
    </row>
    <row r="4" spans="1:11" s="37" customFormat="1" ht="45" customHeight="1" x14ac:dyDescent="0.25">
      <c r="A4" s="82"/>
      <c r="B4" s="130" t="str">
        <f>_xlfn.XLOOKUP($B$2,Innovations[Innovation Name],Innovations[Overview of Innovation])</f>
        <v>Caltrans hosted a “Week of Innovation” at the first statewide Innovation Expo leading the way to proactive innovation sharing across California. ​
Using STIC incentive funds, Caltrans delivered a dynamic, virtual experience to local agencies, state and federal governments, consultants, contractors, businesses, and employees.  Each day focused on one of Caltrans Top 5 Priorities – innovation, safety, modality, efficiency, and partnerships. ​
The Expo showcased nearly 100 innovations through live presentations and an inspiring Exhibit Hall. In addition to daily messages from Caltrans Director Toks Omishakin Expo highlights included:​
​
Opening remarks by CalSTA Secretary David Kim and Caltrans Director Toks Omishakin​
22 live sessions​
Daily plenaries​
Keynote speakers​
Virtual coffee breaks​
Virtual exhibit hall​
Innovation awards​
​
All speaker presentations and live sessions were recorded and are available after the EXPO.​</v>
      </c>
      <c r="C4" s="41"/>
      <c r="D4" s="130" t="str">
        <f>_xlfn.XLOOKUP($B$2,Innovations[Innovation Name],Innovations[Benefits])</f>
        <v>Fosters information sharing among transportation partners across the state and encourages collaboration on future innovative efforts.​
Shares transformative solutions ranging from small continuous improvements of existing projects, services, and processes to new and significantly improved processes and business models that generate value, including EDC initiatives and STIC projects.​</v>
      </c>
      <c r="E4" s="44" t="str">
        <f>_xlfn.XLOOKUP($B$2,Innovations[Innovation Name],Innovations[Find out More 1])</f>
        <v xml:space="preserve">https://www.caltransinnovationexpo.com/​
</v>
      </c>
      <c r="F4" s="49" t="str">
        <f>HYPERLINK(E4)</f>
        <v xml:space="preserve">https://www.caltransinnovationexpo.com/​
</v>
      </c>
      <c r="G4" s="83"/>
      <c r="H4" s="36"/>
      <c r="I4" s="36"/>
      <c r="J4" s="36"/>
      <c r="K4" s="36"/>
    </row>
    <row r="5" spans="1:11" s="37" customFormat="1" ht="45" customHeight="1" x14ac:dyDescent="0.25">
      <c r="A5" s="82"/>
      <c r="B5" s="131"/>
      <c r="C5" s="41"/>
      <c r="D5" s="131"/>
      <c r="E5" s="45" t="str">
        <f>_xlfn.XLOOKUP($B$2,Innovations[Innovation Name],Innovations[Find out More 2])</f>
        <v xml:space="preserve">https://www.caltransinnovationexpo.com/agenda​
</v>
      </c>
      <c r="F5" s="50" t="str">
        <f t="shared" ref="F5:F9" si="0">HYPERLINK(E5)</f>
        <v xml:space="preserve">https://www.caltransinnovationexpo.com/agenda​
</v>
      </c>
      <c r="G5" s="83"/>
      <c r="H5" s="36"/>
      <c r="I5" s="36"/>
      <c r="J5" s="36"/>
      <c r="K5" s="36"/>
    </row>
    <row r="6" spans="1:11" s="37" customFormat="1" ht="45" customHeight="1" x14ac:dyDescent="0.25">
      <c r="A6" s="82"/>
      <c r="B6" s="131"/>
      <c r="C6" s="41"/>
      <c r="D6" s="131"/>
      <c r="E6" s="45" t="str">
        <f>_xlfn.XLOOKUP($B$2,Innovations[Innovation Name],Innovations[Find out More 2])</f>
        <v xml:space="preserve">https://www.caltransinnovationexpo.com/agenda​
</v>
      </c>
      <c r="F6" s="50" t="str">
        <f t="shared" si="0"/>
        <v xml:space="preserve">https://www.caltransinnovationexpo.com/agenda​
</v>
      </c>
      <c r="G6" s="83"/>
      <c r="H6" s="36"/>
      <c r="I6" s="36"/>
      <c r="J6" s="36"/>
      <c r="K6" s="36"/>
    </row>
    <row r="7" spans="1:11" s="37" customFormat="1" ht="45" customHeight="1" x14ac:dyDescent="0.25">
      <c r="A7" s="82"/>
      <c r="B7" s="131"/>
      <c r="C7" s="41"/>
      <c r="D7" s="131"/>
      <c r="E7" s="45" t="str">
        <f>_xlfn.XLOOKUP($B$2,Innovations[Innovation Name],Innovations[Find out More 3])</f>
        <v>https://dot.ca.gov/-/media/dot-media/documents/director-5-topic-fact-sheet-a11y.pdf</v>
      </c>
      <c r="F7" s="50" t="str">
        <f t="shared" si="0"/>
        <v>https://dot.ca.gov/-/media/dot-media/documents/director-5-topic-fact-sheet-a11y.pdf</v>
      </c>
      <c r="G7" s="83"/>
      <c r="H7" s="36"/>
      <c r="I7" s="36"/>
      <c r="J7" s="36"/>
      <c r="K7" s="36"/>
    </row>
    <row r="8" spans="1:11" s="37" customFormat="1" ht="45" customHeight="1" x14ac:dyDescent="0.25">
      <c r="A8" s="82"/>
      <c r="B8" s="131"/>
      <c r="C8" s="41"/>
      <c r="D8" s="131"/>
      <c r="E8" s="45">
        <f>_xlfn.XLOOKUP($B$2,Innovations[Innovation Name],Innovations[Find out More 4])</f>
        <v>0</v>
      </c>
      <c r="F8" s="50" t="str">
        <f t="shared" si="0"/>
        <v>0</v>
      </c>
      <c r="G8" s="83"/>
      <c r="H8" s="36"/>
      <c r="I8" s="36"/>
      <c r="J8" s="36"/>
      <c r="K8" s="36"/>
    </row>
    <row r="9" spans="1:11" s="37" customFormat="1" ht="45" customHeight="1" x14ac:dyDescent="0.25">
      <c r="A9" s="82"/>
      <c r="B9" s="131"/>
      <c r="C9" s="41"/>
      <c r="D9" s="132"/>
      <c r="E9" s="46">
        <f>_xlfn.XLOOKUP($B$2,Innovations[Innovation Name],Innovations[Find out More 5])</f>
        <v>0</v>
      </c>
      <c r="F9" s="51" t="str">
        <f t="shared" si="0"/>
        <v>0</v>
      </c>
      <c r="G9" s="83"/>
      <c r="H9" s="36"/>
      <c r="I9" s="36"/>
      <c r="J9" s="36"/>
      <c r="K9" s="36"/>
    </row>
    <row r="10" spans="1:11" s="37" customFormat="1" ht="26.25" customHeight="1" x14ac:dyDescent="0.25">
      <c r="A10" s="82"/>
      <c r="B10" s="131"/>
      <c r="C10" s="41"/>
      <c r="D10" s="80" t="s">
        <v>8</v>
      </c>
      <c r="E10" s="41"/>
      <c r="F10" s="80" t="s">
        <v>9</v>
      </c>
      <c r="G10" s="83"/>
      <c r="H10" s="36"/>
      <c r="I10" s="36"/>
      <c r="J10" s="36"/>
      <c r="K10" s="36"/>
    </row>
    <row r="11" spans="1:11" s="37" customFormat="1" ht="195" customHeight="1" x14ac:dyDescent="0.25">
      <c r="A11" s="82"/>
      <c r="B11" s="132"/>
      <c r="C11" s="41"/>
      <c r="D11" s="40" t="str">
        <f>_xlfn.XLOOKUP($B$2,Innovations[Innovation Name],Innovations[Contact])</f>
        <v>Pauline Valenzuela​
(916) 653-3571 pauline.valenzuela@dot.ca.gov​</v>
      </c>
      <c r="E11" s="41"/>
      <c r="F11" s="40" t="str">
        <f>_xlfn.XLOOKUP($B$2,Innovations[Innovation Name],Innovations[Keywords])</f>
        <v>People, Innovation, Virtual, live, exhibits, awards, safety, modality, efficiency, partnerships, dynamic, STIC, incentive funds​</v>
      </c>
      <c r="G11" s="83"/>
      <c r="H11" s="36"/>
      <c r="I11" s="36"/>
      <c r="J11" s="36"/>
      <c r="K11" s="36"/>
    </row>
    <row r="12" spans="1:11" s="37" customFormat="1" ht="15" customHeight="1" x14ac:dyDescent="0.25">
      <c r="A12" s="82"/>
      <c r="B12" s="42"/>
      <c r="C12" s="41"/>
      <c r="D12" s="41"/>
      <c r="E12" s="41"/>
      <c r="F12" s="41"/>
      <c r="G12" s="83"/>
      <c r="H12" s="36"/>
      <c r="I12" s="36"/>
      <c r="J12" s="36"/>
      <c r="K12" s="36"/>
    </row>
    <row r="13" spans="1:11" ht="34.5" customHeight="1" x14ac:dyDescent="0.25">
      <c r="A13" s="84"/>
      <c r="B13" s="133" t="s">
        <v>1769</v>
      </c>
      <c r="C13" s="134"/>
      <c r="D13" s="134"/>
      <c r="E13" s="134"/>
      <c r="F13" s="134"/>
      <c r="G13" s="85"/>
    </row>
    <row r="14" spans="1:11" hidden="1" x14ac:dyDescent="0.25"/>
    <row r="15" spans="1:11" hidden="1" x14ac:dyDescent="0.25"/>
    <row r="16" spans="1:1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1048576" ht="21" hidden="1" customHeight="1" x14ac:dyDescent="0.25"/>
  </sheetData>
  <sheetProtection sheet="1" objects="1" scenarios="1"/>
  <mergeCells count="4">
    <mergeCell ref="B4:B11"/>
    <mergeCell ref="D4:D9"/>
    <mergeCell ref="B13:F13"/>
    <mergeCell ref="B2:D2"/>
  </mergeCells>
  <pageMargins left="0.25" right="0.25" top="0.75" bottom="0.75" header="0.3" footer="0.3"/>
  <pageSetup scale="61" orientation="landscape" horizontalDpi="1200" verticalDpi="1200" r:id="rId1"/>
  <drawing r:id="rId2"/>
  <extLst>
    <ext xmlns:x14="http://schemas.microsoft.com/office/spreadsheetml/2009/9/main" uri="{CCE6A557-97BC-4b89-ADB6-D9C93CAAB3DF}">
      <x14:dataValidations xmlns:xm="http://schemas.microsoft.com/office/excel/2006/main" xWindow="1003" yWindow="275" count="1">
        <x14:dataValidation type="list" allowBlank="1" showInputMessage="1" showErrorMessage="1" promptTitle="Use Drop Down List to Learn More" prompt="This list contains all of the innovations in the Homegrown Innovation list.  Use the drop down arrow to select the innovation you want to learn more about.  " xr:uid="{592A702B-68B1-48F6-B95F-EC2F58F8BB71}">
          <x14:formula1>
            <xm:f>'Homegrown Innovations full list'!$B$6:$B$316</xm:f>
          </x14:formula1>
          <xm:sqref>B2:D2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83"/>
  <sheetViews>
    <sheetView workbookViewId="0">
      <selection activeCell="E2" sqref="E2"/>
    </sheetView>
  </sheetViews>
  <sheetFormatPr defaultRowHeight="75" customHeight="1" x14ac:dyDescent="0.25"/>
  <cols>
    <col min="1" max="1" width="33.42578125" style="3" customWidth="1"/>
    <col min="2" max="2" width="12.42578125" style="4" customWidth="1"/>
    <col min="3" max="3" width="73" style="8" customWidth="1"/>
    <col min="4" max="4" width="107.7109375" style="6" customWidth="1"/>
    <col min="5" max="5" width="38.85546875" style="6" customWidth="1"/>
    <col min="6" max="6" width="47" style="3" customWidth="1"/>
    <col min="7" max="16384" width="9.140625" style="3"/>
  </cols>
  <sheetData>
    <row r="1" spans="1:6" ht="32.25" customHeight="1" x14ac:dyDescent="0.25">
      <c r="A1" s="11" t="s">
        <v>0</v>
      </c>
    </row>
    <row r="2" spans="1:6" ht="174.75" customHeight="1" x14ac:dyDescent="0.25"/>
    <row r="3" spans="1:6" s="1" customFormat="1" ht="30" customHeight="1" x14ac:dyDescent="0.25">
      <c r="A3" s="1" t="s">
        <v>792</v>
      </c>
      <c r="B3" s="2" t="s">
        <v>1</v>
      </c>
      <c r="C3" s="7" t="s">
        <v>2</v>
      </c>
      <c r="D3" s="5" t="s">
        <v>3</v>
      </c>
      <c r="E3" s="5" t="s">
        <v>4</v>
      </c>
      <c r="F3" s="1" t="s">
        <v>5</v>
      </c>
    </row>
    <row r="4" spans="1:6" ht="75" customHeight="1" x14ac:dyDescent="0.25">
      <c r="A4" s="3" t="s">
        <v>793</v>
      </c>
      <c r="B4" s="4" t="s">
        <v>10</v>
      </c>
      <c r="C4" s="8" t="s">
        <v>11</v>
      </c>
      <c r="D4" s="6" t="s">
        <v>12</v>
      </c>
      <c r="E4" s="12"/>
    </row>
    <row r="5" spans="1:6" ht="75" customHeight="1" x14ac:dyDescent="0.25">
      <c r="A5" s="3" t="s">
        <v>794</v>
      </c>
      <c r="B5" s="4" t="s">
        <v>10</v>
      </c>
      <c r="C5" s="8" t="s">
        <v>11</v>
      </c>
      <c r="D5" s="6" t="s">
        <v>12</v>
      </c>
      <c r="E5" s="12"/>
    </row>
    <row r="6" spans="1:6" ht="75" customHeight="1" x14ac:dyDescent="0.25">
      <c r="A6" s="3" t="s">
        <v>795</v>
      </c>
      <c r="B6" s="4" t="s">
        <v>10</v>
      </c>
      <c r="C6" s="8" t="s">
        <v>11</v>
      </c>
      <c r="D6" s="6" t="s">
        <v>12</v>
      </c>
      <c r="E6" s="12"/>
    </row>
    <row r="7" spans="1:6" ht="75" customHeight="1" x14ac:dyDescent="0.25">
      <c r="A7" s="3" t="s">
        <v>796</v>
      </c>
      <c r="B7" s="4" t="s">
        <v>16</v>
      </c>
      <c r="C7" s="8" t="s">
        <v>17</v>
      </c>
      <c r="D7" s="6" t="s">
        <v>18</v>
      </c>
      <c r="E7" s="12"/>
    </row>
    <row r="8" spans="1:6" ht="75" customHeight="1" x14ac:dyDescent="0.25">
      <c r="A8" s="3" t="s">
        <v>797</v>
      </c>
      <c r="B8" s="4" t="s">
        <v>16</v>
      </c>
      <c r="C8" s="8" t="s">
        <v>17</v>
      </c>
      <c r="D8" s="6" t="s">
        <v>18</v>
      </c>
      <c r="E8" s="12"/>
    </row>
    <row r="9" spans="1:6" ht="75" customHeight="1" x14ac:dyDescent="0.25">
      <c r="A9" s="3" t="s">
        <v>798</v>
      </c>
      <c r="B9" s="4" t="s">
        <v>16</v>
      </c>
      <c r="C9" s="8" t="s">
        <v>20</v>
      </c>
      <c r="D9" s="6" t="s">
        <v>21</v>
      </c>
      <c r="E9" s="12"/>
    </row>
    <row r="10" spans="1:6" ht="75" customHeight="1" x14ac:dyDescent="0.25">
      <c r="A10" s="3" t="s">
        <v>794</v>
      </c>
      <c r="B10" s="4" t="s">
        <v>10</v>
      </c>
      <c r="C10" s="8" t="s">
        <v>23</v>
      </c>
      <c r="D10" s="6" t="s">
        <v>24</v>
      </c>
      <c r="E10" s="12"/>
    </row>
    <row r="11" spans="1:6" ht="75" customHeight="1" x14ac:dyDescent="0.25">
      <c r="A11" s="3" t="s">
        <v>794</v>
      </c>
      <c r="B11" s="4" t="s">
        <v>10</v>
      </c>
      <c r="C11" s="8" t="s">
        <v>26</v>
      </c>
      <c r="D11" s="6" t="s">
        <v>27</v>
      </c>
      <c r="E11" s="12"/>
    </row>
    <row r="12" spans="1:6" ht="75" customHeight="1" x14ac:dyDescent="0.25">
      <c r="A12" s="3" t="s">
        <v>795</v>
      </c>
      <c r="B12" s="4" t="s">
        <v>10</v>
      </c>
      <c r="C12" s="8" t="s">
        <v>26</v>
      </c>
      <c r="D12" s="6" t="s">
        <v>27</v>
      </c>
      <c r="E12" s="12"/>
    </row>
    <row r="13" spans="1:6" ht="75" customHeight="1" x14ac:dyDescent="0.25">
      <c r="A13" s="3" t="s">
        <v>795</v>
      </c>
      <c r="B13" s="4" t="s">
        <v>10</v>
      </c>
      <c r="C13" s="8" t="s">
        <v>29</v>
      </c>
      <c r="D13" s="6" t="s">
        <v>30</v>
      </c>
      <c r="E13" s="12"/>
    </row>
    <row r="14" spans="1:6" ht="75" customHeight="1" x14ac:dyDescent="0.25">
      <c r="A14" s="3" t="s">
        <v>799</v>
      </c>
      <c r="B14" s="4" t="s">
        <v>10</v>
      </c>
      <c r="C14" s="8" t="s">
        <v>29</v>
      </c>
      <c r="D14" s="6" t="s">
        <v>30</v>
      </c>
      <c r="E14" s="12"/>
    </row>
    <row r="15" spans="1:6" ht="75" customHeight="1" x14ac:dyDescent="0.25">
      <c r="A15" s="3" t="s">
        <v>798</v>
      </c>
      <c r="B15" s="4" t="s">
        <v>10</v>
      </c>
      <c r="C15" s="8" t="s">
        <v>29</v>
      </c>
      <c r="D15" s="6" t="s">
        <v>30</v>
      </c>
      <c r="E15" s="12"/>
    </row>
    <row r="16" spans="1:6" ht="75" customHeight="1" x14ac:dyDescent="0.25">
      <c r="A16" s="3" t="s">
        <v>795</v>
      </c>
      <c r="B16" s="4" t="s">
        <v>10</v>
      </c>
      <c r="C16" s="8" t="s">
        <v>32</v>
      </c>
      <c r="D16" s="6" t="s">
        <v>33</v>
      </c>
      <c r="E16" s="12"/>
    </row>
    <row r="17" spans="1:5" ht="75" customHeight="1" x14ac:dyDescent="0.25">
      <c r="A17" s="3" t="s">
        <v>799</v>
      </c>
      <c r="B17" s="4" t="s">
        <v>10</v>
      </c>
      <c r="C17" s="8" t="s">
        <v>32</v>
      </c>
      <c r="D17" s="6" t="s">
        <v>33</v>
      </c>
      <c r="E17" s="12"/>
    </row>
    <row r="18" spans="1:5" ht="75" customHeight="1" x14ac:dyDescent="0.25">
      <c r="A18" s="3" t="s">
        <v>798</v>
      </c>
      <c r="B18" s="4" t="s">
        <v>10</v>
      </c>
      <c r="C18" s="8" t="s">
        <v>32</v>
      </c>
      <c r="D18" s="6" t="s">
        <v>33</v>
      </c>
      <c r="E18" s="12"/>
    </row>
    <row r="19" spans="1:5" ht="75" customHeight="1" x14ac:dyDescent="0.25">
      <c r="A19" s="3" t="s">
        <v>795</v>
      </c>
      <c r="B19" s="4" t="s">
        <v>10</v>
      </c>
      <c r="C19" s="8" t="s">
        <v>35</v>
      </c>
      <c r="D19" s="6" t="s">
        <v>36</v>
      </c>
      <c r="E19" s="12"/>
    </row>
    <row r="20" spans="1:5" ht="75" customHeight="1" x14ac:dyDescent="0.25">
      <c r="A20" s="3" t="s">
        <v>798</v>
      </c>
      <c r="B20" s="4" t="s">
        <v>10</v>
      </c>
      <c r="C20" s="8" t="s">
        <v>35</v>
      </c>
      <c r="D20" s="6" t="s">
        <v>36</v>
      </c>
      <c r="E20" s="12"/>
    </row>
    <row r="21" spans="1:5" ht="75" customHeight="1" x14ac:dyDescent="0.25">
      <c r="A21" s="3" t="s">
        <v>793</v>
      </c>
      <c r="B21" s="4" t="s">
        <v>10</v>
      </c>
      <c r="C21" s="8" t="s">
        <v>38</v>
      </c>
      <c r="D21" s="6" t="s">
        <v>39</v>
      </c>
      <c r="E21" s="12"/>
    </row>
    <row r="22" spans="1:5" ht="75" customHeight="1" x14ac:dyDescent="0.25">
      <c r="A22" s="3" t="s">
        <v>800</v>
      </c>
      <c r="B22" s="4" t="s">
        <v>10</v>
      </c>
      <c r="C22" s="8" t="s">
        <v>38</v>
      </c>
      <c r="D22" s="6" t="s">
        <v>39</v>
      </c>
      <c r="E22" s="12"/>
    </row>
    <row r="23" spans="1:5" ht="75" customHeight="1" x14ac:dyDescent="0.25">
      <c r="A23" s="3" t="s">
        <v>794</v>
      </c>
      <c r="B23" s="4" t="s">
        <v>41</v>
      </c>
      <c r="C23" s="8" t="s">
        <v>42</v>
      </c>
      <c r="D23" s="6" t="s">
        <v>43</v>
      </c>
      <c r="E23" s="12"/>
    </row>
    <row r="24" spans="1:5" ht="75" customHeight="1" x14ac:dyDescent="0.25">
      <c r="A24" s="3" t="s">
        <v>798</v>
      </c>
      <c r="B24" s="4" t="s">
        <v>41</v>
      </c>
      <c r="C24" s="8" t="s">
        <v>42</v>
      </c>
      <c r="D24" s="6" t="s">
        <v>43</v>
      </c>
      <c r="E24" s="12"/>
    </row>
    <row r="25" spans="1:5" ht="75" customHeight="1" x14ac:dyDescent="0.25">
      <c r="A25" s="3" t="s">
        <v>796</v>
      </c>
      <c r="B25" s="4" t="s">
        <v>45</v>
      </c>
      <c r="C25" s="8" t="s">
        <v>46</v>
      </c>
      <c r="D25" s="6" t="s">
        <v>47</v>
      </c>
      <c r="E25" s="12"/>
    </row>
    <row r="26" spans="1:5" ht="75" customHeight="1" x14ac:dyDescent="0.25">
      <c r="A26" s="3" t="s">
        <v>794</v>
      </c>
      <c r="B26" s="4" t="s">
        <v>45</v>
      </c>
      <c r="C26" s="8" t="s">
        <v>46</v>
      </c>
      <c r="D26" s="6" t="s">
        <v>47</v>
      </c>
      <c r="E26" s="12"/>
    </row>
    <row r="27" spans="1:5" ht="75" customHeight="1" x14ac:dyDescent="0.25">
      <c r="A27" s="3" t="s">
        <v>794</v>
      </c>
      <c r="B27" s="4" t="s">
        <v>49</v>
      </c>
      <c r="C27" s="8" t="s">
        <v>50</v>
      </c>
      <c r="D27" s="6" t="s">
        <v>51</v>
      </c>
      <c r="E27" s="12"/>
    </row>
    <row r="28" spans="1:5" ht="75" customHeight="1" x14ac:dyDescent="0.25">
      <c r="A28" s="3" t="s">
        <v>795</v>
      </c>
      <c r="B28" s="4" t="s">
        <v>49</v>
      </c>
      <c r="C28" s="8" t="s">
        <v>50</v>
      </c>
      <c r="D28" s="6" t="s">
        <v>51</v>
      </c>
      <c r="E28" s="12"/>
    </row>
    <row r="29" spans="1:5" ht="75" customHeight="1" x14ac:dyDescent="0.25">
      <c r="A29" s="3" t="s">
        <v>796</v>
      </c>
      <c r="B29" s="4" t="s">
        <v>53</v>
      </c>
      <c r="C29" s="8" t="s">
        <v>54</v>
      </c>
      <c r="D29" s="6" t="s">
        <v>55</v>
      </c>
      <c r="E29" s="12"/>
    </row>
    <row r="30" spans="1:5" ht="75" customHeight="1" x14ac:dyDescent="0.25">
      <c r="A30" s="3" t="s">
        <v>794</v>
      </c>
      <c r="B30" s="4" t="s">
        <v>53</v>
      </c>
      <c r="C30" s="8" t="s">
        <v>54</v>
      </c>
      <c r="D30" s="6" t="s">
        <v>55</v>
      </c>
      <c r="E30" s="12"/>
    </row>
    <row r="31" spans="1:5" ht="75" customHeight="1" x14ac:dyDescent="0.25">
      <c r="A31" s="3" t="s">
        <v>795</v>
      </c>
      <c r="B31" s="4" t="s">
        <v>53</v>
      </c>
      <c r="C31" s="8" t="s">
        <v>54</v>
      </c>
      <c r="D31" s="6" t="s">
        <v>55</v>
      </c>
      <c r="E31" s="12"/>
    </row>
    <row r="32" spans="1:5" ht="75" customHeight="1" x14ac:dyDescent="0.25">
      <c r="A32" s="3" t="s">
        <v>799</v>
      </c>
      <c r="B32" s="4" t="s">
        <v>53</v>
      </c>
      <c r="C32" s="8" t="s">
        <v>54</v>
      </c>
      <c r="D32" s="6" t="s">
        <v>55</v>
      </c>
      <c r="E32" s="12"/>
    </row>
    <row r="33" spans="1:5" ht="75" customHeight="1" x14ac:dyDescent="0.25">
      <c r="A33" s="3" t="s">
        <v>796</v>
      </c>
      <c r="B33" s="4" t="s">
        <v>57</v>
      </c>
      <c r="C33" s="8" t="s">
        <v>58</v>
      </c>
      <c r="D33" s="6" t="s">
        <v>59</v>
      </c>
      <c r="E33" s="12"/>
    </row>
    <row r="34" spans="1:5" ht="75" customHeight="1" x14ac:dyDescent="0.25">
      <c r="A34" s="3" t="s">
        <v>794</v>
      </c>
      <c r="B34" s="4" t="s">
        <v>57</v>
      </c>
      <c r="C34" s="8" t="s">
        <v>58</v>
      </c>
      <c r="D34" s="6" t="s">
        <v>59</v>
      </c>
      <c r="E34" s="12"/>
    </row>
    <row r="35" spans="1:5" ht="75" customHeight="1" x14ac:dyDescent="0.25">
      <c r="A35" s="3" t="s">
        <v>793</v>
      </c>
      <c r="B35" s="4" t="s">
        <v>10</v>
      </c>
      <c r="C35" s="8" t="s">
        <v>61</v>
      </c>
      <c r="D35" s="6" t="s">
        <v>62</v>
      </c>
      <c r="E35" s="12"/>
    </row>
    <row r="36" spans="1:5" ht="75" customHeight="1" x14ac:dyDescent="0.25">
      <c r="A36" s="3" t="s">
        <v>796</v>
      </c>
      <c r="B36" s="4" t="s">
        <v>10</v>
      </c>
      <c r="C36" s="8" t="s">
        <v>61</v>
      </c>
      <c r="D36" s="6" t="s">
        <v>62</v>
      </c>
      <c r="E36" s="12"/>
    </row>
    <row r="37" spans="1:5" ht="75" customHeight="1" x14ac:dyDescent="0.25">
      <c r="A37" s="3" t="s">
        <v>798</v>
      </c>
      <c r="B37" s="4" t="s">
        <v>10</v>
      </c>
      <c r="C37" s="8" t="s">
        <v>61</v>
      </c>
      <c r="D37" s="6" t="s">
        <v>62</v>
      </c>
      <c r="E37" s="12"/>
    </row>
    <row r="38" spans="1:5" ht="75" customHeight="1" x14ac:dyDescent="0.25">
      <c r="A38" s="3" t="s">
        <v>796</v>
      </c>
      <c r="B38" s="4" t="s">
        <v>64</v>
      </c>
      <c r="C38" s="8" t="s">
        <v>65</v>
      </c>
      <c r="D38" s="6" t="s">
        <v>66</v>
      </c>
      <c r="E38" s="12"/>
    </row>
    <row r="39" spans="1:5" ht="75" customHeight="1" x14ac:dyDescent="0.25">
      <c r="A39" s="3" t="s">
        <v>794</v>
      </c>
      <c r="B39" s="4" t="s">
        <v>64</v>
      </c>
      <c r="C39" s="8" t="s">
        <v>65</v>
      </c>
      <c r="D39" s="6" t="s">
        <v>66</v>
      </c>
      <c r="E39" s="12"/>
    </row>
    <row r="40" spans="1:5" ht="75" customHeight="1" x14ac:dyDescent="0.25">
      <c r="A40" s="3" t="s">
        <v>794</v>
      </c>
      <c r="B40" s="4" t="s">
        <v>68</v>
      </c>
      <c r="C40" s="8" t="s">
        <v>69</v>
      </c>
      <c r="D40" s="6" t="s">
        <v>70</v>
      </c>
      <c r="E40" s="12"/>
    </row>
    <row r="41" spans="1:5" ht="75" customHeight="1" x14ac:dyDescent="0.25">
      <c r="A41" s="3" t="s">
        <v>797</v>
      </c>
      <c r="B41" s="4" t="s">
        <v>68</v>
      </c>
      <c r="C41" s="8" t="s">
        <v>69</v>
      </c>
      <c r="D41" s="6" t="s">
        <v>70</v>
      </c>
      <c r="E41" s="12"/>
    </row>
    <row r="42" spans="1:5" ht="75" customHeight="1" x14ac:dyDescent="0.25">
      <c r="A42" s="3" t="s">
        <v>794</v>
      </c>
      <c r="B42" s="4" t="s">
        <v>72</v>
      </c>
      <c r="C42" s="8" t="s">
        <v>73</v>
      </c>
      <c r="D42" s="6" t="s">
        <v>74</v>
      </c>
      <c r="E42" s="12"/>
    </row>
    <row r="43" spans="1:5" ht="75" customHeight="1" x14ac:dyDescent="0.25">
      <c r="A43" s="3" t="s">
        <v>795</v>
      </c>
      <c r="B43" s="4" t="s">
        <v>72</v>
      </c>
      <c r="C43" s="8" t="s">
        <v>73</v>
      </c>
      <c r="D43" s="6" t="s">
        <v>74</v>
      </c>
      <c r="E43" s="12"/>
    </row>
    <row r="44" spans="1:5" ht="75" customHeight="1" x14ac:dyDescent="0.25">
      <c r="A44" s="3" t="s">
        <v>799</v>
      </c>
      <c r="B44" s="4" t="s">
        <v>72</v>
      </c>
      <c r="C44" s="8" t="s">
        <v>73</v>
      </c>
      <c r="D44" s="6" t="s">
        <v>74</v>
      </c>
      <c r="E44" s="12"/>
    </row>
    <row r="45" spans="1:5" ht="75" customHeight="1" x14ac:dyDescent="0.25">
      <c r="A45" s="3" t="s">
        <v>796</v>
      </c>
      <c r="B45" s="4" t="s">
        <v>72</v>
      </c>
      <c r="C45" s="8" t="s">
        <v>76</v>
      </c>
      <c r="D45" s="6" t="s">
        <v>77</v>
      </c>
      <c r="E45" s="12"/>
    </row>
    <row r="46" spans="1:5" ht="75" customHeight="1" x14ac:dyDescent="0.25">
      <c r="A46" s="3" t="s">
        <v>800</v>
      </c>
      <c r="B46" s="4" t="s">
        <v>72</v>
      </c>
      <c r="C46" s="8" t="s">
        <v>76</v>
      </c>
      <c r="D46" s="6" t="s">
        <v>801</v>
      </c>
      <c r="E46" s="12"/>
    </row>
    <row r="47" spans="1:5" ht="75" customHeight="1" x14ac:dyDescent="0.25">
      <c r="A47" s="3" t="s">
        <v>798</v>
      </c>
      <c r="B47" s="4" t="s">
        <v>72</v>
      </c>
      <c r="C47" s="8" t="s">
        <v>76</v>
      </c>
      <c r="D47" s="6" t="s">
        <v>77</v>
      </c>
      <c r="E47" s="12"/>
    </row>
    <row r="48" spans="1:5" ht="75" customHeight="1" x14ac:dyDescent="0.25">
      <c r="A48" s="3" t="s">
        <v>796</v>
      </c>
      <c r="B48" s="4" t="s">
        <v>72</v>
      </c>
      <c r="C48" s="8" t="s">
        <v>79</v>
      </c>
      <c r="D48" s="6" t="s">
        <v>80</v>
      </c>
      <c r="E48" s="13"/>
    </row>
    <row r="49" spans="1:5" ht="75" customHeight="1" x14ac:dyDescent="0.25">
      <c r="A49" s="3" t="s">
        <v>795</v>
      </c>
      <c r="B49" s="4" t="s">
        <v>72</v>
      </c>
      <c r="C49" s="8" t="s">
        <v>79</v>
      </c>
      <c r="D49" s="6" t="s">
        <v>80</v>
      </c>
      <c r="E49" s="12"/>
    </row>
    <row r="50" spans="1:5" ht="75" customHeight="1" x14ac:dyDescent="0.25">
      <c r="A50" s="3" t="s">
        <v>799</v>
      </c>
      <c r="B50" s="4" t="s">
        <v>72</v>
      </c>
      <c r="C50" s="8" t="s">
        <v>79</v>
      </c>
      <c r="D50" s="6" t="s">
        <v>80</v>
      </c>
      <c r="E50" s="12"/>
    </row>
    <row r="51" spans="1:5" ht="75" customHeight="1" x14ac:dyDescent="0.25">
      <c r="A51" s="3" t="s">
        <v>793</v>
      </c>
      <c r="B51" s="4" t="s">
        <v>72</v>
      </c>
      <c r="C51" s="8" t="s">
        <v>82</v>
      </c>
      <c r="D51" s="6" t="s">
        <v>83</v>
      </c>
      <c r="E51" s="12"/>
    </row>
    <row r="52" spans="1:5" ht="75" customHeight="1" x14ac:dyDescent="0.25">
      <c r="A52" s="3" t="s">
        <v>794</v>
      </c>
      <c r="B52" s="4" t="s">
        <v>72</v>
      </c>
      <c r="C52" s="8" t="s">
        <v>82</v>
      </c>
      <c r="D52" s="6" t="s">
        <v>83</v>
      </c>
      <c r="E52" s="12"/>
    </row>
    <row r="53" spans="1:5" ht="75" customHeight="1" x14ac:dyDescent="0.25">
      <c r="A53" s="3" t="s">
        <v>795</v>
      </c>
      <c r="B53" s="4" t="s">
        <v>72</v>
      </c>
      <c r="C53" s="8" t="s">
        <v>82</v>
      </c>
      <c r="D53" s="6" t="s">
        <v>83</v>
      </c>
      <c r="E53" s="12"/>
    </row>
    <row r="54" spans="1:5" ht="75" customHeight="1" x14ac:dyDescent="0.25">
      <c r="A54" s="3" t="s">
        <v>799</v>
      </c>
      <c r="B54" s="4" t="s">
        <v>72</v>
      </c>
      <c r="C54" s="8" t="s">
        <v>82</v>
      </c>
      <c r="D54" s="6" t="s">
        <v>83</v>
      </c>
      <c r="E54" s="12"/>
    </row>
    <row r="55" spans="1:5" ht="75" customHeight="1" x14ac:dyDescent="0.25">
      <c r="A55" s="3" t="s">
        <v>798</v>
      </c>
      <c r="B55" s="4" t="s">
        <v>72</v>
      </c>
      <c r="C55" s="8" t="s">
        <v>82</v>
      </c>
      <c r="D55" s="6" t="s">
        <v>83</v>
      </c>
      <c r="E55" s="12"/>
    </row>
    <row r="56" spans="1:5" ht="75" customHeight="1" x14ac:dyDescent="0.25">
      <c r="A56" s="3" t="s">
        <v>793</v>
      </c>
      <c r="B56" s="4" t="s">
        <v>72</v>
      </c>
      <c r="C56" s="8" t="s">
        <v>85</v>
      </c>
      <c r="D56" s="6" t="s">
        <v>86</v>
      </c>
    </row>
    <row r="57" spans="1:5" ht="75" customHeight="1" x14ac:dyDescent="0.25">
      <c r="A57" s="3" t="s">
        <v>796</v>
      </c>
      <c r="B57" s="4" t="s">
        <v>72</v>
      </c>
      <c r="C57" s="8" t="s">
        <v>85</v>
      </c>
      <c r="D57" s="6" t="s">
        <v>86</v>
      </c>
    </row>
    <row r="58" spans="1:5" ht="75" customHeight="1" x14ac:dyDescent="0.25">
      <c r="A58" s="3" t="s">
        <v>794</v>
      </c>
      <c r="B58" s="4" t="s">
        <v>72</v>
      </c>
      <c r="C58" s="8" t="s">
        <v>85</v>
      </c>
      <c r="D58" s="6" t="s">
        <v>86</v>
      </c>
    </row>
    <row r="59" spans="1:5" ht="75" customHeight="1" x14ac:dyDescent="0.25">
      <c r="A59" s="3" t="s">
        <v>795</v>
      </c>
      <c r="B59" s="4" t="s">
        <v>72</v>
      </c>
      <c r="C59" s="8" t="s">
        <v>85</v>
      </c>
      <c r="D59" s="6" t="s">
        <v>86</v>
      </c>
    </row>
    <row r="60" spans="1:5" ht="75" customHeight="1" x14ac:dyDescent="0.25">
      <c r="A60" s="3" t="s">
        <v>797</v>
      </c>
      <c r="B60" s="4" t="s">
        <v>72</v>
      </c>
      <c r="C60" s="8" t="s">
        <v>85</v>
      </c>
      <c r="D60" s="6" t="s">
        <v>86</v>
      </c>
    </row>
    <row r="61" spans="1:5" ht="75" customHeight="1" x14ac:dyDescent="0.25">
      <c r="A61" s="3" t="s">
        <v>800</v>
      </c>
      <c r="B61" s="4" t="s">
        <v>72</v>
      </c>
      <c r="C61" s="8" t="s">
        <v>85</v>
      </c>
      <c r="D61" s="6" t="s">
        <v>86</v>
      </c>
    </row>
    <row r="62" spans="1:5" ht="75" customHeight="1" x14ac:dyDescent="0.25">
      <c r="A62" s="3" t="s">
        <v>799</v>
      </c>
      <c r="B62" s="4" t="s">
        <v>72</v>
      </c>
      <c r="C62" s="8" t="s">
        <v>85</v>
      </c>
      <c r="D62" s="6" t="s">
        <v>86</v>
      </c>
    </row>
    <row r="63" spans="1:5" ht="75" customHeight="1" x14ac:dyDescent="0.25">
      <c r="A63" s="3" t="s">
        <v>798</v>
      </c>
      <c r="B63" s="4" t="s">
        <v>72</v>
      </c>
      <c r="C63" s="8" t="s">
        <v>85</v>
      </c>
      <c r="D63" s="6" t="s">
        <v>86</v>
      </c>
    </row>
    <row r="64" spans="1:5" ht="75" customHeight="1" x14ac:dyDescent="0.25">
      <c r="A64" s="3" t="s">
        <v>794</v>
      </c>
      <c r="B64" s="4" t="s">
        <v>72</v>
      </c>
      <c r="C64" s="8" t="s">
        <v>88</v>
      </c>
      <c r="D64" s="6" t="s">
        <v>89</v>
      </c>
    </row>
    <row r="65" spans="1:4" ht="75" customHeight="1" x14ac:dyDescent="0.25">
      <c r="A65" s="3" t="s">
        <v>797</v>
      </c>
      <c r="B65" s="4" t="s">
        <v>72</v>
      </c>
      <c r="C65" s="8" t="s">
        <v>88</v>
      </c>
      <c r="D65" s="6" t="s">
        <v>89</v>
      </c>
    </row>
    <row r="66" spans="1:4" ht="75" customHeight="1" x14ac:dyDescent="0.25">
      <c r="A66" s="3" t="s">
        <v>798</v>
      </c>
      <c r="B66" s="4" t="s">
        <v>72</v>
      </c>
      <c r="C66" s="8" t="s">
        <v>88</v>
      </c>
      <c r="D66" s="6" t="s">
        <v>89</v>
      </c>
    </row>
    <row r="67" spans="1:4" ht="75" customHeight="1" x14ac:dyDescent="0.25">
      <c r="A67" s="3" t="s">
        <v>795</v>
      </c>
      <c r="B67" s="4" t="s">
        <v>72</v>
      </c>
      <c r="C67" s="8" t="s">
        <v>91</v>
      </c>
      <c r="D67" s="6" t="s">
        <v>92</v>
      </c>
    </row>
    <row r="68" spans="1:4" ht="75" customHeight="1" x14ac:dyDescent="0.25">
      <c r="A68" s="3" t="s">
        <v>800</v>
      </c>
      <c r="B68" s="4" t="s">
        <v>72</v>
      </c>
      <c r="C68" s="8" t="s">
        <v>91</v>
      </c>
      <c r="D68" s="6" t="s">
        <v>92</v>
      </c>
    </row>
    <row r="69" spans="1:4" ht="75" customHeight="1" x14ac:dyDescent="0.25">
      <c r="A69" s="3" t="s">
        <v>798</v>
      </c>
      <c r="B69" s="4" t="s">
        <v>72</v>
      </c>
      <c r="C69" s="8" t="s">
        <v>91</v>
      </c>
      <c r="D69" s="6" t="s">
        <v>92</v>
      </c>
    </row>
    <row r="70" spans="1:4" ht="75" customHeight="1" x14ac:dyDescent="0.25">
      <c r="A70" s="3" t="s">
        <v>793</v>
      </c>
      <c r="B70" s="4" t="s">
        <v>72</v>
      </c>
      <c r="C70" s="8" t="s">
        <v>94</v>
      </c>
      <c r="D70" s="6" t="s">
        <v>95</v>
      </c>
    </row>
    <row r="71" spans="1:4" ht="75" customHeight="1" x14ac:dyDescent="0.25">
      <c r="A71" s="3" t="s">
        <v>798</v>
      </c>
      <c r="B71" s="4" t="s">
        <v>72</v>
      </c>
      <c r="C71" s="8" t="s">
        <v>94</v>
      </c>
      <c r="D71" s="6" t="s">
        <v>95</v>
      </c>
    </row>
    <row r="72" spans="1:4" ht="75" customHeight="1" x14ac:dyDescent="0.25">
      <c r="A72" s="3" t="s">
        <v>796</v>
      </c>
      <c r="B72" s="4" t="s">
        <v>64</v>
      </c>
      <c r="C72" s="8" t="s">
        <v>97</v>
      </c>
      <c r="D72" s="6" t="s">
        <v>98</v>
      </c>
    </row>
    <row r="73" spans="1:4" ht="75" customHeight="1" x14ac:dyDescent="0.25">
      <c r="A73" s="3" t="s">
        <v>795</v>
      </c>
      <c r="B73" s="4" t="s">
        <v>64</v>
      </c>
      <c r="C73" s="8" t="s">
        <v>97</v>
      </c>
      <c r="D73" s="6" t="s">
        <v>98</v>
      </c>
    </row>
    <row r="74" spans="1:4" ht="75" customHeight="1" x14ac:dyDescent="0.25">
      <c r="A74" s="3" t="s">
        <v>797</v>
      </c>
      <c r="B74" s="4" t="s">
        <v>64</v>
      </c>
      <c r="C74" s="8" t="s">
        <v>97</v>
      </c>
      <c r="D74" s="6" t="s">
        <v>98</v>
      </c>
    </row>
    <row r="75" spans="1:4" ht="75" customHeight="1" x14ac:dyDescent="0.25">
      <c r="A75" s="3" t="s">
        <v>799</v>
      </c>
      <c r="B75" s="4" t="s">
        <v>64</v>
      </c>
      <c r="C75" s="8" t="s">
        <v>97</v>
      </c>
      <c r="D75" s="6" t="s">
        <v>98</v>
      </c>
    </row>
    <row r="76" spans="1:4" ht="75" customHeight="1" x14ac:dyDescent="0.25">
      <c r="A76" s="3" t="s">
        <v>798</v>
      </c>
      <c r="B76" s="4" t="s">
        <v>64</v>
      </c>
      <c r="C76" s="8" t="s">
        <v>97</v>
      </c>
      <c r="D76" s="6" t="s">
        <v>98</v>
      </c>
    </row>
    <row r="77" spans="1:4" ht="75" customHeight="1" x14ac:dyDescent="0.25">
      <c r="A77" s="3" t="s">
        <v>793</v>
      </c>
      <c r="B77" s="4" t="s">
        <v>64</v>
      </c>
      <c r="C77" s="8" t="s">
        <v>100</v>
      </c>
      <c r="D77" s="6" t="s">
        <v>101</v>
      </c>
    </row>
    <row r="78" spans="1:4" ht="75" customHeight="1" x14ac:dyDescent="0.25">
      <c r="A78" s="3" t="s">
        <v>796</v>
      </c>
      <c r="B78" s="4" t="s">
        <v>64</v>
      </c>
      <c r="C78" s="8" t="s">
        <v>100</v>
      </c>
      <c r="D78" s="6" t="s">
        <v>101</v>
      </c>
    </row>
    <row r="79" spans="1:4" ht="75" customHeight="1" x14ac:dyDescent="0.25">
      <c r="A79" s="3" t="s">
        <v>794</v>
      </c>
      <c r="B79" s="4" t="s">
        <v>64</v>
      </c>
      <c r="C79" s="8" t="s">
        <v>100</v>
      </c>
      <c r="D79" s="6" t="s">
        <v>101</v>
      </c>
    </row>
    <row r="80" spans="1:4" ht="75" customHeight="1" x14ac:dyDescent="0.25">
      <c r="A80" s="3" t="s">
        <v>797</v>
      </c>
      <c r="B80" s="4" t="s">
        <v>64</v>
      </c>
      <c r="C80" s="8" t="s">
        <v>100</v>
      </c>
      <c r="D80" s="6" t="s">
        <v>101</v>
      </c>
    </row>
    <row r="81" spans="1:4" ht="75" customHeight="1" x14ac:dyDescent="0.25">
      <c r="A81" s="3" t="s">
        <v>796</v>
      </c>
      <c r="B81" s="4" t="s">
        <v>64</v>
      </c>
      <c r="C81" s="8" t="s">
        <v>802</v>
      </c>
      <c r="D81" s="6" t="s">
        <v>104</v>
      </c>
    </row>
    <row r="82" spans="1:4" ht="75" customHeight="1" x14ac:dyDescent="0.25">
      <c r="A82" s="3" t="s">
        <v>794</v>
      </c>
      <c r="B82" s="4" t="s">
        <v>64</v>
      </c>
      <c r="C82" s="8" t="s">
        <v>802</v>
      </c>
      <c r="D82" s="6" t="s">
        <v>104</v>
      </c>
    </row>
    <row r="83" spans="1:4" ht="75" customHeight="1" x14ac:dyDescent="0.25">
      <c r="A83" s="3" t="s">
        <v>797</v>
      </c>
      <c r="B83" s="4" t="s">
        <v>64</v>
      </c>
      <c r="C83" s="8" t="s">
        <v>802</v>
      </c>
      <c r="D83" s="6" t="s">
        <v>104</v>
      </c>
    </row>
    <row r="84" spans="1:4" ht="75" customHeight="1" x14ac:dyDescent="0.25">
      <c r="A84" s="3" t="s">
        <v>799</v>
      </c>
      <c r="B84" s="4" t="s">
        <v>64</v>
      </c>
      <c r="C84" s="8" t="s">
        <v>802</v>
      </c>
      <c r="D84" s="6" t="s">
        <v>104</v>
      </c>
    </row>
    <row r="85" spans="1:4" ht="75" customHeight="1" x14ac:dyDescent="0.25">
      <c r="A85" s="3" t="s">
        <v>796</v>
      </c>
      <c r="B85" s="4" t="s">
        <v>64</v>
      </c>
      <c r="C85" s="8" t="s">
        <v>106</v>
      </c>
      <c r="D85" s="6" t="s">
        <v>107</v>
      </c>
    </row>
    <row r="86" spans="1:4" ht="75" customHeight="1" x14ac:dyDescent="0.25">
      <c r="A86" s="3" t="s">
        <v>797</v>
      </c>
      <c r="B86" s="4" t="s">
        <v>64</v>
      </c>
      <c r="C86" s="8" t="s">
        <v>106</v>
      </c>
      <c r="D86" s="6" t="s">
        <v>107</v>
      </c>
    </row>
    <row r="87" spans="1:4" ht="75" customHeight="1" x14ac:dyDescent="0.25">
      <c r="A87" s="3" t="s">
        <v>799</v>
      </c>
      <c r="B87" s="4" t="s">
        <v>64</v>
      </c>
      <c r="C87" s="8" t="s">
        <v>106</v>
      </c>
      <c r="D87" s="6" t="s">
        <v>107</v>
      </c>
    </row>
    <row r="88" spans="1:4" ht="75" customHeight="1" x14ac:dyDescent="0.25">
      <c r="A88" s="3" t="s">
        <v>796</v>
      </c>
      <c r="B88" s="4" t="s">
        <v>64</v>
      </c>
      <c r="C88" s="8" t="s">
        <v>109</v>
      </c>
      <c r="D88" s="6" t="s">
        <v>110</v>
      </c>
    </row>
    <row r="89" spans="1:4" ht="75" customHeight="1" x14ac:dyDescent="0.25">
      <c r="A89" s="3" t="s">
        <v>797</v>
      </c>
      <c r="B89" s="4" t="s">
        <v>64</v>
      </c>
      <c r="C89" s="8" t="s">
        <v>109</v>
      </c>
      <c r="D89" s="6" t="s">
        <v>110</v>
      </c>
    </row>
    <row r="90" spans="1:4" ht="75" customHeight="1" x14ac:dyDescent="0.25">
      <c r="A90" s="3" t="s">
        <v>799</v>
      </c>
      <c r="B90" s="4" t="s">
        <v>64</v>
      </c>
      <c r="C90" s="8" t="s">
        <v>109</v>
      </c>
      <c r="D90" s="6" t="s">
        <v>110</v>
      </c>
    </row>
    <row r="91" spans="1:4" ht="75" customHeight="1" x14ac:dyDescent="0.25">
      <c r="A91" s="3" t="s">
        <v>794</v>
      </c>
      <c r="B91" s="4" t="s">
        <v>64</v>
      </c>
      <c r="C91" s="8" t="s">
        <v>112</v>
      </c>
      <c r="D91" s="6" t="s">
        <v>113</v>
      </c>
    </row>
    <row r="92" spans="1:4" ht="75" customHeight="1" x14ac:dyDescent="0.25">
      <c r="A92" s="3" t="s">
        <v>795</v>
      </c>
      <c r="B92" s="4" t="s">
        <v>64</v>
      </c>
      <c r="C92" s="8" t="s">
        <v>112</v>
      </c>
      <c r="D92" s="6" t="s">
        <v>113</v>
      </c>
    </row>
    <row r="93" spans="1:4" ht="75" customHeight="1" x14ac:dyDescent="0.25">
      <c r="A93" s="3" t="s">
        <v>794</v>
      </c>
      <c r="B93" s="4" t="s">
        <v>64</v>
      </c>
      <c r="C93" s="8" t="s">
        <v>115</v>
      </c>
      <c r="D93" s="6" t="s">
        <v>116</v>
      </c>
    </row>
    <row r="94" spans="1:4" ht="75" customHeight="1" x14ac:dyDescent="0.25">
      <c r="A94" s="3" t="s">
        <v>795</v>
      </c>
      <c r="B94" s="4" t="s">
        <v>64</v>
      </c>
      <c r="C94" s="8" t="s">
        <v>115</v>
      </c>
      <c r="D94" s="6" t="s">
        <v>116</v>
      </c>
    </row>
    <row r="95" spans="1:4" ht="75" customHeight="1" x14ac:dyDescent="0.25">
      <c r="A95" s="3" t="s">
        <v>799</v>
      </c>
      <c r="B95" s="4" t="s">
        <v>64</v>
      </c>
      <c r="C95" s="8" t="s">
        <v>115</v>
      </c>
      <c r="D95" s="6" t="s">
        <v>116</v>
      </c>
    </row>
    <row r="96" spans="1:4" ht="75" customHeight="1" x14ac:dyDescent="0.25">
      <c r="A96" s="3" t="s">
        <v>795</v>
      </c>
      <c r="B96" s="4" t="s">
        <v>64</v>
      </c>
      <c r="C96" s="8" t="s">
        <v>118</v>
      </c>
      <c r="D96" s="6" t="s">
        <v>119</v>
      </c>
    </row>
    <row r="97" spans="1:4" ht="75" customHeight="1" x14ac:dyDescent="0.25">
      <c r="A97" s="3" t="s">
        <v>799</v>
      </c>
      <c r="B97" s="4" t="s">
        <v>64</v>
      </c>
      <c r="C97" s="8" t="s">
        <v>118</v>
      </c>
      <c r="D97" s="6" t="s">
        <v>119</v>
      </c>
    </row>
    <row r="98" spans="1:4" ht="75" customHeight="1" x14ac:dyDescent="0.25">
      <c r="A98" s="3" t="s">
        <v>796</v>
      </c>
      <c r="B98" s="4" t="s">
        <v>64</v>
      </c>
      <c r="C98" s="8" t="s">
        <v>121</v>
      </c>
      <c r="D98" s="6" t="s">
        <v>122</v>
      </c>
    </row>
    <row r="99" spans="1:4" ht="75" customHeight="1" x14ac:dyDescent="0.25">
      <c r="A99" s="3" t="s">
        <v>794</v>
      </c>
      <c r="B99" s="4" t="s">
        <v>64</v>
      </c>
      <c r="C99" s="8" t="s">
        <v>121</v>
      </c>
      <c r="D99" s="6" t="s">
        <v>122</v>
      </c>
    </row>
    <row r="100" spans="1:4" ht="75" customHeight="1" x14ac:dyDescent="0.25">
      <c r="A100" s="3" t="s">
        <v>800</v>
      </c>
      <c r="B100" s="4" t="s">
        <v>64</v>
      </c>
      <c r="C100" s="8" t="s">
        <v>121</v>
      </c>
      <c r="D100" s="6" t="s">
        <v>122</v>
      </c>
    </row>
    <row r="101" spans="1:4" ht="75" customHeight="1" x14ac:dyDescent="0.25">
      <c r="A101" s="3" t="s">
        <v>798</v>
      </c>
      <c r="B101" s="4" t="s">
        <v>64</v>
      </c>
      <c r="C101" s="8" t="s">
        <v>121</v>
      </c>
      <c r="D101" s="6" t="s">
        <v>122</v>
      </c>
    </row>
    <row r="102" spans="1:4" ht="75" customHeight="1" x14ac:dyDescent="0.25">
      <c r="A102" s="3" t="s">
        <v>794</v>
      </c>
      <c r="B102" s="4" t="s">
        <v>64</v>
      </c>
      <c r="C102" s="8" t="s">
        <v>124</v>
      </c>
      <c r="D102" s="6" t="s">
        <v>125</v>
      </c>
    </row>
    <row r="103" spans="1:4" ht="75" customHeight="1" x14ac:dyDescent="0.25">
      <c r="A103" s="3" t="s">
        <v>795</v>
      </c>
      <c r="B103" s="4" t="s">
        <v>64</v>
      </c>
      <c r="C103" s="8" t="s">
        <v>124</v>
      </c>
      <c r="D103" s="6" t="s">
        <v>125</v>
      </c>
    </row>
    <row r="104" spans="1:4" ht="75" customHeight="1" x14ac:dyDescent="0.25">
      <c r="A104" s="3" t="s">
        <v>800</v>
      </c>
      <c r="B104" s="4" t="s">
        <v>64</v>
      </c>
      <c r="C104" s="8" t="s">
        <v>124</v>
      </c>
      <c r="D104" s="6" t="s">
        <v>125</v>
      </c>
    </row>
    <row r="105" spans="1:4" ht="75" customHeight="1" x14ac:dyDescent="0.25">
      <c r="A105" s="3" t="s">
        <v>799</v>
      </c>
      <c r="B105" s="4" t="s">
        <v>64</v>
      </c>
      <c r="C105" s="8" t="s">
        <v>124</v>
      </c>
      <c r="D105" s="6" t="s">
        <v>125</v>
      </c>
    </row>
    <row r="106" spans="1:4" ht="75" customHeight="1" x14ac:dyDescent="0.25">
      <c r="A106" s="3" t="s">
        <v>798</v>
      </c>
      <c r="B106" s="4" t="s">
        <v>64</v>
      </c>
      <c r="C106" s="8" t="s">
        <v>124</v>
      </c>
      <c r="D106" s="6" t="s">
        <v>125</v>
      </c>
    </row>
    <row r="107" spans="1:4" ht="75" customHeight="1" x14ac:dyDescent="0.25">
      <c r="A107" s="3" t="s">
        <v>803</v>
      </c>
      <c r="C107" s="8" t="s">
        <v>127</v>
      </c>
      <c r="D107" s="6" t="s">
        <v>128</v>
      </c>
    </row>
    <row r="108" spans="1:4" ht="75" customHeight="1" x14ac:dyDescent="0.25">
      <c r="A108" s="3" t="s">
        <v>803</v>
      </c>
      <c r="C108" s="8" t="s">
        <v>129</v>
      </c>
      <c r="D108" s="6" t="s">
        <v>130</v>
      </c>
    </row>
    <row r="109" spans="1:4" ht="75" customHeight="1" x14ac:dyDescent="0.25">
      <c r="A109" s="3" t="s">
        <v>803</v>
      </c>
      <c r="C109" s="8" t="s">
        <v>131</v>
      </c>
      <c r="D109" s="6" t="s">
        <v>132</v>
      </c>
    </row>
    <row r="110" spans="1:4" ht="75" customHeight="1" x14ac:dyDescent="0.25">
      <c r="A110" s="3" t="s">
        <v>799</v>
      </c>
      <c r="B110" s="4" t="s">
        <v>133</v>
      </c>
      <c r="C110" s="8" t="s">
        <v>134</v>
      </c>
      <c r="D110" s="6" t="s">
        <v>135</v>
      </c>
    </row>
    <row r="111" spans="1:4" ht="75" customHeight="1" x14ac:dyDescent="0.25">
      <c r="A111" s="3" t="s">
        <v>800</v>
      </c>
      <c r="B111" s="4" t="s">
        <v>133</v>
      </c>
      <c r="C111" s="8" t="s">
        <v>137</v>
      </c>
      <c r="D111" s="6" t="s">
        <v>138</v>
      </c>
    </row>
    <row r="112" spans="1:4" ht="75" customHeight="1" x14ac:dyDescent="0.25">
      <c r="A112" s="3" t="s">
        <v>798</v>
      </c>
      <c r="B112" s="4" t="s">
        <v>133</v>
      </c>
      <c r="C112" s="8" t="s">
        <v>137</v>
      </c>
      <c r="D112" s="6" t="s">
        <v>804</v>
      </c>
    </row>
    <row r="113" spans="1:4" ht="75" customHeight="1" x14ac:dyDescent="0.25">
      <c r="A113" s="3" t="s">
        <v>799</v>
      </c>
      <c r="B113" s="4" t="s">
        <v>140</v>
      </c>
      <c r="C113" s="8" t="s">
        <v>141</v>
      </c>
      <c r="D113" s="6" t="s">
        <v>142</v>
      </c>
    </row>
    <row r="114" spans="1:4" ht="75" customHeight="1" x14ac:dyDescent="0.25">
      <c r="A114" s="3" t="s">
        <v>795</v>
      </c>
      <c r="B114" s="4" t="s">
        <v>140</v>
      </c>
      <c r="C114" s="8" t="s">
        <v>144</v>
      </c>
      <c r="D114" s="6" t="s">
        <v>145</v>
      </c>
    </row>
    <row r="115" spans="1:4" ht="75" customHeight="1" x14ac:dyDescent="0.25">
      <c r="A115" s="3" t="s">
        <v>800</v>
      </c>
      <c r="B115" s="4" t="s">
        <v>140</v>
      </c>
      <c r="C115" s="8" t="s">
        <v>144</v>
      </c>
      <c r="D115" s="6" t="s">
        <v>145</v>
      </c>
    </row>
    <row r="116" spans="1:4" ht="75" customHeight="1" x14ac:dyDescent="0.25">
      <c r="A116" s="3" t="s">
        <v>800</v>
      </c>
      <c r="B116" s="4" t="s">
        <v>140</v>
      </c>
      <c r="C116" s="8" t="s">
        <v>147</v>
      </c>
      <c r="D116" s="6" t="s">
        <v>148</v>
      </c>
    </row>
    <row r="117" spans="1:4" ht="75" customHeight="1" x14ac:dyDescent="0.25">
      <c r="A117" s="3" t="s">
        <v>796</v>
      </c>
      <c r="B117" s="4" t="s">
        <v>140</v>
      </c>
      <c r="C117" s="8" t="s">
        <v>150</v>
      </c>
      <c r="D117" s="6" t="s">
        <v>151</v>
      </c>
    </row>
    <row r="118" spans="1:4" ht="75" customHeight="1" x14ac:dyDescent="0.25">
      <c r="A118" s="3" t="s">
        <v>798</v>
      </c>
      <c r="B118" s="4" t="s">
        <v>140</v>
      </c>
      <c r="C118" s="8" t="s">
        <v>150</v>
      </c>
      <c r="D118" s="6" t="s">
        <v>151</v>
      </c>
    </row>
    <row r="119" spans="1:4" ht="75" customHeight="1" x14ac:dyDescent="0.25">
      <c r="A119" s="3" t="s">
        <v>796</v>
      </c>
      <c r="B119" s="4" t="s">
        <v>140</v>
      </c>
      <c r="C119" s="8" t="s">
        <v>153</v>
      </c>
      <c r="D119" s="6" t="s">
        <v>154</v>
      </c>
    </row>
    <row r="120" spans="1:4" ht="75" customHeight="1" x14ac:dyDescent="0.25">
      <c r="A120" s="3" t="s">
        <v>797</v>
      </c>
      <c r="B120" s="4" t="s">
        <v>140</v>
      </c>
      <c r="C120" s="8" t="s">
        <v>153</v>
      </c>
      <c r="D120" s="6" t="s">
        <v>154</v>
      </c>
    </row>
    <row r="121" spans="1:4" ht="75" customHeight="1" x14ac:dyDescent="0.25">
      <c r="A121" s="3" t="s">
        <v>800</v>
      </c>
      <c r="B121" s="4" t="s">
        <v>140</v>
      </c>
      <c r="C121" s="8" t="s">
        <v>153</v>
      </c>
      <c r="D121" s="6" t="s">
        <v>154</v>
      </c>
    </row>
    <row r="122" spans="1:4" ht="75" customHeight="1" x14ac:dyDescent="0.25">
      <c r="A122" s="3" t="s">
        <v>799</v>
      </c>
      <c r="B122" s="4" t="s">
        <v>140</v>
      </c>
      <c r="C122" s="8" t="s">
        <v>156</v>
      </c>
      <c r="D122" s="6" t="s">
        <v>157</v>
      </c>
    </row>
    <row r="123" spans="1:4" ht="75" customHeight="1" x14ac:dyDescent="0.25">
      <c r="A123" s="3" t="s">
        <v>798</v>
      </c>
      <c r="B123" s="4" t="s">
        <v>140</v>
      </c>
      <c r="C123" s="8" t="s">
        <v>156</v>
      </c>
      <c r="D123" s="6" t="s">
        <v>157</v>
      </c>
    </row>
    <row r="124" spans="1:4" ht="75" customHeight="1" x14ac:dyDescent="0.25">
      <c r="A124" s="3" t="s">
        <v>796</v>
      </c>
      <c r="B124" s="4" t="s">
        <v>140</v>
      </c>
      <c r="C124" s="8" t="s">
        <v>159</v>
      </c>
      <c r="D124" s="6" t="s">
        <v>160</v>
      </c>
    </row>
    <row r="125" spans="1:4" ht="75" customHeight="1" x14ac:dyDescent="0.25">
      <c r="A125" s="3" t="s">
        <v>797</v>
      </c>
      <c r="B125" s="4" t="s">
        <v>140</v>
      </c>
      <c r="C125" s="8" t="s">
        <v>159</v>
      </c>
      <c r="D125" s="6" t="s">
        <v>160</v>
      </c>
    </row>
    <row r="126" spans="1:4" ht="75" customHeight="1" x14ac:dyDescent="0.25">
      <c r="A126" s="3" t="s">
        <v>800</v>
      </c>
      <c r="B126" s="4" t="s">
        <v>140</v>
      </c>
      <c r="C126" s="8" t="s">
        <v>159</v>
      </c>
      <c r="D126" s="6" t="s">
        <v>160</v>
      </c>
    </row>
    <row r="127" spans="1:4" ht="75" customHeight="1" x14ac:dyDescent="0.25">
      <c r="A127" s="3" t="s">
        <v>794</v>
      </c>
      <c r="B127" s="4" t="s">
        <v>140</v>
      </c>
      <c r="C127" s="8" t="s">
        <v>162</v>
      </c>
      <c r="D127" s="6" t="s">
        <v>163</v>
      </c>
    </row>
    <row r="128" spans="1:4" ht="75" customHeight="1" x14ac:dyDescent="0.25">
      <c r="A128" s="3" t="s">
        <v>795</v>
      </c>
      <c r="B128" s="4" t="s">
        <v>140</v>
      </c>
      <c r="C128" s="8" t="s">
        <v>162</v>
      </c>
      <c r="D128" s="6" t="s">
        <v>163</v>
      </c>
    </row>
    <row r="129" spans="1:4" ht="75" customHeight="1" x14ac:dyDescent="0.25">
      <c r="A129" s="3" t="s">
        <v>793</v>
      </c>
      <c r="B129" s="4" t="s">
        <v>165</v>
      </c>
      <c r="C129" s="8" t="s">
        <v>166</v>
      </c>
      <c r="D129" s="6" t="s">
        <v>167</v>
      </c>
    </row>
    <row r="130" spans="1:4" ht="75" customHeight="1" x14ac:dyDescent="0.25">
      <c r="A130" s="3" t="s">
        <v>797</v>
      </c>
      <c r="B130" s="4" t="s">
        <v>165</v>
      </c>
      <c r="C130" s="8" t="s">
        <v>166</v>
      </c>
      <c r="D130" s="6" t="s">
        <v>805</v>
      </c>
    </row>
    <row r="131" spans="1:4" ht="75" customHeight="1" x14ac:dyDescent="0.25">
      <c r="A131" s="3" t="s">
        <v>798</v>
      </c>
      <c r="B131" s="4" t="s">
        <v>165</v>
      </c>
      <c r="C131" s="8" t="s">
        <v>166</v>
      </c>
      <c r="D131" s="6" t="s">
        <v>805</v>
      </c>
    </row>
    <row r="132" spans="1:4" ht="75" customHeight="1" x14ac:dyDescent="0.25">
      <c r="A132" s="3" t="s">
        <v>796</v>
      </c>
      <c r="B132" s="4" t="s">
        <v>165</v>
      </c>
      <c r="C132" s="8" t="s">
        <v>169</v>
      </c>
      <c r="D132" s="6" t="s">
        <v>170</v>
      </c>
    </row>
    <row r="133" spans="1:4" ht="75" customHeight="1" x14ac:dyDescent="0.25">
      <c r="A133" s="3" t="s">
        <v>797</v>
      </c>
      <c r="B133" s="4" t="s">
        <v>165</v>
      </c>
      <c r="C133" s="8" t="s">
        <v>169</v>
      </c>
      <c r="D133" s="6" t="s">
        <v>170</v>
      </c>
    </row>
    <row r="134" spans="1:4" ht="75" customHeight="1" x14ac:dyDescent="0.25">
      <c r="A134" s="3" t="s">
        <v>798</v>
      </c>
      <c r="B134" s="4" t="s">
        <v>165</v>
      </c>
      <c r="C134" s="8" t="s">
        <v>169</v>
      </c>
      <c r="D134" s="6" t="s">
        <v>170</v>
      </c>
    </row>
    <row r="135" spans="1:4" ht="75" customHeight="1" x14ac:dyDescent="0.25">
      <c r="A135" s="3" t="s">
        <v>796</v>
      </c>
      <c r="B135" s="4" t="s">
        <v>165</v>
      </c>
      <c r="C135" s="8" t="s">
        <v>172</v>
      </c>
      <c r="D135" s="6" t="s">
        <v>173</v>
      </c>
    </row>
    <row r="136" spans="1:4" ht="75" customHeight="1" x14ac:dyDescent="0.25">
      <c r="A136" s="3" t="s">
        <v>797</v>
      </c>
      <c r="B136" s="4" t="s">
        <v>165</v>
      </c>
      <c r="C136" s="8" t="s">
        <v>172</v>
      </c>
      <c r="D136" s="6" t="s">
        <v>173</v>
      </c>
    </row>
    <row r="137" spans="1:4" ht="75" customHeight="1" x14ac:dyDescent="0.25">
      <c r="A137" s="3" t="s">
        <v>793</v>
      </c>
      <c r="B137" s="4" t="s">
        <v>165</v>
      </c>
      <c r="C137" s="8" t="s">
        <v>175</v>
      </c>
      <c r="D137" s="6" t="s">
        <v>176</v>
      </c>
    </row>
    <row r="138" spans="1:4" ht="75" customHeight="1" x14ac:dyDescent="0.25">
      <c r="A138" s="3" t="s">
        <v>796</v>
      </c>
      <c r="B138" s="4" t="s">
        <v>165</v>
      </c>
      <c r="C138" s="8" t="s">
        <v>175</v>
      </c>
      <c r="D138" s="6" t="s">
        <v>176</v>
      </c>
    </row>
    <row r="139" spans="1:4" ht="75" customHeight="1" x14ac:dyDescent="0.25">
      <c r="A139" s="3" t="s">
        <v>793</v>
      </c>
      <c r="B139" s="4" t="s">
        <v>178</v>
      </c>
      <c r="C139" s="8" t="s">
        <v>179</v>
      </c>
      <c r="D139" s="6" t="s">
        <v>180</v>
      </c>
    </row>
    <row r="140" spans="1:4" ht="75" customHeight="1" x14ac:dyDescent="0.25">
      <c r="A140" s="3" t="s">
        <v>793</v>
      </c>
      <c r="B140" s="4" t="s">
        <v>178</v>
      </c>
      <c r="C140" s="8" t="s">
        <v>179</v>
      </c>
      <c r="D140" s="6" t="s">
        <v>180</v>
      </c>
    </row>
    <row r="141" spans="1:4" ht="75" customHeight="1" x14ac:dyDescent="0.25">
      <c r="A141" s="3" t="s">
        <v>796</v>
      </c>
      <c r="B141" s="4" t="s">
        <v>178</v>
      </c>
      <c r="C141" s="8" t="s">
        <v>179</v>
      </c>
      <c r="D141" s="6" t="s">
        <v>180</v>
      </c>
    </row>
    <row r="142" spans="1:4" ht="75" customHeight="1" x14ac:dyDescent="0.25">
      <c r="A142" s="3" t="s">
        <v>796</v>
      </c>
      <c r="B142" s="4" t="s">
        <v>178</v>
      </c>
      <c r="C142" s="8" t="s">
        <v>179</v>
      </c>
      <c r="D142" s="6" t="s">
        <v>180</v>
      </c>
    </row>
    <row r="143" spans="1:4" ht="75" customHeight="1" x14ac:dyDescent="0.25">
      <c r="A143" s="3" t="s">
        <v>799</v>
      </c>
      <c r="B143" s="4" t="s">
        <v>178</v>
      </c>
      <c r="C143" s="8" t="s">
        <v>179</v>
      </c>
      <c r="D143" s="6" t="s">
        <v>180</v>
      </c>
    </row>
    <row r="144" spans="1:4" ht="75" customHeight="1" x14ac:dyDescent="0.25">
      <c r="A144" s="3" t="s">
        <v>799</v>
      </c>
      <c r="B144" s="4" t="s">
        <v>178</v>
      </c>
      <c r="C144" s="8" t="s">
        <v>179</v>
      </c>
      <c r="D144" s="6" t="s">
        <v>180</v>
      </c>
    </row>
    <row r="145" spans="1:4" ht="75" customHeight="1" x14ac:dyDescent="0.25">
      <c r="A145" s="3" t="s">
        <v>798</v>
      </c>
      <c r="B145" s="4" t="s">
        <v>178</v>
      </c>
      <c r="C145" s="8" t="s">
        <v>179</v>
      </c>
      <c r="D145" s="6" t="s">
        <v>180</v>
      </c>
    </row>
    <row r="146" spans="1:4" ht="75" customHeight="1" x14ac:dyDescent="0.25">
      <c r="A146" s="3" t="s">
        <v>798</v>
      </c>
      <c r="B146" s="4" t="s">
        <v>178</v>
      </c>
      <c r="C146" s="8" t="s">
        <v>179</v>
      </c>
      <c r="D146" s="6" t="s">
        <v>180</v>
      </c>
    </row>
    <row r="147" spans="1:4" ht="75" customHeight="1" x14ac:dyDescent="0.25">
      <c r="A147" s="3" t="s">
        <v>794</v>
      </c>
      <c r="B147" s="4" t="s">
        <v>178</v>
      </c>
      <c r="C147" s="8" t="s">
        <v>182</v>
      </c>
      <c r="D147" s="6" t="s">
        <v>183</v>
      </c>
    </row>
    <row r="148" spans="1:4" ht="75" customHeight="1" x14ac:dyDescent="0.25">
      <c r="A148" s="3" t="s">
        <v>795</v>
      </c>
      <c r="B148" s="4" t="s">
        <v>178</v>
      </c>
      <c r="C148" s="8" t="s">
        <v>182</v>
      </c>
      <c r="D148" s="6" t="s">
        <v>183</v>
      </c>
    </row>
    <row r="149" spans="1:4" ht="75" customHeight="1" x14ac:dyDescent="0.25">
      <c r="A149" s="3" t="s">
        <v>796</v>
      </c>
      <c r="B149" s="4" t="s">
        <v>178</v>
      </c>
      <c r="C149" s="8" t="s">
        <v>185</v>
      </c>
      <c r="D149" s="6" t="s">
        <v>186</v>
      </c>
    </row>
    <row r="150" spans="1:4" ht="75" customHeight="1" x14ac:dyDescent="0.25">
      <c r="A150" s="3" t="s">
        <v>798</v>
      </c>
      <c r="B150" s="4" t="s">
        <v>178</v>
      </c>
      <c r="C150" s="8" t="s">
        <v>185</v>
      </c>
      <c r="D150" s="6" t="s">
        <v>186</v>
      </c>
    </row>
    <row r="151" spans="1:4" ht="75" customHeight="1" x14ac:dyDescent="0.25">
      <c r="A151" s="3" t="s">
        <v>796</v>
      </c>
      <c r="B151" s="4" t="s">
        <v>178</v>
      </c>
      <c r="C151" s="8" t="s">
        <v>188</v>
      </c>
      <c r="D151" s="6" t="s">
        <v>189</v>
      </c>
    </row>
    <row r="152" spans="1:4" ht="75" customHeight="1" x14ac:dyDescent="0.25">
      <c r="A152" s="3" t="s">
        <v>797</v>
      </c>
      <c r="B152" s="4" t="s">
        <v>178</v>
      </c>
      <c r="C152" s="8" t="s">
        <v>188</v>
      </c>
      <c r="D152" s="6" t="s">
        <v>189</v>
      </c>
    </row>
    <row r="153" spans="1:4" ht="75" customHeight="1" x14ac:dyDescent="0.25">
      <c r="A153" s="3" t="s">
        <v>798</v>
      </c>
      <c r="B153" s="4" t="s">
        <v>178</v>
      </c>
      <c r="C153" s="8" t="s">
        <v>188</v>
      </c>
      <c r="D153" s="6" t="s">
        <v>189</v>
      </c>
    </row>
    <row r="154" spans="1:4" ht="75" customHeight="1" x14ac:dyDescent="0.25">
      <c r="A154" s="3" t="s">
        <v>794</v>
      </c>
      <c r="B154" s="4" t="s">
        <v>178</v>
      </c>
      <c r="C154" s="8" t="s">
        <v>191</v>
      </c>
      <c r="D154" s="6" t="s">
        <v>192</v>
      </c>
    </row>
    <row r="155" spans="1:4" ht="75" customHeight="1" x14ac:dyDescent="0.25">
      <c r="A155" s="3" t="s">
        <v>795</v>
      </c>
      <c r="B155" s="4" t="s">
        <v>178</v>
      </c>
      <c r="C155" s="8" t="s">
        <v>191</v>
      </c>
      <c r="D155" s="6" t="s">
        <v>192</v>
      </c>
    </row>
    <row r="156" spans="1:4" ht="75" customHeight="1" x14ac:dyDescent="0.25">
      <c r="A156" s="3" t="s">
        <v>796</v>
      </c>
      <c r="B156" s="4" t="s">
        <v>178</v>
      </c>
      <c r="C156" s="8" t="s">
        <v>194</v>
      </c>
      <c r="D156" s="6" t="s">
        <v>195</v>
      </c>
    </row>
    <row r="157" spans="1:4" ht="75" customHeight="1" x14ac:dyDescent="0.25">
      <c r="A157" s="3" t="s">
        <v>798</v>
      </c>
      <c r="B157" s="4" t="s">
        <v>178</v>
      </c>
      <c r="C157" s="8" t="s">
        <v>194</v>
      </c>
      <c r="D157" s="6" t="s">
        <v>806</v>
      </c>
    </row>
    <row r="158" spans="1:4" ht="75" customHeight="1" x14ac:dyDescent="0.25">
      <c r="A158" s="3" t="s">
        <v>793</v>
      </c>
      <c r="B158" s="4" t="s">
        <v>178</v>
      </c>
      <c r="C158" s="8" t="s">
        <v>197</v>
      </c>
      <c r="D158" s="6" t="s">
        <v>198</v>
      </c>
    </row>
    <row r="159" spans="1:4" ht="75" customHeight="1" x14ac:dyDescent="0.25">
      <c r="A159" s="3" t="s">
        <v>796</v>
      </c>
      <c r="B159" s="4" t="s">
        <v>178</v>
      </c>
      <c r="C159" s="8" t="s">
        <v>197</v>
      </c>
      <c r="D159" s="6" t="s">
        <v>198</v>
      </c>
    </row>
    <row r="160" spans="1:4" ht="75" customHeight="1" x14ac:dyDescent="0.25">
      <c r="A160" s="3" t="s">
        <v>794</v>
      </c>
      <c r="B160" s="4" t="s">
        <v>178</v>
      </c>
      <c r="C160" s="8" t="s">
        <v>197</v>
      </c>
      <c r="D160" s="6" t="s">
        <v>198</v>
      </c>
    </row>
    <row r="161" spans="1:4" ht="75" customHeight="1" x14ac:dyDescent="0.25">
      <c r="A161" s="3" t="s">
        <v>799</v>
      </c>
      <c r="B161" s="4" t="s">
        <v>178</v>
      </c>
      <c r="C161" s="8" t="s">
        <v>197</v>
      </c>
      <c r="D161" s="6" t="s">
        <v>198</v>
      </c>
    </row>
    <row r="162" spans="1:4" ht="75" customHeight="1" x14ac:dyDescent="0.25">
      <c r="A162" s="3" t="s">
        <v>796</v>
      </c>
      <c r="B162" s="4" t="s">
        <v>178</v>
      </c>
      <c r="C162" s="8" t="s">
        <v>200</v>
      </c>
      <c r="D162" s="6" t="s">
        <v>201</v>
      </c>
    </row>
    <row r="163" spans="1:4" ht="75" customHeight="1" x14ac:dyDescent="0.25">
      <c r="A163" s="3" t="s">
        <v>798</v>
      </c>
      <c r="B163" s="4" t="s">
        <v>178</v>
      </c>
      <c r="C163" s="8" t="s">
        <v>200</v>
      </c>
      <c r="D163" s="6" t="s">
        <v>807</v>
      </c>
    </row>
    <row r="164" spans="1:4" ht="75" customHeight="1" x14ac:dyDescent="0.25">
      <c r="A164" s="3" t="s">
        <v>793</v>
      </c>
      <c r="B164" s="4" t="s">
        <v>178</v>
      </c>
      <c r="C164" s="8" t="s">
        <v>203</v>
      </c>
      <c r="D164" s="6" t="s">
        <v>204</v>
      </c>
    </row>
    <row r="165" spans="1:4" ht="75" customHeight="1" x14ac:dyDescent="0.25">
      <c r="A165" s="3" t="s">
        <v>800</v>
      </c>
      <c r="B165" s="4" t="s">
        <v>178</v>
      </c>
      <c r="C165" s="8" t="s">
        <v>203</v>
      </c>
      <c r="D165" s="6" t="s">
        <v>204</v>
      </c>
    </row>
    <row r="166" spans="1:4" ht="75" customHeight="1" x14ac:dyDescent="0.25">
      <c r="A166" s="3" t="s">
        <v>799</v>
      </c>
      <c r="B166" s="4" t="s">
        <v>178</v>
      </c>
      <c r="C166" s="8" t="s">
        <v>203</v>
      </c>
      <c r="D166" s="6" t="s">
        <v>204</v>
      </c>
    </row>
    <row r="167" spans="1:4" ht="75" customHeight="1" x14ac:dyDescent="0.25">
      <c r="A167" s="3" t="s">
        <v>798</v>
      </c>
      <c r="B167" s="4" t="s">
        <v>178</v>
      </c>
      <c r="C167" s="8" t="s">
        <v>203</v>
      </c>
      <c r="D167" s="6" t="s">
        <v>204</v>
      </c>
    </row>
    <row r="168" spans="1:4" ht="75" customHeight="1" x14ac:dyDescent="0.25">
      <c r="A168" s="3" t="s">
        <v>793</v>
      </c>
      <c r="B168" s="4" t="s">
        <v>178</v>
      </c>
      <c r="C168" s="8" t="s">
        <v>206</v>
      </c>
      <c r="D168" s="6" t="s">
        <v>207</v>
      </c>
    </row>
    <row r="169" spans="1:4" ht="75" customHeight="1" x14ac:dyDescent="0.25">
      <c r="A169" s="3" t="s">
        <v>793</v>
      </c>
      <c r="B169" s="4" t="s">
        <v>178</v>
      </c>
      <c r="C169" s="8" t="s">
        <v>206</v>
      </c>
      <c r="D169" s="6" t="s">
        <v>207</v>
      </c>
    </row>
    <row r="170" spans="1:4" ht="75" customHeight="1" x14ac:dyDescent="0.25">
      <c r="A170" s="3" t="s">
        <v>796</v>
      </c>
      <c r="B170" s="4" t="s">
        <v>178</v>
      </c>
      <c r="C170" s="8" t="s">
        <v>206</v>
      </c>
      <c r="D170" s="6" t="s">
        <v>808</v>
      </c>
    </row>
    <row r="171" spans="1:4" ht="75" customHeight="1" x14ac:dyDescent="0.25">
      <c r="A171" s="3" t="s">
        <v>795</v>
      </c>
      <c r="B171" s="4" t="s">
        <v>178</v>
      </c>
      <c r="C171" s="8" t="s">
        <v>206</v>
      </c>
      <c r="D171" s="6" t="s">
        <v>808</v>
      </c>
    </row>
    <row r="172" spans="1:4" ht="75" customHeight="1" x14ac:dyDescent="0.25">
      <c r="A172" s="3" t="s">
        <v>795</v>
      </c>
      <c r="B172" s="4" t="s">
        <v>178</v>
      </c>
      <c r="C172" s="8" t="s">
        <v>206</v>
      </c>
      <c r="D172" s="6" t="s">
        <v>808</v>
      </c>
    </row>
    <row r="173" spans="1:4" ht="75" customHeight="1" x14ac:dyDescent="0.25">
      <c r="A173" s="3" t="s">
        <v>799</v>
      </c>
      <c r="B173" s="4" t="s">
        <v>178</v>
      </c>
      <c r="C173" s="8" t="s">
        <v>206</v>
      </c>
      <c r="D173" s="6" t="s">
        <v>207</v>
      </c>
    </row>
    <row r="174" spans="1:4" ht="75" customHeight="1" x14ac:dyDescent="0.25">
      <c r="A174" s="3" t="s">
        <v>799</v>
      </c>
      <c r="B174" s="4" t="s">
        <v>178</v>
      </c>
      <c r="C174" s="8" t="s">
        <v>206</v>
      </c>
      <c r="D174" s="6" t="s">
        <v>207</v>
      </c>
    </row>
    <row r="175" spans="1:4" ht="75" customHeight="1" x14ac:dyDescent="0.25">
      <c r="A175" s="3" t="s">
        <v>798</v>
      </c>
      <c r="B175" s="4" t="s">
        <v>178</v>
      </c>
      <c r="C175" s="8" t="s">
        <v>206</v>
      </c>
      <c r="D175" s="6" t="s">
        <v>207</v>
      </c>
    </row>
    <row r="176" spans="1:4" ht="75" customHeight="1" x14ac:dyDescent="0.25">
      <c r="A176" s="3" t="s">
        <v>798</v>
      </c>
      <c r="B176" s="4" t="s">
        <v>178</v>
      </c>
      <c r="C176" s="8" t="s">
        <v>206</v>
      </c>
      <c r="D176" s="6" t="s">
        <v>207</v>
      </c>
    </row>
    <row r="177" spans="1:4" ht="75" customHeight="1" x14ac:dyDescent="0.25">
      <c r="A177" s="3" t="s">
        <v>796</v>
      </c>
      <c r="B177" s="4" t="s">
        <v>178</v>
      </c>
      <c r="C177" s="8" t="s">
        <v>209</v>
      </c>
      <c r="D177" s="6" t="s">
        <v>210</v>
      </c>
    </row>
    <row r="178" spans="1:4" ht="75" customHeight="1" x14ac:dyDescent="0.25">
      <c r="A178" s="3" t="s">
        <v>797</v>
      </c>
      <c r="B178" s="4" t="s">
        <v>178</v>
      </c>
      <c r="C178" s="8" t="s">
        <v>209</v>
      </c>
      <c r="D178" s="6" t="s">
        <v>210</v>
      </c>
    </row>
    <row r="179" spans="1:4" ht="75" customHeight="1" x14ac:dyDescent="0.25">
      <c r="A179" s="3" t="s">
        <v>799</v>
      </c>
      <c r="B179" s="4" t="s">
        <v>178</v>
      </c>
      <c r="C179" s="8" t="s">
        <v>209</v>
      </c>
      <c r="D179" s="6" t="s">
        <v>210</v>
      </c>
    </row>
    <row r="180" spans="1:4" ht="75" customHeight="1" x14ac:dyDescent="0.25">
      <c r="A180" s="3" t="s">
        <v>793</v>
      </c>
      <c r="B180" s="4" t="s">
        <v>178</v>
      </c>
      <c r="C180" s="8" t="s">
        <v>212</v>
      </c>
      <c r="D180" s="6" t="s">
        <v>213</v>
      </c>
    </row>
    <row r="181" spans="1:4" ht="75" customHeight="1" x14ac:dyDescent="0.25">
      <c r="A181" s="3" t="s">
        <v>794</v>
      </c>
      <c r="B181" s="4" t="s">
        <v>178</v>
      </c>
      <c r="C181" s="8" t="s">
        <v>212</v>
      </c>
      <c r="D181" s="6" t="s">
        <v>213</v>
      </c>
    </row>
    <row r="182" spans="1:4" ht="75" customHeight="1" x14ac:dyDescent="0.25">
      <c r="A182" s="3" t="s">
        <v>795</v>
      </c>
      <c r="B182" s="4" t="s">
        <v>178</v>
      </c>
      <c r="C182" s="8" t="s">
        <v>212</v>
      </c>
      <c r="D182" s="6" t="s">
        <v>213</v>
      </c>
    </row>
    <row r="183" spans="1:4" ht="75" customHeight="1" x14ac:dyDescent="0.25">
      <c r="A183" s="3" t="s">
        <v>800</v>
      </c>
      <c r="B183" s="4" t="s">
        <v>178</v>
      </c>
      <c r="C183" s="8" t="s">
        <v>212</v>
      </c>
      <c r="D183" s="6" t="s">
        <v>213</v>
      </c>
    </row>
    <row r="184" spans="1:4" ht="75" customHeight="1" x14ac:dyDescent="0.25">
      <c r="A184" s="3" t="s">
        <v>798</v>
      </c>
      <c r="B184" s="4" t="s">
        <v>178</v>
      </c>
      <c r="C184" s="8" t="s">
        <v>212</v>
      </c>
      <c r="D184" s="6" t="s">
        <v>213</v>
      </c>
    </row>
    <row r="185" spans="1:4" ht="75" customHeight="1" x14ac:dyDescent="0.25">
      <c r="A185" s="3" t="s">
        <v>796</v>
      </c>
      <c r="B185" s="4" t="s">
        <v>178</v>
      </c>
      <c r="C185" s="8" t="s">
        <v>215</v>
      </c>
      <c r="D185" s="6" t="s">
        <v>216</v>
      </c>
    </row>
    <row r="186" spans="1:4" ht="75" customHeight="1" x14ac:dyDescent="0.25">
      <c r="A186" s="3" t="s">
        <v>795</v>
      </c>
      <c r="B186" s="4" t="s">
        <v>178</v>
      </c>
      <c r="C186" s="8" t="s">
        <v>215</v>
      </c>
      <c r="D186" s="6" t="s">
        <v>216</v>
      </c>
    </row>
    <row r="187" spans="1:4" ht="75" customHeight="1" x14ac:dyDescent="0.25">
      <c r="A187" s="3" t="s">
        <v>795</v>
      </c>
      <c r="B187" s="4" t="s">
        <v>178</v>
      </c>
      <c r="C187" s="8" t="s">
        <v>215</v>
      </c>
      <c r="D187" s="6" t="s">
        <v>216</v>
      </c>
    </row>
    <row r="188" spans="1:4" ht="75" customHeight="1" x14ac:dyDescent="0.25">
      <c r="A188" s="3" t="s">
        <v>799</v>
      </c>
      <c r="B188" s="4" t="s">
        <v>178</v>
      </c>
      <c r="C188" s="8" t="s">
        <v>215</v>
      </c>
      <c r="D188" s="6" t="s">
        <v>809</v>
      </c>
    </row>
    <row r="189" spans="1:4" ht="75" customHeight="1" x14ac:dyDescent="0.25">
      <c r="A189" s="3" t="s">
        <v>799</v>
      </c>
      <c r="B189" s="4" t="s">
        <v>178</v>
      </c>
      <c r="C189" s="8" t="s">
        <v>215</v>
      </c>
      <c r="D189" s="6" t="s">
        <v>809</v>
      </c>
    </row>
    <row r="190" spans="1:4" ht="75" customHeight="1" x14ac:dyDescent="0.25">
      <c r="A190" s="3" t="s">
        <v>798</v>
      </c>
      <c r="B190" s="4" t="s">
        <v>178</v>
      </c>
      <c r="C190" s="8" t="s">
        <v>215</v>
      </c>
      <c r="D190" s="6" t="s">
        <v>809</v>
      </c>
    </row>
    <row r="191" spans="1:4" ht="75" customHeight="1" x14ac:dyDescent="0.25">
      <c r="A191" s="3" t="s">
        <v>798</v>
      </c>
      <c r="B191" s="4" t="s">
        <v>178</v>
      </c>
      <c r="C191" s="8" t="s">
        <v>215</v>
      </c>
      <c r="D191" s="6" t="s">
        <v>809</v>
      </c>
    </row>
    <row r="192" spans="1:4" ht="75" customHeight="1" x14ac:dyDescent="0.25">
      <c r="A192" s="3" t="s">
        <v>793</v>
      </c>
      <c r="B192" s="4" t="s">
        <v>178</v>
      </c>
      <c r="C192" s="8" t="s">
        <v>215</v>
      </c>
      <c r="D192" s="6" t="s">
        <v>809</v>
      </c>
    </row>
    <row r="193" spans="1:4" ht="75" customHeight="1" x14ac:dyDescent="0.25">
      <c r="A193" s="3" t="s">
        <v>793</v>
      </c>
      <c r="B193" s="4" t="s">
        <v>178</v>
      </c>
      <c r="C193" s="8" t="s">
        <v>215</v>
      </c>
      <c r="D193" s="6" t="s">
        <v>809</v>
      </c>
    </row>
    <row r="194" spans="1:4" ht="75" customHeight="1" x14ac:dyDescent="0.25">
      <c r="A194" s="3" t="s">
        <v>793</v>
      </c>
      <c r="B194" s="4" t="s">
        <v>218</v>
      </c>
      <c r="C194" s="8" t="s">
        <v>219</v>
      </c>
      <c r="D194" s="6" t="s">
        <v>220</v>
      </c>
    </row>
    <row r="195" spans="1:4" ht="75" customHeight="1" x14ac:dyDescent="0.25">
      <c r="A195" s="3" t="s">
        <v>794</v>
      </c>
      <c r="B195" s="4" t="s">
        <v>218</v>
      </c>
      <c r="C195" s="8" t="s">
        <v>219</v>
      </c>
      <c r="D195" s="6" t="s">
        <v>810</v>
      </c>
    </row>
    <row r="196" spans="1:4" ht="75" customHeight="1" x14ac:dyDescent="0.25">
      <c r="A196" s="3" t="s">
        <v>797</v>
      </c>
      <c r="B196" s="4" t="s">
        <v>218</v>
      </c>
      <c r="C196" s="8" t="s">
        <v>219</v>
      </c>
      <c r="D196" s="6" t="s">
        <v>810</v>
      </c>
    </row>
    <row r="197" spans="1:4" ht="75" customHeight="1" x14ac:dyDescent="0.25">
      <c r="A197" s="3" t="s">
        <v>798</v>
      </c>
      <c r="B197" s="4" t="s">
        <v>218</v>
      </c>
      <c r="C197" s="8" t="s">
        <v>219</v>
      </c>
      <c r="D197" s="6" t="s">
        <v>220</v>
      </c>
    </row>
    <row r="198" spans="1:4" ht="75" customHeight="1" x14ac:dyDescent="0.25">
      <c r="A198" s="3" t="s">
        <v>794</v>
      </c>
      <c r="B198" s="4" t="s">
        <v>218</v>
      </c>
      <c r="C198" s="8" t="s">
        <v>255</v>
      </c>
      <c r="D198" s="6" t="s">
        <v>222</v>
      </c>
    </row>
    <row r="199" spans="1:4" ht="75" customHeight="1" x14ac:dyDescent="0.25">
      <c r="A199" s="3" t="s">
        <v>794</v>
      </c>
      <c r="B199" s="4" t="s">
        <v>218</v>
      </c>
      <c r="C199" s="8" t="s">
        <v>255</v>
      </c>
      <c r="D199" s="6" t="s">
        <v>811</v>
      </c>
    </row>
    <row r="200" spans="1:4" ht="75" customHeight="1" x14ac:dyDescent="0.25">
      <c r="A200" s="3" t="s">
        <v>800</v>
      </c>
      <c r="B200" s="4" t="s">
        <v>218</v>
      </c>
      <c r="C200" s="8" t="s">
        <v>255</v>
      </c>
      <c r="D200" s="6" t="s">
        <v>812</v>
      </c>
    </row>
    <row r="201" spans="1:4" ht="75" customHeight="1" x14ac:dyDescent="0.25">
      <c r="A201" s="3" t="s">
        <v>800</v>
      </c>
      <c r="B201" s="4" t="s">
        <v>218</v>
      </c>
      <c r="C201" s="8" t="s">
        <v>255</v>
      </c>
      <c r="D201" s="6" t="s">
        <v>813</v>
      </c>
    </row>
    <row r="202" spans="1:4" ht="75" customHeight="1" x14ac:dyDescent="0.25">
      <c r="A202" s="3" t="s">
        <v>793</v>
      </c>
      <c r="B202" s="4" t="s">
        <v>218</v>
      </c>
      <c r="C202" s="8" t="s">
        <v>224</v>
      </c>
      <c r="D202" s="6" t="s">
        <v>225</v>
      </c>
    </row>
    <row r="203" spans="1:4" ht="75" customHeight="1" x14ac:dyDescent="0.25">
      <c r="A203" s="3" t="s">
        <v>799</v>
      </c>
      <c r="B203" s="4" t="s">
        <v>218</v>
      </c>
      <c r="C203" s="8" t="s">
        <v>224</v>
      </c>
      <c r="D203" s="6" t="s">
        <v>225</v>
      </c>
    </row>
    <row r="204" spans="1:4" ht="75" customHeight="1" x14ac:dyDescent="0.25">
      <c r="A204" s="3" t="s">
        <v>796</v>
      </c>
      <c r="B204" s="4" t="s">
        <v>41</v>
      </c>
      <c r="C204" s="8" t="s">
        <v>227</v>
      </c>
      <c r="D204" s="6" t="s">
        <v>228</v>
      </c>
    </row>
    <row r="205" spans="1:4" ht="75" customHeight="1" x14ac:dyDescent="0.25">
      <c r="A205" s="3" t="s">
        <v>794</v>
      </c>
      <c r="B205" s="4" t="s">
        <v>41</v>
      </c>
      <c r="C205" s="8" t="s">
        <v>227</v>
      </c>
      <c r="D205" s="6" t="s">
        <v>228</v>
      </c>
    </row>
    <row r="206" spans="1:4" ht="75" customHeight="1" x14ac:dyDescent="0.25">
      <c r="A206" s="3" t="s">
        <v>799</v>
      </c>
      <c r="B206" s="4" t="s">
        <v>41</v>
      </c>
      <c r="C206" s="8" t="s">
        <v>227</v>
      </c>
      <c r="D206" s="6" t="s">
        <v>228</v>
      </c>
    </row>
    <row r="207" spans="1:4" ht="75" customHeight="1" x14ac:dyDescent="0.25">
      <c r="A207" s="3" t="s">
        <v>796</v>
      </c>
      <c r="B207" s="4" t="s">
        <v>41</v>
      </c>
      <c r="C207" s="8" t="s">
        <v>230</v>
      </c>
      <c r="D207" s="6" t="s">
        <v>228</v>
      </c>
    </row>
    <row r="208" spans="1:4" ht="75" customHeight="1" x14ac:dyDescent="0.25">
      <c r="A208" s="3" t="s">
        <v>794</v>
      </c>
      <c r="B208" s="4" t="s">
        <v>41</v>
      </c>
      <c r="C208" s="8" t="s">
        <v>230</v>
      </c>
      <c r="D208" s="6" t="s">
        <v>228</v>
      </c>
    </row>
    <row r="209" spans="1:4" ht="75" customHeight="1" x14ac:dyDescent="0.25">
      <c r="A209" s="3" t="s">
        <v>799</v>
      </c>
      <c r="B209" s="4" t="s">
        <v>41</v>
      </c>
      <c r="C209" s="8" t="s">
        <v>230</v>
      </c>
      <c r="D209" s="6" t="s">
        <v>228</v>
      </c>
    </row>
    <row r="210" spans="1:4" ht="75" customHeight="1" x14ac:dyDescent="0.25">
      <c r="A210" s="3" t="s">
        <v>796</v>
      </c>
      <c r="B210" s="4" t="s">
        <v>41</v>
      </c>
      <c r="C210" s="8" t="s">
        <v>232</v>
      </c>
      <c r="D210" s="6" t="s">
        <v>228</v>
      </c>
    </row>
    <row r="211" spans="1:4" ht="75" customHeight="1" x14ac:dyDescent="0.25">
      <c r="A211" s="3" t="s">
        <v>794</v>
      </c>
      <c r="B211" s="4" t="s">
        <v>41</v>
      </c>
      <c r="C211" s="8" t="s">
        <v>232</v>
      </c>
      <c r="D211" s="6" t="s">
        <v>228</v>
      </c>
    </row>
    <row r="212" spans="1:4" ht="75" customHeight="1" x14ac:dyDescent="0.25">
      <c r="A212" s="3" t="s">
        <v>799</v>
      </c>
      <c r="B212" s="4" t="s">
        <v>41</v>
      </c>
      <c r="C212" s="8" t="s">
        <v>232</v>
      </c>
      <c r="D212" s="6" t="s">
        <v>228</v>
      </c>
    </row>
    <row r="213" spans="1:4" ht="75" customHeight="1" x14ac:dyDescent="0.25">
      <c r="A213" s="3" t="s">
        <v>796</v>
      </c>
      <c r="B213" s="4" t="s">
        <v>41</v>
      </c>
      <c r="C213" s="8" t="s">
        <v>234</v>
      </c>
      <c r="D213" s="6" t="s">
        <v>228</v>
      </c>
    </row>
    <row r="214" spans="1:4" ht="75" customHeight="1" x14ac:dyDescent="0.25">
      <c r="A214" s="3" t="s">
        <v>799</v>
      </c>
      <c r="B214" s="4" t="s">
        <v>41</v>
      </c>
      <c r="C214" s="8" t="s">
        <v>234</v>
      </c>
      <c r="D214" s="6" t="s">
        <v>228</v>
      </c>
    </row>
    <row r="215" spans="1:4" ht="75" customHeight="1" x14ac:dyDescent="0.25">
      <c r="A215" s="3" t="s">
        <v>796</v>
      </c>
      <c r="B215" s="4" t="s">
        <v>41</v>
      </c>
      <c r="C215" s="8" t="s">
        <v>236</v>
      </c>
      <c r="D215" s="6" t="s">
        <v>228</v>
      </c>
    </row>
    <row r="216" spans="1:4" ht="75" customHeight="1" x14ac:dyDescent="0.25">
      <c r="A216" s="3" t="s">
        <v>794</v>
      </c>
      <c r="B216" s="4" t="s">
        <v>41</v>
      </c>
      <c r="C216" s="8" t="s">
        <v>236</v>
      </c>
      <c r="D216" s="6" t="s">
        <v>228</v>
      </c>
    </row>
    <row r="217" spans="1:4" ht="75" customHeight="1" x14ac:dyDescent="0.25">
      <c r="A217" s="3" t="s">
        <v>799</v>
      </c>
      <c r="B217" s="4" t="s">
        <v>41</v>
      </c>
      <c r="C217" s="8" t="s">
        <v>236</v>
      </c>
      <c r="D217" s="6" t="s">
        <v>228</v>
      </c>
    </row>
    <row r="218" spans="1:4" ht="75" customHeight="1" x14ac:dyDescent="0.25">
      <c r="A218" s="3" t="s">
        <v>796</v>
      </c>
      <c r="B218" s="4" t="s">
        <v>41</v>
      </c>
      <c r="C218" s="8" t="s">
        <v>238</v>
      </c>
      <c r="D218" s="6" t="s">
        <v>228</v>
      </c>
    </row>
    <row r="219" spans="1:4" ht="75" customHeight="1" x14ac:dyDescent="0.25">
      <c r="A219" s="3" t="s">
        <v>794</v>
      </c>
      <c r="B219" s="4" t="s">
        <v>41</v>
      </c>
      <c r="C219" s="8" t="s">
        <v>238</v>
      </c>
      <c r="D219" s="6" t="s">
        <v>228</v>
      </c>
    </row>
    <row r="220" spans="1:4" ht="75" customHeight="1" x14ac:dyDescent="0.25">
      <c r="A220" s="3" t="s">
        <v>799</v>
      </c>
      <c r="B220" s="4" t="s">
        <v>41</v>
      </c>
      <c r="C220" s="8" t="s">
        <v>238</v>
      </c>
      <c r="D220" s="6" t="s">
        <v>228</v>
      </c>
    </row>
    <row r="221" spans="1:4" ht="75" customHeight="1" x14ac:dyDescent="0.25">
      <c r="A221" s="3" t="s">
        <v>796</v>
      </c>
      <c r="B221" s="4" t="s">
        <v>41</v>
      </c>
      <c r="C221" s="8" t="s">
        <v>240</v>
      </c>
      <c r="D221" s="6" t="s">
        <v>228</v>
      </c>
    </row>
    <row r="222" spans="1:4" ht="75" customHeight="1" x14ac:dyDescent="0.25">
      <c r="A222" s="3" t="s">
        <v>794</v>
      </c>
      <c r="B222" s="4" t="s">
        <v>41</v>
      </c>
      <c r="C222" s="8" t="s">
        <v>240</v>
      </c>
      <c r="D222" s="6" t="s">
        <v>228</v>
      </c>
    </row>
    <row r="223" spans="1:4" ht="75" customHeight="1" x14ac:dyDescent="0.25">
      <c r="A223" s="3" t="s">
        <v>799</v>
      </c>
      <c r="B223" s="4" t="s">
        <v>41</v>
      </c>
      <c r="C223" s="8" t="s">
        <v>240</v>
      </c>
      <c r="D223" s="6" t="s">
        <v>228</v>
      </c>
    </row>
    <row r="224" spans="1:4" ht="75" customHeight="1" x14ac:dyDescent="0.25">
      <c r="A224" s="3" t="s">
        <v>796</v>
      </c>
      <c r="B224" s="4" t="s">
        <v>41</v>
      </c>
      <c r="C224" s="8" t="s">
        <v>242</v>
      </c>
      <c r="D224" s="6" t="s">
        <v>228</v>
      </c>
    </row>
    <row r="225" spans="1:4" ht="75" customHeight="1" x14ac:dyDescent="0.25">
      <c r="A225" s="3" t="s">
        <v>794</v>
      </c>
      <c r="B225" s="4" t="s">
        <v>41</v>
      </c>
      <c r="C225" s="8" t="s">
        <v>242</v>
      </c>
      <c r="D225" s="6" t="s">
        <v>228</v>
      </c>
    </row>
    <row r="226" spans="1:4" ht="75" customHeight="1" x14ac:dyDescent="0.25">
      <c r="A226" s="3" t="s">
        <v>799</v>
      </c>
      <c r="B226" s="4" t="s">
        <v>41</v>
      </c>
      <c r="C226" s="8" t="s">
        <v>242</v>
      </c>
      <c r="D226" s="6" t="s">
        <v>228</v>
      </c>
    </row>
    <row r="227" spans="1:4" ht="75" customHeight="1" x14ac:dyDescent="0.25">
      <c r="A227" s="3" t="s">
        <v>796</v>
      </c>
      <c r="B227" s="4" t="s">
        <v>41</v>
      </c>
      <c r="C227" s="8" t="s">
        <v>244</v>
      </c>
      <c r="D227" s="6" t="s">
        <v>228</v>
      </c>
    </row>
    <row r="228" spans="1:4" ht="75" customHeight="1" x14ac:dyDescent="0.25">
      <c r="A228" s="3" t="s">
        <v>794</v>
      </c>
      <c r="B228" s="4" t="s">
        <v>41</v>
      </c>
      <c r="C228" s="8" t="s">
        <v>244</v>
      </c>
      <c r="D228" s="6" t="s">
        <v>228</v>
      </c>
    </row>
    <row r="229" spans="1:4" ht="75" customHeight="1" x14ac:dyDescent="0.25">
      <c r="A229" s="3" t="s">
        <v>799</v>
      </c>
      <c r="B229" s="4" t="s">
        <v>41</v>
      </c>
      <c r="C229" s="8" t="s">
        <v>244</v>
      </c>
      <c r="D229" s="6" t="s">
        <v>228</v>
      </c>
    </row>
    <row r="230" spans="1:4" ht="75" customHeight="1" x14ac:dyDescent="0.25">
      <c r="A230" s="3" t="s">
        <v>796</v>
      </c>
      <c r="B230" s="4" t="s">
        <v>41</v>
      </c>
      <c r="C230" s="8" t="s">
        <v>246</v>
      </c>
      <c r="D230" s="6" t="s">
        <v>228</v>
      </c>
    </row>
    <row r="231" spans="1:4" ht="75" customHeight="1" x14ac:dyDescent="0.25">
      <c r="A231" s="3" t="s">
        <v>794</v>
      </c>
      <c r="B231" s="4" t="s">
        <v>41</v>
      </c>
      <c r="C231" s="8" t="s">
        <v>246</v>
      </c>
      <c r="D231" s="6" t="s">
        <v>228</v>
      </c>
    </row>
    <row r="232" spans="1:4" ht="75" customHeight="1" x14ac:dyDescent="0.25">
      <c r="A232" s="3" t="s">
        <v>799</v>
      </c>
      <c r="B232" s="4" t="s">
        <v>41</v>
      </c>
      <c r="C232" s="8" t="s">
        <v>246</v>
      </c>
      <c r="D232" s="6" t="s">
        <v>228</v>
      </c>
    </row>
    <row r="233" spans="1:4" ht="75" customHeight="1" x14ac:dyDescent="0.25">
      <c r="A233" s="3" t="s">
        <v>796</v>
      </c>
      <c r="B233" s="4" t="s">
        <v>248</v>
      </c>
      <c r="C233" s="8" t="s">
        <v>249</v>
      </c>
      <c r="D233" s="6" t="s">
        <v>250</v>
      </c>
    </row>
    <row r="234" spans="1:4" ht="75" customHeight="1" x14ac:dyDescent="0.25">
      <c r="A234" s="3" t="s">
        <v>796</v>
      </c>
      <c r="B234" s="4" t="s">
        <v>248</v>
      </c>
      <c r="C234" s="8" t="s">
        <v>252</v>
      </c>
      <c r="D234" s="6" t="s">
        <v>253</v>
      </c>
    </row>
    <row r="235" spans="1:4" ht="75" customHeight="1" x14ac:dyDescent="0.25">
      <c r="A235" s="3" t="s">
        <v>799</v>
      </c>
      <c r="B235" s="4" t="s">
        <v>248</v>
      </c>
      <c r="C235" s="8" t="s">
        <v>252</v>
      </c>
      <c r="D235" s="6" t="s">
        <v>253</v>
      </c>
    </row>
    <row r="236" spans="1:4" ht="75" customHeight="1" x14ac:dyDescent="0.25">
      <c r="A236" s="3" t="s">
        <v>794</v>
      </c>
      <c r="B236" s="4" t="s">
        <v>248</v>
      </c>
      <c r="C236" s="8" t="s">
        <v>257</v>
      </c>
      <c r="D236" s="6" t="s">
        <v>258</v>
      </c>
    </row>
    <row r="237" spans="1:4" ht="75" customHeight="1" x14ac:dyDescent="0.25">
      <c r="A237" s="3" t="s">
        <v>795</v>
      </c>
      <c r="B237" s="4" t="s">
        <v>248</v>
      </c>
      <c r="C237" s="8" t="s">
        <v>257</v>
      </c>
      <c r="D237" s="6" t="s">
        <v>258</v>
      </c>
    </row>
    <row r="238" spans="1:4" ht="75" customHeight="1" x14ac:dyDescent="0.25">
      <c r="A238" s="3" t="s">
        <v>796</v>
      </c>
      <c r="B238" s="4" t="s">
        <v>248</v>
      </c>
      <c r="C238" s="8" t="s">
        <v>260</v>
      </c>
      <c r="D238" s="6" t="s">
        <v>261</v>
      </c>
    </row>
    <row r="239" spans="1:4" ht="75" customHeight="1" x14ac:dyDescent="0.25">
      <c r="A239" s="3" t="s">
        <v>798</v>
      </c>
      <c r="B239" s="4" t="s">
        <v>248</v>
      </c>
      <c r="C239" s="8" t="s">
        <v>260</v>
      </c>
      <c r="D239" s="6" t="s">
        <v>261</v>
      </c>
    </row>
    <row r="240" spans="1:4" ht="75" customHeight="1" x14ac:dyDescent="0.25">
      <c r="A240" s="3" t="s">
        <v>794</v>
      </c>
      <c r="B240" s="4" t="s">
        <v>248</v>
      </c>
      <c r="C240" s="8" t="s">
        <v>263</v>
      </c>
      <c r="D240" s="6" t="s">
        <v>264</v>
      </c>
    </row>
    <row r="241" spans="1:4" ht="75" customHeight="1" x14ac:dyDescent="0.25">
      <c r="A241" s="3" t="s">
        <v>797</v>
      </c>
      <c r="B241" s="4" t="s">
        <v>248</v>
      </c>
      <c r="C241" s="8" t="s">
        <v>263</v>
      </c>
      <c r="D241" s="6" t="s">
        <v>264</v>
      </c>
    </row>
    <row r="242" spans="1:4" ht="75" customHeight="1" x14ac:dyDescent="0.25">
      <c r="A242" s="3" t="s">
        <v>795</v>
      </c>
      <c r="B242" s="4" t="s">
        <v>248</v>
      </c>
      <c r="C242" s="8" t="s">
        <v>266</v>
      </c>
      <c r="D242" s="6" t="s">
        <v>267</v>
      </c>
    </row>
    <row r="243" spans="1:4" ht="75" customHeight="1" x14ac:dyDescent="0.25">
      <c r="A243" s="3" t="s">
        <v>795</v>
      </c>
      <c r="B243" s="4" t="s">
        <v>248</v>
      </c>
      <c r="C243" s="8" t="s">
        <v>269</v>
      </c>
      <c r="D243" s="6" t="s">
        <v>270</v>
      </c>
    </row>
    <row r="244" spans="1:4" ht="75" customHeight="1" x14ac:dyDescent="0.25">
      <c r="A244" s="3" t="s">
        <v>795</v>
      </c>
      <c r="B244" s="4" t="s">
        <v>272</v>
      </c>
      <c r="C244" s="8" t="s">
        <v>273</v>
      </c>
      <c r="D244" s="6" t="s">
        <v>274</v>
      </c>
    </row>
    <row r="245" spans="1:4" ht="75" customHeight="1" x14ac:dyDescent="0.25">
      <c r="A245" s="3" t="s">
        <v>799</v>
      </c>
      <c r="B245" s="4" t="s">
        <v>272</v>
      </c>
      <c r="C245" s="8" t="s">
        <v>273</v>
      </c>
      <c r="D245" s="6" t="s">
        <v>274</v>
      </c>
    </row>
    <row r="246" spans="1:4" ht="75" customHeight="1" x14ac:dyDescent="0.25">
      <c r="A246" s="3" t="s">
        <v>798</v>
      </c>
      <c r="B246" s="4" t="s">
        <v>272</v>
      </c>
      <c r="C246" s="8" t="s">
        <v>273</v>
      </c>
      <c r="D246" s="6" t="s">
        <v>274</v>
      </c>
    </row>
    <row r="247" spans="1:4" ht="75" customHeight="1" x14ac:dyDescent="0.25">
      <c r="A247" s="3" t="s">
        <v>794</v>
      </c>
      <c r="B247" s="4" t="s">
        <v>272</v>
      </c>
      <c r="C247" s="8" t="s">
        <v>276</v>
      </c>
      <c r="D247" s="6" t="s">
        <v>277</v>
      </c>
    </row>
    <row r="248" spans="1:4" ht="75" customHeight="1" x14ac:dyDescent="0.25">
      <c r="A248" s="3" t="s">
        <v>797</v>
      </c>
      <c r="B248" s="4" t="s">
        <v>272</v>
      </c>
      <c r="C248" s="8" t="s">
        <v>276</v>
      </c>
      <c r="D248" s="6" t="s">
        <v>277</v>
      </c>
    </row>
    <row r="249" spans="1:4" ht="75" customHeight="1" x14ac:dyDescent="0.25">
      <c r="A249" s="3" t="s">
        <v>799</v>
      </c>
      <c r="B249" s="4" t="s">
        <v>272</v>
      </c>
      <c r="C249" s="8" t="s">
        <v>279</v>
      </c>
      <c r="D249" s="6" t="s">
        <v>280</v>
      </c>
    </row>
    <row r="250" spans="1:4" ht="75" customHeight="1" x14ac:dyDescent="0.25">
      <c r="A250" s="3" t="s">
        <v>798</v>
      </c>
      <c r="B250" s="4" t="s">
        <v>272</v>
      </c>
      <c r="C250" s="8" t="s">
        <v>279</v>
      </c>
      <c r="D250" s="6" t="s">
        <v>280</v>
      </c>
    </row>
    <row r="251" spans="1:4" ht="75" customHeight="1" x14ac:dyDescent="0.25">
      <c r="A251" s="3" t="s">
        <v>794</v>
      </c>
      <c r="B251" s="4" t="s">
        <v>272</v>
      </c>
      <c r="C251" s="8" t="s">
        <v>282</v>
      </c>
      <c r="D251" s="6" t="s">
        <v>283</v>
      </c>
    </row>
    <row r="252" spans="1:4" ht="75" customHeight="1" x14ac:dyDescent="0.25">
      <c r="A252" s="3" t="s">
        <v>795</v>
      </c>
      <c r="B252" s="4" t="s">
        <v>272</v>
      </c>
      <c r="C252" s="8" t="s">
        <v>282</v>
      </c>
      <c r="D252" s="6" t="s">
        <v>283</v>
      </c>
    </row>
    <row r="253" spans="1:4" ht="75" customHeight="1" x14ac:dyDescent="0.25">
      <c r="A253" s="3" t="s">
        <v>799</v>
      </c>
      <c r="B253" s="4" t="s">
        <v>272</v>
      </c>
      <c r="C253" s="8" t="s">
        <v>282</v>
      </c>
      <c r="D253" s="6" t="s">
        <v>283</v>
      </c>
    </row>
    <row r="254" spans="1:4" ht="75" customHeight="1" x14ac:dyDescent="0.25">
      <c r="A254" s="3" t="s">
        <v>798</v>
      </c>
      <c r="B254" s="4" t="s">
        <v>272</v>
      </c>
      <c r="C254" s="8" t="s">
        <v>282</v>
      </c>
      <c r="D254" s="6" t="s">
        <v>283</v>
      </c>
    </row>
    <row r="255" spans="1:4" ht="75" customHeight="1" x14ac:dyDescent="0.25">
      <c r="A255" s="3" t="s">
        <v>796</v>
      </c>
      <c r="B255" s="4" t="s">
        <v>272</v>
      </c>
      <c r="C255" s="8" t="s">
        <v>285</v>
      </c>
      <c r="D255" s="6" t="s">
        <v>286</v>
      </c>
    </row>
    <row r="256" spans="1:4" ht="75" customHeight="1" x14ac:dyDescent="0.25">
      <c r="A256" s="3" t="s">
        <v>794</v>
      </c>
      <c r="B256" s="4" t="s">
        <v>272</v>
      </c>
      <c r="C256" s="8" t="s">
        <v>285</v>
      </c>
      <c r="D256" s="6" t="s">
        <v>286</v>
      </c>
    </row>
    <row r="257" spans="1:4" ht="75" customHeight="1" x14ac:dyDescent="0.25">
      <c r="A257" s="3" t="s">
        <v>797</v>
      </c>
      <c r="B257" s="4" t="s">
        <v>272</v>
      </c>
      <c r="C257" s="8" t="s">
        <v>285</v>
      </c>
      <c r="D257" s="6" t="s">
        <v>286</v>
      </c>
    </row>
    <row r="258" spans="1:4" ht="75" customHeight="1" x14ac:dyDescent="0.25">
      <c r="A258" s="3" t="s">
        <v>798</v>
      </c>
      <c r="B258" s="4" t="s">
        <v>272</v>
      </c>
      <c r="C258" s="8" t="s">
        <v>285</v>
      </c>
      <c r="D258" s="6" t="s">
        <v>286</v>
      </c>
    </row>
    <row r="259" spans="1:4" ht="75" customHeight="1" x14ac:dyDescent="0.25">
      <c r="A259" s="3" t="s">
        <v>793</v>
      </c>
      <c r="B259" s="4" t="s">
        <v>272</v>
      </c>
      <c r="C259" s="8" t="s">
        <v>288</v>
      </c>
      <c r="D259" s="6" t="s">
        <v>289</v>
      </c>
    </row>
    <row r="260" spans="1:4" ht="75" customHeight="1" x14ac:dyDescent="0.25">
      <c r="A260" s="3" t="s">
        <v>793</v>
      </c>
      <c r="B260" s="4" t="s">
        <v>272</v>
      </c>
      <c r="C260" s="8" t="s">
        <v>288</v>
      </c>
      <c r="D260" s="6" t="s">
        <v>289</v>
      </c>
    </row>
    <row r="261" spans="1:4" ht="75" customHeight="1" x14ac:dyDescent="0.25">
      <c r="A261" s="3" t="s">
        <v>795</v>
      </c>
      <c r="B261" s="4" t="s">
        <v>272</v>
      </c>
      <c r="C261" s="8" t="s">
        <v>288</v>
      </c>
      <c r="D261" s="6" t="s">
        <v>289</v>
      </c>
    </row>
    <row r="262" spans="1:4" ht="75" customHeight="1" x14ac:dyDescent="0.25">
      <c r="A262" s="3" t="s">
        <v>795</v>
      </c>
      <c r="B262" s="4" t="s">
        <v>272</v>
      </c>
      <c r="C262" s="8" t="s">
        <v>288</v>
      </c>
      <c r="D262" s="6" t="s">
        <v>289</v>
      </c>
    </row>
    <row r="263" spans="1:4" ht="75" customHeight="1" x14ac:dyDescent="0.25">
      <c r="A263" s="3" t="s">
        <v>797</v>
      </c>
      <c r="B263" s="4" t="s">
        <v>272</v>
      </c>
      <c r="C263" s="8" t="s">
        <v>288</v>
      </c>
      <c r="D263" s="6" t="s">
        <v>289</v>
      </c>
    </row>
    <row r="264" spans="1:4" ht="75" customHeight="1" x14ac:dyDescent="0.25">
      <c r="A264" s="3" t="s">
        <v>797</v>
      </c>
      <c r="B264" s="4" t="s">
        <v>272</v>
      </c>
      <c r="C264" s="8" t="s">
        <v>288</v>
      </c>
      <c r="D264" s="6" t="s">
        <v>289</v>
      </c>
    </row>
    <row r="265" spans="1:4" ht="75" customHeight="1" x14ac:dyDescent="0.25">
      <c r="A265" s="3" t="s">
        <v>800</v>
      </c>
      <c r="B265" s="4" t="s">
        <v>272</v>
      </c>
      <c r="C265" s="8" t="s">
        <v>288</v>
      </c>
      <c r="D265" s="6" t="s">
        <v>289</v>
      </c>
    </row>
    <row r="266" spans="1:4" ht="75" customHeight="1" x14ac:dyDescent="0.25">
      <c r="A266" s="3" t="s">
        <v>800</v>
      </c>
      <c r="B266" s="4" t="s">
        <v>272</v>
      </c>
      <c r="C266" s="8" t="s">
        <v>288</v>
      </c>
      <c r="D266" s="6" t="s">
        <v>289</v>
      </c>
    </row>
    <row r="267" spans="1:4" ht="75" customHeight="1" x14ac:dyDescent="0.25">
      <c r="A267" s="3" t="s">
        <v>799</v>
      </c>
      <c r="B267" s="4" t="s">
        <v>272</v>
      </c>
      <c r="C267" s="8" t="s">
        <v>288</v>
      </c>
      <c r="D267" s="6" t="s">
        <v>289</v>
      </c>
    </row>
    <row r="268" spans="1:4" ht="75" customHeight="1" x14ac:dyDescent="0.25">
      <c r="A268" s="3" t="s">
        <v>799</v>
      </c>
      <c r="B268" s="4" t="s">
        <v>272</v>
      </c>
      <c r="C268" s="8" t="s">
        <v>288</v>
      </c>
      <c r="D268" s="6" t="s">
        <v>289</v>
      </c>
    </row>
    <row r="269" spans="1:4" ht="75" customHeight="1" x14ac:dyDescent="0.25">
      <c r="A269" s="3" t="s">
        <v>796</v>
      </c>
      <c r="B269" s="4" t="s">
        <v>272</v>
      </c>
      <c r="C269" s="8" t="s">
        <v>291</v>
      </c>
      <c r="D269" s="6" t="s">
        <v>292</v>
      </c>
    </row>
    <row r="270" spans="1:4" ht="75" customHeight="1" x14ac:dyDescent="0.25">
      <c r="A270" s="3" t="s">
        <v>794</v>
      </c>
      <c r="B270" s="4" t="s">
        <v>272</v>
      </c>
      <c r="C270" s="8" t="s">
        <v>291</v>
      </c>
      <c r="D270" s="6" t="s">
        <v>292</v>
      </c>
    </row>
    <row r="271" spans="1:4" ht="75" customHeight="1" x14ac:dyDescent="0.25">
      <c r="A271" s="3" t="s">
        <v>799</v>
      </c>
      <c r="B271" s="4" t="s">
        <v>272</v>
      </c>
      <c r="C271" s="8" t="s">
        <v>291</v>
      </c>
      <c r="D271" s="6" t="s">
        <v>292</v>
      </c>
    </row>
    <row r="272" spans="1:4" ht="75" customHeight="1" x14ac:dyDescent="0.25">
      <c r="A272" s="3" t="s">
        <v>793</v>
      </c>
      <c r="B272" s="4" t="s">
        <v>272</v>
      </c>
      <c r="C272" s="8" t="s">
        <v>294</v>
      </c>
      <c r="D272" s="6" t="s">
        <v>295</v>
      </c>
    </row>
    <row r="273" spans="1:4" ht="75" customHeight="1" x14ac:dyDescent="0.25">
      <c r="A273" s="3" t="s">
        <v>793</v>
      </c>
      <c r="B273" s="4" t="s">
        <v>272</v>
      </c>
      <c r="C273" s="8" t="s">
        <v>294</v>
      </c>
      <c r="D273" s="6" t="s">
        <v>295</v>
      </c>
    </row>
    <row r="274" spans="1:4" ht="75" customHeight="1" x14ac:dyDescent="0.25">
      <c r="A274" s="3" t="s">
        <v>796</v>
      </c>
      <c r="B274" s="4" t="s">
        <v>272</v>
      </c>
      <c r="C274" s="8" t="s">
        <v>294</v>
      </c>
      <c r="D274" s="6" t="s">
        <v>295</v>
      </c>
    </row>
    <row r="275" spans="1:4" ht="75" customHeight="1" x14ac:dyDescent="0.25">
      <c r="A275" s="3" t="s">
        <v>796</v>
      </c>
      <c r="B275" s="4" t="s">
        <v>272</v>
      </c>
      <c r="C275" s="8" t="s">
        <v>294</v>
      </c>
      <c r="D275" s="6" t="s">
        <v>295</v>
      </c>
    </row>
    <row r="276" spans="1:4" ht="75" customHeight="1" x14ac:dyDescent="0.25">
      <c r="A276" s="3" t="s">
        <v>800</v>
      </c>
      <c r="B276" s="4" t="s">
        <v>272</v>
      </c>
      <c r="C276" s="8" t="s">
        <v>294</v>
      </c>
      <c r="D276" s="6" t="s">
        <v>295</v>
      </c>
    </row>
    <row r="277" spans="1:4" ht="75" customHeight="1" x14ac:dyDescent="0.25">
      <c r="A277" s="3" t="s">
        <v>800</v>
      </c>
      <c r="B277" s="4" t="s">
        <v>272</v>
      </c>
      <c r="C277" s="8" t="s">
        <v>294</v>
      </c>
      <c r="D277" s="6" t="s">
        <v>295</v>
      </c>
    </row>
    <row r="278" spans="1:4" ht="75" customHeight="1" x14ac:dyDescent="0.25">
      <c r="A278" s="3" t="s">
        <v>798</v>
      </c>
      <c r="B278" s="4" t="s">
        <v>272</v>
      </c>
      <c r="C278" s="8" t="s">
        <v>294</v>
      </c>
      <c r="D278" s="6" t="s">
        <v>295</v>
      </c>
    </row>
    <row r="279" spans="1:4" ht="75" customHeight="1" x14ac:dyDescent="0.25">
      <c r="A279" s="3" t="s">
        <v>798</v>
      </c>
      <c r="B279" s="4" t="s">
        <v>272</v>
      </c>
      <c r="C279" s="8" t="s">
        <v>294</v>
      </c>
      <c r="D279" s="6" t="s">
        <v>295</v>
      </c>
    </row>
    <row r="280" spans="1:4" ht="75" customHeight="1" x14ac:dyDescent="0.25">
      <c r="A280" s="3" t="s">
        <v>796</v>
      </c>
      <c r="B280" s="4" t="s">
        <v>272</v>
      </c>
      <c r="C280" s="8" t="s">
        <v>297</v>
      </c>
      <c r="D280" s="6" t="s">
        <v>298</v>
      </c>
    </row>
    <row r="281" spans="1:4" ht="75" customHeight="1" x14ac:dyDescent="0.25">
      <c r="A281" s="3" t="s">
        <v>794</v>
      </c>
      <c r="B281" s="4" t="s">
        <v>272</v>
      </c>
      <c r="C281" s="8" t="s">
        <v>297</v>
      </c>
      <c r="D281" s="6" t="s">
        <v>298</v>
      </c>
    </row>
    <row r="282" spans="1:4" ht="75" customHeight="1" x14ac:dyDescent="0.25">
      <c r="A282" s="3" t="s">
        <v>795</v>
      </c>
      <c r="B282" s="4" t="s">
        <v>272</v>
      </c>
      <c r="C282" s="8" t="s">
        <v>297</v>
      </c>
      <c r="D282" s="6" t="s">
        <v>298</v>
      </c>
    </row>
    <row r="283" spans="1:4" ht="75" customHeight="1" x14ac:dyDescent="0.25">
      <c r="A283" s="3" t="s">
        <v>799</v>
      </c>
      <c r="B283" s="4" t="s">
        <v>272</v>
      </c>
      <c r="C283" s="8" t="s">
        <v>297</v>
      </c>
      <c r="D283" s="6" t="s">
        <v>298</v>
      </c>
    </row>
    <row r="284" spans="1:4" ht="75" customHeight="1" x14ac:dyDescent="0.25">
      <c r="A284" s="3" t="s">
        <v>798</v>
      </c>
      <c r="B284" s="4" t="s">
        <v>272</v>
      </c>
      <c r="C284" s="8" t="s">
        <v>297</v>
      </c>
      <c r="D284" s="6" t="s">
        <v>298</v>
      </c>
    </row>
    <row r="285" spans="1:4" ht="75" customHeight="1" x14ac:dyDescent="0.25">
      <c r="A285" s="3" t="s">
        <v>796</v>
      </c>
      <c r="B285" s="4" t="s">
        <v>272</v>
      </c>
      <c r="C285" s="8" t="s">
        <v>300</v>
      </c>
      <c r="D285" s="6" t="s">
        <v>301</v>
      </c>
    </row>
    <row r="286" spans="1:4" ht="75" customHeight="1" x14ac:dyDescent="0.25">
      <c r="A286" s="3" t="s">
        <v>797</v>
      </c>
      <c r="B286" s="4" t="s">
        <v>272</v>
      </c>
      <c r="C286" s="8" t="s">
        <v>300</v>
      </c>
      <c r="D286" s="6" t="s">
        <v>301</v>
      </c>
    </row>
    <row r="287" spans="1:4" ht="75" customHeight="1" x14ac:dyDescent="0.25">
      <c r="A287" s="3" t="s">
        <v>795</v>
      </c>
      <c r="B287" s="4" t="s">
        <v>272</v>
      </c>
      <c r="C287" s="8" t="s">
        <v>303</v>
      </c>
      <c r="D287" s="6" t="s">
        <v>304</v>
      </c>
    </row>
    <row r="288" spans="1:4" ht="75" customHeight="1" x14ac:dyDescent="0.25">
      <c r="A288" s="3" t="s">
        <v>800</v>
      </c>
      <c r="B288" s="4" t="s">
        <v>272</v>
      </c>
      <c r="C288" s="8" t="s">
        <v>303</v>
      </c>
      <c r="D288" s="6" t="s">
        <v>304</v>
      </c>
    </row>
    <row r="289" spans="1:4" ht="75" customHeight="1" x14ac:dyDescent="0.25">
      <c r="A289" s="3" t="s">
        <v>799</v>
      </c>
      <c r="B289" s="4" t="s">
        <v>272</v>
      </c>
      <c r="C289" s="8" t="s">
        <v>303</v>
      </c>
      <c r="D289" s="6" t="s">
        <v>304</v>
      </c>
    </row>
    <row r="290" spans="1:4" ht="75" customHeight="1" x14ac:dyDescent="0.25">
      <c r="A290" s="3" t="s">
        <v>796</v>
      </c>
      <c r="B290" s="4" t="s">
        <v>272</v>
      </c>
      <c r="C290" s="8" t="s">
        <v>306</v>
      </c>
      <c r="D290" s="6" t="s">
        <v>307</v>
      </c>
    </row>
    <row r="291" spans="1:4" ht="75" customHeight="1" x14ac:dyDescent="0.25">
      <c r="A291" s="3" t="s">
        <v>796</v>
      </c>
      <c r="B291" s="4" t="s">
        <v>309</v>
      </c>
      <c r="C291" s="8" t="s">
        <v>310</v>
      </c>
      <c r="D291" s="6" t="s">
        <v>311</v>
      </c>
    </row>
    <row r="292" spans="1:4" ht="75" customHeight="1" x14ac:dyDescent="0.25">
      <c r="A292" s="3" t="s">
        <v>797</v>
      </c>
      <c r="B292" s="4" t="s">
        <v>309</v>
      </c>
      <c r="C292" s="8" t="s">
        <v>310</v>
      </c>
      <c r="D292" s="6" t="s">
        <v>311</v>
      </c>
    </row>
    <row r="293" spans="1:4" ht="75" customHeight="1" x14ac:dyDescent="0.25">
      <c r="A293" s="3" t="s">
        <v>798</v>
      </c>
      <c r="B293" s="4" t="s">
        <v>309</v>
      </c>
      <c r="C293" s="8" t="s">
        <v>310</v>
      </c>
      <c r="D293" s="6" t="s">
        <v>814</v>
      </c>
    </row>
    <row r="294" spans="1:4" ht="75" customHeight="1" x14ac:dyDescent="0.25">
      <c r="A294" s="3" t="s">
        <v>797</v>
      </c>
      <c r="B294" s="4" t="s">
        <v>309</v>
      </c>
      <c r="C294" s="8" t="s">
        <v>313</v>
      </c>
      <c r="D294" s="6" t="s">
        <v>314</v>
      </c>
    </row>
    <row r="295" spans="1:4" ht="75" customHeight="1" x14ac:dyDescent="0.25">
      <c r="A295" s="3" t="s">
        <v>800</v>
      </c>
      <c r="B295" s="4" t="s">
        <v>309</v>
      </c>
      <c r="C295" s="8" t="s">
        <v>313</v>
      </c>
      <c r="D295" s="6" t="s">
        <v>314</v>
      </c>
    </row>
    <row r="296" spans="1:4" ht="75" customHeight="1" x14ac:dyDescent="0.25">
      <c r="A296" s="3" t="s">
        <v>798</v>
      </c>
      <c r="B296" s="4" t="s">
        <v>309</v>
      </c>
      <c r="C296" s="8" t="s">
        <v>313</v>
      </c>
      <c r="D296" s="6" t="s">
        <v>314</v>
      </c>
    </row>
    <row r="297" spans="1:4" ht="75" customHeight="1" x14ac:dyDescent="0.25">
      <c r="A297" s="3" t="s">
        <v>793</v>
      </c>
      <c r="B297" s="4" t="s">
        <v>309</v>
      </c>
      <c r="C297" s="8" t="s">
        <v>316</v>
      </c>
      <c r="D297" s="6" t="s">
        <v>317</v>
      </c>
    </row>
    <row r="298" spans="1:4" ht="75" customHeight="1" x14ac:dyDescent="0.25">
      <c r="A298" s="3" t="s">
        <v>796</v>
      </c>
      <c r="B298" s="4" t="s">
        <v>309</v>
      </c>
      <c r="C298" s="8" t="s">
        <v>316</v>
      </c>
      <c r="D298" s="6" t="s">
        <v>317</v>
      </c>
    </row>
    <row r="299" spans="1:4" ht="75" customHeight="1" x14ac:dyDescent="0.25">
      <c r="A299" s="3" t="s">
        <v>800</v>
      </c>
      <c r="B299" s="4" t="s">
        <v>309</v>
      </c>
      <c r="C299" s="8" t="s">
        <v>316</v>
      </c>
      <c r="D299" s="6" t="s">
        <v>317</v>
      </c>
    </row>
    <row r="300" spans="1:4" ht="75" customHeight="1" x14ac:dyDescent="0.25">
      <c r="A300" s="3" t="s">
        <v>796</v>
      </c>
      <c r="B300" s="4" t="s">
        <v>309</v>
      </c>
      <c r="C300" s="8" t="s">
        <v>319</v>
      </c>
      <c r="D300" s="6" t="s">
        <v>320</v>
      </c>
    </row>
    <row r="301" spans="1:4" ht="75" customHeight="1" x14ac:dyDescent="0.25">
      <c r="A301" s="3" t="s">
        <v>794</v>
      </c>
      <c r="B301" s="4" t="s">
        <v>309</v>
      </c>
      <c r="C301" s="8" t="s">
        <v>319</v>
      </c>
      <c r="D301" s="6" t="s">
        <v>320</v>
      </c>
    </row>
    <row r="302" spans="1:4" ht="75" customHeight="1" x14ac:dyDescent="0.25">
      <c r="A302" s="3" t="s">
        <v>799</v>
      </c>
      <c r="B302" s="4" t="s">
        <v>309</v>
      </c>
      <c r="C302" s="8" t="s">
        <v>319</v>
      </c>
      <c r="D302" s="6" t="s">
        <v>320</v>
      </c>
    </row>
    <row r="303" spans="1:4" ht="75" customHeight="1" x14ac:dyDescent="0.25">
      <c r="A303" s="3" t="s">
        <v>793</v>
      </c>
      <c r="B303" s="4" t="s">
        <v>309</v>
      </c>
      <c r="C303" s="8" t="s">
        <v>319</v>
      </c>
      <c r="D303" s="6" t="s">
        <v>320</v>
      </c>
    </row>
    <row r="304" spans="1:4" ht="75" customHeight="1" x14ac:dyDescent="0.25">
      <c r="A304" s="3" t="s">
        <v>794</v>
      </c>
      <c r="B304" s="4" t="s">
        <v>309</v>
      </c>
      <c r="C304" s="8" t="s">
        <v>322</v>
      </c>
      <c r="D304" s="6" t="s">
        <v>323</v>
      </c>
    </row>
    <row r="305" spans="1:4" ht="75" customHeight="1" x14ac:dyDescent="0.25">
      <c r="A305" s="3" t="s">
        <v>793</v>
      </c>
      <c r="B305" s="4" t="s">
        <v>309</v>
      </c>
      <c r="C305" s="8" t="s">
        <v>322</v>
      </c>
      <c r="D305" s="6" t="s">
        <v>323</v>
      </c>
    </row>
    <row r="306" spans="1:4" ht="75" customHeight="1" x14ac:dyDescent="0.25">
      <c r="A306" s="3" t="s">
        <v>796</v>
      </c>
      <c r="B306" s="4" t="s">
        <v>309</v>
      </c>
      <c r="C306" s="8" t="s">
        <v>325</v>
      </c>
      <c r="D306" s="6" t="s">
        <v>326</v>
      </c>
    </row>
    <row r="307" spans="1:4" ht="75" customHeight="1" x14ac:dyDescent="0.25">
      <c r="A307" s="3" t="s">
        <v>800</v>
      </c>
      <c r="B307" s="4" t="s">
        <v>309</v>
      </c>
      <c r="C307" s="8" t="s">
        <v>325</v>
      </c>
      <c r="D307" s="6" t="s">
        <v>326</v>
      </c>
    </row>
    <row r="308" spans="1:4" ht="75" customHeight="1" x14ac:dyDescent="0.25">
      <c r="A308" s="3" t="s">
        <v>799</v>
      </c>
      <c r="B308" s="4" t="s">
        <v>309</v>
      </c>
      <c r="C308" s="8" t="s">
        <v>325</v>
      </c>
      <c r="D308" s="6" t="s">
        <v>326</v>
      </c>
    </row>
    <row r="309" spans="1:4" ht="75" customHeight="1" x14ac:dyDescent="0.25">
      <c r="A309" s="3" t="s">
        <v>796</v>
      </c>
      <c r="B309" s="4" t="s">
        <v>309</v>
      </c>
      <c r="C309" s="8" t="s">
        <v>328</v>
      </c>
      <c r="D309" s="6" t="s">
        <v>329</v>
      </c>
    </row>
    <row r="310" spans="1:4" ht="75" customHeight="1" x14ac:dyDescent="0.25">
      <c r="A310" s="3" t="s">
        <v>794</v>
      </c>
      <c r="B310" s="4" t="s">
        <v>309</v>
      </c>
      <c r="C310" s="8" t="s">
        <v>328</v>
      </c>
      <c r="D310" s="6" t="s">
        <v>329</v>
      </c>
    </row>
    <row r="311" spans="1:4" ht="75" customHeight="1" x14ac:dyDescent="0.25">
      <c r="A311" s="3" t="s">
        <v>795</v>
      </c>
      <c r="B311" s="4" t="s">
        <v>309</v>
      </c>
      <c r="C311" s="8" t="s">
        <v>328</v>
      </c>
      <c r="D311" s="6" t="s">
        <v>329</v>
      </c>
    </row>
    <row r="312" spans="1:4" ht="75" customHeight="1" x14ac:dyDescent="0.25">
      <c r="A312" s="3" t="s">
        <v>800</v>
      </c>
      <c r="B312" s="4" t="s">
        <v>309</v>
      </c>
      <c r="C312" s="8" t="s">
        <v>328</v>
      </c>
      <c r="D312" s="6" t="s">
        <v>329</v>
      </c>
    </row>
    <row r="313" spans="1:4" ht="75" customHeight="1" x14ac:dyDescent="0.25">
      <c r="A313" s="3" t="s">
        <v>799</v>
      </c>
      <c r="B313" s="4" t="s">
        <v>309</v>
      </c>
      <c r="C313" s="8" t="s">
        <v>328</v>
      </c>
      <c r="D313" s="6" t="s">
        <v>329</v>
      </c>
    </row>
    <row r="314" spans="1:4" ht="75" customHeight="1" x14ac:dyDescent="0.25">
      <c r="A314" s="3" t="s">
        <v>798</v>
      </c>
      <c r="B314" s="4" t="s">
        <v>309</v>
      </c>
      <c r="C314" s="8" t="s">
        <v>328</v>
      </c>
      <c r="D314" s="6" t="s">
        <v>329</v>
      </c>
    </row>
    <row r="315" spans="1:4" ht="75" customHeight="1" x14ac:dyDescent="0.25">
      <c r="A315" s="3" t="s">
        <v>793</v>
      </c>
      <c r="B315" s="4" t="s">
        <v>309</v>
      </c>
      <c r="C315" s="8" t="s">
        <v>328</v>
      </c>
      <c r="D315" s="6" t="s">
        <v>329</v>
      </c>
    </row>
    <row r="316" spans="1:4" ht="75" customHeight="1" x14ac:dyDescent="0.25">
      <c r="A316" s="3" t="s">
        <v>794</v>
      </c>
      <c r="B316" s="4" t="s">
        <v>309</v>
      </c>
      <c r="C316" s="8" t="s">
        <v>331</v>
      </c>
      <c r="D316" s="6" t="s">
        <v>332</v>
      </c>
    </row>
    <row r="317" spans="1:4" ht="75" customHeight="1" x14ac:dyDescent="0.25">
      <c r="A317" s="3" t="s">
        <v>795</v>
      </c>
      <c r="B317" s="4" t="s">
        <v>309</v>
      </c>
      <c r="C317" s="8" t="s">
        <v>331</v>
      </c>
      <c r="D317" s="6" t="s">
        <v>332</v>
      </c>
    </row>
    <row r="318" spans="1:4" ht="75" customHeight="1" x14ac:dyDescent="0.25">
      <c r="A318" s="3" t="s">
        <v>799</v>
      </c>
      <c r="B318" s="4" t="s">
        <v>309</v>
      </c>
      <c r="C318" s="8" t="s">
        <v>331</v>
      </c>
      <c r="D318" s="6" t="s">
        <v>332</v>
      </c>
    </row>
    <row r="319" spans="1:4" ht="75" customHeight="1" x14ac:dyDescent="0.25">
      <c r="A319" s="3" t="s">
        <v>794</v>
      </c>
      <c r="B319" s="4" t="s">
        <v>309</v>
      </c>
      <c r="C319" s="8" t="s">
        <v>334</v>
      </c>
      <c r="D319" s="6" t="s">
        <v>335</v>
      </c>
    </row>
    <row r="320" spans="1:4" ht="75" customHeight="1" x14ac:dyDescent="0.25">
      <c r="A320" s="3" t="s">
        <v>793</v>
      </c>
      <c r="B320" s="4" t="s">
        <v>309</v>
      </c>
      <c r="C320" s="8" t="s">
        <v>334</v>
      </c>
      <c r="D320" s="6" t="s">
        <v>335</v>
      </c>
    </row>
    <row r="321" spans="1:4" ht="75" customHeight="1" x14ac:dyDescent="0.25">
      <c r="A321" s="3" t="s">
        <v>796</v>
      </c>
      <c r="B321" s="4" t="s">
        <v>309</v>
      </c>
      <c r="C321" s="8" t="s">
        <v>337</v>
      </c>
      <c r="D321" s="6" t="s">
        <v>338</v>
      </c>
    </row>
    <row r="322" spans="1:4" ht="75" customHeight="1" x14ac:dyDescent="0.25">
      <c r="A322" s="3" t="s">
        <v>799</v>
      </c>
      <c r="B322" s="4" t="s">
        <v>309</v>
      </c>
      <c r="C322" s="8" t="s">
        <v>337</v>
      </c>
      <c r="D322" s="6" t="s">
        <v>338</v>
      </c>
    </row>
    <row r="323" spans="1:4" ht="75" customHeight="1" x14ac:dyDescent="0.25">
      <c r="A323" s="3" t="s">
        <v>798</v>
      </c>
      <c r="B323" s="4" t="s">
        <v>309</v>
      </c>
      <c r="C323" s="8" t="s">
        <v>337</v>
      </c>
      <c r="D323" s="6" t="s">
        <v>338</v>
      </c>
    </row>
    <row r="324" spans="1:4" ht="75" customHeight="1" x14ac:dyDescent="0.25">
      <c r="A324" s="3" t="s">
        <v>796</v>
      </c>
      <c r="B324" s="4" t="s">
        <v>340</v>
      </c>
      <c r="C324" s="8" t="s">
        <v>341</v>
      </c>
      <c r="D324" s="6" t="s">
        <v>342</v>
      </c>
    </row>
    <row r="325" spans="1:4" ht="75" customHeight="1" x14ac:dyDescent="0.25">
      <c r="A325" s="3" t="s">
        <v>794</v>
      </c>
      <c r="B325" s="4" t="s">
        <v>340</v>
      </c>
      <c r="C325" s="8" t="s">
        <v>341</v>
      </c>
      <c r="D325" s="6" t="s">
        <v>342</v>
      </c>
    </row>
    <row r="326" spans="1:4" ht="75" customHeight="1" x14ac:dyDescent="0.25">
      <c r="A326" s="3" t="s">
        <v>796</v>
      </c>
      <c r="B326" s="4" t="s">
        <v>340</v>
      </c>
      <c r="C326" s="8" t="s">
        <v>344</v>
      </c>
      <c r="D326" s="6" t="s">
        <v>345</v>
      </c>
    </row>
    <row r="327" spans="1:4" ht="75" customHeight="1" x14ac:dyDescent="0.25">
      <c r="A327" s="3" t="s">
        <v>794</v>
      </c>
      <c r="B327" s="4" t="s">
        <v>340</v>
      </c>
      <c r="C327" s="8" t="s">
        <v>344</v>
      </c>
      <c r="D327" s="6" t="s">
        <v>345</v>
      </c>
    </row>
    <row r="328" spans="1:4" ht="75" customHeight="1" x14ac:dyDescent="0.25">
      <c r="A328" s="3" t="s">
        <v>795</v>
      </c>
      <c r="B328" s="4" t="s">
        <v>340</v>
      </c>
      <c r="C328" s="8" t="s">
        <v>344</v>
      </c>
      <c r="D328" s="6" t="s">
        <v>345</v>
      </c>
    </row>
    <row r="329" spans="1:4" ht="75" customHeight="1" x14ac:dyDescent="0.25">
      <c r="A329" s="3" t="s">
        <v>799</v>
      </c>
      <c r="B329" s="4" t="s">
        <v>340</v>
      </c>
      <c r="C329" s="8" t="s">
        <v>344</v>
      </c>
      <c r="D329" s="6" t="s">
        <v>345</v>
      </c>
    </row>
    <row r="330" spans="1:4" ht="75" customHeight="1" x14ac:dyDescent="0.25">
      <c r="A330" s="3" t="s">
        <v>793</v>
      </c>
      <c r="B330" s="4" t="s">
        <v>347</v>
      </c>
      <c r="C330" s="8" t="s">
        <v>348</v>
      </c>
      <c r="D330" s="6" t="s">
        <v>349</v>
      </c>
    </row>
    <row r="331" spans="1:4" ht="75" customHeight="1" x14ac:dyDescent="0.25">
      <c r="A331" s="3" t="s">
        <v>796</v>
      </c>
      <c r="B331" s="4" t="s">
        <v>347</v>
      </c>
      <c r="C331" s="8" t="s">
        <v>348</v>
      </c>
      <c r="D331" s="6" t="s">
        <v>349</v>
      </c>
    </row>
    <row r="332" spans="1:4" ht="75" customHeight="1" x14ac:dyDescent="0.25">
      <c r="A332" s="3" t="s">
        <v>795</v>
      </c>
      <c r="B332" s="4" t="s">
        <v>347</v>
      </c>
      <c r="C332" s="8" t="s">
        <v>348</v>
      </c>
      <c r="D332" s="6" t="s">
        <v>349</v>
      </c>
    </row>
    <row r="333" spans="1:4" ht="75" customHeight="1" x14ac:dyDescent="0.25">
      <c r="A333" s="3" t="s">
        <v>797</v>
      </c>
      <c r="B333" s="4" t="s">
        <v>347</v>
      </c>
      <c r="C333" s="8" t="s">
        <v>348</v>
      </c>
      <c r="D333" s="6" t="s">
        <v>349</v>
      </c>
    </row>
    <row r="334" spans="1:4" ht="75" customHeight="1" x14ac:dyDescent="0.25">
      <c r="A334" s="3" t="s">
        <v>799</v>
      </c>
      <c r="B334" s="4" t="s">
        <v>347</v>
      </c>
      <c r="C334" s="8" t="s">
        <v>348</v>
      </c>
      <c r="D334" s="6" t="s">
        <v>349</v>
      </c>
    </row>
    <row r="335" spans="1:4" ht="75" customHeight="1" x14ac:dyDescent="0.25">
      <c r="A335" s="3" t="s">
        <v>798</v>
      </c>
      <c r="B335" s="4" t="s">
        <v>347</v>
      </c>
      <c r="C335" s="8" t="s">
        <v>348</v>
      </c>
      <c r="D335" s="6" t="s">
        <v>349</v>
      </c>
    </row>
    <row r="336" spans="1:4" ht="75" customHeight="1" x14ac:dyDescent="0.25">
      <c r="A336" s="3" t="s">
        <v>797</v>
      </c>
      <c r="B336" s="4" t="s">
        <v>347</v>
      </c>
      <c r="C336" s="8" t="s">
        <v>351</v>
      </c>
      <c r="D336" s="6" t="s">
        <v>352</v>
      </c>
    </row>
    <row r="337" spans="1:4" ht="75" customHeight="1" x14ac:dyDescent="0.25">
      <c r="A337" s="3" t="s">
        <v>799</v>
      </c>
      <c r="B337" s="4" t="s">
        <v>347</v>
      </c>
      <c r="C337" s="8" t="s">
        <v>351</v>
      </c>
      <c r="D337" s="6" t="s">
        <v>352</v>
      </c>
    </row>
    <row r="338" spans="1:4" ht="75" customHeight="1" x14ac:dyDescent="0.25">
      <c r="A338" s="3" t="s">
        <v>798</v>
      </c>
      <c r="B338" s="4" t="s">
        <v>347</v>
      </c>
      <c r="C338" s="8" t="s">
        <v>351</v>
      </c>
      <c r="D338" s="6" t="s">
        <v>352</v>
      </c>
    </row>
    <row r="339" spans="1:4" ht="75" customHeight="1" x14ac:dyDescent="0.25">
      <c r="A339" s="3" t="s">
        <v>796</v>
      </c>
      <c r="B339" s="4" t="s">
        <v>354</v>
      </c>
      <c r="C339" s="8" t="s">
        <v>355</v>
      </c>
      <c r="D339" s="6" t="s">
        <v>356</v>
      </c>
    </row>
    <row r="340" spans="1:4" ht="75" customHeight="1" x14ac:dyDescent="0.25">
      <c r="A340" s="3" t="s">
        <v>794</v>
      </c>
      <c r="B340" s="4" t="s">
        <v>354</v>
      </c>
      <c r="C340" s="8" t="s">
        <v>355</v>
      </c>
      <c r="D340" s="6" t="s">
        <v>356</v>
      </c>
    </row>
    <row r="341" spans="1:4" ht="75" customHeight="1" x14ac:dyDescent="0.25">
      <c r="A341" s="3" t="s">
        <v>796</v>
      </c>
      <c r="B341" s="4" t="s">
        <v>358</v>
      </c>
      <c r="C341" s="8" t="s">
        <v>359</v>
      </c>
      <c r="D341" s="6" t="s">
        <v>360</v>
      </c>
    </row>
    <row r="342" spans="1:4" ht="75" customHeight="1" x14ac:dyDescent="0.25">
      <c r="A342" s="3" t="s">
        <v>797</v>
      </c>
      <c r="B342" s="4" t="s">
        <v>358</v>
      </c>
      <c r="C342" s="8" t="s">
        <v>359</v>
      </c>
      <c r="D342" s="6" t="s">
        <v>360</v>
      </c>
    </row>
    <row r="343" spans="1:4" ht="75" customHeight="1" x14ac:dyDescent="0.25">
      <c r="A343" s="3" t="s">
        <v>798</v>
      </c>
      <c r="B343" s="4" t="s">
        <v>358</v>
      </c>
      <c r="C343" s="8" t="s">
        <v>359</v>
      </c>
      <c r="D343" s="6" t="s">
        <v>360</v>
      </c>
    </row>
    <row r="344" spans="1:4" ht="75" customHeight="1" x14ac:dyDescent="0.25">
      <c r="A344" s="3" t="s">
        <v>796</v>
      </c>
      <c r="B344" s="4" t="s">
        <v>358</v>
      </c>
      <c r="C344" s="8" t="s">
        <v>362</v>
      </c>
      <c r="D344" s="6" t="s">
        <v>363</v>
      </c>
    </row>
    <row r="345" spans="1:4" ht="75" customHeight="1" x14ac:dyDescent="0.25">
      <c r="A345" s="3" t="s">
        <v>797</v>
      </c>
      <c r="B345" s="4" t="s">
        <v>358</v>
      </c>
      <c r="C345" s="8" t="s">
        <v>362</v>
      </c>
      <c r="D345" s="6" t="s">
        <v>363</v>
      </c>
    </row>
    <row r="346" spans="1:4" ht="75" customHeight="1" x14ac:dyDescent="0.25">
      <c r="A346" s="3" t="s">
        <v>798</v>
      </c>
      <c r="B346" s="4" t="s">
        <v>358</v>
      </c>
      <c r="C346" s="8" t="s">
        <v>362</v>
      </c>
      <c r="D346" s="6" t="s">
        <v>363</v>
      </c>
    </row>
    <row r="347" spans="1:4" ht="75" customHeight="1" x14ac:dyDescent="0.25">
      <c r="A347" s="3" t="s">
        <v>795</v>
      </c>
      <c r="B347" s="4" t="s">
        <v>358</v>
      </c>
      <c r="C347" s="8" t="s">
        <v>365</v>
      </c>
      <c r="D347" s="6" t="s">
        <v>366</v>
      </c>
    </row>
    <row r="348" spans="1:4" ht="75" customHeight="1" x14ac:dyDescent="0.25">
      <c r="A348" s="3" t="s">
        <v>800</v>
      </c>
      <c r="B348" s="4" t="s">
        <v>358</v>
      </c>
      <c r="C348" s="8" t="s">
        <v>365</v>
      </c>
      <c r="D348" s="6" t="s">
        <v>366</v>
      </c>
    </row>
    <row r="349" spans="1:4" ht="75" customHeight="1" x14ac:dyDescent="0.25">
      <c r="A349" s="3" t="s">
        <v>796</v>
      </c>
      <c r="B349" s="4" t="s">
        <v>358</v>
      </c>
      <c r="C349" s="8" t="s">
        <v>368</v>
      </c>
      <c r="D349" s="6" t="s">
        <v>369</v>
      </c>
    </row>
    <row r="350" spans="1:4" ht="75" customHeight="1" x14ac:dyDescent="0.25">
      <c r="A350" s="3" t="s">
        <v>797</v>
      </c>
      <c r="B350" s="4" t="s">
        <v>358</v>
      </c>
      <c r="C350" s="8" t="s">
        <v>368</v>
      </c>
      <c r="D350" s="6" t="s">
        <v>369</v>
      </c>
    </row>
    <row r="351" spans="1:4" ht="75" customHeight="1" x14ac:dyDescent="0.25">
      <c r="A351" s="3" t="s">
        <v>798</v>
      </c>
      <c r="B351" s="4" t="s">
        <v>358</v>
      </c>
      <c r="C351" s="8" t="s">
        <v>368</v>
      </c>
      <c r="D351" s="6" t="s">
        <v>369</v>
      </c>
    </row>
    <row r="352" spans="1:4" ht="75" customHeight="1" x14ac:dyDescent="0.25">
      <c r="A352" s="3" t="s">
        <v>796</v>
      </c>
      <c r="B352" s="4" t="s">
        <v>358</v>
      </c>
      <c r="C352" s="8" t="s">
        <v>371</v>
      </c>
      <c r="D352" s="6" t="s">
        <v>372</v>
      </c>
    </row>
    <row r="353" spans="1:4" ht="75" customHeight="1" x14ac:dyDescent="0.25">
      <c r="A353" s="3" t="s">
        <v>799</v>
      </c>
      <c r="B353" s="4" t="s">
        <v>358</v>
      </c>
      <c r="C353" s="8" t="s">
        <v>371</v>
      </c>
      <c r="D353" s="6" t="s">
        <v>372</v>
      </c>
    </row>
    <row r="354" spans="1:4" ht="75" customHeight="1" x14ac:dyDescent="0.25">
      <c r="A354" s="3" t="s">
        <v>796</v>
      </c>
      <c r="B354" s="4" t="s">
        <v>358</v>
      </c>
      <c r="C354" s="8" t="s">
        <v>374</v>
      </c>
      <c r="D354" s="6" t="s">
        <v>375</v>
      </c>
    </row>
    <row r="355" spans="1:4" ht="75" customHeight="1" x14ac:dyDescent="0.25">
      <c r="A355" s="3" t="s">
        <v>794</v>
      </c>
      <c r="B355" s="4" t="s">
        <v>358</v>
      </c>
      <c r="C355" s="8" t="s">
        <v>374</v>
      </c>
      <c r="D355" s="6" t="s">
        <v>375</v>
      </c>
    </row>
    <row r="356" spans="1:4" ht="75" customHeight="1" x14ac:dyDescent="0.25">
      <c r="A356" s="3" t="s">
        <v>797</v>
      </c>
      <c r="B356" s="4" t="s">
        <v>358</v>
      </c>
      <c r="C356" s="8" t="s">
        <v>374</v>
      </c>
      <c r="D356" s="6" t="s">
        <v>375</v>
      </c>
    </row>
    <row r="357" spans="1:4" ht="75" customHeight="1" x14ac:dyDescent="0.25">
      <c r="A357" s="3" t="s">
        <v>794</v>
      </c>
      <c r="B357" s="4" t="s">
        <v>358</v>
      </c>
      <c r="C357" s="8" t="s">
        <v>377</v>
      </c>
      <c r="D357" s="6" t="s">
        <v>378</v>
      </c>
    </row>
    <row r="358" spans="1:4" ht="75" customHeight="1" x14ac:dyDescent="0.25">
      <c r="A358" s="3" t="s">
        <v>795</v>
      </c>
      <c r="B358" s="4" t="s">
        <v>358</v>
      </c>
      <c r="C358" s="8" t="s">
        <v>377</v>
      </c>
      <c r="D358" s="6" t="s">
        <v>378</v>
      </c>
    </row>
    <row r="359" spans="1:4" ht="75" customHeight="1" x14ac:dyDescent="0.25">
      <c r="A359" s="3" t="s">
        <v>796</v>
      </c>
      <c r="B359" s="4" t="s">
        <v>358</v>
      </c>
      <c r="C359" s="8" t="s">
        <v>380</v>
      </c>
      <c r="D359" s="6" t="s">
        <v>381</v>
      </c>
    </row>
    <row r="360" spans="1:4" ht="75" customHeight="1" x14ac:dyDescent="0.25">
      <c r="A360" s="3" t="s">
        <v>797</v>
      </c>
      <c r="B360" s="4" t="s">
        <v>358</v>
      </c>
      <c r="C360" s="8" t="s">
        <v>380</v>
      </c>
      <c r="D360" s="6" t="s">
        <v>381</v>
      </c>
    </row>
    <row r="361" spans="1:4" ht="75" customHeight="1" x14ac:dyDescent="0.25">
      <c r="A361" s="3" t="s">
        <v>798</v>
      </c>
      <c r="B361" s="4" t="s">
        <v>358</v>
      </c>
      <c r="C361" s="8" t="s">
        <v>380</v>
      </c>
      <c r="D361" s="6" t="s">
        <v>381</v>
      </c>
    </row>
    <row r="362" spans="1:4" ht="75" customHeight="1" x14ac:dyDescent="0.25">
      <c r="A362" s="3" t="s">
        <v>793</v>
      </c>
      <c r="B362" s="4" t="s">
        <v>383</v>
      </c>
      <c r="C362" s="8" t="s">
        <v>384</v>
      </c>
      <c r="D362" s="6" t="s">
        <v>385</v>
      </c>
    </row>
    <row r="363" spans="1:4" ht="75" customHeight="1" x14ac:dyDescent="0.25">
      <c r="A363" s="3" t="s">
        <v>796</v>
      </c>
      <c r="B363" s="4" t="s">
        <v>383</v>
      </c>
      <c r="C363" s="8" t="s">
        <v>384</v>
      </c>
      <c r="D363" s="6" t="s">
        <v>385</v>
      </c>
    </row>
    <row r="364" spans="1:4" ht="75" customHeight="1" x14ac:dyDescent="0.25">
      <c r="A364" s="3" t="s">
        <v>797</v>
      </c>
      <c r="B364" s="4" t="s">
        <v>383</v>
      </c>
      <c r="C364" s="8" t="s">
        <v>384</v>
      </c>
      <c r="D364" s="6" t="s">
        <v>385</v>
      </c>
    </row>
    <row r="365" spans="1:4" ht="75" customHeight="1" x14ac:dyDescent="0.25">
      <c r="A365" s="3" t="s">
        <v>798</v>
      </c>
      <c r="B365" s="4" t="s">
        <v>383</v>
      </c>
      <c r="C365" s="8" t="s">
        <v>384</v>
      </c>
      <c r="D365" s="6" t="s">
        <v>385</v>
      </c>
    </row>
    <row r="366" spans="1:4" ht="75" customHeight="1" x14ac:dyDescent="0.25">
      <c r="A366" s="3" t="s">
        <v>795</v>
      </c>
      <c r="B366" s="4" t="s">
        <v>383</v>
      </c>
      <c r="C366" s="8" t="s">
        <v>387</v>
      </c>
      <c r="D366" s="6" t="s">
        <v>388</v>
      </c>
    </row>
    <row r="367" spans="1:4" ht="75" customHeight="1" x14ac:dyDescent="0.25">
      <c r="A367" s="3" t="s">
        <v>799</v>
      </c>
      <c r="B367" s="4" t="s">
        <v>383</v>
      </c>
      <c r="C367" s="8" t="s">
        <v>387</v>
      </c>
      <c r="D367" s="6" t="s">
        <v>815</v>
      </c>
    </row>
    <row r="368" spans="1:4" ht="75" customHeight="1" x14ac:dyDescent="0.25">
      <c r="A368" s="3" t="s">
        <v>798</v>
      </c>
      <c r="B368" s="4" t="s">
        <v>383</v>
      </c>
      <c r="C368" s="8" t="s">
        <v>387</v>
      </c>
      <c r="D368" s="6" t="s">
        <v>816</v>
      </c>
    </row>
    <row r="369" spans="1:4" ht="75" customHeight="1" x14ac:dyDescent="0.25">
      <c r="A369" s="3" t="s">
        <v>794</v>
      </c>
      <c r="B369" s="4" t="s">
        <v>383</v>
      </c>
      <c r="C369" s="8" t="s">
        <v>390</v>
      </c>
      <c r="D369" s="6" t="s">
        <v>391</v>
      </c>
    </row>
    <row r="370" spans="1:4" ht="75" customHeight="1" x14ac:dyDescent="0.25">
      <c r="A370" s="3" t="s">
        <v>795</v>
      </c>
      <c r="B370" s="4" t="s">
        <v>383</v>
      </c>
      <c r="C370" s="8" t="s">
        <v>390</v>
      </c>
      <c r="D370" s="6" t="s">
        <v>817</v>
      </c>
    </row>
    <row r="371" spans="1:4" ht="75" customHeight="1" x14ac:dyDescent="0.25">
      <c r="A371" s="3" t="s">
        <v>797</v>
      </c>
      <c r="B371" s="4" t="s">
        <v>383</v>
      </c>
      <c r="C371" s="8" t="s">
        <v>390</v>
      </c>
      <c r="D371" s="6" t="s">
        <v>817</v>
      </c>
    </row>
    <row r="372" spans="1:4" ht="75" customHeight="1" x14ac:dyDescent="0.25">
      <c r="A372" s="3" t="s">
        <v>798</v>
      </c>
      <c r="B372" s="4" t="s">
        <v>383</v>
      </c>
      <c r="C372" s="8" t="s">
        <v>390</v>
      </c>
      <c r="D372" s="6" t="s">
        <v>818</v>
      </c>
    </row>
    <row r="373" spans="1:4" ht="75" customHeight="1" x14ac:dyDescent="0.25">
      <c r="A373" s="3" t="s">
        <v>793</v>
      </c>
      <c r="B373" s="4" t="s">
        <v>383</v>
      </c>
      <c r="C373" s="8" t="s">
        <v>393</v>
      </c>
      <c r="D373" s="6" t="s">
        <v>394</v>
      </c>
    </row>
    <row r="374" spans="1:4" ht="75" customHeight="1" x14ac:dyDescent="0.25">
      <c r="A374" s="3" t="s">
        <v>796</v>
      </c>
      <c r="B374" s="4" t="s">
        <v>383</v>
      </c>
      <c r="C374" s="8" t="s">
        <v>393</v>
      </c>
      <c r="D374" s="6" t="s">
        <v>394</v>
      </c>
    </row>
    <row r="375" spans="1:4" ht="75" customHeight="1" x14ac:dyDescent="0.25">
      <c r="A375" s="3" t="s">
        <v>799</v>
      </c>
      <c r="B375" s="4" t="s">
        <v>383</v>
      </c>
      <c r="C375" s="8" t="s">
        <v>393</v>
      </c>
      <c r="D375" s="6" t="s">
        <v>394</v>
      </c>
    </row>
    <row r="376" spans="1:4" ht="75" customHeight="1" x14ac:dyDescent="0.25">
      <c r="A376" s="3" t="s">
        <v>796</v>
      </c>
      <c r="B376" s="4" t="s">
        <v>383</v>
      </c>
      <c r="C376" s="8" t="s">
        <v>396</v>
      </c>
      <c r="D376" s="6" t="s">
        <v>397</v>
      </c>
    </row>
    <row r="377" spans="1:4" ht="75" customHeight="1" x14ac:dyDescent="0.25">
      <c r="A377" s="3" t="s">
        <v>794</v>
      </c>
      <c r="B377" s="4" t="s">
        <v>383</v>
      </c>
      <c r="C377" s="8" t="s">
        <v>396</v>
      </c>
      <c r="D377" s="6" t="s">
        <v>397</v>
      </c>
    </row>
    <row r="378" spans="1:4" ht="75" customHeight="1" x14ac:dyDescent="0.25">
      <c r="A378" s="3" t="s">
        <v>795</v>
      </c>
      <c r="B378" s="4" t="s">
        <v>383</v>
      </c>
      <c r="C378" s="8" t="s">
        <v>396</v>
      </c>
      <c r="D378" s="6" t="s">
        <v>397</v>
      </c>
    </row>
    <row r="379" spans="1:4" ht="75" customHeight="1" x14ac:dyDescent="0.25">
      <c r="A379" s="3" t="s">
        <v>797</v>
      </c>
      <c r="B379" s="4" t="s">
        <v>383</v>
      </c>
      <c r="C379" s="8" t="s">
        <v>396</v>
      </c>
      <c r="D379" s="6" t="s">
        <v>397</v>
      </c>
    </row>
    <row r="380" spans="1:4" ht="75" customHeight="1" x14ac:dyDescent="0.25">
      <c r="A380" s="3" t="s">
        <v>799</v>
      </c>
      <c r="B380" s="4" t="s">
        <v>383</v>
      </c>
      <c r="C380" s="8" t="s">
        <v>396</v>
      </c>
      <c r="D380" s="6" t="s">
        <v>397</v>
      </c>
    </row>
    <row r="381" spans="1:4" ht="75" customHeight="1" x14ac:dyDescent="0.25">
      <c r="A381" s="3" t="s">
        <v>798</v>
      </c>
      <c r="B381" s="4" t="s">
        <v>383</v>
      </c>
      <c r="C381" s="8" t="s">
        <v>396</v>
      </c>
      <c r="D381" s="6" t="s">
        <v>397</v>
      </c>
    </row>
    <row r="382" spans="1:4" ht="75" customHeight="1" x14ac:dyDescent="0.25">
      <c r="A382" s="3" t="s">
        <v>798</v>
      </c>
      <c r="B382" s="4" t="s">
        <v>399</v>
      </c>
      <c r="C382" s="8" t="s">
        <v>400</v>
      </c>
      <c r="D382" s="6" t="s">
        <v>401</v>
      </c>
    </row>
    <row r="383" spans="1:4" ht="75" customHeight="1" x14ac:dyDescent="0.25">
      <c r="A383" s="3" t="s">
        <v>793</v>
      </c>
      <c r="B383" s="4" t="s">
        <v>399</v>
      </c>
      <c r="C383" s="8" t="s">
        <v>400</v>
      </c>
      <c r="D383" s="6" t="s">
        <v>401</v>
      </c>
    </row>
    <row r="384" spans="1:4" ht="75" customHeight="1" x14ac:dyDescent="0.25">
      <c r="A384" s="3" t="s">
        <v>800</v>
      </c>
      <c r="B384" s="4" t="s">
        <v>399</v>
      </c>
      <c r="C384" s="8" t="s">
        <v>403</v>
      </c>
      <c r="D384" s="6" t="s">
        <v>404</v>
      </c>
    </row>
    <row r="385" spans="1:4" ht="75" customHeight="1" x14ac:dyDescent="0.25">
      <c r="A385" s="3" t="s">
        <v>796</v>
      </c>
      <c r="B385" s="4" t="s">
        <v>399</v>
      </c>
      <c r="C385" s="8" t="s">
        <v>406</v>
      </c>
      <c r="D385" s="6" t="s">
        <v>407</v>
      </c>
    </row>
    <row r="386" spans="1:4" ht="75" customHeight="1" x14ac:dyDescent="0.25">
      <c r="A386" s="3" t="s">
        <v>797</v>
      </c>
      <c r="B386" s="4" t="s">
        <v>399</v>
      </c>
      <c r="C386" s="8" t="s">
        <v>406</v>
      </c>
      <c r="D386" s="6" t="s">
        <v>407</v>
      </c>
    </row>
    <row r="387" spans="1:4" ht="75" customHeight="1" x14ac:dyDescent="0.25">
      <c r="A387" s="3" t="s">
        <v>800</v>
      </c>
      <c r="B387" s="4" t="s">
        <v>399</v>
      </c>
      <c r="C387" s="8" t="s">
        <v>406</v>
      </c>
      <c r="D387" s="6" t="s">
        <v>407</v>
      </c>
    </row>
    <row r="388" spans="1:4" ht="75" customHeight="1" x14ac:dyDescent="0.25">
      <c r="A388" s="3" t="s">
        <v>793</v>
      </c>
      <c r="B388" s="4" t="s">
        <v>409</v>
      </c>
      <c r="C388" s="8" t="s">
        <v>410</v>
      </c>
      <c r="D388" s="6" t="s">
        <v>411</v>
      </c>
    </row>
    <row r="389" spans="1:4" ht="75" customHeight="1" x14ac:dyDescent="0.25">
      <c r="A389" s="3" t="s">
        <v>798</v>
      </c>
      <c r="B389" s="4" t="s">
        <v>409</v>
      </c>
      <c r="C389" s="8" t="s">
        <v>410</v>
      </c>
      <c r="D389" s="6" t="s">
        <v>411</v>
      </c>
    </row>
    <row r="390" spans="1:4" ht="75" customHeight="1" x14ac:dyDescent="0.25">
      <c r="A390" s="3" t="s">
        <v>793</v>
      </c>
      <c r="B390" s="4" t="s">
        <v>409</v>
      </c>
      <c r="C390" s="8" t="s">
        <v>413</v>
      </c>
      <c r="D390" s="6" t="s">
        <v>414</v>
      </c>
    </row>
    <row r="391" spans="1:4" ht="75" customHeight="1" x14ac:dyDescent="0.25">
      <c r="A391" s="3" t="s">
        <v>794</v>
      </c>
      <c r="B391" s="4" t="s">
        <v>409</v>
      </c>
      <c r="C391" s="8" t="s">
        <v>413</v>
      </c>
      <c r="D391" s="6" t="s">
        <v>414</v>
      </c>
    </row>
    <row r="392" spans="1:4" ht="75" customHeight="1" x14ac:dyDescent="0.25">
      <c r="A392" s="3" t="s">
        <v>799</v>
      </c>
      <c r="B392" s="4" t="s">
        <v>409</v>
      </c>
      <c r="C392" s="8" t="s">
        <v>416</v>
      </c>
      <c r="D392" s="6" t="s">
        <v>417</v>
      </c>
    </row>
    <row r="393" spans="1:4" ht="75" customHeight="1" x14ac:dyDescent="0.25">
      <c r="A393" s="3" t="s">
        <v>795</v>
      </c>
      <c r="B393" s="4" t="s">
        <v>409</v>
      </c>
      <c r="C393" s="8" t="s">
        <v>419</v>
      </c>
      <c r="D393" s="6" t="s">
        <v>420</v>
      </c>
    </row>
    <row r="394" spans="1:4" ht="75" customHeight="1" x14ac:dyDescent="0.25">
      <c r="A394" s="3" t="s">
        <v>799</v>
      </c>
      <c r="B394" s="4" t="s">
        <v>409</v>
      </c>
      <c r="C394" s="8" t="s">
        <v>419</v>
      </c>
      <c r="D394" s="6" t="s">
        <v>819</v>
      </c>
    </row>
    <row r="395" spans="1:4" ht="75" customHeight="1" x14ac:dyDescent="0.25">
      <c r="A395" s="3" t="s">
        <v>796</v>
      </c>
      <c r="B395" s="4" t="s">
        <v>409</v>
      </c>
      <c r="C395" s="8" t="s">
        <v>422</v>
      </c>
      <c r="D395" s="6" t="s">
        <v>423</v>
      </c>
    </row>
    <row r="396" spans="1:4" ht="75" customHeight="1" x14ac:dyDescent="0.25">
      <c r="A396" s="3" t="s">
        <v>799</v>
      </c>
      <c r="B396" s="4" t="s">
        <v>409</v>
      </c>
      <c r="C396" s="8" t="s">
        <v>422</v>
      </c>
      <c r="D396" s="6" t="s">
        <v>423</v>
      </c>
    </row>
    <row r="397" spans="1:4" ht="75" customHeight="1" x14ac:dyDescent="0.25">
      <c r="A397" s="3" t="s">
        <v>800</v>
      </c>
      <c r="B397" s="4" t="s">
        <v>409</v>
      </c>
      <c r="C397" s="8" t="s">
        <v>425</v>
      </c>
      <c r="D397" s="6" t="s">
        <v>426</v>
      </c>
    </row>
    <row r="398" spans="1:4" ht="75" customHeight="1" x14ac:dyDescent="0.25">
      <c r="A398" s="3" t="s">
        <v>796</v>
      </c>
      <c r="B398" s="4" t="s">
        <v>409</v>
      </c>
      <c r="C398" s="8" t="s">
        <v>428</v>
      </c>
      <c r="D398" s="6" t="s">
        <v>429</v>
      </c>
    </row>
    <row r="399" spans="1:4" ht="75" customHeight="1" x14ac:dyDescent="0.25">
      <c r="A399" s="3" t="s">
        <v>794</v>
      </c>
      <c r="B399" s="4" t="s">
        <v>409</v>
      </c>
      <c r="C399" s="8" t="s">
        <v>428</v>
      </c>
      <c r="D399" s="6" t="s">
        <v>429</v>
      </c>
    </row>
    <row r="400" spans="1:4" ht="75" customHeight="1" x14ac:dyDescent="0.25">
      <c r="A400" s="3" t="s">
        <v>797</v>
      </c>
      <c r="B400" s="4" t="s">
        <v>409</v>
      </c>
      <c r="C400" s="8" t="s">
        <v>431</v>
      </c>
      <c r="D400" s="6" t="s">
        <v>432</v>
      </c>
    </row>
    <row r="401" spans="1:4" ht="75" customHeight="1" x14ac:dyDescent="0.25">
      <c r="A401" s="3" t="s">
        <v>798</v>
      </c>
      <c r="B401" s="4" t="s">
        <v>409</v>
      </c>
      <c r="C401" s="8" t="s">
        <v>431</v>
      </c>
      <c r="D401" s="6" t="s">
        <v>432</v>
      </c>
    </row>
    <row r="402" spans="1:4" ht="75" customHeight="1" x14ac:dyDescent="0.25">
      <c r="A402" s="3" t="s">
        <v>793</v>
      </c>
      <c r="B402" s="4" t="s">
        <v>409</v>
      </c>
      <c r="C402" s="8" t="s">
        <v>434</v>
      </c>
      <c r="D402" s="6" t="s">
        <v>435</v>
      </c>
    </row>
    <row r="403" spans="1:4" ht="75" customHeight="1" x14ac:dyDescent="0.25">
      <c r="A403" s="3" t="s">
        <v>797</v>
      </c>
      <c r="B403" s="4" t="s">
        <v>409</v>
      </c>
      <c r="C403" s="8" t="s">
        <v>434</v>
      </c>
      <c r="D403" s="6" t="s">
        <v>435</v>
      </c>
    </row>
    <row r="404" spans="1:4" ht="75" customHeight="1" x14ac:dyDescent="0.25">
      <c r="A404" s="3" t="s">
        <v>793</v>
      </c>
      <c r="B404" s="4" t="s">
        <v>409</v>
      </c>
      <c r="C404" s="8" t="s">
        <v>437</v>
      </c>
      <c r="D404" s="6" t="s">
        <v>438</v>
      </c>
    </row>
    <row r="405" spans="1:4" ht="75" customHeight="1" x14ac:dyDescent="0.25">
      <c r="A405" s="3" t="s">
        <v>797</v>
      </c>
      <c r="B405" s="4" t="s">
        <v>409</v>
      </c>
      <c r="C405" s="8" t="s">
        <v>437</v>
      </c>
      <c r="D405" s="6" t="s">
        <v>438</v>
      </c>
    </row>
    <row r="406" spans="1:4" ht="75" customHeight="1" x14ac:dyDescent="0.25">
      <c r="A406" s="3" t="s">
        <v>795</v>
      </c>
      <c r="B406" s="4" t="s">
        <v>45</v>
      </c>
      <c r="C406" s="8" t="s">
        <v>440</v>
      </c>
      <c r="D406" s="6" t="s">
        <v>441</v>
      </c>
    </row>
    <row r="407" spans="1:4" ht="75" customHeight="1" x14ac:dyDescent="0.25">
      <c r="A407" s="3" t="s">
        <v>800</v>
      </c>
      <c r="B407" s="4" t="s">
        <v>45</v>
      </c>
      <c r="C407" s="8" t="s">
        <v>440</v>
      </c>
      <c r="D407" s="6" t="s">
        <v>441</v>
      </c>
    </row>
    <row r="408" spans="1:4" ht="75" customHeight="1" x14ac:dyDescent="0.25">
      <c r="A408" s="3" t="s">
        <v>799</v>
      </c>
      <c r="B408" s="4" t="s">
        <v>45</v>
      </c>
      <c r="C408" s="8" t="s">
        <v>440</v>
      </c>
      <c r="D408" s="6" t="s">
        <v>820</v>
      </c>
    </row>
    <row r="409" spans="1:4" ht="75" customHeight="1" x14ac:dyDescent="0.25">
      <c r="A409" s="3" t="s">
        <v>794</v>
      </c>
      <c r="B409" s="4" t="s">
        <v>45</v>
      </c>
      <c r="C409" s="8" t="s">
        <v>443</v>
      </c>
      <c r="D409" s="6" t="s">
        <v>444</v>
      </c>
    </row>
    <row r="410" spans="1:4" ht="75" customHeight="1" x14ac:dyDescent="0.25">
      <c r="A410" s="3" t="s">
        <v>797</v>
      </c>
      <c r="B410" s="4" t="s">
        <v>45</v>
      </c>
      <c r="C410" s="8" t="s">
        <v>443</v>
      </c>
      <c r="D410" s="6" t="s">
        <v>821</v>
      </c>
    </row>
    <row r="411" spans="1:4" ht="75" customHeight="1" x14ac:dyDescent="0.25">
      <c r="A411" s="3" t="s">
        <v>799</v>
      </c>
      <c r="B411" s="4" t="s">
        <v>45</v>
      </c>
      <c r="C411" s="8" t="s">
        <v>443</v>
      </c>
      <c r="D411" s="6" t="s">
        <v>821</v>
      </c>
    </row>
    <row r="412" spans="1:4" ht="75" customHeight="1" x14ac:dyDescent="0.25">
      <c r="A412" s="3" t="s">
        <v>800</v>
      </c>
      <c r="B412" s="4" t="s">
        <v>45</v>
      </c>
      <c r="C412" s="8" t="s">
        <v>446</v>
      </c>
      <c r="D412" s="6" t="s">
        <v>447</v>
      </c>
    </row>
    <row r="413" spans="1:4" ht="75" customHeight="1" x14ac:dyDescent="0.25">
      <c r="A413" s="3" t="s">
        <v>799</v>
      </c>
      <c r="B413" s="4" t="s">
        <v>45</v>
      </c>
      <c r="C413" s="8" t="s">
        <v>446</v>
      </c>
      <c r="D413" s="6" t="s">
        <v>447</v>
      </c>
    </row>
    <row r="414" spans="1:4" ht="75" customHeight="1" x14ac:dyDescent="0.25">
      <c r="A414" s="3" t="s">
        <v>798</v>
      </c>
      <c r="B414" s="4" t="s">
        <v>45</v>
      </c>
      <c r="C414" s="8" t="s">
        <v>446</v>
      </c>
      <c r="D414" s="6" t="s">
        <v>447</v>
      </c>
    </row>
    <row r="415" spans="1:4" ht="75" customHeight="1" x14ac:dyDescent="0.25">
      <c r="A415" s="3" t="s">
        <v>796</v>
      </c>
      <c r="B415" s="4" t="s">
        <v>45</v>
      </c>
      <c r="C415" s="8" t="s">
        <v>449</v>
      </c>
      <c r="D415" s="6" t="s">
        <v>450</v>
      </c>
    </row>
    <row r="416" spans="1:4" ht="75" customHeight="1" x14ac:dyDescent="0.25">
      <c r="A416" s="3" t="s">
        <v>797</v>
      </c>
      <c r="B416" s="4" t="s">
        <v>45</v>
      </c>
      <c r="C416" s="8" t="s">
        <v>449</v>
      </c>
      <c r="D416" s="6" t="s">
        <v>450</v>
      </c>
    </row>
    <row r="417" spans="1:4" ht="75" customHeight="1" x14ac:dyDescent="0.25">
      <c r="A417" s="3" t="s">
        <v>800</v>
      </c>
      <c r="B417" s="4" t="s">
        <v>45</v>
      </c>
      <c r="C417" s="8" t="s">
        <v>449</v>
      </c>
      <c r="D417" s="6" t="s">
        <v>450</v>
      </c>
    </row>
    <row r="418" spans="1:4" ht="75" customHeight="1" x14ac:dyDescent="0.25">
      <c r="A418" s="3" t="s">
        <v>794</v>
      </c>
      <c r="B418" s="4" t="s">
        <v>45</v>
      </c>
      <c r="C418" s="8" t="s">
        <v>452</v>
      </c>
      <c r="D418" s="6" t="s">
        <v>453</v>
      </c>
    </row>
    <row r="419" spans="1:4" ht="75" customHeight="1" x14ac:dyDescent="0.25">
      <c r="A419" s="3" t="s">
        <v>797</v>
      </c>
      <c r="B419" s="4" t="s">
        <v>45</v>
      </c>
      <c r="C419" s="8" t="s">
        <v>452</v>
      </c>
      <c r="D419" s="6" t="s">
        <v>453</v>
      </c>
    </row>
    <row r="420" spans="1:4" ht="75" customHeight="1" x14ac:dyDescent="0.25">
      <c r="A420" s="3" t="s">
        <v>800</v>
      </c>
      <c r="B420" s="4" t="s">
        <v>45</v>
      </c>
      <c r="C420" s="8" t="s">
        <v>452</v>
      </c>
      <c r="D420" s="6" t="s">
        <v>453</v>
      </c>
    </row>
    <row r="421" spans="1:4" ht="75" customHeight="1" x14ac:dyDescent="0.25">
      <c r="A421" s="3" t="s">
        <v>796</v>
      </c>
      <c r="B421" s="4" t="s">
        <v>45</v>
      </c>
      <c r="C421" s="8" t="s">
        <v>455</v>
      </c>
      <c r="D421" s="6" t="s">
        <v>456</v>
      </c>
    </row>
    <row r="422" spans="1:4" ht="75" customHeight="1" x14ac:dyDescent="0.25">
      <c r="A422" s="3" t="s">
        <v>795</v>
      </c>
      <c r="B422" s="4" t="s">
        <v>45</v>
      </c>
      <c r="C422" s="8" t="s">
        <v>455</v>
      </c>
      <c r="D422" s="6" t="s">
        <v>456</v>
      </c>
    </row>
    <row r="423" spans="1:4" ht="75" customHeight="1" x14ac:dyDescent="0.25">
      <c r="A423" s="3" t="s">
        <v>799</v>
      </c>
      <c r="B423" s="4" t="s">
        <v>45</v>
      </c>
      <c r="C423" s="8" t="s">
        <v>455</v>
      </c>
      <c r="D423" s="6" t="s">
        <v>456</v>
      </c>
    </row>
    <row r="424" spans="1:4" ht="75" customHeight="1" x14ac:dyDescent="0.25">
      <c r="A424" s="3" t="s">
        <v>796</v>
      </c>
      <c r="B424" s="4" t="s">
        <v>45</v>
      </c>
      <c r="C424" s="8" t="s">
        <v>458</v>
      </c>
      <c r="D424" s="6" t="s">
        <v>459</v>
      </c>
    </row>
    <row r="425" spans="1:4" ht="75" customHeight="1" x14ac:dyDescent="0.25">
      <c r="A425" s="3" t="s">
        <v>797</v>
      </c>
      <c r="B425" s="4" t="s">
        <v>45</v>
      </c>
      <c r="C425" s="8" t="s">
        <v>458</v>
      </c>
      <c r="D425" s="6" t="s">
        <v>459</v>
      </c>
    </row>
    <row r="426" spans="1:4" ht="75" customHeight="1" x14ac:dyDescent="0.25">
      <c r="A426" s="3" t="s">
        <v>796</v>
      </c>
      <c r="B426" s="4" t="s">
        <v>45</v>
      </c>
      <c r="C426" s="8" t="s">
        <v>461</v>
      </c>
      <c r="D426" s="6" t="s">
        <v>462</v>
      </c>
    </row>
    <row r="427" spans="1:4" ht="75" customHeight="1" x14ac:dyDescent="0.25">
      <c r="A427" s="3" t="s">
        <v>800</v>
      </c>
      <c r="B427" s="4" t="s">
        <v>45</v>
      </c>
      <c r="C427" s="8" t="s">
        <v>461</v>
      </c>
      <c r="D427" s="6" t="s">
        <v>462</v>
      </c>
    </row>
    <row r="428" spans="1:4" ht="75" customHeight="1" x14ac:dyDescent="0.25">
      <c r="A428" s="3" t="s">
        <v>794</v>
      </c>
      <c r="B428" s="4" t="s">
        <v>45</v>
      </c>
      <c r="C428" s="8" t="s">
        <v>464</v>
      </c>
      <c r="D428" s="6" t="s">
        <v>465</v>
      </c>
    </row>
    <row r="429" spans="1:4" ht="75" customHeight="1" x14ac:dyDescent="0.25">
      <c r="A429" s="3" t="s">
        <v>795</v>
      </c>
      <c r="B429" s="4" t="s">
        <v>45</v>
      </c>
      <c r="C429" s="8" t="s">
        <v>464</v>
      </c>
      <c r="D429" s="6" t="s">
        <v>465</v>
      </c>
    </row>
    <row r="430" spans="1:4" ht="75" customHeight="1" x14ac:dyDescent="0.25">
      <c r="A430" s="3" t="s">
        <v>796</v>
      </c>
      <c r="B430" s="4" t="s">
        <v>467</v>
      </c>
      <c r="C430" s="8" t="s">
        <v>468</v>
      </c>
      <c r="D430" s="6" t="s">
        <v>469</v>
      </c>
    </row>
    <row r="431" spans="1:4" ht="75" customHeight="1" x14ac:dyDescent="0.25">
      <c r="A431" s="3" t="s">
        <v>797</v>
      </c>
      <c r="B431" s="4" t="s">
        <v>467</v>
      </c>
      <c r="C431" s="8" t="s">
        <v>468</v>
      </c>
      <c r="D431" s="6" t="s">
        <v>469</v>
      </c>
    </row>
    <row r="432" spans="1:4" ht="75" customHeight="1" x14ac:dyDescent="0.25">
      <c r="A432" s="3" t="s">
        <v>793</v>
      </c>
      <c r="B432" s="4" t="s">
        <v>467</v>
      </c>
      <c r="C432" s="8" t="s">
        <v>471</v>
      </c>
      <c r="D432" s="6" t="s">
        <v>472</v>
      </c>
    </row>
    <row r="433" spans="1:4" ht="75" customHeight="1" x14ac:dyDescent="0.25">
      <c r="A433" s="3" t="s">
        <v>798</v>
      </c>
      <c r="B433" s="4" t="s">
        <v>467</v>
      </c>
      <c r="C433" s="8" t="s">
        <v>471</v>
      </c>
      <c r="D433" s="6" t="s">
        <v>472</v>
      </c>
    </row>
    <row r="434" spans="1:4" ht="75" customHeight="1" x14ac:dyDescent="0.25">
      <c r="A434" s="3" t="s">
        <v>796</v>
      </c>
      <c r="B434" s="4" t="s">
        <v>467</v>
      </c>
      <c r="C434" s="8" t="s">
        <v>474</v>
      </c>
      <c r="D434" s="6" t="s">
        <v>475</v>
      </c>
    </row>
    <row r="435" spans="1:4" ht="75" customHeight="1" x14ac:dyDescent="0.25">
      <c r="A435" s="3" t="s">
        <v>798</v>
      </c>
      <c r="B435" s="4" t="s">
        <v>467</v>
      </c>
      <c r="C435" s="8" t="s">
        <v>474</v>
      </c>
      <c r="D435" s="6" t="s">
        <v>475</v>
      </c>
    </row>
    <row r="436" spans="1:4" ht="75" customHeight="1" x14ac:dyDescent="0.25">
      <c r="A436" s="3" t="s">
        <v>800</v>
      </c>
      <c r="B436" s="4" t="s">
        <v>477</v>
      </c>
      <c r="C436" s="8" t="s">
        <v>478</v>
      </c>
      <c r="D436" s="6" t="s">
        <v>479</v>
      </c>
    </row>
    <row r="437" spans="1:4" ht="75" customHeight="1" x14ac:dyDescent="0.25">
      <c r="A437" s="3" t="s">
        <v>799</v>
      </c>
      <c r="B437" s="4" t="s">
        <v>477</v>
      </c>
      <c r="C437" s="8" t="s">
        <v>478</v>
      </c>
      <c r="D437" s="6" t="s">
        <v>479</v>
      </c>
    </row>
    <row r="438" spans="1:4" ht="75" customHeight="1" x14ac:dyDescent="0.25">
      <c r="A438" s="3" t="s">
        <v>795</v>
      </c>
      <c r="B438" s="4" t="s">
        <v>477</v>
      </c>
      <c r="C438" s="8" t="s">
        <v>481</v>
      </c>
      <c r="D438" s="6" t="s">
        <v>482</v>
      </c>
    </row>
    <row r="439" spans="1:4" ht="75" customHeight="1" x14ac:dyDescent="0.25">
      <c r="A439" s="3" t="s">
        <v>798</v>
      </c>
      <c r="B439" s="4" t="s">
        <v>477</v>
      </c>
      <c r="C439" s="8" t="s">
        <v>481</v>
      </c>
      <c r="D439" s="6" t="s">
        <v>482</v>
      </c>
    </row>
    <row r="440" spans="1:4" ht="75" customHeight="1" x14ac:dyDescent="0.25">
      <c r="A440" s="3" t="s">
        <v>793</v>
      </c>
      <c r="B440" s="4" t="s">
        <v>477</v>
      </c>
      <c r="C440" s="8" t="s">
        <v>481</v>
      </c>
      <c r="D440" s="6" t="s">
        <v>482</v>
      </c>
    </row>
    <row r="441" spans="1:4" ht="75" customHeight="1" x14ac:dyDescent="0.25">
      <c r="A441" s="3" t="s">
        <v>795</v>
      </c>
      <c r="B441" s="4" t="s">
        <v>477</v>
      </c>
      <c r="C441" s="8" t="s">
        <v>484</v>
      </c>
      <c r="D441" s="6" t="s">
        <v>485</v>
      </c>
    </row>
    <row r="442" spans="1:4" ht="75" customHeight="1" x14ac:dyDescent="0.25">
      <c r="A442" s="3" t="s">
        <v>798</v>
      </c>
      <c r="B442" s="4" t="s">
        <v>477</v>
      </c>
      <c r="C442" s="8" t="s">
        <v>484</v>
      </c>
      <c r="D442" s="6" t="s">
        <v>485</v>
      </c>
    </row>
    <row r="443" spans="1:4" ht="75" customHeight="1" x14ac:dyDescent="0.25">
      <c r="A443" s="3" t="s">
        <v>794</v>
      </c>
      <c r="B443" s="4" t="s">
        <v>477</v>
      </c>
      <c r="C443" s="8" t="s">
        <v>487</v>
      </c>
      <c r="D443" s="6" t="s">
        <v>488</v>
      </c>
    </row>
    <row r="444" spans="1:4" ht="75" customHeight="1" x14ac:dyDescent="0.25">
      <c r="A444" s="3" t="s">
        <v>795</v>
      </c>
      <c r="B444" s="4" t="s">
        <v>477</v>
      </c>
      <c r="C444" s="8" t="s">
        <v>487</v>
      </c>
      <c r="D444" s="6" t="s">
        <v>488</v>
      </c>
    </row>
    <row r="445" spans="1:4" ht="75" customHeight="1" x14ac:dyDescent="0.25">
      <c r="A445" s="3" t="s">
        <v>799</v>
      </c>
      <c r="B445" s="4" t="s">
        <v>477</v>
      </c>
      <c r="C445" s="8" t="s">
        <v>487</v>
      </c>
      <c r="D445" s="6" t="s">
        <v>488</v>
      </c>
    </row>
    <row r="446" spans="1:4" ht="75" customHeight="1" x14ac:dyDescent="0.25">
      <c r="A446" s="3" t="s">
        <v>794</v>
      </c>
      <c r="B446" s="4" t="s">
        <v>477</v>
      </c>
      <c r="C446" s="8" t="s">
        <v>490</v>
      </c>
      <c r="D446" s="6" t="s">
        <v>491</v>
      </c>
    </row>
    <row r="447" spans="1:4" ht="75" customHeight="1" x14ac:dyDescent="0.25">
      <c r="A447" s="3" t="s">
        <v>795</v>
      </c>
      <c r="B447" s="4" t="s">
        <v>477</v>
      </c>
      <c r="C447" s="8" t="s">
        <v>490</v>
      </c>
      <c r="D447" s="6" t="s">
        <v>491</v>
      </c>
    </row>
    <row r="448" spans="1:4" ht="75" customHeight="1" x14ac:dyDescent="0.25">
      <c r="A448" s="3" t="s">
        <v>799</v>
      </c>
      <c r="B448" s="4" t="s">
        <v>477</v>
      </c>
      <c r="C448" s="8" t="s">
        <v>490</v>
      </c>
      <c r="D448" s="6" t="s">
        <v>491</v>
      </c>
    </row>
    <row r="449" spans="1:4" ht="75" customHeight="1" x14ac:dyDescent="0.25">
      <c r="A449" s="3" t="s">
        <v>800</v>
      </c>
      <c r="B449" s="4" t="s">
        <v>477</v>
      </c>
      <c r="C449" s="8" t="s">
        <v>493</v>
      </c>
      <c r="D449" s="6" t="s">
        <v>494</v>
      </c>
    </row>
    <row r="450" spans="1:4" ht="75" customHeight="1" x14ac:dyDescent="0.25">
      <c r="A450" s="3" t="s">
        <v>798</v>
      </c>
      <c r="B450" s="4" t="s">
        <v>477</v>
      </c>
      <c r="C450" s="8" t="s">
        <v>493</v>
      </c>
      <c r="D450" s="6" t="s">
        <v>494</v>
      </c>
    </row>
    <row r="451" spans="1:4" ht="75" customHeight="1" x14ac:dyDescent="0.25">
      <c r="A451" s="3" t="s">
        <v>795</v>
      </c>
      <c r="B451" s="4" t="s">
        <v>477</v>
      </c>
      <c r="C451" s="8" t="s">
        <v>496</v>
      </c>
      <c r="D451" s="6" t="s">
        <v>497</v>
      </c>
    </row>
    <row r="452" spans="1:4" ht="75" customHeight="1" x14ac:dyDescent="0.25">
      <c r="A452" s="3" t="s">
        <v>799</v>
      </c>
      <c r="B452" s="4" t="s">
        <v>477</v>
      </c>
      <c r="C452" s="8" t="s">
        <v>496</v>
      </c>
      <c r="D452" s="6" t="s">
        <v>497</v>
      </c>
    </row>
    <row r="453" spans="1:4" ht="75" customHeight="1" x14ac:dyDescent="0.25">
      <c r="A453" s="3" t="s">
        <v>795</v>
      </c>
      <c r="B453" s="4" t="s">
        <v>477</v>
      </c>
      <c r="C453" s="8" t="s">
        <v>499</v>
      </c>
      <c r="D453" s="6" t="s">
        <v>500</v>
      </c>
    </row>
    <row r="454" spans="1:4" ht="75" customHeight="1" x14ac:dyDescent="0.25">
      <c r="A454" s="3" t="s">
        <v>799</v>
      </c>
      <c r="B454" s="4" t="s">
        <v>477</v>
      </c>
      <c r="C454" s="8" t="s">
        <v>499</v>
      </c>
      <c r="D454" s="6" t="s">
        <v>500</v>
      </c>
    </row>
    <row r="455" spans="1:4" ht="75" customHeight="1" x14ac:dyDescent="0.25">
      <c r="A455" s="3" t="s">
        <v>798</v>
      </c>
      <c r="B455" s="4" t="s">
        <v>477</v>
      </c>
      <c r="C455" s="8" t="s">
        <v>499</v>
      </c>
      <c r="D455" s="6" t="s">
        <v>500</v>
      </c>
    </row>
    <row r="456" spans="1:4" ht="75" customHeight="1" x14ac:dyDescent="0.25">
      <c r="A456" s="3" t="s">
        <v>794</v>
      </c>
      <c r="B456" s="4" t="s">
        <v>477</v>
      </c>
      <c r="C456" s="8" t="s">
        <v>502</v>
      </c>
      <c r="D456" s="6" t="s">
        <v>503</v>
      </c>
    </row>
    <row r="457" spans="1:4" ht="75" customHeight="1" x14ac:dyDescent="0.25">
      <c r="A457" s="3" t="s">
        <v>795</v>
      </c>
      <c r="B457" s="4" t="s">
        <v>477</v>
      </c>
      <c r="C457" s="8" t="s">
        <v>502</v>
      </c>
      <c r="D457" s="6" t="s">
        <v>503</v>
      </c>
    </row>
    <row r="458" spans="1:4" ht="75" customHeight="1" x14ac:dyDescent="0.25">
      <c r="A458" s="3" t="s">
        <v>799</v>
      </c>
      <c r="B458" s="4" t="s">
        <v>477</v>
      </c>
      <c r="C458" s="8" t="s">
        <v>502</v>
      </c>
      <c r="D458" s="6" t="s">
        <v>503</v>
      </c>
    </row>
    <row r="459" spans="1:4" ht="75" customHeight="1" x14ac:dyDescent="0.25">
      <c r="A459" s="3" t="s">
        <v>794</v>
      </c>
      <c r="B459" s="4" t="s">
        <v>477</v>
      </c>
      <c r="C459" s="8" t="s">
        <v>505</v>
      </c>
      <c r="D459" s="6" t="s">
        <v>506</v>
      </c>
    </row>
    <row r="460" spans="1:4" ht="75" customHeight="1" x14ac:dyDescent="0.25">
      <c r="A460" s="3" t="s">
        <v>795</v>
      </c>
      <c r="B460" s="4" t="s">
        <v>477</v>
      </c>
      <c r="C460" s="8" t="s">
        <v>505</v>
      </c>
      <c r="D460" s="6" t="s">
        <v>506</v>
      </c>
    </row>
    <row r="461" spans="1:4" ht="75" customHeight="1" x14ac:dyDescent="0.25">
      <c r="A461" s="3" t="s">
        <v>799</v>
      </c>
      <c r="B461" s="4" t="s">
        <v>477</v>
      </c>
      <c r="C461" s="8" t="s">
        <v>505</v>
      </c>
      <c r="D461" s="6" t="s">
        <v>506</v>
      </c>
    </row>
    <row r="462" spans="1:4" ht="75" customHeight="1" x14ac:dyDescent="0.25">
      <c r="A462" s="3" t="s">
        <v>800</v>
      </c>
      <c r="B462" s="4" t="s">
        <v>508</v>
      </c>
      <c r="C462" s="8" t="s">
        <v>509</v>
      </c>
      <c r="D462" s="6" t="s">
        <v>510</v>
      </c>
    </row>
    <row r="463" spans="1:4" ht="75" customHeight="1" x14ac:dyDescent="0.25">
      <c r="A463" s="3" t="s">
        <v>798</v>
      </c>
      <c r="B463" s="4" t="s">
        <v>508</v>
      </c>
      <c r="C463" s="8" t="s">
        <v>509</v>
      </c>
      <c r="D463" s="6" t="s">
        <v>510</v>
      </c>
    </row>
    <row r="464" spans="1:4" ht="75" customHeight="1" x14ac:dyDescent="0.25">
      <c r="A464" s="3" t="s">
        <v>793</v>
      </c>
      <c r="B464" s="4" t="s">
        <v>508</v>
      </c>
      <c r="C464" s="8" t="s">
        <v>512</v>
      </c>
      <c r="D464" s="6" t="s">
        <v>513</v>
      </c>
    </row>
    <row r="465" spans="1:4" ht="75" customHeight="1" x14ac:dyDescent="0.25">
      <c r="A465" s="3" t="s">
        <v>796</v>
      </c>
      <c r="B465" s="4" t="s">
        <v>508</v>
      </c>
      <c r="C465" s="8" t="s">
        <v>512</v>
      </c>
      <c r="D465" s="6" t="s">
        <v>513</v>
      </c>
    </row>
    <row r="466" spans="1:4" ht="75" customHeight="1" x14ac:dyDescent="0.25">
      <c r="A466" s="3" t="s">
        <v>794</v>
      </c>
      <c r="B466" s="4" t="s">
        <v>508</v>
      </c>
      <c r="C466" s="8" t="s">
        <v>515</v>
      </c>
      <c r="D466" s="6" t="s">
        <v>516</v>
      </c>
    </row>
    <row r="467" spans="1:4" ht="75" customHeight="1" x14ac:dyDescent="0.25">
      <c r="A467" s="3" t="s">
        <v>799</v>
      </c>
      <c r="B467" s="4" t="s">
        <v>508</v>
      </c>
      <c r="C467" s="8" t="s">
        <v>515</v>
      </c>
      <c r="D467" s="6" t="s">
        <v>516</v>
      </c>
    </row>
    <row r="468" spans="1:4" ht="75" customHeight="1" x14ac:dyDescent="0.25">
      <c r="A468" s="3" t="s">
        <v>798</v>
      </c>
      <c r="B468" s="4" t="s">
        <v>508</v>
      </c>
      <c r="C468" s="8" t="s">
        <v>515</v>
      </c>
      <c r="D468" s="6" t="s">
        <v>516</v>
      </c>
    </row>
    <row r="469" spans="1:4" ht="75" customHeight="1" x14ac:dyDescent="0.25">
      <c r="A469" s="3" t="s">
        <v>795</v>
      </c>
      <c r="B469" s="4" t="s">
        <v>518</v>
      </c>
      <c r="C469" s="8" t="s">
        <v>519</v>
      </c>
      <c r="D469" s="6" t="s">
        <v>520</v>
      </c>
    </row>
    <row r="470" spans="1:4" ht="75" customHeight="1" x14ac:dyDescent="0.25">
      <c r="A470" s="3" t="s">
        <v>799</v>
      </c>
      <c r="B470" s="4" t="s">
        <v>518</v>
      </c>
      <c r="C470" s="8" t="s">
        <v>519</v>
      </c>
      <c r="D470" s="6" t="s">
        <v>520</v>
      </c>
    </row>
    <row r="471" spans="1:4" ht="75" customHeight="1" x14ac:dyDescent="0.25">
      <c r="A471" s="3" t="s">
        <v>796</v>
      </c>
      <c r="B471" s="4" t="s">
        <v>518</v>
      </c>
      <c r="C471" s="8" t="s">
        <v>522</v>
      </c>
      <c r="D471" s="6" t="s">
        <v>523</v>
      </c>
    </row>
    <row r="472" spans="1:4" ht="75" customHeight="1" x14ac:dyDescent="0.25">
      <c r="A472" s="3" t="s">
        <v>797</v>
      </c>
      <c r="B472" s="4" t="s">
        <v>518</v>
      </c>
      <c r="C472" s="8" t="s">
        <v>522</v>
      </c>
      <c r="D472" s="6" t="s">
        <v>523</v>
      </c>
    </row>
    <row r="473" spans="1:4" ht="75" customHeight="1" x14ac:dyDescent="0.25">
      <c r="A473" s="3" t="s">
        <v>800</v>
      </c>
      <c r="B473" s="4" t="s">
        <v>518</v>
      </c>
      <c r="C473" s="8" t="s">
        <v>522</v>
      </c>
      <c r="D473" s="6" t="s">
        <v>523</v>
      </c>
    </row>
    <row r="474" spans="1:4" ht="75" customHeight="1" x14ac:dyDescent="0.25">
      <c r="A474" s="3" t="s">
        <v>798</v>
      </c>
      <c r="B474" s="4" t="s">
        <v>518</v>
      </c>
      <c r="C474" s="8" t="s">
        <v>522</v>
      </c>
      <c r="D474" s="6" t="s">
        <v>523</v>
      </c>
    </row>
    <row r="475" spans="1:4" ht="75" customHeight="1" x14ac:dyDescent="0.25">
      <c r="A475" s="3" t="s">
        <v>794</v>
      </c>
      <c r="B475" s="4" t="s">
        <v>518</v>
      </c>
      <c r="C475" s="8" t="s">
        <v>525</v>
      </c>
      <c r="D475" s="6" t="s">
        <v>526</v>
      </c>
    </row>
    <row r="476" spans="1:4" ht="75" customHeight="1" x14ac:dyDescent="0.25">
      <c r="A476" s="3" t="s">
        <v>795</v>
      </c>
      <c r="B476" s="4" t="s">
        <v>518</v>
      </c>
      <c r="C476" s="8" t="s">
        <v>525</v>
      </c>
      <c r="D476" s="6" t="s">
        <v>526</v>
      </c>
    </row>
    <row r="477" spans="1:4" ht="75" customHeight="1" x14ac:dyDescent="0.25">
      <c r="A477" s="3" t="s">
        <v>799</v>
      </c>
      <c r="B477" s="4" t="s">
        <v>518</v>
      </c>
      <c r="C477" s="8" t="s">
        <v>525</v>
      </c>
      <c r="D477" s="6" t="s">
        <v>526</v>
      </c>
    </row>
    <row r="478" spans="1:4" ht="75" customHeight="1" x14ac:dyDescent="0.25">
      <c r="A478" s="3" t="s">
        <v>793</v>
      </c>
      <c r="B478" s="4" t="s">
        <v>518</v>
      </c>
      <c r="C478" s="8" t="s">
        <v>528</v>
      </c>
      <c r="D478" s="6" t="s">
        <v>529</v>
      </c>
    </row>
    <row r="479" spans="1:4" ht="75" customHeight="1" x14ac:dyDescent="0.25">
      <c r="A479" s="3" t="s">
        <v>796</v>
      </c>
      <c r="B479" s="4" t="s">
        <v>518</v>
      </c>
      <c r="C479" s="8" t="s">
        <v>528</v>
      </c>
      <c r="D479" s="6" t="s">
        <v>529</v>
      </c>
    </row>
    <row r="480" spans="1:4" ht="75" customHeight="1" x14ac:dyDescent="0.25">
      <c r="A480" s="3" t="s">
        <v>797</v>
      </c>
      <c r="B480" s="4" t="s">
        <v>518</v>
      </c>
      <c r="C480" s="8" t="s">
        <v>528</v>
      </c>
      <c r="D480" s="6" t="s">
        <v>529</v>
      </c>
    </row>
    <row r="481" spans="1:4" ht="75" customHeight="1" x14ac:dyDescent="0.25">
      <c r="A481" s="3" t="s">
        <v>798</v>
      </c>
      <c r="B481" s="4" t="s">
        <v>518</v>
      </c>
      <c r="C481" s="8" t="s">
        <v>528</v>
      </c>
      <c r="D481" s="6" t="s">
        <v>529</v>
      </c>
    </row>
    <row r="482" spans="1:4" ht="75" customHeight="1" x14ac:dyDescent="0.25">
      <c r="A482" s="3" t="s">
        <v>794</v>
      </c>
      <c r="B482" s="4" t="s">
        <v>518</v>
      </c>
      <c r="C482" s="8" t="s">
        <v>531</v>
      </c>
      <c r="D482" s="6" t="s">
        <v>532</v>
      </c>
    </row>
    <row r="483" spans="1:4" ht="75" customHeight="1" x14ac:dyDescent="0.25">
      <c r="A483" s="3" t="s">
        <v>795</v>
      </c>
      <c r="B483" s="4" t="s">
        <v>518</v>
      </c>
      <c r="C483" s="8" t="s">
        <v>531</v>
      </c>
      <c r="D483" s="6" t="s">
        <v>532</v>
      </c>
    </row>
    <row r="484" spans="1:4" ht="75" customHeight="1" x14ac:dyDescent="0.25">
      <c r="A484" s="3" t="s">
        <v>799</v>
      </c>
      <c r="B484" s="4" t="s">
        <v>518</v>
      </c>
      <c r="C484" s="8" t="s">
        <v>531</v>
      </c>
      <c r="D484" s="6" t="s">
        <v>532</v>
      </c>
    </row>
    <row r="485" spans="1:4" ht="75" customHeight="1" x14ac:dyDescent="0.25">
      <c r="A485" s="3" t="s">
        <v>796</v>
      </c>
      <c r="B485" s="4" t="s">
        <v>518</v>
      </c>
      <c r="C485" s="8" t="s">
        <v>534</v>
      </c>
      <c r="D485" s="6" t="s">
        <v>535</v>
      </c>
    </row>
    <row r="486" spans="1:4" ht="75" customHeight="1" x14ac:dyDescent="0.25">
      <c r="A486" s="3" t="s">
        <v>794</v>
      </c>
      <c r="B486" s="4" t="s">
        <v>518</v>
      </c>
      <c r="C486" s="8" t="s">
        <v>534</v>
      </c>
      <c r="D486" s="6" t="s">
        <v>535</v>
      </c>
    </row>
    <row r="487" spans="1:4" ht="75" customHeight="1" x14ac:dyDescent="0.25">
      <c r="A487" s="3" t="s">
        <v>795</v>
      </c>
      <c r="B487" s="4" t="s">
        <v>518</v>
      </c>
      <c r="C487" s="8" t="s">
        <v>534</v>
      </c>
      <c r="D487" s="6" t="s">
        <v>535</v>
      </c>
    </row>
    <row r="488" spans="1:4" ht="75" customHeight="1" x14ac:dyDescent="0.25">
      <c r="A488" s="3" t="s">
        <v>797</v>
      </c>
      <c r="B488" s="4" t="s">
        <v>518</v>
      </c>
      <c r="C488" s="8" t="s">
        <v>534</v>
      </c>
      <c r="D488" s="6" t="s">
        <v>535</v>
      </c>
    </row>
    <row r="489" spans="1:4" ht="75" customHeight="1" x14ac:dyDescent="0.25">
      <c r="A489" s="3" t="s">
        <v>800</v>
      </c>
      <c r="B489" s="4" t="s">
        <v>518</v>
      </c>
      <c r="C489" s="8" t="s">
        <v>534</v>
      </c>
      <c r="D489" s="6" t="s">
        <v>535</v>
      </c>
    </row>
    <row r="490" spans="1:4" ht="75" customHeight="1" x14ac:dyDescent="0.25">
      <c r="A490" s="3" t="s">
        <v>799</v>
      </c>
      <c r="B490" s="4" t="s">
        <v>518</v>
      </c>
      <c r="C490" s="8" t="s">
        <v>534</v>
      </c>
      <c r="D490" s="6" t="s">
        <v>535</v>
      </c>
    </row>
    <row r="491" spans="1:4" ht="75" customHeight="1" x14ac:dyDescent="0.25">
      <c r="A491" s="3" t="s">
        <v>798</v>
      </c>
      <c r="B491" s="4" t="s">
        <v>518</v>
      </c>
      <c r="C491" s="8" t="s">
        <v>534</v>
      </c>
      <c r="D491" s="6" t="s">
        <v>535</v>
      </c>
    </row>
    <row r="492" spans="1:4" ht="75" customHeight="1" x14ac:dyDescent="0.25">
      <c r="A492" s="3" t="s">
        <v>794</v>
      </c>
      <c r="B492" s="4" t="s">
        <v>518</v>
      </c>
      <c r="C492" s="8" t="s">
        <v>537</v>
      </c>
      <c r="D492" s="6" t="s">
        <v>538</v>
      </c>
    </row>
    <row r="493" spans="1:4" ht="75" customHeight="1" x14ac:dyDescent="0.25">
      <c r="A493" s="3" t="s">
        <v>795</v>
      </c>
      <c r="B493" s="4" t="s">
        <v>518</v>
      </c>
      <c r="C493" s="8" t="s">
        <v>537</v>
      </c>
      <c r="D493" s="6" t="s">
        <v>538</v>
      </c>
    </row>
    <row r="494" spans="1:4" ht="75" customHeight="1" x14ac:dyDescent="0.25">
      <c r="A494" s="3" t="s">
        <v>799</v>
      </c>
      <c r="B494" s="4" t="s">
        <v>518</v>
      </c>
      <c r="C494" s="8" t="s">
        <v>537</v>
      </c>
      <c r="D494" s="6" t="s">
        <v>538</v>
      </c>
    </row>
    <row r="495" spans="1:4" ht="75" customHeight="1" x14ac:dyDescent="0.25">
      <c r="A495" s="3" t="s">
        <v>798</v>
      </c>
      <c r="B495" s="4" t="s">
        <v>518</v>
      </c>
      <c r="C495" s="8" t="s">
        <v>537</v>
      </c>
      <c r="D495" s="6" t="s">
        <v>538</v>
      </c>
    </row>
    <row r="496" spans="1:4" ht="75" customHeight="1" x14ac:dyDescent="0.25">
      <c r="A496" s="3" t="s">
        <v>795</v>
      </c>
      <c r="B496" s="4" t="s">
        <v>518</v>
      </c>
      <c r="C496" s="8" t="s">
        <v>540</v>
      </c>
      <c r="D496" s="6" t="s">
        <v>541</v>
      </c>
    </row>
    <row r="497" spans="1:6" ht="75" customHeight="1" x14ac:dyDescent="0.25">
      <c r="A497" s="3" t="s">
        <v>799</v>
      </c>
      <c r="B497" s="4" t="s">
        <v>518</v>
      </c>
      <c r="C497" s="8" t="s">
        <v>540</v>
      </c>
      <c r="D497" s="6" t="s">
        <v>541</v>
      </c>
    </row>
    <row r="498" spans="1:6" ht="75" customHeight="1" x14ac:dyDescent="0.25">
      <c r="A498" s="3" t="s">
        <v>796</v>
      </c>
      <c r="B498" s="4" t="s">
        <v>518</v>
      </c>
      <c r="C498" s="8" t="s">
        <v>543</v>
      </c>
      <c r="D498" s="6" t="s">
        <v>544</v>
      </c>
    </row>
    <row r="499" spans="1:6" ht="75" customHeight="1" x14ac:dyDescent="0.25">
      <c r="A499" s="3" t="s">
        <v>797</v>
      </c>
      <c r="B499" s="4" t="s">
        <v>518</v>
      </c>
      <c r="C499" s="8" t="s">
        <v>543</v>
      </c>
      <c r="D499" s="6" t="s">
        <v>544</v>
      </c>
    </row>
    <row r="500" spans="1:6" ht="75" customHeight="1" x14ac:dyDescent="0.25">
      <c r="A500" s="3" t="s">
        <v>795</v>
      </c>
      <c r="B500" s="4" t="s">
        <v>518</v>
      </c>
      <c r="C500" s="8" t="s">
        <v>546</v>
      </c>
      <c r="D500" s="6" t="s">
        <v>547</v>
      </c>
    </row>
    <row r="501" spans="1:6" ht="75" customHeight="1" x14ac:dyDescent="0.25">
      <c r="A501" s="3" t="s">
        <v>799</v>
      </c>
      <c r="B501" s="4" t="s">
        <v>518</v>
      </c>
      <c r="C501" s="8" t="s">
        <v>546</v>
      </c>
      <c r="D501" s="6" t="s">
        <v>547</v>
      </c>
    </row>
    <row r="502" spans="1:6" ht="75" customHeight="1" x14ac:dyDescent="0.25">
      <c r="A502" s="3" t="s">
        <v>798</v>
      </c>
      <c r="B502" s="4" t="s">
        <v>518</v>
      </c>
      <c r="C502" s="8" t="s">
        <v>546</v>
      </c>
      <c r="D502" s="6" t="s">
        <v>547</v>
      </c>
    </row>
    <row r="503" spans="1:6" ht="75" customHeight="1" x14ac:dyDescent="0.25">
      <c r="A503" s="3" t="s">
        <v>796</v>
      </c>
      <c r="B503" s="4" t="s">
        <v>549</v>
      </c>
      <c r="C503" s="8" t="s">
        <v>550</v>
      </c>
      <c r="D503" s="6" t="s">
        <v>551</v>
      </c>
    </row>
    <row r="504" spans="1:6" ht="75" customHeight="1" x14ac:dyDescent="0.25">
      <c r="A504" s="3" t="s">
        <v>798</v>
      </c>
      <c r="B504" s="4" t="s">
        <v>549</v>
      </c>
      <c r="C504" s="8" t="s">
        <v>550</v>
      </c>
      <c r="D504" s="6" t="s">
        <v>551</v>
      </c>
    </row>
    <row r="505" spans="1:6" ht="75" customHeight="1" x14ac:dyDescent="0.25">
      <c r="A505" s="3" t="s">
        <v>795</v>
      </c>
      <c r="B505" s="4" t="s">
        <v>549</v>
      </c>
      <c r="C505" s="8" t="s">
        <v>553</v>
      </c>
      <c r="D505" s="6" t="s">
        <v>554</v>
      </c>
    </row>
    <row r="506" spans="1:6" ht="75" customHeight="1" x14ac:dyDescent="0.25">
      <c r="A506" s="3" t="s">
        <v>799</v>
      </c>
      <c r="B506" s="4" t="s">
        <v>549</v>
      </c>
      <c r="C506" s="8" t="s">
        <v>553</v>
      </c>
      <c r="D506" s="6" t="s">
        <v>554</v>
      </c>
    </row>
    <row r="507" spans="1:6" ht="75" customHeight="1" x14ac:dyDescent="0.25">
      <c r="A507" s="3" t="s">
        <v>798</v>
      </c>
      <c r="B507" s="4" t="s">
        <v>549</v>
      </c>
      <c r="C507" s="8" t="s">
        <v>553</v>
      </c>
      <c r="D507" s="6" t="s">
        <v>554</v>
      </c>
    </row>
    <row r="508" spans="1:6" ht="75" customHeight="1" x14ac:dyDescent="0.25">
      <c r="A508" s="3" t="s">
        <v>794</v>
      </c>
      <c r="B508" s="4" t="s">
        <v>556</v>
      </c>
      <c r="C508" s="8" t="s">
        <v>557</v>
      </c>
      <c r="D508" s="6" t="s">
        <v>558</v>
      </c>
      <c r="F508" s="10" t="s">
        <v>560</v>
      </c>
    </row>
    <row r="509" spans="1:6" ht="75" customHeight="1" x14ac:dyDescent="0.25">
      <c r="A509" s="3" t="s">
        <v>795</v>
      </c>
      <c r="B509" s="4" t="s">
        <v>556</v>
      </c>
      <c r="C509" s="8" t="s">
        <v>557</v>
      </c>
      <c r="D509" s="6" t="s">
        <v>558</v>
      </c>
      <c r="F509" s="10" t="s">
        <v>560</v>
      </c>
    </row>
    <row r="510" spans="1:6" ht="75" customHeight="1" x14ac:dyDescent="0.25">
      <c r="A510" s="3" t="s">
        <v>797</v>
      </c>
      <c r="B510" s="4" t="s">
        <v>556</v>
      </c>
      <c r="C510" s="8" t="s">
        <v>557</v>
      </c>
      <c r="D510" s="6" t="s">
        <v>558</v>
      </c>
      <c r="F510" s="10" t="s">
        <v>560</v>
      </c>
    </row>
    <row r="511" spans="1:6" ht="75" customHeight="1" x14ac:dyDescent="0.25">
      <c r="A511" s="3" t="s">
        <v>794</v>
      </c>
      <c r="B511" s="4" t="s">
        <v>556</v>
      </c>
      <c r="C511" s="8" t="s">
        <v>561</v>
      </c>
      <c r="D511" s="6" t="s">
        <v>562</v>
      </c>
      <c r="F511" s="10" t="s">
        <v>560</v>
      </c>
    </row>
    <row r="512" spans="1:6" ht="75" customHeight="1" x14ac:dyDescent="0.25">
      <c r="A512" s="3" t="s">
        <v>795</v>
      </c>
      <c r="B512" s="4" t="s">
        <v>556</v>
      </c>
      <c r="C512" s="8" t="s">
        <v>561</v>
      </c>
      <c r="D512" s="6" t="s">
        <v>822</v>
      </c>
      <c r="F512" s="10" t="s">
        <v>560</v>
      </c>
    </row>
    <row r="513" spans="1:6" ht="75" customHeight="1" x14ac:dyDescent="0.25">
      <c r="A513" s="3" t="s">
        <v>796</v>
      </c>
      <c r="B513" s="4" t="s">
        <v>556</v>
      </c>
      <c r="C513" s="8" t="s">
        <v>564</v>
      </c>
      <c r="D513" s="6" t="s">
        <v>565</v>
      </c>
      <c r="F513" s="10" t="s">
        <v>560</v>
      </c>
    </row>
    <row r="514" spans="1:6" ht="75" customHeight="1" x14ac:dyDescent="0.25">
      <c r="A514" s="3" t="s">
        <v>799</v>
      </c>
      <c r="B514" s="4" t="s">
        <v>556</v>
      </c>
      <c r="C514" s="8" t="s">
        <v>564</v>
      </c>
      <c r="D514" s="6" t="s">
        <v>565</v>
      </c>
      <c r="F514" s="10" t="s">
        <v>560</v>
      </c>
    </row>
    <row r="515" spans="1:6" ht="75" customHeight="1" x14ac:dyDescent="0.25">
      <c r="A515" s="3" t="s">
        <v>799</v>
      </c>
      <c r="B515" s="4" t="s">
        <v>556</v>
      </c>
      <c r="C515" s="8" t="s">
        <v>567</v>
      </c>
      <c r="D515" s="6" t="s">
        <v>568</v>
      </c>
      <c r="F515" s="10" t="s">
        <v>560</v>
      </c>
    </row>
    <row r="516" spans="1:6" ht="75" customHeight="1" x14ac:dyDescent="0.25">
      <c r="A516" s="3" t="s">
        <v>793</v>
      </c>
      <c r="B516" s="4" t="s">
        <v>556</v>
      </c>
      <c r="C516" s="8" t="s">
        <v>570</v>
      </c>
      <c r="D516" s="9" t="s">
        <v>571</v>
      </c>
      <c r="E516" s="9"/>
      <c r="F516" s="10" t="s">
        <v>560</v>
      </c>
    </row>
    <row r="517" spans="1:6" ht="75" customHeight="1" x14ac:dyDescent="0.25">
      <c r="A517" s="3" t="s">
        <v>796</v>
      </c>
      <c r="B517" s="4" t="s">
        <v>556</v>
      </c>
      <c r="C517" s="8" t="s">
        <v>570</v>
      </c>
      <c r="D517" s="6" t="s">
        <v>823</v>
      </c>
      <c r="F517" s="10" t="s">
        <v>560</v>
      </c>
    </row>
    <row r="518" spans="1:6" ht="75" customHeight="1" x14ac:dyDescent="0.25">
      <c r="A518" s="3" t="s">
        <v>797</v>
      </c>
      <c r="B518" s="4" t="s">
        <v>556</v>
      </c>
      <c r="C518" s="8" t="s">
        <v>570</v>
      </c>
      <c r="D518" s="6" t="s">
        <v>823</v>
      </c>
      <c r="F518" s="10" t="s">
        <v>560</v>
      </c>
    </row>
    <row r="519" spans="1:6" ht="75" customHeight="1" x14ac:dyDescent="0.25">
      <c r="A519" s="3" t="s">
        <v>799</v>
      </c>
      <c r="B519" s="4" t="s">
        <v>556</v>
      </c>
      <c r="C519" s="8" t="s">
        <v>570</v>
      </c>
      <c r="D519" s="6" t="s">
        <v>571</v>
      </c>
      <c r="F519" s="10" t="s">
        <v>560</v>
      </c>
    </row>
    <row r="520" spans="1:6" ht="75" customHeight="1" x14ac:dyDescent="0.25">
      <c r="A520" s="3" t="s">
        <v>798</v>
      </c>
      <c r="B520" s="4" t="s">
        <v>556</v>
      </c>
      <c r="C520" s="8" t="s">
        <v>570</v>
      </c>
      <c r="D520" s="6" t="s">
        <v>571</v>
      </c>
      <c r="F520" s="10" t="s">
        <v>560</v>
      </c>
    </row>
    <row r="521" spans="1:6" ht="75" customHeight="1" x14ac:dyDescent="0.25">
      <c r="A521" s="3" t="s">
        <v>794</v>
      </c>
      <c r="B521" s="4" t="s">
        <v>556</v>
      </c>
      <c r="C521" s="8" t="s">
        <v>573</v>
      </c>
      <c r="D521" s="6" t="s">
        <v>574</v>
      </c>
      <c r="F521" s="10" t="s">
        <v>560</v>
      </c>
    </row>
    <row r="522" spans="1:6" ht="75" customHeight="1" x14ac:dyDescent="0.25">
      <c r="A522" s="3" t="s">
        <v>795</v>
      </c>
      <c r="B522" s="4" t="s">
        <v>556</v>
      </c>
      <c r="C522" s="8" t="s">
        <v>573</v>
      </c>
      <c r="D522" s="6" t="s">
        <v>574</v>
      </c>
      <c r="F522" s="10" t="s">
        <v>560</v>
      </c>
    </row>
    <row r="523" spans="1:6" ht="75" customHeight="1" x14ac:dyDescent="0.25">
      <c r="A523" s="3" t="s">
        <v>799</v>
      </c>
      <c r="B523" s="4" t="s">
        <v>556</v>
      </c>
      <c r="C523" s="8" t="s">
        <v>573</v>
      </c>
      <c r="D523" s="6" t="s">
        <v>824</v>
      </c>
      <c r="F523" s="10" t="s">
        <v>560</v>
      </c>
    </row>
    <row r="524" spans="1:6" ht="75" customHeight="1" x14ac:dyDescent="0.25">
      <c r="A524" s="3" t="s">
        <v>795</v>
      </c>
      <c r="B524" s="4" t="s">
        <v>556</v>
      </c>
      <c r="C524" s="8" t="s">
        <v>576</v>
      </c>
      <c r="D524" s="6" t="s">
        <v>577</v>
      </c>
      <c r="F524" s="10" t="s">
        <v>560</v>
      </c>
    </row>
    <row r="525" spans="1:6" ht="75" customHeight="1" x14ac:dyDescent="0.25">
      <c r="A525" s="3" t="s">
        <v>798</v>
      </c>
      <c r="B525" s="4" t="s">
        <v>556</v>
      </c>
      <c r="C525" s="8" t="s">
        <v>576</v>
      </c>
      <c r="D525" s="6" t="s">
        <v>825</v>
      </c>
      <c r="F525" s="10" t="s">
        <v>560</v>
      </c>
    </row>
    <row r="526" spans="1:6" ht="75" customHeight="1" x14ac:dyDescent="0.25">
      <c r="A526" s="3" t="s">
        <v>795</v>
      </c>
      <c r="B526" s="4" t="s">
        <v>556</v>
      </c>
      <c r="C526" s="8" t="s">
        <v>582</v>
      </c>
      <c r="D526" s="6" t="s">
        <v>583</v>
      </c>
      <c r="F526" s="10" t="s">
        <v>560</v>
      </c>
    </row>
    <row r="527" spans="1:6" ht="75" customHeight="1" x14ac:dyDescent="0.25">
      <c r="A527" s="3" t="s">
        <v>799</v>
      </c>
      <c r="B527" s="4" t="s">
        <v>556</v>
      </c>
      <c r="C527" s="8" t="s">
        <v>582</v>
      </c>
      <c r="D527" s="6" t="s">
        <v>583</v>
      </c>
      <c r="F527" s="10" t="s">
        <v>560</v>
      </c>
    </row>
    <row r="528" spans="1:6" ht="75" customHeight="1" x14ac:dyDescent="0.25">
      <c r="A528" s="3" t="s">
        <v>798</v>
      </c>
      <c r="B528" s="4" t="s">
        <v>556</v>
      </c>
      <c r="C528" s="8" t="s">
        <v>582</v>
      </c>
      <c r="D528" s="6" t="s">
        <v>583</v>
      </c>
      <c r="F528" s="10" t="s">
        <v>560</v>
      </c>
    </row>
    <row r="529" spans="1:6" ht="75" customHeight="1" x14ac:dyDescent="0.25">
      <c r="A529" s="3" t="s">
        <v>796</v>
      </c>
      <c r="B529" s="4" t="s">
        <v>556</v>
      </c>
      <c r="C529" s="8" t="s">
        <v>585</v>
      </c>
      <c r="D529" s="6" t="s">
        <v>586</v>
      </c>
      <c r="F529" s="10" t="s">
        <v>560</v>
      </c>
    </row>
    <row r="530" spans="1:6" ht="75" customHeight="1" x14ac:dyDescent="0.25">
      <c r="A530" s="3" t="s">
        <v>794</v>
      </c>
      <c r="B530" s="4" t="s">
        <v>556</v>
      </c>
      <c r="C530" s="8" t="s">
        <v>585</v>
      </c>
      <c r="D530" s="6" t="s">
        <v>826</v>
      </c>
      <c r="F530" s="10" t="s">
        <v>560</v>
      </c>
    </row>
    <row r="531" spans="1:6" ht="75" customHeight="1" x14ac:dyDescent="0.25">
      <c r="A531" s="3" t="s">
        <v>797</v>
      </c>
      <c r="B531" s="4" t="s">
        <v>556</v>
      </c>
      <c r="C531" s="8" t="s">
        <v>585</v>
      </c>
      <c r="D531" s="6" t="s">
        <v>586</v>
      </c>
      <c r="F531" s="10" t="s">
        <v>560</v>
      </c>
    </row>
    <row r="532" spans="1:6" ht="75" customHeight="1" x14ac:dyDescent="0.25">
      <c r="A532" s="3" t="s">
        <v>799</v>
      </c>
      <c r="B532" s="4" t="s">
        <v>556</v>
      </c>
      <c r="C532" s="8" t="s">
        <v>585</v>
      </c>
      <c r="D532" s="6" t="s">
        <v>826</v>
      </c>
      <c r="F532" s="10" t="s">
        <v>560</v>
      </c>
    </row>
    <row r="533" spans="1:6" ht="75" customHeight="1" x14ac:dyDescent="0.25">
      <c r="A533" s="3" t="s">
        <v>798</v>
      </c>
      <c r="B533" s="4" t="s">
        <v>556</v>
      </c>
      <c r="C533" s="8" t="s">
        <v>585</v>
      </c>
      <c r="D533" s="6" t="s">
        <v>826</v>
      </c>
      <c r="F533" s="10" t="s">
        <v>560</v>
      </c>
    </row>
    <row r="534" spans="1:6" ht="75" customHeight="1" x14ac:dyDescent="0.25">
      <c r="A534" s="3" t="s">
        <v>794</v>
      </c>
      <c r="B534" s="4" t="s">
        <v>556</v>
      </c>
      <c r="C534" s="8" t="s">
        <v>588</v>
      </c>
      <c r="D534" s="6" t="s">
        <v>589</v>
      </c>
      <c r="F534" s="10" t="s">
        <v>560</v>
      </c>
    </row>
    <row r="535" spans="1:6" ht="75" customHeight="1" x14ac:dyDescent="0.25">
      <c r="A535" s="3" t="s">
        <v>795</v>
      </c>
      <c r="B535" s="4" t="s">
        <v>556</v>
      </c>
      <c r="C535" s="8" t="s">
        <v>588</v>
      </c>
      <c r="D535" s="6" t="s">
        <v>589</v>
      </c>
      <c r="F535" s="10" t="s">
        <v>560</v>
      </c>
    </row>
    <row r="536" spans="1:6" ht="75" customHeight="1" x14ac:dyDescent="0.25">
      <c r="A536" s="3" t="s">
        <v>797</v>
      </c>
      <c r="B536" s="4" t="s">
        <v>556</v>
      </c>
      <c r="C536" s="8" t="s">
        <v>588</v>
      </c>
      <c r="D536" s="6" t="s">
        <v>589</v>
      </c>
      <c r="F536" s="10" t="s">
        <v>560</v>
      </c>
    </row>
    <row r="537" spans="1:6" ht="75" customHeight="1" x14ac:dyDescent="0.25">
      <c r="A537" s="3" t="s">
        <v>799</v>
      </c>
      <c r="B537" s="4" t="s">
        <v>556</v>
      </c>
      <c r="C537" s="8" t="s">
        <v>588</v>
      </c>
      <c r="D537" s="6" t="s">
        <v>589</v>
      </c>
      <c r="F537" s="10" t="s">
        <v>560</v>
      </c>
    </row>
    <row r="538" spans="1:6" ht="75" customHeight="1" x14ac:dyDescent="0.25">
      <c r="A538" s="3" t="s">
        <v>798</v>
      </c>
      <c r="B538" s="4" t="s">
        <v>556</v>
      </c>
      <c r="C538" s="8" t="s">
        <v>588</v>
      </c>
      <c r="D538" s="6" t="s">
        <v>589</v>
      </c>
      <c r="F538" s="10" t="s">
        <v>560</v>
      </c>
    </row>
    <row r="539" spans="1:6" ht="75" customHeight="1" x14ac:dyDescent="0.25">
      <c r="A539" s="3" t="s">
        <v>795</v>
      </c>
      <c r="B539" s="4" t="s">
        <v>53</v>
      </c>
      <c r="C539" s="8" t="s">
        <v>591</v>
      </c>
      <c r="D539" s="6" t="s">
        <v>592</v>
      </c>
    </row>
    <row r="540" spans="1:6" ht="75" customHeight="1" x14ac:dyDescent="0.25">
      <c r="A540" s="3" t="s">
        <v>798</v>
      </c>
      <c r="B540" s="4" t="s">
        <v>53</v>
      </c>
      <c r="C540" s="8" t="s">
        <v>591</v>
      </c>
      <c r="D540" s="6" t="s">
        <v>592</v>
      </c>
    </row>
    <row r="541" spans="1:6" ht="75" customHeight="1" x14ac:dyDescent="0.25">
      <c r="A541" s="3" t="s">
        <v>796</v>
      </c>
      <c r="B541" s="4" t="s">
        <v>53</v>
      </c>
      <c r="C541" s="8" t="s">
        <v>594</v>
      </c>
      <c r="D541" s="6" t="s">
        <v>595</v>
      </c>
    </row>
    <row r="542" spans="1:6" ht="75" customHeight="1" x14ac:dyDescent="0.25">
      <c r="A542" s="3" t="s">
        <v>795</v>
      </c>
      <c r="B542" s="4" t="s">
        <v>53</v>
      </c>
      <c r="C542" s="8" t="s">
        <v>594</v>
      </c>
      <c r="D542" s="6" t="s">
        <v>827</v>
      </c>
    </row>
    <row r="543" spans="1:6" ht="75" customHeight="1" x14ac:dyDescent="0.25">
      <c r="A543" s="3" t="s">
        <v>797</v>
      </c>
      <c r="B543" s="4" t="s">
        <v>53</v>
      </c>
      <c r="C543" s="8" t="s">
        <v>594</v>
      </c>
      <c r="D543" s="6" t="s">
        <v>827</v>
      </c>
    </row>
    <row r="544" spans="1:6" ht="75" customHeight="1" x14ac:dyDescent="0.25">
      <c r="A544" s="3" t="s">
        <v>796</v>
      </c>
      <c r="B544" s="4" t="s">
        <v>53</v>
      </c>
      <c r="C544" s="8" t="s">
        <v>597</v>
      </c>
      <c r="D544" s="6" t="s">
        <v>598</v>
      </c>
    </row>
    <row r="545" spans="1:4" ht="75" customHeight="1" x14ac:dyDescent="0.25">
      <c r="A545" s="3" t="s">
        <v>800</v>
      </c>
      <c r="B545" s="4" t="s">
        <v>53</v>
      </c>
      <c r="C545" s="8" t="s">
        <v>597</v>
      </c>
      <c r="D545" s="6" t="s">
        <v>598</v>
      </c>
    </row>
    <row r="546" spans="1:4" ht="75" customHeight="1" x14ac:dyDescent="0.25">
      <c r="A546" s="3" t="s">
        <v>799</v>
      </c>
      <c r="B546" s="4" t="s">
        <v>53</v>
      </c>
      <c r="C546" s="8" t="s">
        <v>597</v>
      </c>
      <c r="D546" s="6" t="s">
        <v>598</v>
      </c>
    </row>
    <row r="547" spans="1:4" ht="75" customHeight="1" x14ac:dyDescent="0.25">
      <c r="A547" s="3" t="s">
        <v>796</v>
      </c>
      <c r="B547" s="4" t="s">
        <v>53</v>
      </c>
      <c r="C547" s="8" t="s">
        <v>600</v>
      </c>
      <c r="D547" s="6" t="s">
        <v>601</v>
      </c>
    </row>
    <row r="548" spans="1:4" ht="75" customHeight="1" x14ac:dyDescent="0.25">
      <c r="A548" s="3" t="s">
        <v>797</v>
      </c>
      <c r="B548" s="4" t="s">
        <v>53</v>
      </c>
      <c r="C548" s="8" t="s">
        <v>600</v>
      </c>
      <c r="D548" s="6" t="s">
        <v>601</v>
      </c>
    </row>
    <row r="549" spans="1:4" ht="75" customHeight="1" x14ac:dyDescent="0.25">
      <c r="A549" s="3" t="s">
        <v>799</v>
      </c>
      <c r="B549" s="4" t="s">
        <v>53</v>
      </c>
      <c r="C549" s="8" t="s">
        <v>600</v>
      </c>
      <c r="D549" s="6" t="s">
        <v>601</v>
      </c>
    </row>
    <row r="550" spans="1:4" ht="75" customHeight="1" x14ac:dyDescent="0.25">
      <c r="A550" s="3" t="s">
        <v>796</v>
      </c>
      <c r="B550" s="4" t="s">
        <v>53</v>
      </c>
      <c r="C550" s="8" t="s">
        <v>603</v>
      </c>
      <c r="D550" s="6" t="s">
        <v>604</v>
      </c>
    </row>
    <row r="551" spans="1:4" ht="75" customHeight="1" x14ac:dyDescent="0.25">
      <c r="A551" s="3" t="s">
        <v>800</v>
      </c>
      <c r="B551" s="4" t="s">
        <v>53</v>
      </c>
      <c r="C551" s="8" t="s">
        <v>603</v>
      </c>
      <c r="D551" s="6" t="s">
        <v>828</v>
      </c>
    </row>
    <row r="552" spans="1:4" ht="75" customHeight="1" x14ac:dyDescent="0.25">
      <c r="A552" s="3" t="s">
        <v>796</v>
      </c>
      <c r="B552" s="4" t="s">
        <v>53</v>
      </c>
      <c r="C552" s="8" t="s">
        <v>606</v>
      </c>
      <c r="D552" s="6" t="s">
        <v>607</v>
      </c>
    </row>
    <row r="553" spans="1:4" ht="75" customHeight="1" x14ac:dyDescent="0.25">
      <c r="A553" s="3" t="s">
        <v>800</v>
      </c>
      <c r="B553" s="4" t="s">
        <v>53</v>
      </c>
      <c r="C553" s="8" t="s">
        <v>606</v>
      </c>
      <c r="D553" s="6" t="s">
        <v>829</v>
      </c>
    </row>
    <row r="554" spans="1:4" ht="75" customHeight="1" x14ac:dyDescent="0.25">
      <c r="A554" s="3" t="s">
        <v>799</v>
      </c>
      <c r="B554" s="4" t="s">
        <v>53</v>
      </c>
      <c r="C554" s="8" t="s">
        <v>606</v>
      </c>
      <c r="D554" s="6" t="s">
        <v>829</v>
      </c>
    </row>
    <row r="555" spans="1:4" ht="75" customHeight="1" x14ac:dyDescent="0.25">
      <c r="A555" s="3" t="s">
        <v>796</v>
      </c>
      <c r="B555" s="4" t="s">
        <v>53</v>
      </c>
      <c r="C555" s="8" t="s">
        <v>609</v>
      </c>
      <c r="D555" s="6" t="s">
        <v>610</v>
      </c>
    </row>
    <row r="556" spans="1:4" ht="75" customHeight="1" x14ac:dyDescent="0.25">
      <c r="A556" s="3" t="s">
        <v>800</v>
      </c>
      <c r="B556" s="4" t="s">
        <v>53</v>
      </c>
      <c r="C556" s="8" t="s">
        <v>609</v>
      </c>
      <c r="D556" s="6" t="s">
        <v>830</v>
      </c>
    </row>
    <row r="557" spans="1:4" ht="75" customHeight="1" x14ac:dyDescent="0.25">
      <c r="A557" s="3" t="s">
        <v>794</v>
      </c>
      <c r="B557" s="4" t="s">
        <v>53</v>
      </c>
      <c r="C557" s="8" t="s">
        <v>612</v>
      </c>
      <c r="D557" s="6" t="s">
        <v>613</v>
      </c>
    </row>
    <row r="558" spans="1:4" ht="75" customHeight="1" x14ac:dyDescent="0.25">
      <c r="A558" s="3" t="s">
        <v>800</v>
      </c>
      <c r="B558" s="4" t="s">
        <v>53</v>
      </c>
      <c r="C558" s="8" t="s">
        <v>612</v>
      </c>
      <c r="D558" s="6" t="s">
        <v>613</v>
      </c>
    </row>
    <row r="559" spans="1:4" ht="75" customHeight="1" x14ac:dyDescent="0.25">
      <c r="A559" s="3" t="s">
        <v>794</v>
      </c>
      <c r="B559" s="4" t="s">
        <v>53</v>
      </c>
      <c r="C559" s="8" t="s">
        <v>615</v>
      </c>
      <c r="D559" s="6" t="s">
        <v>616</v>
      </c>
    </row>
    <row r="560" spans="1:4" ht="75" customHeight="1" x14ac:dyDescent="0.25">
      <c r="A560" s="3" t="s">
        <v>797</v>
      </c>
      <c r="B560" s="4" t="s">
        <v>53</v>
      </c>
      <c r="C560" s="8" t="s">
        <v>615</v>
      </c>
      <c r="D560" s="6" t="s">
        <v>831</v>
      </c>
    </row>
    <row r="561" spans="1:4" ht="75" customHeight="1" x14ac:dyDescent="0.25">
      <c r="A561" s="3" t="s">
        <v>796</v>
      </c>
      <c r="B561" s="4" t="s">
        <v>53</v>
      </c>
      <c r="C561" s="8" t="s">
        <v>618</v>
      </c>
      <c r="D561" s="6" t="s">
        <v>619</v>
      </c>
    </row>
    <row r="562" spans="1:4" ht="75" customHeight="1" x14ac:dyDescent="0.25">
      <c r="A562" s="3" t="s">
        <v>797</v>
      </c>
      <c r="B562" s="4" t="s">
        <v>53</v>
      </c>
      <c r="C562" s="8" t="s">
        <v>618</v>
      </c>
      <c r="D562" s="6" t="s">
        <v>832</v>
      </c>
    </row>
    <row r="563" spans="1:4" ht="75" customHeight="1" x14ac:dyDescent="0.25">
      <c r="A563" s="3" t="s">
        <v>800</v>
      </c>
      <c r="B563" s="4" t="s">
        <v>53</v>
      </c>
      <c r="C563" s="8" t="s">
        <v>618</v>
      </c>
      <c r="D563" s="6" t="s">
        <v>619</v>
      </c>
    </row>
    <row r="564" spans="1:4" ht="75" customHeight="1" x14ac:dyDescent="0.25">
      <c r="A564" s="3" t="s">
        <v>794</v>
      </c>
      <c r="B564" s="4" t="s">
        <v>622</v>
      </c>
      <c r="C564" s="8" t="s">
        <v>623</v>
      </c>
      <c r="D564" s="6" t="s">
        <v>624</v>
      </c>
    </row>
    <row r="565" spans="1:4" ht="75" customHeight="1" x14ac:dyDescent="0.25">
      <c r="A565" s="3" t="s">
        <v>795</v>
      </c>
      <c r="B565" s="4" t="s">
        <v>622</v>
      </c>
      <c r="C565" s="8" t="s">
        <v>623</v>
      </c>
      <c r="D565" s="6" t="s">
        <v>833</v>
      </c>
    </row>
    <row r="566" spans="1:4" ht="75" customHeight="1" x14ac:dyDescent="0.25">
      <c r="A566" s="3" t="s">
        <v>800</v>
      </c>
      <c r="B566" s="4" t="s">
        <v>622</v>
      </c>
      <c r="C566" s="8" t="s">
        <v>623</v>
      </c>
      <c r="D566" s="6" t="s">
        <v>834</v>
      </c>
    </row>
    <row r="567" spans="1:4" ht="75" customHeight="1" x14ac:dyDescent="0.25">
      <c r="A567" s="3" t="s">
        <v>800</v>
      </c>
      <c r="B567" s="4" t="s">
        <v>622</v>
      </c>
      <c r="C567" s="8" t="s">
        <v>627</v>
      </c>
      <c r="D567" s="6" t="s">
        <v>628</v>
      </c>
    </row>
    <row r="568" spans="1:4" ht="75" customHeight="1" x14ac:dyDescent="0.25">
      <c r="A568" s="3" t="s">
        <v>794</v>
      </c>
      <c r="B568" s="4" t="s">
        <v>622</v>
      </c>
      <c r="C568" s="8" t="s">
        <v>630</v>
      </c>
      <c r="D568" s="6" t="s">
        <v>631</v>
      </c>
    </row>
    <row r="569" spans="1:4" ht="75" customHeight="1" x14ac:dyDescent="0.25">
      <c r="A569" s="3" t="s">
        <v>795</v>
      </c>
      <c r="B569" s="4" t="s">
        <v>622</v>
      </c>
      <c r="C569" s="8" t="s">
        <v>630</v>
      </c>
      <c r="D569" s="6" t="s">
        <v>835</v>
      </c>
    </row>
    <row r="570" spans="1:4" ht="75" customHeight="1" x14ac:dyDescent="0.25">
      <c r="A570" s="3" t="s">
        <v>794</v>
      </c>
      <c r="B570" s="4" t="s">
        <v>622</v>
      </c>
      <c r="C570" s="8" t="s">
        <v>633</v>
      </c>
      <c r="D570" s="6" t="s">
        <v>634</v>
      </c>
    </row>
    <row r="571" spans="1:4" ht="75" customHeight="1" x14ac:dyDescent="0.25">
      <c r="A571" s="3" t="s">
        <v>795</v>
      </c>
      <c r="B571" s="4" t="s">
        <v>622</v>
      </c>
      <c r="C571" s="8" t="s">
        <v>633</v>
      </c>
      <c r="D571" s="6" t="s">
        <v>634</v>
      </c>
    </row>
    <row r="572" spans="1:4" ht="75" customHeight="1" x14ac:dyDescent="0.25">
      <c r="A572" s="3" t="s">
        <v>794</v>
      </c>
      <c r="B572" s="4" t="s">
        <v>622</v>
      </c>
      <c r="C572" s="8" t="s">
        <v>637</v>
      </c>
      <c r="D572" s="6" t="s">
        <v>638</v>
      </c>
    </row>
    <row r="573" spans="1:4" ht="75" customHeight="1" x14ac:dyDescent="0.25">
      <c r="A573" s="3" t="s">
        <v>797</v>
      </c>
      <c r="B573" s="4" t="s">
        <v>622</v>
      </c>
      <c r="C573" s="8" t="s">
        <v>637</v>
      </c>
      <c r="D573" s="6" t="s">
        <v>638</v>
      </c>
    </row>
    <row r="574" spans="1:4" ht="75" customHeight="1" x14ac:dyDescent="0.25">
      <c r="A574" s="3" t="s">
        <v>799</v>
      </c>
      <c r="B574" s="4" t="s">
        <v>622</v>
      </c>
      <c r="C574" s="8" t="s">
        <v>637</v>
      </c>
      <c r="D574" s="6" t="s">
        <v>638</v>
      </c>
    </row>
    <row r="575" spans="1:4" ht="75" customHeight="1" x14ac:dyDescent="0.25">
      <c r="A575" s="3" t="s">
        <v>797</v>
      </c>
      <c r="B575" s="4" t="s">
        <v>622</v>
      </c>
      <c r="C575" s="8" t="s">
        <v>640</v>
      </c>
      <c r="D575" s="6" t="s">
        <v>641</v>
      </c>
    </row>
    <row r="576" spans="1:4" ht="75" customHeight="1" x14ac:dyDescent="0.25">
      <c r="A576" s="3" t="s">
        <v>800</v>
      </c>
      <c r="B576" s="4" t="s">
        <v>622</v>
      </c>
      <c r="C576" s="8" t="s">
        <v>640</v>
      </c>
      <c r="D576" s="6" t="s">
        <v>641</v>
      </c>
    </row>
    <row r="577" spans="1:4" ht="75" customHeight="1" x14ac:dyDescent="0.25">
      <c r="A577" s="3" t="s">
        <v>798</v>
      </c>
      <c r="B577" s="4" t="s">
        <v>622</v>
      </c>
      <c r="C577" s="8" t="s">
        <v>640</v>
      </c>
      <c r="D577" s="6" t="s">
        <v>641</v>
      </c>
    </row>
    <row r="578" spans="1:4" ht="75" customHeight="1" x14ac:dyDescent="0.25">
      <c r="A578" s="3" t="s">
        <v>794</v>
      </c>
      <c r="B578" s="4" t="s">
        <v>622</v>
      </c>
      <c r="C578" s="8" t="s">
        <v>643</v>
      </c>
      <c r="D578" s="6" t="s">
        <v>644</v>
      </c>
    </row>
    <row r="579" spans="1:4" ht="75" customHeight="1" x14ac:dyDescent="0.25">
      <c r="A579" s="3" t="s">
        <v>797</v>
      </c>
      <c r="B579" s="4" t="s">
        <v>622</v>
      </c>
      <c r="C579" s="8" t="s">
        <v>643</v>
      </c>
      <c r="D579" s="6" t="s">
        <v>644</v>
      </c>
    </row>
    <row r="580" spans="1:4" ht="75" customHeight="1" x14ac:dyDescent="0.25">
      <c r="A580" s="3" t="s">
        <v>796</v>
      </c>
      <c r="B580" s="4" t="s">
        <v>622</v>
      </c>
      <c r="C580" s="8" t="s">
        <v>646</v>
      </c>
      <c r="D580" s="6" t="s">
        <v>647</v>
      </c>
    </row>
    <row r="581" spans="1:4" ht="75" customHeight="1" x14ac:dyDescent="0.25">
      <c r="A581" s="3" t="s">
        <v>795</v>
      </c>
      <c r="B581" s="4" t="s">
        <v>622</v>
      </c>
      <c r="C581" s="8" t="s">
        <v>646</v>
      </c>
      <c r="D581" s="6" t="s">
        <v>836</v>
      </c>
    </row>
    <row r="582" spans="1:4" ht="75" customHeight="1" x14ac:dyDescent="0.25">
      <c r="A582" s="3" t="s">
        <v>797</v>
      </c>
      <c r="B582" s="4" t="s">
        <v>622</v>
      </c>
      <c r="C582" s="8" t="s">
        <v>646</v>
      </c>
      <c r="D582" s="6" t="s">
        <v>647</v>
      </c>
    </row>
    <row r="583" spans="1:4" ht="75" customHeight="1" x14ac:dyDescent="0.25">
      <c r="A583" s="3" t="s">
        <v>794</v>
      </c>
      <c r="B583" s="4" t="s">
        <v>622</v>
      </c>
      <c r="C583" s="8" t="s">
        <v>649</v>
      </c>
      <c r="D583" s="6" t="s">
        <v>650</v>
      </c>
    </row>
    <row r="584" spans="1:4" ht="75" customHeight="1" x14ac:dyDescent="0.25">
      <c r="A584" s="3" t="s">
        <v>795</v>
      </c>
      <c r="B584" s="4" t="s">
        <v>622</v>
      </c>
      <c r="C584" s="8" t="s">
        <v>649</v>
      </c>
      <c r="D584" s="6" t="s">
        <v>837</v>
      </c>
    </row>
    <row r="585" spans="1:4" ht="75" customHeight="1" x14ac:dyDescent="0.25">
      <c r="A585" s="3" t="s">
        <v>798</v>
      </c>
      <c r="B585" s="4" t="s">
        <v>622</v>
      </c>
      <c r="C585" s="8" t="s">
        <v>652</v>
      </c>
      <c r="D585" s="6" t="s">
        <v>653</v>
      </c>
    </row>
    <row r="586" spans="1:4" ht="75" customHeight="1" x14ac:dyDescent="0.25">
      <c r="A586" s="3" t="s">
        <v>796</v>
      </c>
      <c r="B586" s="4" t="s">
        <v>622</v>
      </c>
      <c r="C586" s="8" t="s">
        <v>655</v>
      </c>
      <c r="D586" s="6" t="s">
        <v>656</v>
      </c>
    </row>
    <row r="587" spans="1:4" ht="75" customHeight="1" x14ac:dyDescent="0.25">
      <c r="A587" s="3" t="s">
        <v>799</v>
      </c>
      <c r="B587" s="4" t="s">
        <v>622</v>
      </c>
      <c r="C587" s="8" t="s">
        <v>655</v>
      </c>
      <c r="D587" s="6" t="s">
        <v>838</v>
      </c>
    </row>
    <row r="588" spans="1:4" ht="75" customHeight="1" x14ac:dyDescent="0.25">
      <c r="A588" s="3" t="s">
        <v>794</v>
      </c>
      <c r="B588" s="4" t="s">
        <v>658</v>
      </c>
      <c r="C588" s="8" t="s">
        <v>659</v>
      </c>
      <c r="D588" s="6" t="s">
        <v>660</v>
      </c>
    </row>
    <row r="589" spans="1:4" ht="75" customHeight="1" x14ac:dyDescent="0.25">
      <c r="A589" s="3" t="s">
        <v>795</v>
      </c>
      <c r="B589" s="4" t="s">
        <v>658</v>
      </c>
      <c r="C589" s="8" t="s">
        <v>659</v>
      </c>
      <c r="D589" s="6" t="s">
        <v>660</v>
      </c>
    </row>
    <row r="590" spans="1:4" ht="75" customHeight="1" x14ac:dyDescent="0.25">
      <c r="A590" s="3" t="s">
        <v>794</v>
      </c>
      <c r="B590" s="4" t="s">
        <v>658</v>
      </c>
      <c r="C590" s="8" t="s">
        <v>662</v>
      </c>
      <c r="D590" s="6" t="s">
        <v>663</v>
      </c>
    </row>
    <row r="591" spans="1:4" ht="75" customHeight="1" x14ac:dyDescent="0.25">
      <c r="A591" s="3" t="s">
        <v>795</v>
      </c>
      <c r="B591" s="4" t="s">
        <v>658</v>
      </c>
      <c r="C591" s="8" t="s">
        <v>662</v>
      </c>
      <c r="D591" s="6" t="s">
        <v>663</v>
      </c>
    </row>
    <row r="592" spans="1:4" ht="75" customHeight="1" x14ac:dyDescent="0.25">
      <c r="A592" s="3" t="s">
        <v>796</v>
      </c>
      <c r="B592" s="4" t="s">
        <v>665</v>
      </c>
      <c r="C592" s="8" t="s">
        <v>666</v>
      </c>
      <c r="D592" s="6" t="s">
        <v>667</v>
      </c>
    </row>
    <row r="593" spans="1:4" ht="75" customHeight="1" x14ac:dyDescent="0.25">
      <c r="A593" s="3" t="s">
        <v>795</v>
      </c>
      <c r="B593" s="4" t="s">
        <v>665</v>
      </c>
      <c r="C593" s="8" t="s">
        <v>669</v>
      </c>
      <c r="D593" s="6" t="s">
        <v>670</v>
      </c>
    </row>
    <row r="594" spans="1:4" ht="75" customHeight="1" x14ac:dyDescent="0.25">
      <c r="A594" s="3" t="s">
        <v>799</v>
      </c>
      <c r="B594" s="4" t="s">
        <v>665</v>
      </c>
      <c r="C594" s="8" t="s">
        <v>669</v>
      </c>
      <c r="D594" s="6" t="s">
        <v>670</v>
      </c>
    </row>
    <row r="595" spans="1:4" ht="75" customHeight="1" x14ac:dyDescent="0.25">
      <c r="A595" s="3" t="s">
        <v>796</v>
      </c>
      <c r="B595" s="4" t="s">
        <v>49</v>
      </c>
      <c r="C595" s="8" t="s">
        <v>672</v>
      </c>
      <c r="D595" s="6" t="s">
        <v>673</v>
      </c>
    </row>
    <row r="596" spans="1:4" ht="75" customHeight="1" x14ac:dyDescent="0.25">
      <c r="A596" s="3" t="s">
        <v>797</v>
      </c>
      <c r="B596" s="4" t="s">
        <v>49</v>
      </c>
      <c r="C596" s="8" t="s">
        <v>672</v>
      </c>
      <c r="D596" s="6" t="s">
        <v>673</v>
      </c>
    </row>
    <row r="597" spans="1:4" ht="75" customHeight="1" x14ac:dyDescent="0.25">
      <c r="A597" s="3" t="s">
        <v>799</v>
      </c>
      <c r="B597" s="4" t="s">
        <v>675</v>
      </c>
      <c r="C597" s="8" t="s">
        <v>676</v>
      </c>
      <c r="D597" s="6" t="s">
        <v>677</v>
      </c>
    </row>
    <row r="598" spans="1:4" ht="75" customHeight="1" x14ac:dyDescent="0.25">
      <c r="A598" s="3" t="s">
        <v>796</v>
      </c>
      <c r="B598" s="4" t="s">
        <v>679</v>
      </c>
      <c r="C598" s="8" t="s">
        <v>680</v>
      </c>
      <c r="D598" s="6" t="s">
        <v>681</v>
      </c>
    </row>
    <row r="599" spans="1:4" ht="75" customHeight="1" x14ac:dyDescent="0.25">
      <c r="A599" s="3" t="s">
        <v>794</v>
      </c>
      <c r="B599" s="4" t="s">
        <v>679</v>
      </c>
      <c r="C599" s="8" t="s">
        <v>680</v>
      </c>
      <c r="D599" s="6" t="s">
        <v>681</v>
      </c>
    </row>
    <row r="600" spans="1:4" ht="75" customHeight="1" x14ac:dyDescent="0.25">
      <c r="A600" s="3" t="s">
        <v>795</v>
      </c>
      <c r="B600" s="4" t="s">
        <v>679</v>
      </c>
      <c r="C600" s="8" t="s">
        <v>680</v>
      </c>
      <c r="D600" s="6" t="s">
        <v>681</v>
      </c>
    </row>
    <row r="601" spans="1:4" ht="75" customHeight="1" x14ac:dyDescent="0.25">
      <c r="A601" s="3" t="s">
        <v>798</v>
      </c>
      <c r="B601" s="4" t="s">
        <v>679</v>
      </c>
      <c r="C601" s="8" t="s">
        <v>680</v>
      </c>
      <c r="D601" s="6" t="s">
        <v>681</v>
      </c>
    </row>
    <row r="602" spans="1:4" ht="75" customHeight="1" x14ac:dyDescent="0.25">
      <c r="A602" s="3" t="s">
        <v>796</v>
      </c>
      <c r="B602" s="4" t="s">
        <v>679</v>
      </c>
      <c r="C602" s="8" t="s">
        <v>683</v>
      </c>
      <c r="D602" s="6" t="s">
        <v>684</v>
      </c>
    </row>
    <row r="603" spans="1:4" ht="75" customHeight="1" x14ac:dyDescent="0.25">
      <c r="A603" s="3" t="s">
        <v>794</v>
      </c>
      <c r="B603" s="4" t="s">
        <v>679</v>
      </c>
      <c r="C603" s="8" t="s">
        <v>683</v>
      </c>
      <c r="D603" s="6" t="s">
        <v>684</v>
      </c>
    </row>
    <row r="604" spans="1:4" ht="75" customHeight="1" x14ac:dyDescent="0.25">
      <c r="A604" s="3" t="s">
        <v>795</v>
      </c>
      <c r="B604" s="4" t="s">
        <v>679</v>
      </c>
      <c r="C604" s="8" t="s">
        <v>683</v>
      </c>
      <c r="D604" s="6" t="s">
        <v>684</v>
      </c>
    </row>
    <row r="605" spans="1:4" ht="75" customHeight="1" x14ac:dyDescent="0.25">
      <c r="A605" s="3" t="s">
        <v>799</v>
      </c>
      <c r="B605" s="4" t="s">
        <v>679</v>
      </c>
      <c r="C605" s="8" t="s">
        <v>683</v>
      </c>
      <c r="D605" s="6" t="s">
        <v>684</v>
      </c>
    </row>
    <row r="606" spans="1:4" ht="75" customHeight="1" x14ac:dyDescent="0.25">
      <c r="A606" s="3" t="s">
        <v>798</v>
      </c>
      <c r="B606" s="4" t="s">
        <v>679</v>
      </c>
      <c r="C606" s="8" t="s">
        <v>683</v>
      </c>
      <c r="D606" s="6" t="s">
        <v>684</v>
      </c>
    </row>
    <row r="607" spans="1:4" ht="75" customHeight="1" x14ac:dyDescent="0.25">
      <c r="A607" s="3" t="s">
        <v>795</v>
      </c>
      <c r="B607" s="4" t="s">
        <v>686</v>
      </c>
      <c r="C607" s="8" t="s">
        <v>687</v>
      </c>
      <c r="D607" s="6" t="s">
        <v>688</v>
      </c>
    </row>
    <row r="608" spans="1:4" ht="75" customHeight="1" x14ac:dyDescent="0.25">
      <c r="A608" s="3" t="s">
        <v>795</v>
      </c>
      <c r="B608" s="4" t="s">
        <v>686</v>
      </c>
      <c r="C608" s="8" t="s">
        <v>690</v>
      </c>
      <c r="D608" s="6" t="s">
        <v>691</v>
      </c>
    </row>
    <row r="609" spans="1:4" ht="75" customHeight="1" x14ac:dyDescent="0.25">
      <c r="A609" s="3" t="s">
        <v>796</v>
      </c>
      <c r="B609" s="4" t="s">
        <v>693</v>
      </c>
      <c r="C609" s="8" t="s">
        <v>694</v>
      </c>
      <c r="D609" s="6" t="s">
        <v>695</v>
      </c>
    </row>
    <row r="610" spans="1:4" ht="75" customHeight="1" x14ac:dyDescent="0.25">
      <c r="A610" s="3" t="s">
        <v>795</v>
      </c>
      <c r="B610" s="4" t="s">
        <v>693</v>
      </c>
      <c r="C610" s="8" t="s">
        <v>694</v>
      </c>
      <c r="D610" s="6" t="s">
        <v>695</v>
      </c>
    </row>
    <row r="611" spans="1:4" ht="75" customHeight="1" x14ac:dyDescent="0.25">
      <c r="A611" s="3" t="s">
        <v>797</v>
      </c>
      <c r="B611" s="4" t="s">
        <v>693</v>
      </c>
      <c r="C611" s="8" t="s">
        <v>694</v>
      </c>
      <c r="D611" s="6" t="s">
        <v>695</v>
      </c>
    </row>
    <row r="612" spans="1:4" ht="75" customHeight="1" x14ac:dyDescent="0.25">
      <c r="A612" s="3" t="s">
        <v>796</v>
      </c>
      <c r="B612" s="4" t="s">
        <v>693</v>
      </c>
      <c r="C612" s="8" t="s">
        <v>697</v>
      </c>
      <c r="D612" s="6" t="s">
        <v>698</v>
      </c>
    </row>
    <row r="613" spans="1:4" ht="75" customHeight="1" x14ac:dyDescent="0.25">
      <c r="A613" s="3" t="s">
        <v>794</v>
      </c>
      <c r="B613" s="4" t="s">
        <v>693</v>
      </c>
      <c r="C613" s="8" t="s">
        <v>697</v>
      </c>
      <c r="D613" s="6" t="s">
        <v>698</v>
      </c>
    </row>
    <row r="614" spans="1:4" ht="75" customHeight="1" x14ac:dyDescent="0.25">
      <c r="A614" s="3" t="s">
        <v>797</v>
      </c>
      <c r="B614" s="4" t="s">
        <v>693</v>
      </c>
      <c r="C614" s="8" t="s">
        <v>697</v>
      </c>
      <c r="D614" s="6" t="s">
        <v>698</v>
      </c>
    </row>
    <row r="615" spans="1:4" ht="75" customHeight="1" x14ac:dyDescent="0.25">
      <c r="A615" s="3" t="s">
        <v>800</v>
      </c>
      <c r="B615" s="4" t="s">
        <v>693</v>
      </c>
      <c r="C615" s="8" t="s">
        <v>697</v>
      </c>
      <c r="D615" s="6" t="s">
        <v>698</v>
      </c>
    </row>
    <row r="616" spans="1:4" ht="75" customHeight="1" x14ac:dyDescent="0.25">
      <c r="A616" s="3" t="s">
        <v>800</v>
      </c>
      <c r="B616" s="4" t="s">
        <v>693</v>
      </c>
      <c r="C616" s="8" t="s">
        <v>700</v>
      </c>
      <c r="D616" s="6" t="s">
        <v>701</v>
      </c>
    </row>
    <row r="617" spans="1:4" ht="75" customHeight="1" x14ac:dyDescent="0.25">
      <c r="A617" s="3" t="s">
        <v>798</v>
      </c>
      <c r="B617" s="4" t="s">
        <v>693</v>
      </c>
      <c r="C617" s="8" t="s">
        <v>700</v>
      </c>
      <c r="D617" s="6" t="s">
        <v>839</v>
      </c>
    </row>
    <row r="618" spans="1:4" ht="75" customHeight="1" x14ac:dyDescent="0.25">
      <c r="A618" s="3" t="s">
        <v>796</v>
      </c>
      <c r="B618" s="4" t="s">
        <v>693</v>
      </c>
      <c r="C618" s="8" t="s">
        <v>703</v>
      </c>
      <c r="D618" s="6" t="s">
        <v>704</v>
      </c>
    </row>
    <row r="619" spans="1:4" ht="75" customHeight="1" x14ac:dyDescent="0.25">
      <c r="A619" s="3" t="s">
        <v>797</v>
      </c>
      <c r="B619" s="4" t="s">
        <v>693</v>
      </c>
      <c r="C619" s="8" t="s">
        <v>703</v>
      </c>
      <c r="D619" s="6" t="s">
        <v>704</v>
      </c>
    </row>
    <row r="620" spans="1:4" ht="75" customHeight="1" x14ac:dyDescent="0.25">
      <c r="A620" s="3" t="s">
        <v>798</v>
      </c>
      <c r="B620" s="4" t="s">
        <v>693</v>
      </c>
      <c r="C620" s="8" t="s">
        <v>703</v>
      </c>
      <c r="D620" s="6" t="s">
        <v>704</v>
      </c>
    </row>
    <row r="621" spans="1:4" ht="75" customHeight="1" x14ac:dyDescent="0.25">
      <c r="A621" s="3" t="s">
        <v>796</v>
      </c>
      <c r="B621" s="4" t="s">
        <v>693</v>
      </c>
      <c r="C621" s="8" t="s">
        <v>706</v>
      </c>
      <c r="D621" s="6" t="s">
        <v>707</v>
      </c>
    </row>
    <row r="622" spans="1:4" ht="75" customHeight="1" x14ac:dyDescent="0.25">
      <c r="A622" s="3" t="s">
        <v>800</v>
      </c>
      <c r="B622" s="4" t="s">
        <v>693</v>
      </c>
      <c r="C622" s="8" t="s">
        <v>706</v>
      </c>
      <c r="D622" s="6" t="s">
        <v>707</v>
      </c>
    </row>
    <row r="623" spans="1:4" ht="75" customHeight="1" x14ac:dyDescent="0.25">
      <c r="A623" s="3" t="s">
        <v>794</v>
      </c>
      <c r="B623" s="4" t="s">
        <v>693</v>
      </c>
      <c r="C623" s="8" t="s">
        <v>709</v>
      </c>
      <c r="D623" s="6" t="s">
        <v>710</v>
      </c>
    </row>
    <row r="624" spans="1:4" ht="75" customHeight="1" x14ac:dyDescent="0.25">
      <c r="A624" s="3" t="s">
        <v>795</v>
      </c>
      <c r="B624" s="4" t="s">
        <v>693</v>
      </c>
      <c r="C624" s="8" t="s">
        <v>709</v>
      </c>
      <c r="D624" s="6" t="s">
        <v>840</v>
      </c>
    </row>
    <row r="625" spans="1:4" ht="75" customHeight="1" x14ac:dyDescent="0.25">
      <c r="A625" s="3" t="s">
        <v>800</v>
      </c>
      <c r="B625" s="4" t="s">
        <v>693</v>
      </c>
      <c r="C625" s="8" t="s">
        <v>712</v>
      </c>
      <c r="D625" s="6" t="s">
        <v>713</v>
      </c>
    </row>
    <row r="626" spans="1:4" ht="75" customHeight="1" x14ac:dyDescent="0.25">
      <c r="A626" s="3" t="s">
        <v>796</v>
      </c>
      <c r="B626" s="4" t="s">
        <v>693</v>
      </c>
      <c r="C626" s="8" t="s">
        <v>715</v>
      </c>
      <c r="D626" s="6" t="s">
        <v>716</v>
      </c>
    </row>
    <row r="627" spans="1:4" ht="75" customHeight="1" x14ac:dyDescent="0.25">
      <c r="A627" s="3" t="s">
        <v>795</v>
      </c>
      <c r="B627" s="4" t="s">
        <v>693</v>
      </c>
      <c r="C627" s="8" t="s">
        <v>715</v>
      </c>
      <c r="D627" s="6" t="s">
        <v>716</v>
      </c>
    </row>
    <row r="628" spans="1:4" ht="75" customHeight="1" x14ac:dyDescent="0.25">
      <c r="A628" s="3" t="s">
        <v>797</v>
      </c>
      <c r="B628" s="4" t="s">
        <v>693</v>
      </c>
      <c r="C628" s="8" t="s">
        <v>715</v>
      </c>
      <c r="D628" s="6" t="s">
        <v>716</v>
      </c>
    </row>
    <row r="629" spans="1:4" ht="75" customHeight="1" x14ac:dyDescent="0.25">
      <c r="A629" s="3" t="s">
        <v>800</v>
      </c>
      <c r="B629" s="4" t="s">
        <v>693</v>
      </c>
      <c r="C629" s="8" t="s">
        <v>715</v>
      </c>
      <c r="D629" s="6" t="s">
        <v>716</v>
      </c>
    </row>
    <row r="630" spans="1:4" ht="75" customHeight="1" x14ac:dyDescent="0.25">
      <c r="A630" s="3" t="s">
        <v>799</v>
      </c>
      <c r="B630" s="4" t="s">
        <v>693</v>
      </c>
      <c r="C630" s="8" t="s">
        <v>718</v>
      </c>
      <c r="D630" s="6" t="s">
        <v>719</v>
      </c>
    </row>
    <row r="631" spans="1:4" ht="75" customHeight="1" x14ac:dyDescent="0.25">
      <c r="A631" s="3" t="s">
        <v>798</v>
      </c>
      <c r="B631" s="4" t="s">
        <v>693</v>
      </c>
      <c r="C631" s="8" t="s">
        <v>718</v>
      </c>
      <c r="D631" s="6" t="s">
        <v>719</v>
      </c>
    </row>
    <row r="632" spans="1:4" ht="75" customHeight="1" x14ac:dyDescent="0.25">
      <c r="A632" s="3" t="s">
        <v>798</v>
      </c>
      <c r="B632" s="4" t="s">
        <v>721</v>
      </c>
      <c r="C632" s="8" t="s">
        <v>722</v>
      </c>
      <c r="D632" s="6" t="s">
        <v>723</v>
      </c>
    </row>
    <row r="633" spans="1:4" ht="75" customHeight="1" x14ac:dyDescent="0.25">
      <c r="A633" s="3" t="s">
        <v>795</v>
      </c>
      <c r="B633" s="4" t="s">
        <v>721</v>
      </c>
      <c r="C633" s="8" t="s">
        <v>725</v>
      </c>
      <c r="D633" s="6" t="s">
        <v>726</v>
      </c>
    </row>
    <row r="634" spans="1:4" ht="75" customHeight="1" x14ac:dyDescent="0.25">
      <c r="A634" s="3" t="s">
        <v>798</v>
      </c>
      <c r="B634" s="4" t="s">
        <v>721</v>
      </c>
      <c r="C634" s="8" t="s">
        <v>725</v>
      </c>
      <c r="D634" s="6" t="s">
        <v>841</v>
      </c>
    </row>
    <row r="635" spans="1:4" ht="75" customHeight="1" x14ac:dyDescent="0.25">
      <c r="A635" s="3" t="s">
        <v>797</v>
      </c>
      <c r="B635" s="4" t="s">
        <v>721</v>
      </c>
      <c r="C635" s="8" t="s">
        <v>728</v>
      </c>
      <c r="D635" s="6" t="s">
        <v>729</v>
      </c>
    </row>
    <row r="636" spans="1:4" ht="75" customHeight="1" x14ac:dyDescent="0.25">
      <c r="A636" s="3" t="s">
        <v>798</v>
      </c>
      <c r="B636" s="4" t="s">
        <v>721</v>
      </c>
      <c r="C636" s="8" t="s">
        <v>728</v>
      </c>
      <c r="D636" s="6" t="s">
        <v>842</v>
      </c>
    </row>
    <row r="637" spans="1:4" ht="75" customHeight="1" x14ac:dyDescent="0.25">
      <c r="A637" s="3" t="s">
        <v>798</v>
      </c>
      <c r="B637" s="4" t="s">
        <v>721</v>
      </c>
      <c r="C637" s="8" t="s">
        <v>731</v>
      </c>
      <c r="D637" s="6" t="s">
        <v>732</v>
      </c>
    </row>
    <row r="638" spans="1:4" ht="75" customHeight="1" x14ac:dyDescent="0.25">
      <c r="A638" s="3" t="s">
        <v>796</v>
      </c>
      <c r="B638" s="4" t="s">
        <v>721</v>
      </c>
      <c r="C638" s="8" t="s">
        <v>734</v>
      </c>
      <c r="D638" s="6" t="s">
        <v>735</v>
      </c>
    </row>
    <row r="639" spans="1:4" ht="75" customHeight="1" x14ac:dyDescent="0.25">
      <c r="A639" s="3" t="s">
        <v>799</v>
      </c>
      <c r="B639" s="4" t="s">
        <v>721</v>
      </c>
      <c r="C639" s="8" t="s">
        <v>734</v>
      </c>
      <c r="D639" s="6" t="s">
        <v>843</v>
      </c>
    </row>
    <row r="640" spans="1:4" ht="75" customHeight="1" x14ac:dyDescent="0.25">
      <c r="A640" s="3" t="s">
        <v>798</v>
      </c>
      <c r="B640" s="4" t="s">
        <v>721</v>
      </c>
      <c r="C640" s="8" t="s">
        <v>734</v>
      </c>
      <c r="D640" s="6" t="s">
        <v>843</v>
      </c>
    </row>
    <row r="641" spans="1:4" ht="75" customHeight="1" x14ac:dyDescent="0.25">
      <c r="A641" s="3" t="s">
        <v>797</v>
      </c>
      <c r="B641" s="4" t="s">
        <v>721</v>
      </c>
      <c r="C641" s="8" t="s">
        <v>737</v>
      </c>
      <c r="D641" s="6" t="s">
        <v>738</v>
      </c>
    </row>
    <row r="642" spans="1:4" ht="75" customHeight="1" x14ac:dyDescent="0.25">
      <c r="A642" s="3" t="s">
        <v>798</v>
      </c>
      <c r="B642" s="4" t="s">
        <v>721</v>
      </c>
      <c r="C642" s="8" t="s">
        <v>737</v>
      </c>
      <c r="D642" s="6" t="s">
        <v>738</v>
      </c>
    </row>
    <row r="643" spans="1:4" ht="75" customHeight="1" x14ac:dyDescent="0.25">
      <c r="A643" s="3" t="s">
        <v>795</v>
      </c>
      <c r="B643" s="4" t="s">
        <v>721</v>
      </c>
      <c r="C643" s="8" t="s">
        <v>740</v>
      </c>
      <c r="D643" s="6" t="s">
        <v>741</v>
      </c>
    </row>
    <row r="644" spans="1:4" ht="75" customHeight="1" x14ac:dyDescent="0.25">
      <c r="A644" s="3" t="s">
        <v>798</v>
      </c>
      <c r="B644" s="4" t="s">
        <v>721</v>
      </c>
      <c r="C644" s="8" t="s">
        <v>740</v>
      </c>
      <c r="D644" s="6" t="s">
        <v>844</v>
      </c>
    </row>
    <row r="645" spans="1:4" ht="75" customHeight="1" x14ac:dyDescent="0.25">
      <c r="A645" s="3" t="s">
        <v>800</v>
      </c>
      <c r="B645" s="4" t="s">
        <v>721</v>
      </c>
      <c r="C645" s="8" t="s">
        <v>743</v>
      </c>
      <c r="D645" s="6" t="s">
        <v>744</v>
      </c>
    </row>
    <row r="646" spans="1:4" ht="75" customHeight="1" x14ac:dyDescent="0.25">
      <c r="A646" s="3" t="s">
        <v>800</v>
      </c>
      <c r="B646" s="4" t="s">
        <v>721</v>
      </c>
      <c r="C646" s="8" t="s">
        <v>746</v>
      </c>
      <c r="D646" s="6" t="s">
        <v>747</v>
      </c>
    </row>
    <row r="647" spans="1:4" ht="75" customHeight="1" x14ac:dyDescent="0.25">
      <c r="A647" s="3" t="s">
        <v>796</v>
      </c>
      <c r="B647" s="4" t="s">
        <v>749</v>
      </c>
      <c r="C647" s="8" t="s">
        <v>750</v>
      </c>
      <c r="D647" s="6" t="s">
        <v>751</v>
      </c>
    </row>
    <row r="648" spans="1:4" ht="75" customHeight="1" x14ac:dyDescent="0.25">
      <c r="A648" s="3" t="s">
        <v>797</v>
      </c>
      <c r="B648" s="4" t="s">
        <v>749</v>
      </c>
      <c r="C648" s="8" t="s">
        <v>750</v>
      </c>
      <c r="D648" s="6" t="s">
        <v>751</v>
      </c>
    </row>
    <row r="649" spans="1:4" ht="75" customHeight="1" x14ac:dyDescent="0.25">
      <c r="A649" s="3" t="s">
        <v>793</v>
      </c>
      <c r="B649" s="4" t="s">
        <v>749</v>
      </c>
      <c r="C649" s="8" t="s">
        <v>753</v>
      </c>
      <c r="D649" s="6" t="s">
        <v>754</v>
      </c>
    </row>
    <row r="650" spans="1:4" ht="75" customHeight="1" x14ac:dyDescent="0.25">
      <c r="A650" s="3" t="s">
        <v>800</v>
      </c>
      <c r="B650" s="4" t="s">
        <v>749</v>
      </c>
      <c r="C650" s="8" t="s">
        <v>753</v>
      </c>
      <c r="D650" s="6" t="s">
        <v>845</v>
      </c>
    </row>
    <row r="651" spans="1:4" ht="75" customHeight="1" x14ac:dyDescent="0.25">
      <c r="A651" s="3" t="s">
        <v>793</v>
      </c>
      <c r="B651" s="4" t="s">
        <v>749</v>
      </c>
      <c r="C651" s="8" t="s">
        <v>756</v>
      </c>
      <c r="D651" s="6" t="s">
        <v>757</v>
      </c>
    </row>
    <row r="652" spans="1:4" ht="75" customHeight="1" x14ac:dyDescent="0.25">
      <c r="A652" s="3" t="s">
        <v>796</v>
      </c>
      <c r="B652" s="4" t="s">
        <v>749</v>
      </c>
      <c r="C652" s="8" t="s">
        <v>756</v>
      </c>
      <c r="D652" s="6" t="s">
        <v>757</v>
      </c>
    </row>
    <row r="653" spans="1:4" ht="75" customHeight="1" x14ac:dyDescent="0.25">
      <c r="A653" s="3" t="s">
        <v>797</v>
      </c>
      <c r="B653" s="4" t="s">
        <v>749</v>
      </c>
      <c r="C653" s="8" t="s">
        <v>756</v>
      </c>
      <c r="D653" s="6" t="s">
        <v>757</v>
      </c>
    </row>
    <row r="654" spans="1:4" ht="75" customHeight="1" x14ac:dyDescent="0.25">
      <c r="A654" s="3" t="s">
        <v>796</v>
      </c>
      <c r="B654" s="4" t="s">
        <v>749</v>
      </c>
      <c r="C654" s="8" t="s">
        <v>759</v>
      </c>
      <c r="D654" s="6" t="s">
        <v>760</v>
      </c>
    </row>
    <row r="655" spans="1:4" ht="75" customHeight="1" x14ac:dyDescent="0.25">
      <c r="A655" s="3" t="s">
        <v>797</v>
      </c>
      <c r="B655" s="4" t="s">
        <v>749</v>
      </c>
      <c r="C655" s="8" t="s">
        <v>759</v>
      </c>
      <c r="D655" s="6" t="s">
        <v>760</v>
      </c>
    </row>
    <row r="656" spans="1:4" ht="75" customHeight="1" x14ac:dyDescent="0.25">
      <c r="A656" s="3" t="s">
        <v>793</v>
      </c>
      <c r="B656" s="4" t="s">
        <v>749</v>
      </c>
      <c r="C656" s="8" t="s">
        <v>762</v>
      </c>
      <c r="D656" s="6" t="s">
        <v>763</v>
      </c>
    </row>
    <row r="657" spans="1:4" ht="75" customHeight="1" x14ac:dyDescent="0.25">
      <c r="A657" s="3" t="s">
        <v>800</v>
      </c>
      <c r="B657" s="4" t="s">
        <v>749</v>
      </c>
      <c r="C657" s="8" t="s">
        <v>762</v>
      </c>
      <c r="D657" s="6" t="s">
        <v>763</v>
      </c>
    </row>
    <row r="658" spans="1:4" ht="75" customHeight="1" x14ac:dyDescent="0.25">
      <c r="A658" s="3" t="s">
        <v>799</v>
      </c>
      <c r="B658" s="4" t="s">
        <v>765</v>
      </c>
      <c r="C658" s="8" t="s">
        <v>766</v>
      </c>
      <c r="D658" s="6" t="s">
        <v>767</v>
      </c>
    </row>
    <row r="659" spans="1:4" ht="75" customHeight="1" x14ac:dyDescent="0.25">
      <c r="A659" s="3" t="s">
        <v>798</v>
      </c>
      <c r="B659" s="4" t="s">
        <v>765</v>
      </c>
      <c r="C659" s="8" t="s">
        <v>766</v>
      </c>
      <c r="D659" s="6" t="s">
        <v>767</v>
      </c>
    </row>
    <row r="660" spans="1:4" ht="75" customHeight="1" x14ac:dyDescent="0.25">
      <c r="A660" s="3" t="s">
        <v>793</v>
      </c>
      <c r="B660" s="4" t="s">
        <v>765</v>
      </c>
      <c r="C660" s="8" t="s">
        <v>769</v>
      </c>
      <c r="D660" s="6" t="s">
        <v>770</v>
      </c>
    </row>
    <row r="661" spans="1:4" ht="75" customHeight="1" x14ac:dyDescent="0.25">
      <c r="A661" s="3" t="s">
        <v>796</v>
      </c>
      <c r="B661" s="4" t="s">
        <v>765</v>
      </c>
      <c r="C661" s="8" t="s">
        <v>769</v>
      </c>
      <c r="D661" s="6" t="s">
        <v>770</v>
      </c>
    </row>
    <row r="662" spans="1:4" ht="75" customHeight="1" x14ac:dyDescent="0.25">
      <c r="A662" s="3" t="s">
        <v>794</v>
      </c>
      <c r="B662" s="4" t="s">
        <v>765</v>
      </c>
      <c r="C662" s="8" t="s">
        <v>769</v>
      </c>
      <c r="D662" s="6" t="s">
        <v>770</v>
      </c>
    </row>
    <row r="663" spans="1:4" ht="75" customHeight="1" x14ac:dyDescent="0.25">
      <c r="A663" s="3" t="s">
        <v>795</v>
      </c>
      <c r="B663" s="4" t="s">
        <v>765</v>
      </c>
      <c r="C663" s="8" t="s">
        <v>769</v>
      </c>
      <c r="D663" s="6" t="s">
        <v>770</v>
      </c>
    </row>
    <row r="664" spans="1:4" ht="75" customHeight="1" x14ac:dyDescent="0.25">
      <c r="A664" s="3" t="s">
        <v>800</v>
      </c>
      <c r="B664" s="4" t="s">
        <v>765</v>
      </c>
      <c r="C664" s="8" t="s">
        <v>769</v>
      </c>
      <c r="D664" s="6" t="s">
        <v>770</v>
      </c>
    </row>
    <row r="665" spans="1:4" ht="75" customHeight="1" x14ac:dyDescent="0.25">
      <c r="A665" s="3" t="s">
        <v>798</v>
      </c>
      <c r="B665" s="4" t="s">
        <v>765</v>
      </c>
      <c r="C665" s="8" t="s">
        <v>769</v>
      </c>
      <c r="D665" s="6" t="s">
        <v>770</v>
      </c>
    </row>
    <row r="666" spans="1:4" ht="75" customHeight="1" x14ac:dyDescent="0.25">
      <c r="A666" s="3" t="s">
        <v>793</v>
      </c>
      <c r="B666" s="4" t="s">
        <v>765</v>
      </c>
      <c r="C666" s="8" t="s">
        <v>772</v>
      </c>
      <c r="D666" s="6" t="s">
        <v>773</v>
      </c>
    </row>
    <row r="667" spans="1:4" ht="75" customHeight="1" x14ac:dyDescent="0.25">
      <c r="A667" s="3" t="s">
        <v>796</v>
      </c>
      <c r="B667" s="4" t="s">
        <v>765</v>
      </c>
      <c r="C667" s="8" t="s">
        <v>772</v>
      </c>
      <c r="D667" s="6" t="s">
        <v>773</v>
      </c>
    </row>
    <row r="668" spans="1:4" ht="75" customHeight="1" x14ac:dyDescent="0.25">
      <c r="A668" s="3" t="s">
        <v>794</v>
      </c>
      <c r="B668" s="4" t="s">
        <v>765</v>
      </c>
      <c r="C668" s="8" t="s">
        <v>772</v>
      </c>
      <c r="D668" s="6" t="s">
        <v>773</v>
      </c>
    </row>
    <row r="669" spans="1:4" ht="75" customHeight="1" x14ac:dyDescent="0.25">
      <c r="A669" s="3" t="s">
        <v>795</v>
      </c>
      <c r="B669" s="4" t="s">
        <v>765</v>
      </c>
      <c r="C669" s="8" t="s">
        <v>772</v>
      </c>
      <c r="D669" s="6" t="s">
        <v>773</v>
      </c>
    </row>
    <row r="670" spans="1:4" ht="75" customHeight="1" x14ac:dyDescent="0.25">
      <c r="A670" s="3" t="s">
        <v>797</v>
      </c>
      <c r="B670" s="4" t="s">
        <v>765</v>
      </c>
      <c r="C670" s="8" t="s">
        <v>772</v>
      </c>
      <c r="D670" s="6" t="s">
        <v>773</v>
      </c>
    </row>
    <row r="671" spans="1:4" ht="75" customHeight="1" x14ac:dyDescent="0.25">
      <c r="A671" s="3" t="s">
        <v>800</v>
      </c>
      <c r="B671" s="4" t="s">
        <v>765</v>
      </c>
      <c r="C671" s="8" t="s">
        <v>772</v>
      </c>
      <c r="D671" s="6" t="s">
        <v>773</v>
      </c>
    </row>
    <row r="672" spans="1:4" ht="75" customHeight="1" x14ac:dyDescent="0.25">
      <c r="A672" s="3" t="s">
        <v>799</v>
      </c>
      <c r="B672" s="4" t="s">
        <v>765</v>
      </c>
      <c r="C672" s="8" t="s">
        <v>772</v>
      </c>
      <c r="D672" s="6" t="s">
        <v>773</v>
      </c>
    </row>
    <row r="673" spans="1:6" ht="75" customHeight="1" x14ac:dyDescent="0.25">
      <c r="A673" s="3" t="s">
        <v>798</v>
      </c>
      <c r="B673" s="4" t="s">
        <v>765</v>
      </c>
      <c r="C673" s="8" t="s">
        <v>772</v>
      </c>
      <c r="D673" s="6" t="s">
        <v>773</v>
      </c>
    </row>
    <row r="674" spans="1:6" ht="75" customHeight="1" x14ac:dyDescent="0.25">
      <c r="A674" s="3" t="s">
        <v>796</v>
      </c>
      <c r="B674" s="4" t="s">
        <v>775</v>
      </c>
      <c r="C674" s="8" t="s">
        <v>776</v>
      </c>
      <c r="D674" s="6" t="s">
        <v>777</v>
      </c>
    </row>
    <row r="675" spans="1:6" ht="75" customHeight="1" x14ac:dyDescent="0.25">
      <c r="A675" s="3" t="s">
        <v>798</v>
      </c>
      <c r="B675" s="4" t="s">
        <v>775</v>
      </c>
      <c r="C675" s="8" t="s">
        <v>776</v>
      </c>
      <c r="D675" s="6" t="s">
        <v>777</v>
      </c>
    </row>
    <row r="676" spans="1:6" ht="75" customHeight="1" x14ac:dyDescent="0.25">
      <c r="A676" s="3" t="s">
        <v>793</v>
      </c>
      <c r="B676" s="4" t="s">
        <v>775</v>
      </c>
      <c r="C676" s="8" t="s">
        <v>779</v>
      </c>
      <c r="D676" s="6" t="s">
        <v>780</v>
      </c>
    </row>
    <row r="677" spans="1:6" ht="75" customHeight="1" x14ac:dyDescent="0.25">
      <c r="A677" s="3" t="s">
        <v>794</v>
      </c>
      <c r="B677" s="4" t="s">
        <v>775</v>
      </c>
      <c r="C677" s="8" t="s">
        <v>779</v>
      </c>
      <c r="D677" s="6" t="s">
        <v>780</v>
      </c>
    </row>
    <row r="678" spans="1:6" ht="75" customHeight="1" x14ac:dyDescent="0.25">
      <c r="A678" s="3" t="s">
        <v>796</v>
      </c>
      <c r="B678" s="4" t="s">
        <v>775</v>
      </c>
      <c r="C678" s="8" t="s">
        <v>782</v>
      </c>
      <c r="D678" s="6" t="s">
        <v>783</v>
      </c>
    </row>
    <row r="679" spans="1:6" ht="75" customHeight="1" x14ac:dyDescent="0.25">
      <c r="A679" s="3" t="s">
        <v>798</v>
      </c>
      <c r="B679" s="4" t="s">
        <v>775</v>
      </c>
      <c r="C679" s="8" t="s">
        <v>782</v>
      </c>
      <c r="D679" s="6" t="s">
        <v>783</v>
      </c>
    </row>
    <row r="680" spans="1:6" ht="75" customHeight="1" x14ac:dyDescent="0.25">
      <c r="A680" s="3" t="s">
        <v>795</v>
      </c>
      <c r="B680" s="4" t="s">
        <v>775</v>
      </c>
      <c r="C680" s="8" t="s">
        <v>785</v>
      </c>
      <c r="D680" s="6" t="s">
        <v>786</v>
      </c>
    </row>
    <row r="681" spans="1:6" ht="75" customHeight="1" x14ac:dyDescent="0.25">
      <c r="A681" s="3" t="s">
        <v>798</v>
      </c>
      <c r="B681" s="4" t="s">
        <v>775</v>
      </c>
      <c r="C681" s="8" t="s">
        <v>785</v>
      </c>
      <c r="D681" s="6" t="s">
        <v>786</v>
      </c>
    </row>
    <row r="682" spans="1:6" ht="75" customHeight="1" x14ac:dyDescent="0.25">
      <c r="A682" s="3" t="s">
        <v>798</v>
      </c>
      <c r="B682" s="4" t="s">
        <v>775</v>
      </c>
      <c r="C682" s="8" t="s">
        <v>788</v>
      </c>
      <c r="D682" s="6" t="s">
        <v>789</v>
      </c>
      <c r="F682" s="10" t="s">
        <v>791</v>
      </c>
    </row>
    <row r="683" spans="1:6" ht="75" customHeight="1" x14ac:dyDescent="0.25">
      <c r="A683" s="3" t="s">
        <v>793</v>
      </c>
      <c r="B683" s="4" t="s">
        <v>775</v>
      </c>
      <c r="C683" s="8" t="s">
        <v>788</v>
      </c>
      <c r="D683" s="6" t="s">
        <v>789</v>
      </c>
      <c r="F683" s="10" t="s">
        <v>791</v>
      </c>
    </row>
  </sheetData>
  <hyperlinks>
    <hyperlink ref="F683" r:id="rId1" xr:uid="{A053CA6E-AF6A-4894-B425-24B182F0FBA7}"/>
    <hyperlink ref="F682" r:id="rId2" xr:uid="{731BB034-7B3B-4195-A35B-FDD984505250}"/>
    <hyperlink ref="F516" r:id="rId3" xr:uid="{82F769F7-FC18-444F-8FD7-F7A1C52341FB}"/>
    <hyperlink ref="F508:F537" r:id="rId4" display="https://www.njdottechtransfer.net/NJSTIC-Innovations-at-EDC-Virtual-Summit" xr:uid="{0990E3E2-1BD6-488C-9274-51664266B7C6}"/>
  </hyperlinks>
  <pageMargins left="0.7" right="0.7" top="0.75" bottom="0.75" header="0.3" footer="0.3"/>
  <pageSetup orientation="portrait" horizontalDpi="1200" verticalDpi="1200" r:id="rId5"/>
  <drawing r:id="rId6"/>
  <tableParts count="1">
    <tablePart r:id="rId7"/>
  </tableParts>
  <extLst>
    <ext xmlns:x15="http://schemas.microsoft.com/office/spreadsheetml/2010/11/main" uri="{3A4CF648-6AED-40f4-86FF-DC5316D8AED3}">
      <x14:slicerList xmlns:x14="http://schemas.microsoft.com/office/spreadsheetml/2009/9/main">
        <x14:slicer r:id="rId8"/>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O Q D A A B Q S w M E F A A C A A g A c n Q t U y 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B y d C 1 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n Q t U + 6 z 1 Z L f A A A A d g E A A B M A H A B G b 3 J t d W x h c y 9 T Z W N 0 a W 9 u M S 5 t I K I Y A C i g F A A A A A A A A A A A A A A A A A A A A A A A A A A A A I 1 P P W v D Q A z d D f 4 P 4 r r Y Y A K Z Q 4 Z y 7 R A o H W p D h 5 D h 7 K j J Y V s y u n O I M f 7 v P d s U C u l Q L R J P 7 0 N y W H n L B P n a t 7 s 4 i i N 3 N Y J n K E z Z 4 B b 2 0 K C P I w i V c y 8 V B u T 1 X m G z 0 b 0 I k v 9 k q U v m O k n H 4 7 t p c a 9 W p T p N R 8 3 k A + W U r Q Z P S l 8 N X W b z o U M V n B b q p h B D 7 o u l 1 d z 0 L c 1 L l 6 x p 2 T i q g j t b w b O g g e S D u U 1 V B j 5 w w O P d T x m M K i 8 O + g E 8 E P H N L P / N d 0 H S C d / s O a S X A 8 y K R 5 9 f k h d 0 l d h u m f + h f L N U / 4 C G h m l K 4 8 j S n 2 / v v g F Q S w E C L Q A U A A I A C A B y d C 1 T K h 4 n 0 6 M A A A D 1 A A A A E g A A A A A A A A A A A A A A A A A A A A A A Q 2 9 u Z m l n L 1 B h Y 2 t h Z 2 U u e G 1 s U E s B A i 0 A F A A C A A g A c n Q t U w / K 6 a u k A A A A 6 Q A A A B M A A A A A A A A A A A A A A A A A 7 w A A A F t D b 2 5 0 Z W 5 0 X 1 R 5 c G V z X S 5 4 b W x Q S w E C L Q A U A A I A C A B y d C 1 T 7 r P V k t 8 A A A B 2 A Q A A E w A A A A A A A A A A A A A A A A D g A Q A A R m 9 y b X V s Y X M v U 2 V j d G l v b j E u b V B L B Q Y A A A A A A w A D A M I A A A A M 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C g A A A A A A A N w K 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F k Z G V k V G 9 E Y X R h T W 9 k Z W w i I F Z h b H V l P S J s M C I g L z 4 8 R W 5 0 c n k g V H l w Z T 0 i R m l s b E N v d W 5 0 I i B W Y W x 1 Z T 0 i b D Y 4 M C I g L z 4 8 R W 5 0 c n k g V H l w Z T 0 i R m l s b E V y c m 9 y Q 2 9 k Z S I g V m F s d W U 9 I n N V b m t u b 3 d u I i A v P j x F b n R y e S B U e X B l P S J G a W x s R X J y b 3 J D b 3 V u d C I g V m F s d W U 9 I m w w I i A v P j x F b n R y e S B U e X B l P S J G a W x s T G F z d F V w Z G F 0 Z W Q i I F Z h b H V l P S J k M j A y M S 0 w N S 0 x O V Q y M D o x N T o 1 M C 4 x O D Q y N T g x W i I g L z 4 8 R W 5 0 c n k g V H l w Z T 0 i R m l s b E N v b H V t b l R 5 c G V z I i B W Y W x 1 Z T 0 i c 0 J n W U d C Z 0 E 9 I i A v P j x F b n R y e S B U e X B l P S J G a W x s Q 2 9 s d W 1 u T m F t Z X M i I F Z h b H V l P S J z W y Z x d W 9 0 O 1 R v c G l j I E F y Z W E g K F J v b 2 0 p J n F 1 b 3 Q 7 L C Z x d W 9 0 O 1 N U S U M m c X V v d D s s J n F 1 b 3 Q 7 S W 5 u b 3 Z h d G l v b i B O Y W 1 l I C h w c m 9 2 a W R l Z C B i e S B T V E l D K S Z x d W 9 0 O y w m c X V v d D t J b m 5 v d m F 0 a W 9 u I E R l c 2 N y a X B 0 a W 9 u I C h w c m 9 2 a W R l Z C B i e S B T V E l D K S Z x d W 9 0 O y w m c X V v d D t M a W 5 r 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F i b G U x L 0 F 1 d G 9 S Z W 1 v d m V k Q 2 9 s d W 1 u c z E u e 1 R v c G l j I E F y Z W E g K F J v b 2 0 p L D B 9 J n F 1 b 3 Q 7 L C Z x d W 9 0 O 1 N l Y 3 R p b 2 4 x L 1 R h Y m x l M S 9 B d X R v U m V t b 3 Z l Z E N v b H V t b n M x L n t T V E l D L D F 9 J n F 1 b 3 Q 7 L C Z x d W 9 0 O 1 N l Y 3 R p b 2 4 x L 1 R h Y m x l M S 9 B d X R v U m V t b 3 Z l Z E N v b H V t b n M x L n t J b m 5 v d m F 0 a W 9 u I E 5 h b W U g K H B y b 3 Z p Z G V k I G J 5 I F N U S U M p L D J 9 J n F 1 b 3 Q 7 L C Z x d W 9 0 O 1 N l Y 3 R p b 2 4 x L 1 R h Y m x l M S 9 B d X R v U m V t b 3 Z l Z E N v b H V t b n M x L n t J b m 5 v d m F 0 a W 9 u I E R l c 2 N y a X B 0 a W 9 u I C h w c m 9 2 a W R l Z C B i e S B T V E l D K S w z f S Z x d W 9 0 O y w m c X V v d D t T Z W N 0 a W 9 u M S 9 U Y W J s Z T E v Q X V 0 b 1 J l b W 9 2 Z W R D b 2 x 1 b W 5 z M S 5 7 T G l u a y w 0 f S Z x d W 9 0 O 1 0 s J n F 1 b 3 Q 7 Q 2 9 s d W 1 u Q 2 9 1 b n Q m c X V v d D s 6 N S w m c X V v d D t L Z X l D b 2 x 1 b W 5 O Y W 1 l c y Z x d W 9 0 O z p b X S w m c X V v d D t D b 2 x 1 b W 5 J Z G V u d G l 0 a W V z J n F 1 b 3 Q 7 O l s m c X V v d D t T Z W N 0 a W 9 u M S 9 U Y W J s Z T E v Q X V 0 b 1 J l b W 9 2 Z W R D b 2 x 1 b W 5 z M S 5 7 V G 9 w a W M g Q X J l Y S A o U m 9 v b S k s M H 0 m c X V v d D s s J n F 1 b 3 Q 7 U 2 V j d G l v b j E v V G F i b G U x L 0 F 1 d G 9 S Z W 1 v d m V k Q 2 9 s d W 1 u c z E u e 1 N U S U M s M X 0 m c X V v d D s s J n F 1 b 3 Q 7 U 2 V j d G l v b j E v V G F i b G U x L 0 F 1 d G 9 S Z W 1 v d m V k Q 2 9 s d W 1 u c z E u e 0 l u b m 9 2 Y X R p b 2 4 g T m F t Z S A o c H J v d m l k Z W Q g Y n k g U 1 R J Q y k s M n 0 m c X V v d D s s J n F 1 b 3 Q 7 U 2 V j d G l v b j E v V G F i b G U x L 0 F 1 d G 9 S Z W 1 v d m V k Q 2 9 s d W 1 u c z E u e 0 l u b m 9 2 Y X R p b 2 4 g R G V z Y 3 J p c H R p b 2 4 g K H B y b 3 Z p Z G V k I G J 5 I F N U S U M p L D N 9 J n F 1 b 3 Q 7 L C Z x d W 9 0 O 1 N l Y 3 R p b 2 4 x L 1 R h Y m x l M S 9 B d X R v U m V t b 3 Z l Z E N v b H V t b n M x L n t M a W 5 r L D R 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L 0 l 0 Z W 1 z P j w v T G 9 j Y W x Q Y W N r Y W d l T W V 0 Y W R h d G F G a W x l P h Y A A A B Q S w U G A A A A A A A A A A A A A A A A A A A A A A A A 2 g A A A A E A A A D Q j J 3 f A R X R E Y x 6 A M B P w p f r A Q A A A H 4 S v A 7 j z N R L k I o / G T t n D p E A A A A A A g A A A A A A A 2 Y A A M A A A A A Q A A A A L O c S p X w H t J k f 5 q x 2 k F O q P A A A A A A E g A A A o A A A A B A A A A D K H U k q H I A F 2 F o F g Y D i o r 6 A U A A A A J J l 0 2 S E U k Y e p j f j D B 3 0 K y s N P C Q 2 I h 6 z v F S 6 N J K H p O y 6 c V b 5 O q b 9 1 D e r G K X h y F z j z e B X A o k w Z d 6 v 3 d 1 n N E T x Q w r X t n L W z 8 7 6 S X B L g Y J L d S B j F A A A A J e P V Q K L m 6 S h + q D H h a M w / 8 I X J N c 7 < / D a t a M a s h u p > 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0E30D2-86B2-4CBA-890C-7B020C8023CC}">
  <ds:schemaRefs>
    <ds:schemaRef ds:uri="http://schemas.microsoft.com/DataMashup"/>
  </ds:schemaRefs>
</ds:datastoreItem>
</file>

<file path=customXml/itemProps2.xml><?xml version="1.0" encoding="utf-8"?>
<ds:datastoreItem xmlns:ds="http://schemas.openxmlformats.org/officeDocument/2006/customXml" ds:itemID="{4461DA8C-4A64-4D73-AB5A-00DAD0C738F7}"/>
</file>

<file path=customXml/itemProps3.xml><?xml version="1.0" encoding="utf-8"?>
<ds:datastoreItem xmlns:ds="http://schemas.openxmlformats.org/officeDocument/2006/customXml" ds:itemID="{AD605306-5FC7-4571-AA30-1D75E9982E06}"/>
</file>

<file path=customXml/itemProps4.xml><?xml version="1.0" encoding="utf-8"?>
<ds:datastoreItem xmlns:ds="http://schemas.openxmlformats.org/officeDocument/2006/customXml" ds:itemID="{03A4367D-2440-4FAE-87C5-355E3E93DD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Homegrown Innovations full list</vt:lpstr>
      <vt:lpstr>Search Innovations</vt:lpstr>
      <vt:lpstr>View Innovations to Read_Print</vt:lpstr>
      <vt:lpstr>2020 STIC Showcase - by topic</vt:lpstr>
      <vt:lpstr>'Homegrown Innovations full list'!Print_Area</vt:lpstr>
      <vt:lpstr>'Search Innovations'!Print_Area</vt:lpstr>
      <vt:lpstr>'Homegrown Innovations full 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and Local Homegrown Innovations - National STIC Innovation Showcase Listing</dc:title>
  <dc:subject/>
  <dc:creator>Lowry, Sara (FHWA)</dc:creator>
  <cp:keywords/>
  <dc:description/>
  <cp:lastModifiedBy>Lowry, Sara (FHWA)</cp:lastModifiedBy>
  <cp:revision/>
  <cp:lastPrinted>2021-09-20T17:14:48Z</cp:lastPrinted>
  <dcterms:created xsi:type="dcterms:W3CDTF">2021-05-04T17:33:37Z</dcterms:created>
  <dcterms:modified xsi:type="dcterms:W3CDTF">2021-09-30T18:47:42Z</dcterms:modified>
  <cp:category/>
  <cp:contentStatus/>
</cp:coreProperties>
</file>