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80" windowHeight="6615" activeTab="0"/>
  </bookViews>
  <sheets>
    <sheet name="Oct_RV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P" localSheetId="0">'Oct_RV'!$B$85</definedName>
    <definedName name="\P">#REF!</definedName>
    <definedName name="EVENPRINT" localSheetId="0">'Oct_RV'!$B$92</definedName>
    <definedName name="EVENPRINT">#REF!</definedName>
    <definedName name="HGCHART" localSheetId="0">'Oct_RV'!$V$9:$W$66</definedName>
    <definedName name="HGCHART">#REF!</definedName>
    <definedName name="ODD" localSheetId="0">'Oct_RV'!$B$83</definedName>
    <definedName name="ODD">#REF!</definedName>
    <definedName name="ODDPRINT" localSheetId="0">'Oct_RV'!$B$90</definedName>
    <definedName name="ODDPRINT">#REF!</definedName>
    <definedName name="PAGE1" localSheetId="0">'Oct_RV'!$A$4:$R$76</definedName>
    <definedName name="PAGE1">#REF!</definedName>
    <definedName name="PAGENUMBER" localSheetId="0">'Oct_RV'!$B$82</definedName>
    <definedName name="PAGENUMBER">#REF!</definedName>
    <definedName name="_xlnm.Print_Area" localSheetId="0">'Oct_RV'!$A$4:$R$76</definedName>
    <definedName name="RANKING" localSheetId="0">'Oct_RV'!$V$14:$X$67</definedName>
    <definedName name="RANKING">#REF!</definedName>
    <definedName name="TABLE" localSheetId="0">'Oct_RV'!$V$9:$W$66</definedName>
    <definedName name="TABL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<sst xmlns="http://schemas.openxmlformats.org/spreadsheetml/2006/main" count="184" uniqueCount="112">
  <si>
    <t xml:space="preserve">                      (THOUSANDS OF GALLONS)</t>
  </si>
  <si>
    <t>GASOLINE</t>
  </si>
  <si>
    <t>SPECIAL FUEL</t>
  </si>
  <si>
    <t>SUMMARY OF TOTAL USE</t>
  </si>
  <si>
    <t>HIGHWAY USE</t>
  </si>
  <si>
    <t>NONHIGHWAY USE</t>
  </si>
  <si>
    <t/>
  </si>
  <si>
    <t>LOSSES</t>
  </si>
  <si>
    <t>HIGHWAY</t>
  </si>
  <si>
    <t xml:space="preserve"> </t>
  </si>
  <si>
    <t>STATE</t>
  </si>
  <si>
    <t>PUBLIC USE</t>
  </si>
  <si>
    <t>ALLOWED</t>
  </si>
  <si>
    <t>PRIVATE</t>
  </si>
  <si>
    <t>NON-</t>
  </si>
  <si>
    <t>STATE,</t>
  </si>
  <si>
    <t>TOTAL</t>
  </si>
  <si>
    <t>FOR</t>
  </si>
  <si>
    <t>AND</t>
  </si>
  <si>
    <t>PERCENT</t>
  </si>
  <si>
    <t>FEDERAL</t>
  </si>
  <si>
    <t>COUNTY,</t>
  </si>
  <si>
    <t>USE</t>
  </si>
  <si>
    <t>EVAPORATION,</t>
  </si>
  <si>
    <t>CONSUMPTION</t>
  </si>
  <si>
    <t>COMMERCIAL</t>
  </si>
  <si>
    <t>AMOUNT</t>
  </si>
  <si>
    <t>CHANGE</t>
  </si>
  <si>
    <t>(GASOLINE</t>
  </si>
  <si>
    <t>PRIOR YEAR HIGHWAY</t>
  </si>
  <si>
    <t>AS PERCENT OF</t>
  </si>
  <si>
    <t>CIVILIAN</t>
  </si>
  <si>
    <t>HANDLING,</t>
  </si>
  <si>
    <t>FROM</t>
  </si>
  <si>
    <t>ONLY)</t>
  </si>
  <si>
    <t>USE FOR COMPARISON</t>
  </si>
  <si>
    <t>MUNICIPAL</t>
  </si>
  <si>
    <t xml:space="preserve">ETC. </t>
  </si>
  <si>
    <t>PRIOR</t>
  </si>
  <si>
    <t>2/</t>
  </si>
  <si>
    <t>YEAR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</si>
  <si>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</si>
  <si>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</si>
  <si>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</si>
  <si>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</si>
  <si>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</si>
  <si>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</si>
  <si>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</si>
  <si>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</si>
  <si>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</si>
  <si>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</si>
  <si>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</si>
  <si>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</si>
  <si>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</si>
  <si>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</si>
  <si>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</si>
  <si>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</si>
  <si>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</si>
  <si>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</si>
  <si>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</si>
  <si>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</si>
  <si>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</si>
  <si>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</si>
  <si>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</si>
  <si>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</si>
  <si>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</si>
  <si>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</si>
  <si>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</si>
  <si>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</si>
  <si>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</si>
  <si>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 xml:space="preserve">Nevada </t>
  </si>
  <si>
    <t>New Hampshire</t>
  </si>
  <si>
    <t>New Jersey</t>
  </si>
  <si>
    <t>New Mexico</t>
  </si>
  <si>
    <t>New York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</si>
  <si>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</si>
  <si>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</si>
  <si>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</si>
  <si>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</si>
  <si>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</si>
  <si>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</si>
  <si>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</si>
  <si>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</si>
  <si>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</si>
  <si>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</si>
  <si>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</si>
  <si>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</si>
  <si>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</si>
  <si>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</si>
  <si>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</si>
  <si>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</si>
  <si>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 xml:space="preserve">Washington  </t>
  </si>
  <si>
    <t>West Virginia</t>
  </si>
  <si>
    <t>Wisconsin</t>
  </si>
  <si>
    <t>Wyoming</t>
  </si>
  <si>
    <t xml:space="preserve">     Total</t>
  </si>
  <si>
    <t>Percentage of</t>
  </si>
  <si>
    <t xml:space="preserve">  Total Use</t>
  </si>
  <si>
    <t xml:space="preserve">       1/  This table is one of a series giving an analysis of motor-fuel consumption, based on reports from State motor-fuel tax</t>
  </si>
  <si>
    <t xml:space="preserve">       2/  Some States make a flat percentage allowance for losses in storage and handling, and others allow for actual losses not</t>
  </si>
  <si>
    <t>agencies.  Gasohol is included with gasoline.  In order to make the data uniform and complete, public use and nonhighway use</t>
  </si>
  <si>
    <t>to exceed a specified percentage.  Still others permit distributors to claim stock losses in reconciliations of inventories, thus</t>
  </si>
  <si>
    <t>were estimated by the Federal Highway Administration.  These estimates may not be comparable to data for prior years due to</t>
  </si>
  <si>
    <t xml:space="preserve">exempting the lost volume from taxation.  Losses by destruction, where reported separately, are also included in this column. </t>
  </si>
  <si>
    <t>revised estimation procedures.  The resulting volumes differ in many cases from the unadjusted data reported in table MF-2.  For</t>
  </si>
  <si>
    <t>The maximum allowance used in the analysis to cover losses in storage and handling was  1 percent.  Because of accounting</t>
  </si>
  <si>
    <t>some States, data are not comparable to prior years due to changes in data analysis and/or improvements in reporting</t>
  </si>
  <si>
    <t>methods, losses can be reported as a net gain.</t>
  </si>
  <si>
    <t>procedures.  All data are subject to review and revision.</t>
  </si>
  <si>
    <t>TABLE MF-21</t>
  </si>
  <si>
    <t>MOTOR-FUEL USE - 2000  1/</t>
  </si>
  <si>
    <t>OCTOBER 2001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</si>
</sst>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0.00_)"/>
    <numFmt numFmtId="167" formatCode="0.0_)"/>
    <numFmt numFmtId="168" formatCode="_(* #,##0_);_(* \(#,##0\);_ &quot; -&quot;"/>
    <numFmt numFmtId="169" formatCode="_(* #,##0.0_);_(* \(#,##0.0\);_ &quot; -&quot;"/>
    <numFmt numFmtId="170" formatCode="_(* #,###.0_);_(* \(#,###.0\);_ &quot; -&quot;"/>
    <numFmt numFmtId="171" formatCode="_(* #,##0.#_);_(* \(#,##0.#\);_ &quot; -&quot;"/>
    <numFmt numFmtId="172" formatCode="0.0_);[Red]\(0.0\)"/>
  </numFmts>
  <fonts count="5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b/>
      <sz val="14"/>
      <color indexed="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Continuous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/>
      <protection/>
    </xf>
    <xf numFmtId="0" fontId="2" fillId="3" borderId="2" xfId="0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167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7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 vertical="center"/>
      <protection/>
    </xf>
    <xf numFmtId="37" fontId="2" fillId="2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168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168" fontId="2" fillId="0" borderId="2" xfId="0" applyNumberFormat="1" applyFont="1" applyBorder="1" applyAlignment="1" applyProtection="1">
      <alignment horizontal="center" vertical="center"/>
      <protection/>
    </xf>
    <xf numFmtId="168" fontId="2" fillId="0" borderId="6" xfId="0" applyNumberFormat="1" applyFont="1" applyBorder="1" applyAlignment="1" applyProtection="1">
      <alignment horizontal="center" vertical="center"/>
      <protection/>
    </xf>
    <xf numFmtId="168" fontId="2" fillId="2" borderId="0" xfId="0" applyNumberFormat="1" applyFont="1" applyFill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2" fillId="0" borderId="7" xfId="0" applyNumberFormat="1" applyFont="1" applyBorder="1" applyAlignment="1" applyProtection="1">
      <alignment horizontal="center" vertical="center"/>
      <protection/>
    </xf>
    <xf numFmtId="168" fontId="2" fillId="0" borderId="12" xfId="0" applyNumberFormat="1" applyFont="1" applyBorder="1" applyAlignment="1" applyProtection="1">
      <alignment horizontal="center" vertical="center"/>
      <protection/>
    </xf>
    <xf numFmtId="168" fontId="2" fillId="0" borderId="13" xfId="0" applyNumberFormat="1" applyFont="1" applyBorder="1" applyAlignment="1" applyProtection="1">
      <alignment horizontal="center" vertical="center"/>
      <protection/>
    </xf>
    <xf numFmtId="168" fontId="2" fillId="0" borderId="14" xfId="0" applyNumberFormat="1" applyFont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center" vertical="center"/>
      <protection/>
    </xf>
    <xf numFmtId="168" fontId="2" fillId="0" borderId="15" xfId="0" applyNumberFormat="1" applyFont="1" applyBorder="1" applyAlignment="1" applyProtection="1">
      <alignment horizontal="center" vertical="center"/>
      <protection/>
    </xf>
    <xf numFmtId="169" fontId="2" fillId="0" borderId="2" xfId="0" applyNumberFormat="1" applyFont="1" applyBorder="1" applyAlignment="1" applyProtection="1">
      <alignment vertical="center"/>
      <protection/>
    </xf>
    <xf numFmtId="169" fontId="2" fillId="0" borderId="6" xfId="0" applyNumberFormat="1" applyFont="1" applyBorder="1" applyAlignment="1" applyProtection="1">
      <alignment vertical="center"/>
      <protection/>
    </xf>
    <xf numFmtId="169" fontId="2" fillId="0" borderId="3" xfId="0" applyNumberFormat="1" applyFont="1" applyBorder="1" applyAlignment="1" applyProtection="1">
      <alignment vertical="center"/>
      <protection/>
    </xf>
    <xf numFmtId="169" fontId="2" fillId="0" borderId="7" xfId="0" applyNumberFormat="1" applyFont="1" applyBorder="1" applyAlignment="1" applyProtection="1">
      <alignment vertical="center"/>
      <protection/>
    </xf>
    <xf numFmtId="169" fontId="2" fillId="0" borderId="3" xfId="0" applyNumberFormat="1" applyFont="1" applyBorder="1" applyAlignment="1" applyProtection="1">
      <alignment horizontal="center" vertical="center"/>
      <protection/>
    </xf>
    <xf numFmtId="172" fontId="2" fillId="0" borderId="2" xfId="0" applyNumberFormat="1" applyFont="1" applyBorder="1" applyAlignment="1" applyProtection="1">
      <alignment vertical="center"/>
      <protection/>
    </xf>
    <xf numFmtId="172" fontId="2" fillId="0" borderId="0" xfId="0" applyNumberFormat="1" applyFont="1" applyAlignment="1" applyProtection="1">
      <alignment vertical="center"/>
      <protection/>
    </xf>
    <xf numFmtId="172" fontId="2" fillId="0" borderId="3" xfId="0" applyNumberFormat="1" applyFont="1" applyBorder="1" applyAlignment="1" applyProtection="1">
      <alignment vertical="center"/>
      <protection/>
    </xf>
    <xf numFmtId="172" fontId="2" fillId="0" borderId="1" xfId="0" applyNumberFormat="1" applyFont="1" applyBorder="1" applyAlignment="1" applyProtection="1">
      <alignment vertical="center"/>
      <protection/>
    </xf>
    <xf numFmtId="172" fontId="2" fillId="0" borderId="8" xfId="0" applyNumberFormat="1" applyFont="1" applyBorder="1" applyAlignment="1" applyProtection="1">
      <alignment vertical="center"/>
      <protection/>
    </xf>
    <xf numFmtId="172" fontId="2" fillId="0" borderId="16" xfId="0" applyNumberFormat="1" applyFont="1" applyBorder="1" applyAlignment="1" applyProtection="1">
      <alignment vertical="center"/>
      <protection/>
    </xf>
    <xf numFmtId="164" fontId="2" fillId="0" borderId="1" xfId="0" applyNumberFormat="1" applyFont="1" applyBorder="1" applyAlignment="1" applyProtection="1" quotePrefix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AL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FL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GA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HI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ID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IL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IN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IA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KS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KY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LA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AK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ME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MD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MA0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MI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MN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MS0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MO0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MT0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NE0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NV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AZ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NH0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NJ0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NM0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NY0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NC0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ND0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OH0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OK0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OR0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PA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AR00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RI0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SC0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SD0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TN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TX00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UT00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VT0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VA0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WA00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WV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CA0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WI00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WY00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99\TABLES\MF21.WK4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CO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CT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DE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0\MF20\MF20DC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AL00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FL0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GA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HI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ID0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IL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IN0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IA0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KS0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KY0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LA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AK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ME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MD00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MA0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MI00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MN00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MS00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MO00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MT00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NE0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NV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AZ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NH00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NJ00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NM00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NY00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NC00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ND00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OH00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OK00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OR00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PA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AR00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RI00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SC00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SD00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TN00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TX00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UT00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VT00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VA00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WA00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WV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CA00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WI00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WY00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5">
          <cell r="N15">
            <v>3159789</v>
          </cell>
        </row>
        <row r="16">
          <cell r="N16">
            <v>342405</v>
          </cell>
        </row>
        <row r="17">
          <cell r="N17">
            <v>2975982</v>
          </cell>
        </row>
        <row r="18">
          <cell r="N18">
            <v>1950768</v>
          </cell>
        </row>
        <row r="19">
          <cell r="N19">
            <v>16717365</v>
          </cell>
        </row>
        <row r="20">
          <cell r="N20">
            <v>2420778</v>
          </cell>
        </row>
        <row r="21">
          <cell r="N21">
            <v>1681613</v>
          </cell>
        </row>
        <row r="22">
          <cell r="N22">
            <v>441185</v>
          </cell>
        </row>
        <row r="23">
          <cell r="N23">
            <v>190043</v>
          </cell>
        </row>
        <row r="24">
          <cell r="N24">
            <v>8457091</v>
          </cell>
        </row>
        <row r="25">
          <cell r="N25">
            <v>5950169</v>
          </cell>
        </row>
        <row r="26">
          <cell r="N26">
            <v>405139</v>
          </cell>
        </row>
        <row r="27">
          <cell r="N27">
            <v>870681</v>
          </cell>
        </row>
        <row r="28">
          <cell r="N28">
            <v>6286703</v>
          </cell>
        </row>
        <row r="29">
          <cell r="N29">
            <v>3976855</v>
          </cell>
        </row>
        <row r="30">
          <cell r="N30">
            <v>2011214</v>
          </cell>
        </row>
        <row r="31">
          <cell r="N31">
            <v>1773721</v>
          </cell>
        </row>
        <row r="32">
          <cell r="N32">
            <v>2824051</v>
          </cell>
        </row>
        <row r="33">
          <cell r="N33">
            <v>2650451</v>
          </cell>
        </row>
        <row r="34">
          <cell r="N34">
            <v>828001</v>
          </cell>
        </row>
        <row r="35">
          <cell r="N35">
            <v>2884841</v>
          </cell>
        </row>
        <row r="36">
          <cell r="N36">
            <v>3049237</v>
          </cell>
        </row>
        <row r="37">
          <cell r="N37">
            <v>5968079</v>
          </cell>
        </row>
        <row r="38">
          <cell r="N38">
            <v>3049630</v>
          </cell>
        </row>
        <row r="39">
          <cell r="N39">
            <v>2097275</v>
          </cell>
        </row>
        <row r="40">
          <cell r="N40">
            <v>3824518</v>
          </cell>
        </row>
        <row r="41">
          <cell r="N41">
            <v>665966</v>
          </cell>
        </row>
        <row r="42">
          <cell r="N42">
            <v>1200617</v>
          </cell>
        </row>
        <row r="43">
          <cell r="N43">
            <v>1176198</v>
          </cell>
        </row>
        <row r="44">
          <cell r="N44">
            <v>756321</v>
          </cell>
        </row>
        <row r="45">
          <cell r="N45">
            <v>4635747</v>
          </cell>
        </row>
        <row r="46">
          <cell r="N46">
            <v>1326170</v>
          </cell>
        </row>
        <row r="47">
          <cell r="N47">
            <v>6691021</v>
          </cell>
        </row>
        <row r="48">
          <cell r="N48">
            <v>4964480</v>
          </cell>
        </row>
        <row r="49">
          <cell r="N49">
            <v>492074</v>
          </cell>
        </row>
        <row r="50">
          <cell r="N50">
            <v>6592833</v>
          </cell>
        </row>
        <row r="51">
          <cell r="N51">
            <v>2428415</v>
          </cell>
        </row>
        <row r="52">
          <cell r="N52">
            <v>1956602</v>
          </cell>
        </row>
        <row r="53">
          <cell r="N53">
            <v>6299840</v>
          </cell>
        </row>
        <row r="54">
          <cell r="N54">
            <v>460374</v>
          </cell>
        </row>
        <row r="55">
          <cell r="N55">
            <v>2808060</v>
          </cell>
        </row>
        <row r="56">
          <cell r="N56">
            <v>564722</v>
          </cell>
        </row>
        <row r="57">
          <cell r="N57">
            <v>3784743</v>
          </cell>
        </row>
        <row r="58">
          <cell r="N58">
            <v>13361728</v>
          </cell>
        </row>
        <row r="59">
          <cell r="N59">
            <v>1270420</v>
          </cell>
        </row>
        <row r="60">
          <cell r="N60">
            <v>380625</v>
          </cell>
        </row>
        <row r="61">
          <cell r="N61">
            <v>4519051</v>
          </cell>
        </row>
        <row r="62">
          <cell r="N62">
            <v>3208085</v>
          </cell>
        </row>
        <row r="63">
          <cell r="N63">
            <v>1096604</v>
          </cell>
        </row>
        <row r="64">
          <cell r="N64">
            <v>3132071</v>
          </cell>
        </row>
        <row r="65">
          <cell r="N65">
            <v>604058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CO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CT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DE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F20"/>
      <sheetName val="SUBTABLE"/>
      <sheetName val="SPREAD"/>
      <sheetName val="MACROS"/>
      <sheetName val="NOTES"/>
      <sheetName val="MF20DC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87"/>
  <sheetViews>
    <sheetView showGridLines="0" tabSelected="1" defaultGridColor="0" zoomScale="117" zoomScaleNormal="117" colorId="22" workbookViewId="0" topLeftCell="A1">
      <selection activeCell="B15" sqref="B15"/>
    </sheetView>
  </sheetViews>
  <sheetFormatPr defaultColWidth="9.796875" defaultRowHeight="8.25"/>
  <cols>
    <col min="1" max="2" width="14.796875" style="2" customWidth="1"/>
    <col min="3" max="3" width="10.796875" style="2" customWidth="1"/>
    <col min="4" max="8" width="12.796875" style="2" customWidth="1"/>
    <col min="9" max="9" width="10.796875" style="2" customWidth="1"/>
    <col min="10" max="10" width="12.796875" style="2" customWidth="1"/>
    <col min="11" max="11" width="15" style="2" customWidth="1"/>
    <col min="12" max="12" width="16.796875" style="2" customWidth="1"/>
    <col min="13" max="13" width="15" style="2" customWidth="1"/>
    <col min="14" max="14" width="12.796875" style="2" customWidth="1"/>
    <col min="15" max="15" width="8.796875" style="2" customWidth="1"/>
    <col min="16" max="16" width="1.796875" style="2" customWidth="1"/>
    <col min="17" max="17" width="12.796875" style="2" customWidth="1"/>
    <col min="18" max="18" width="14.796875" style="2" customWidth="1"/>
    <col min="19" max="19" width="9.796875" style="2" customWidth="1"/>
    <col min="20" max="20" width="18.796875" style="2" customWidth="1"/>
    <col min="21" max="21" width="9.796875" style="2" customWidth="1"/>
    <col min="22" max="23" width="18.796875" style="2" customWidth="1"/>
    <col min="24" max="16384" width="9.796875" style="2" customWidth="1"/>
  </cols>
  <sheetData>
    <row r="1" spans="1:22" ht="8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8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8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18">
      <c r="A4" s="3" t="s">
        <v>110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X4" s="38"/>
    </row>
    <row r="5" spans="1:22" ht="7.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"/>
    </row>
    <row r="6" spans="1:22" ht="9.75" customHeight="1">
      <c r="A6" s="59" t="s">
        <v>111</v>
      </c>
      <c r="B6" s="6"/>
      <c r="C6" s="6"/>
      <c r="D6" s="6"/>
      <c r="E6" s="6"/>
      <c r="F6" s="6"/>
      <c r="G6" s="6"/>
      <c r="H6" s="6" t="s">
        <v>0</v>
      </c>
      <c r="I6" s="6"/>
      <c r="J6" s="6"/>
      <c r="K6" s="6"/>
      <c r="L6" s="6"/>
      <c r="M6" s="6"/>
      <c r="N6" s="6"/>
      <c r="O6" s="6"/>
      <c r="P6" s="6"/>
      <c r="Q6" s="6"/>
      <c r="R6" s="7" t="s">
        <v>109</v>
      </c>
      <c r="S6" s="1"/>
      <c r="T6" s="1"/>
      <c r="U6" s="1"/>
      <c r="V6" s="1"/>
    </row>
    <row r="7" spans="1:22" ht="7.5" customHeight="1">
      <c r="A7" s="8"/>
      <c r="B7" s="9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9" t="s">
        <v>2</v>
      </c>
      <c r="N7" s="9" t="s">
        <v>3</v>
      </c>
      <c r="O7" s="10"/>
      <c r="P7" s="10"/>
      <c r="Q7" s="11"/>
      <c r="R7" s="12"/>
      <c r="S7" s="1"/>
      <c r="T7" s="1"/>
      <c r="U7" s="1"/>
      <c r="V7" s="1"/>
    </row>
    <row r="8" spans="1:22" ht="7.5" customHeight="1">
      <c r="A8" s="8"/>
      <c r="B8" s="9" t="s">
        <v>4</v>
      </c>
      <c r="C8" s="10"/>
      <c r="D8" s="10"/>
      <c r="E8" s="10"/>
      <c r="F8" s="10"/>
      <c r="G8" s="9" t="s">
        <v>5</v>
      </c>
      <c r="H8" s="10"/>
      <c r="I8" s="10"/>
      <c r="J8" s="13" t="s">
        <v>6</v>
      </c>
      <c r="K8" s="14" t="s">
        <v>7</v>
      </c>
      <c r="L8" s="13"/>
      <c r="M8" s="13"/>
      <c r="N8" s="9" t="s">
        <v>8</v>
      </c>
      <c r="O8" s="10"/>
      <c r="P8" s="10"/>
      <c r="Q8" s="8" t="s">
        <v>9</v>
      </c>
      <c r="R8" s="15"/>
      <c r="S8" s="1"/>
      <c r="T8" s="1"/>
      <c r="U8" s="1"/>
      <c r="V8" s="1"/>
    </row>
    <row r="9" spans="1:23" ht="7.5" customHeight="1">
      <c r="A9" s="14" t="s">
        <v>10</v>
      </c>
      <c r="B9" s="8"/>
      <c r="C9" s="9" t="s">
        <v>11</v>
      </c>
      <c r="D9" s="10"/>
      <c r="E9" s="10"/>
      <c r="F9" s="8"/>
      <c r="G9" s="8"/>
      <c r="H9" s="13"/>
      <c r="I9" s="8"/>
      <c r="J9" s="8"/>
      <c r="K9" s="14" t="s">
        <v>12</v>
      </c>
      <c r="L9" s="8"/>
      <c r="M9" s="14" t="s">
        <v>13</v>
      </c>
      <c r="N9" s="8"/>
      <c r="O9" s="13"/>
      <c r="P9" s="4"/>
      <c r="Q9" s="14" t="s">
        <v>14</v>
      </c>
      <c r="R9" s="16"/>
      <c r="S9" s="1"/>
      <c r="T9" s="1"/>
      <c r="U9" s="1"/>
      <c r="V9" s="17" t="s">
        <v>8</v>
      </c>
      <c r="W9" s="18" t="s">
        <v>10</v>
      </c>
    </row>
    <row r="10" spans="1:23" ht="7.5" customHeight="1">
      <c r="A10" s="8"/>
      <c r="B10" s="14" t="s">
        <v>13</v>
      </c>
      <c r="C10" s="8"/>
      <c r="D10" s="14" t="s">
        <v>15</v>
      </c>
      <c r="E10" s="8"/>
      <c r="F10" s="8"/>
      <c r="G10" s="14" t="s">
        <v>13</v>
      </c>
      <c r="H10" s="14" t="s">
        <v>15</v>
      </c>
      <c r="I10" s="8"/>
      <c r="J10" s="14" t="s">
        <v>16</v>
      </c>
      <c r="K10" s="14" t="s">
        <v>17</v>
      </c>
      <c r="L10" s="14" t="s">
        <v>16</v>
      </c>
      <c r="M10" s="14" t="s">
        <v>18</v>
      </c>
      <c r="N10" s="8"/>
      <c r="O10" s="13" t="s">
        <v>19</v>
      </c>
      <c r="P10" s="4"/>
      <c r="Q10" s="14" t="s">
        <v>8</v>
      </c>
      <c r="R10" s="16"/>
      <c r="S10" s="1"/>
      <c r="T10" s="1"/>
      <c r="U10" s="1"/>
      <c r="V10" s="17" t="s">
        <v>2</v>
      </c>
      <c r="W10" s="19"/>
    </row>
    <row r="11" spans="1:23" ht="7.5" customHeight="1">
      <c r="A11" s="8"/>
      <c r="B11" s="14" t="s">
        <v>18</v>
      </c>
      <c r="C11" s="14" t="s">
        <v>20</v>
      </c>
      <c r="D11" s="14" t="s">
        <v>21</v>
      </c>
      <c r="E11" s="8"/>
      <c r="F11" s="14" t="s">
        <v>16</v>
      </c>
      <c r="G11" s="14" t="s">
        <v>18</v>
      </c>
      <c r="H11" s="14" t="s">
        <v>21</v>
      </c>
      <c r="I11" s="14" t="s">
        <v>16</v>
      </c>
      <c r="J11" s="14" t="s">
        <v>22</v>
      </c>
      <c r="K11" s="14" t="s">
        <v>23</v>
      </c>
      <c r="L11" s="14" t="s">
        <v>24</v>
      </c>
      <c r="M11" s="14" t="s">
        <v>25</v>
      </c>
      <c r="N11" s="14" t="s">
        <v>26</v>
      </c>
      <c r="O11" s="13" t="s">
        <v>27</v>
      </c>
      <c r="P11" s="4"/>
      <c r="Q11" s="14" t="s">
        <v>28</v>
      </c>
      <c r="R11" s="20" t="s">
        <v>16</v>
      </c>
      <c r="S11" s="1"/>
      <c r="T11" s="1" t="s">
        <v>29</v>
      </c>
      <c r="U11" s="1"/>
      <c r="V11" s="17" t="s">
        <v>30</v>
      </c>
      <c r="W11" s="19"/>
    </row>
    <row r="12" spans="1:23" ht="7.5" customHeight="1">
      <c r="A12" s="8"/>
      <c r="B12" s="14" t="s">
        <v>25</v>
      </c>
      <c r="C12" s="14" t="s">
        <v>31</v>
      </c>
      <c r="D12" s="14" t="s">
        <v>18</v>
      </c>
      <c r="E12" s="14" t="s">
        <v>16</v>
      </c>
      <c r="F12" s="8"/>
      <c r="G12" s="14" t="s">
        <v>25</v>
      </c>
      <c r="H12" s="14" t="s">
        <v>18</v>
      </c>
      <c r="I12" s="8"/>
      <c r="J12" s="8"/>
      <c r="K12" s="14" t="s">
        <v>32</v>
      </c>
      <c r="L12" s="8"/>
      <c r="M12" s="14" t="s">
        <v>4</v>
      </c>
      <c r="N12" s="8"/>
      <c r="O12" s="13" t="s">
        <v>33</v>
      </c>
      <c r="P12" s="4"/>
      <c r="Q12" s="14" t="s">
        <v>34</v>
      </c>
      <c r="R12" s="16"/>
      <c r="S12" s="1"/>
      <c r="T12" s="1" t="s">
        <v>35</v>
      </c>
      <c r="U12" s="1"/>
      <c r="V12" s="17" t="s">
        <v>16</v>
      </c>
      <c r="W12" s="19"/>
    </row>
    <row r="13" spans="1:23" ht="7.5" customHeight="1">
      <c r="A13" s="8"/>
      <c r="B13" s="8"/>
      <c r="C13" s="8"/>
      <c r="D13" s="14" t="s">
        <v>36</v>
      </c>
      <c r="E13" s="8"/>
      <c r="F13" s="8"/>
      <c r="G13" s="8"/>
      <c r="H13" s="14" t="s">
        <v>36</v>
      </c>
      <c r="I13" s="8"/>
      <c r="J13" s="8"/>
      <c r="K13" s="14" t="s">
        <v>37</v>
      </c>
      <c r="L13" s="8"/>
      <c r="M13" s="8"/>
      <c r="N13" s="8"/>
      <c r="O13" s="13" t="s">
        <v>38</v>
      </c>
      <c r="P13" s="4"/>
      <c r="Q13" s="8"/>
      <c r="R13" s="16"/>
      <c r="S13" s="1"/>
      <c r="T13" s="1"/>
      <c r="U13" s="1"/>
      <c r="V13" s="17" t="s">
        <v>4</v>
      </c>
      <c r="W13" s="19"/>
    </row>
    <row r="14" spans="1:23" ht="7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2" t="s">
        <v>39</v>
      </c>
      <c r="L14" s="21"/>
      <c r="M14" s="21"/>
      <c r="N14" s="21"/>
      <c r="O14" s="9" t="s">
        <v>40</v>
      </c>
      <c r="P14" s="10"/>
      <c r="Q14" s="21"/>
      <c r="R14" s="23"/>
      <c r="S14" s="1"/>
      <c r="T14" s="1"/>
      <c r="U14" s="1"/>
      <c r="V14" s="1"/>
      <c r="W14" s="24"/>
    </row>
    <row r="15" spans="1:25" ht="6.75" customHeight="1">
      <c r="A15" s="8" t="s">
        <v>41</v>
      </c>
      <c r="B15" s="38">
        <v>2352041.453</v>
      </c>
      <c r="C15" s="38">
        <v>3052</v>
      </c>
      <c r="D15" s="38">
        <v>23677</v>
      </c>
      <c r="E15" s="38">
        <v>26729</v>
      </c>
      <c r="F15" s="38">
        <v>2378770.453</v>
      </c>
      <c r="G15" s="38">
        <v>48786</v>
      </c>
      <c r="H15" s="38">
        <v>1751</v>
      </c>
      <c r="I15" s="38">
        <v>50537</v>
      </c>
      <c r="J15" s="38">
        <v>2429307.453</v>
      </c>
      <c r="K15" s="38">
        <v>2297</v>
      </c>
      <c r="L15" s="38">
        <v>2431604.453</v>
      </c>
      <c r="M15" s="38">
        <v>769751.892</v>
      </c>
      <c r="N15" s="38">
        <v>3148522.345</v>
      </c>
      <c r="O15" s="53">
        <v>-0.3565635237036332</v>
      </c>
      <c r="P15" s="54"/>
      <c r="Q15" s="38">
        <v>50537</v>
      </c>
      <c r="R15" s="39">
        <v>3199059.345</v>
      </c>
      <c r="S15" s="40"/>
      <c r="T15" s="40">
        <f>'[52]A'!N15</f>
        <v>3159789</v>
      </c>
      <c r="U15" s="40"/>
      <c r="V15" s="40">
        <f aca="true" t="shared" si="0" ref="V15:V46">M15/N15*100</f>
        <v>24.4480364963076</v>
      </c>
      <c r="W15" s="8" t="s">
        <v>41</v>
      </c>
      <c r="X15" s="34">
        <f aca="true" t="shared" si="1" ref="X15:X46">RANK(V15,V$15:V$65,1)</f>
        <v>35</v>
      </c>
      <c r="Y15" s="35"/>
    </row>
    <row r="16" spans="1:25" ht="6.75" customHeight="1">
      <c r="A16" s="8" t="s">
        <v>42</v>
      </c>
      <c r="B16" s="38">
        <v>239062.854</v>
      </c>
      <c r="C16" s="38">
        <v>1745</v>
      </c>
      <c r="D16" s="38">
        <v>6587</v>
      </c>
      <c r="E16" s="38">
        <v>8332</v>
      </c>
      <c r="F16" s="38">
        <v>247394.854</v>
      </c>
      <c r="G16" s="38">
        <v>27215</v>
      </c>
      <c r="H16" s="38">
        <v>351</v>
      </c>
      <c r="I16" s="38">
        <v>27566</v>
      </c>
      <c r="J16" s="38">
        <v>274960.854</v>
      </c>
      <c r="K16" s="38">
        <v>0</v>
      </c>
      <c r="L16" s="38">
        <v>274960.854</v>
      </c>
      <c r="M16" s="38">
        <v>91354.92</v>
      </c>
      <c r="N16" s="38">
        <v>338749.774</v>
      </c>
      <c r="O16" s="53">
        <v>-1.0675153692265078</v>
      </c>
      <c r="P16" s="54"/>
      <c r="Q16" s="38">
        <v>27566</v>
      </c>
      <c r="R16" s="39">
        <v>366315.774</v>
      </c>
      <c r="S16" s="40"/>
      <c r="T16" s="40">
        <f>'[52]A'!N16</f>
        <v>342405</v>
      </c>
      <c r="U16" s="40"/>
      <c r="V16" s="40">
        <f t="shared" si="0"/>
        <v>26.96826005852922</v>
      </c>
      <c r="W16" s="8" t="s">
        <v>42</v>
      </c>
      <c r="X16" s="34">
        <f t="shared" si="1"/>
        <v>42</v>
      </c>
      <c r="Y16" s="35"/>
    </row>
    <row r="17" spans="1:25" ht="6.75" customHeight="1">
      <c r="A17" s="8" t="s">
        <v>43</v>
      </c>
      <c r="B17" s="38">
        <v>2331579.832</v>
      </c>
      <c r="C17" s="38">
        <v>5628</v>
      </c>
      <c r="D17" s="36">
        <v>29188</v>
      </c>
      <c r="E17" s="38">
        <v>34816</v>
      </c>
      <c r="F17" s="38">
        <v>2366395.832</v>
      </c>
      <c r="G17" s="38">
        <v>35329</v>
      </c>
      <c r="H17" s="38">
        <v>1554</v>
      </c>
      <c r="I17" s="38">
        <v>36883</v>
      </c>
      <c r="J17" s="38">
        <v>2403278.832</v>
      </c>
      <c r="K17" s="38">
        <v>0</v>
      </c>
      <c r="L17" s="38">
        <v>2403278.832</v>
      </c>
      <c r="M17" s="38">
        <v>632761.23</v>
      </c>
      <c r="N17" s="38">
        <v>2999157.062</v>
      </c>
      <c r="O17" s="53">
        <v>0.7787366321436057</v>
      </c>
      <c r="P17" s="54"/>
      <c r="Q17" s="38">
        <v>36883</v>
      </c>
      <c r="R17" s="39">
        <v>3036040.062</v>
      </c>
      <c r="S17" s="40"/>
      <c r="T17" s="40">
        <f>'[52]A'!N17</f>
        <v>2975982</v>
      </c>
      <c r="U17" s="40"/>
      <c r="V17" s="40">
        <f t="shared" si="0"/>
        <v>21.09796909329052</v>
      </c>
      <c r="W17" s="8" t="s">
        <v>43</v>
      </c>
      <c r="X17" s="34">
        <f t="shared" si="1"/>
        <v>21</v>
      </c>
      <c r="Y17" s="35"/>
    </row>
    <row r="18" spans="1:25" ht="6.75" customHeight="1">
      <c r="A18" s="21" t="s">
        <v>44</v>
      </c>
      <c r="B18" s="41">
        <v>1347079.25</v>
      </c>
      <c r="C18" s="41">
        <v>1714</v>
      </c>
      <c r="D18" s="41">
        <v>22848</v>
      </c>
      <c r="E18" s="41">
        <v>24562</v>
      </c>
      <c r="F18" s="41">
        <v>1371641.25</v>
      </c>
      <c r="G18" s="38">
        <v>44095</v>
      </c>
      <c r="H18" s="38">
        <v>1216</v>
      </c>
      <c r="I18" s="38">
        <v>45311</v>
      </c>
      <c r="J18" s="38">
        <v>1416952.25</v>
      </c>
      <c r="K18" s="38">
        <v>14349</v>
      </c>
      <c r="L18" s="38">
        <v>1431301.25</v>
      </c>
      <c r="M18" s="38">
        <v>587842.272</v>
      </c>
      <c r="N18" s="41">
        <v>1959483.5219999999</v>
      </c>
      <c r="O18" s="55">
        <v>0.446773885977209</v>
      </c>
      <c r="P18" s="56"/>
      <c r="Q18" s="41">
        <v>45311</v>
      </c>
      <c r="R18" s="42">
        <v>2004794.5219999999</v>
      </c>
      <c r="S18" s="40"/>
      <c r="T18" s="40">
        <f>'[52]A'!N18</f>
        <v>1950768</v>
      </c>
      <c r="U18" s="40"/>
      <c r="V18" s="40">
        <f t="shared" si="0"/>
        <v>29.99985789112444</v>
      </c>
      <c r="W18" s="21" t="s">
        <v>44</v>
      </c>
      <c r="X18" s="34">
        <f t="shared" si="1"/>
        <v>48</v>
      </c>
      <c r="Y18" s="35"/>
    </row>
    <row r="19" spans="1:25" ht="6.75" customHeight="1">
      <c r="A19" s="8" t="s">
        <v>45</v>
      </c>
      <c r="B19" s="38">
        <v>14164679.19</v>
      </c>
      <c r="C19" s="38">
        <v>26647</v>
      </c>
      <c r="D19" s="38">
        <v>186928</v>
      </c>
      <c r="E19" s="38">
        <v>213575</v>
      </c>
      <c r="F19" s="38">
        <v>14378254.19</v>
      </c>
      <c r="G19" s="43">
        <v>193575</v>
      </c>
      <c r="H19" s="43">
        <v>9952</v>
      </c>
      <c r="I19" s="43">
        <v>203527</v>
      </c>
      <c r="J19" s="43">
        <v>14581781.19</v>
      </c>
      <c r="K19" s="43">
        <v>0</v>
      </c>
      <c r="L19" s="43">
        <v>14581781.19</v>
      </c>
      <c r="M19" s="44">
        <v>2639366.126</v>
      </c>
      <c r="N19" s="38">
        <v>17017620.316</v>
      </c>
      <c r="O19" s="53">
        <v>1.7960684354262746</v>
      </c>
      <c r="P19" s="54"/>
      <c r="Q19" s="38">
        <v>203527</v>
      </c>
      <c r="R19" s="39">
        <v>17221147.316</v>
      </c>
      <c r="S19" s="40"/>
      <c r="T19" s="40">
        <f>'[52]A'!N19</f>
        <v>16717365</v>
      </c>
      <c r="U19" s="40"/>
      <c r="V19" s="40">
        <f t="shared" si="0"/>
        <v>15.509607553756874</v>
      </c>
      <c r="W19" s="8" t="s">
        <v>45</v>
      </c>
      <c r="X19" s="34">
        <f t="shared" si="1"/>
        <v>10</v>
      </c>
      <c r="Y19" s="35"/>
    </row>
    <row r="20" spans="1:25" ht="6.75" customHeight="1">
      <c r="A20" s="8" t="s">
        <v>46</v>
      </c>
      <c r="B20" s="38">
        <v>1943221.2230000005</v>
      </c>
      <c r="C20" s="38">
        <v>4819</v>
      </c>
      <c r="D20" s="38">
        <v>29690</v>
      </c>
      <c r="E20" s="38">
        <v>34509</v>
      </c>
      <c r="F20" s="38">
        <v>1977730.2230000005</v>
      </c>
      <c r="G20" s="38">
        <v>39768</v>
      </c>
      <c r="H20" s="38">
        <v>1581</v>
      </c>
      <c r="I20" s="38">
        <v>41349</v>
      </c>
      <c r="J20" s="38">
        <v>2019079.2230000005</v>
      </c>
      <c r="K20" s="38">
        <v>20405</v>
      </c>
      <c r="L20" s="38">
        <v>2039484.2230000005</v>
      </c>
      <c r="M20" s="36">
        <v>472447.109</v>
      </c>
      <c r="N20" s="38">
        <v>2450177.3320000004</v>
      </c>
      <c r="O20" s="53">
        <v>1.2144579965614526</v>
      </c>
      <c r="P20" s="54"/>
      <c r="Q20" s="38">
        <v>41349</v>
      </c>
      <c r="R20" s="39">
        <v>2491526.3320000004</v>
      </c>
      <c r="S20" s="40"/>
      <c r="T20" s="40">
        <f>'[52]A'!N20</f>
        <v>2420778</v>
      </c>
      <c r="U20" s="40"/>
      <c r="V20" s="40">
        <f t="shared" si="0"/>
        <v>19.282159818789797</v>
      </c>
      <c r="W20" s="8" t="s">
        <v>46</v>
      </c>
      <c r="X20" s="34">
        <f t="shared" si="1"/>
        <v>16</v>
      </c>
      <c r="Y20" s="35"/>
    </row>
    <row r="21" spans="1:25" ht="6.75" customHeight="1">
      <c r="A21" s="8" t="s">
        <v>47</v>
      </c>
      <c r="B21" s="38">
        <v>1401856.7010000001</v>
      </c>
      <c r="C21" s="38">
        <v>2401</v>
      </c>
      <c r="D21" s="38">
        <v>18706</v>
      </c>
      <c r="E21" s="38">
        <v>21107</v>
      </c>
      <c r="F21" s="38">
        <v>1422963.7010000001</v>
      </c>
      <c r="G21" s="38">
        <v>59777</v>
      </c>
      <c r="H21" s="38">
        <v>996</v>
      </c>
      <c r="I21" s="38">
        <v>60773</v>
      </c>
      <c r="J21" s="38">
        <v>1483736.7010000001</v>
      </c>
      <c r="K21" s="38">
        <v>-7397</v>
      </c>
      <c r="L21" s="38">
        <v>1476339.7010000001</v>
      </c>
      <c r="M21" s="36">
        <v>274913.957</v>
      </c>
      <c r="N21" s="38">
        <v>1697877.658</v>
      </c>
      <c r="O21" s="53">
        <v>0.9672057720771695</v>
      </c>
      <c r="P21" s="54"/>
      <c r="Q21" s="38">
        <v>60773</v>
      </c>
      <c r="R21" s="39">
        <v>1758650.658</v>
      </c>
      <c r="S21" s="40"/>
      <c r="T21" s="40">
        <f>'[52]A'!N21</f>
        <v>1681613</v>
      </c>
      <c r="U21" s="40"/>
      <c r="V21" s="40">
        <f t="shared" si="0"/>
        <v>16.191623448525288</v>
      </c>
      <c r="W21" s="8" t="s">
        <v>47</v>
      </c>
      <c r="X21" s="34">
        <f t="shared" si="1"/>
        <v>12</v>
      </c>
      <c r="Y21" s="35"/>
    </row>
    <row r="22" spans="1:25" ht="6.75" customHeight="1">
      <c r="A22" s="21" t="s">
        <v>48</v>
      </c>
      <c r="B22" s="41">
        <v>365985.381</v>
      </c>
      <c r="C22" s="41">
        <v>485</v>
      </c>
      <c r="D22" s="41">
        <v>4623</v>
      </c>
      <c r="E22" s="41">
        <v>5108</v>
      </c>
      <c r="F22" s="41">
        <v>371093.381</v>
      </c>
      <c r="G22" s="41">
        <v>11387</v>
      </c>
      <c r="H22" s="41">
        <v>246</v>
      </c>
      <c r="I22" s="41">
        <v>11633</v>
      </c>
      <c r="J22" s="41">
        <v>382726.381</v>
      </c>
      <c r="K22" s="41">
        <v>511</v>
      </c>
      <c r="L22" s="41">
        <v>383237.381</v>
      </c>
      <c r="M22" s="45">
        <v>58319.749</v>
      </c>
      <c r="N22" s="41">
        <v>429413.13</v>
      </c>
      <c r="O22" s="55">
        <v>-2.66823894738035</v>
      </c>
      <c r="P22" s="56"/>
      <c r="Q22" s="41">
        <v>11633</v>
      </c>
      <c r="R22" s="42">
        <v>441046.13</v>
      </c>
      <c r="S22" s="40"/>
      <c r="T22" s="40">
        <f>'[52]A'!N22</f>
        <v>441185</v>
      </c>
      <c r="U22" s="40"/>
      <c r="V22" s="40">
        <f t="shared" si="0"/>
        <v>13.581268229967725</v>
      </c>
      <c r="W22" s="21" t="s">
        <v>48</v>
      </c>
      <c r="X22" s="34">
        <f t="shared" si="1"/>
        <v>7</v>
      </c>
      <c r="Y22" s="35"/>
    </row>
    <row r="23" spans="1:25" ht="6.75" customHeight="1">
      <c r="A23" s="8" t="s">
        <v>49</v>
      </c>
      <c r="B23" s="38">
        <v>157479.034</v>
      </c>
      <c r="C23" s="38">
        <v>3208</v>
      </c>
      <c r="D23" s="38">
        <v>8538</v>
      </c>
      <c r="E23" s="38">
        <v>11746</v>
      </c>
      <c r="F23" s="38">
        <v>169225.034</v>
      </c>
      <c r="G23" s="38">
        <v>3402</v>
      </c>
      <c r="H23" s="38">
        <v>173</v>
      </c>
      <c r="I23" s="38">
        <v>3575</v>
      </c>
      <c r="J23" s="38">
        <v>172800.034</v>
      </c>
      <c r="K23" s="38">
        <v>-279</v>
      </c>
      <c r="L23" s="38">
        <v>172521.034</v>
      </c>
      <c r="M23" s="38">
        <v>23214.978</v>
      </c>
      <c r="N23" s="38">
        <v>192440.01200000002</v>
      </c>
      <c r="O23" s="53">
        <v>1.2612998110953928</v>
      </c>
      <c r="P23" s="54"/>
      <c r="Q23" s="38">
        <v>3575</v>
      </c>
      <c r="R23" s="39">
        <v>196015.01200000002</v>
      </c>
      <c r="S23" s="40"/>
      <c r="T23" s="40">
        <f>'[52]A'!N23</f>
        <v>190043</v>
      </c>
      <c r="U23" s="40"/>
      <c r="V23" s="40">
        <f t="shared" si="0"/>
        <v>12.063488127406684</v>
      </c>
      <c r="W23" s="8" t="s">
        <v>49</v>
      </c>
      <c r="X23" s="34">
        <f t="shared" si="1"/>
        <v>3</v>
      </c>
      <c r="Y23" s="35"/>
    </row>
    <row r="24" spans="1:25" ht="6.75" customHeight="1">
      <c r="A24" s="25" t="s">
        <v>50</v>
      </c>
      <c r="B24" s="38">
        <v>7255235.457</v>
      </c>
      <c r="C24" s="38">
        <v>9212</v>
      </c>
      <c r="D24" s="38">
        <v>104025</v>
      </c>
      <c r="E24" s="38">
        <v>113237</v>
      </c>
      <c r="F24" s="38">
        <v>7368472.457</v>
      </c>
      <c r="G24" s="38">
        <v>220770</v>
      </c>
      <c r="H24" s="38">
        <v>4377</v>
      </c>
      <c r="I24" s="38">
        <v>225147</v>
      </c>
      <c r="J24" s="38">
        <v>7593619.457</v>
      </c>
      <c r="K24" s="38">
        <v>0</v>
      </c>
      <c r="L24" s="38">
        <v>7593619.457</v>
      </c>
      <c r="M24" s="38">
        <v>1279860.196</v>
      </c>
      <c r="N24" s="38">
        <v>8648332.653</v>
      </c>
      <c r="O24" s="53">
        <v>2.2613171952388935</v>
      </c>
      <c r="P24" s="54"/>
      <c r="Q24" s="38">
        <v>225147</v>
      </c>
      <c r="R24" s="39">
        <v>8873479.653</v>
      </c>
      <c r="S24" s="40"/>
      <c r="T24" s="40">
        <f>'[52]A'!N24</f>
        <v>8457091</v>
      </c>
      <c r="U24" s="40"/>
      <c r="V24" s="40">
        <f t="shared" si="0"/>
        <v>14.798924224498142</v>
      </c>
      <c r="W24" s="25" t="s">
        <v>50</v>
      </c>
      <c r="X24" s="34">
        <f t="shared" si="1"/>
        <v>8</v>
      </c>
      <c r="Y24" s="35"/>
    </row>
    <row r="25" spans="1:25" ht="6.75" customHeight="1">
      <c r="A25" s="8" t="s">
        <v>51</v>
      </c>
      <c r="B25" s="38">
        <v>4586308.259000001</v>
      </c>
      <c r="C25" s="38">
        <v>4578</v>
      </c>
      <c r="D25" s="38">
        <v>49459</v>
      </c>
      <c r="E25" s="38">
        <v>54037</v>
      </c>
      <c r="F25" s="38">
        <v>4640345.259000001</v>
      </c>
      <c r="G25" s="38">
        <v>77216</v>
      </c>
      <c r="H25" s="38">
        <v>2633</v>
      </c>
      <c r="I25" s="38">
        <v>79849</v>
      </c>
      <c r="J25" s="38">
        <v>4720194.259000001</v>
      </c>
      <c r="K25" s="38">
        <v>14970</v>
      </c>
      <c r="L25" s="38">
        <v>4735164.259000001</v>
      </c>
      <c r="M25" s="38">
        <v>1390608.993</v>
      </c>
      <c r="N25" s="38">
        <v>6030954.252</v>
      </c>
      <c r="O25" s="53">
        <v>1.3576967645792974</v>
      </c>
      <c r="P25" s="54"/>
      <c r="Q25" s="38">
        <v>79849</v>
      </c>
      <c r="R25" s="39">
        <v>6110803.252</v>
      </c>
      <c r="S25" s="40"/>
      <c r="T25" s="40">
        <f>'[52]A'!N25</f>
        <v>5950169</v>
      </c>
      <c r="U25" s="40"/>
      <c r="V25" s="40">
        <f t="shared" si="0"/>
        <v>23.05786008140988</v>
      </c>
      <c r="W25" s="8" t="s">
        <v>51</v>
      </c>
      <c r="X25" s="34">
        <f t="shared" si="1"/>
        <v>32</v>
      </c>
      <c r="Y25" s="35"/>
    </row>
    <row r="26" spans="1:25" ht="6.75" customHeight="1">
      <c r="A26" s="21" t="s">
        <v>52</v>
      </c>
      <c r="B26" s="41">
        <v>374060.987</v>
      </c>
      <c r="C26" s="41">
        <v>1051</v>
      </c>
      <c r="D26" s="41">
        <v>8996</v>
      </c>
      <c r="E26" s="41">
        <v>10047</v>
      </c>
      <c r="F26" s="41">
        <v>384107.987</v>
      </c>
      <c r="G26" s="38">
        <v>11494</v>
      </c>
      <c r="H26" s="38">
        <v>479</v>
      </c>
      <c r="I26" s="38">
        <v>11973</v>
      </c>
      <c r="J26" s="38">
        <v>396080.987</v>
      </c>
      <c r="K26" s="38">
        <v>3990</v>
      </c>
      <c r="L26" s="38">
        <v>400070.987</v>
      </c>
      <c r="M26" s="38">
        <v>33820.913</v>
      </c>
      <c r="N26" s="41">
        <v>417928.9</v>
      </c>
      <c r="O26" s="55">
        <v>3.15691651507261</v>
      </c>
      <c r="P26" s="56"/>
      <c r="Q26" s="41">
        <v>11973</v>
      </c>
      <c r="R26" s="42">
        <v>429901.9</v>
      </c>
      <c r="S26" s="40"/>
      <c r="T26" s="40">
        <f>'[52]A'!N26</f>
        <v>405139</v>
      </c>
      <c r="U26" s="40"/>
      <c r="V26" s="40">
        <f t="shared" si="0"/>
        <v>8.092504012046067</v>
      </c>
      <c r="W26" s="21" t="s">
        <v>52</v>
      </c>
      <c r="X26" s="34">
        <f t="shared" si="1"/>
        <v>1</v>
      </c>
      <c r="Y26" s="35"/>
    </row>
    <row r="27" spans="1:25" ht="6.75" customHeight="1">
      <c r="A27" s="8" t="s">
        <v>53</v>
      </c>
      <c r="B27" s="38">
        <v>617915.162</v>
      </c>
      <c r="C27" s="38">
        <v>2685</v>
      </c>
      <c r="D27" s="38">
        <v>11092</v>
      </c>
      <c r="E27" s="38">
        <v>13777</v>
      </c>
      <c r="F27" s="38">
        <v>631692.162</v>
      </c>
      <c r="G27" s="43">
        <v>22064</v>
      </c>
      <c r="H27" s="43">
        <v>591</v>
      </c>
      <c r="I27" s="43">
        <v>22655</v>
      </c>
      <c r="J27" s="43">
        <v>654347.162</v>
      </c>
      <c r="K27" s="43">
        <v>6610</v>
      </c>
      <c r="L27" s="43">
        <v>660957.162</v>
      </c>
      <c r="M27" s="44">
        <v>216281.344</v>
      </c>
      <c r="N27" s="38">
        <v>847973.506</v>
      </c>
      <c r="O27" s="53">
        <v>-2.6080153351227313</v>
      </c>
      <c r="P27" s="54"/>
      <c r="Q27" s="38">
        <v>22655</v>
      </c>
      <c r="R27" s="39">
        <v>870628.506</v>
      </c>
      <c r="S27" s="40"/>
      <c r="T27" s="40">
        <f>'[52]A'!N27</f>
        <v>870681</v>
      </c>
      <c r="U27" s="40"/>
      <c r="V27" s="40">
        <f t="shared" si="0"/>
        <v>25.505672343494183</v>
      </c>
      <c r="W27" s="8" t="s">
        <v>53</v>
      </c>
      <c r="X27" s="34">
        <f t="shared" si="1"/>
        <v>39</v>
      </c>
      <c r="Y27" s="35"/>
    </row>
    <row r="28" spans="1:25" ht="6.75" customHeight="1">
      <c r="A28" s="8" t="s">
        <v>54</v>
      </c>
      <c r="B28" s="38">
        <v>4923454.2</v>
      </c>
      <c r="C28" s="38">
        <v>6541</v>
      </c>
      <c r="D28" s="38">
        <v>82005</v>
      </c>
      <c r="E28" s="38">
        <v>88546</v>
      </c>
      <c r="F28" s="38">
        <v>5012000.2</v>
      </c>
      <c r="G28" s="38">
        <v>82137</v>
      </c>
      <c r="H28" s="38">
        <v>4366</v>
      </c>
      <c r="I28" s="38">
        <v>86503</v>
      </c>
      <c r="J28" s="38">
        <v>5098503.2</v>
      </c>
      <c r="K28" s="38">
        <v>-25180</v>
      </c>
      <c r="L28" s="38">
        <v>5073323.2</v>
      </c>
      <c r="M28" s="36">
        <v>1281150.7149999999</v>
      </c>
      <c r="N28" s="38">
        <v>6293150.915</v>
      </c>
      <c r="O28" s="53">
        <v>0.10256433300571122</v>
      </c>
      <c r="P28" s="54"/>
      <c r="Q28" s="38">
        <v>86503</v>
      </c>
      <c r="R28" s="39">
        <v>6379653.915</v>
      </c>
      <c r="S28" s="40"/>
      <c r="T28" s="40">
        <f>'[52]A'!N28</f>
        <v>6286703</v>
      </c>
      <c r="U28" s="40"/>
      <c r="V28" s="40">
        <f t="shared" si="0"/>
        <v>20.35785780929425</v>
      </c>
      <c r="W28" s="8" t="s">
        <v>54</v>
      </c>
      <c r="X28" s="34">
        <f t="shared" si="1"/>
        <v>20</v>
      </c>
      <c r="Y28" s="35"/>
    </row>
    <row r="29" spans="1:25" ht="6.75" customHeight="1">
      <c r="A29" s="8" t="s">
        <v>55</v>
      </c>
      <c r="B29" s="38">
        <v>3047921.769</v>
      </c>
      <c r="C29" s="38">
        <v>2712</v>
      </c>
      <c r="D29" s="38">
        <v>43977</v>
      </c>
      <c r="E29" s="38">
        <v>46689</v>
      </c>
      <c r="F29" s="38">
        <v>3094610.769</v>
      </c>
      <c r="G29" s="38">
        <v>43020</v>
      </c>
      <c r="H29" s="38">
        <v>2341</v>
      </c>
      <c r="I29" s="38">
        <v>45361</v>
      </c>
      <c r="J29" s="38">
        <v>3139971.769</v>
      </c>
      <c r="K29" s="38">
        <v>31717</v>
      </c>
      <c r="L29" s="38">
        <v>3171688.769</v>
      </c>
      <c r="M29" s="36">
        <v>1276992.991</v>
      </c>
      <c r="N29" s="38">
        <v>4371603.76</v>
      </c>
      <c r="O29" s="53">
        <v>9.926154209796428</v>
      </c>
      <c r="P29" s="54"/>
      <c r="Q29" s="38">
        <v>45361</v>
      </c>
      <c r="R29" s="39">
        <v>4416964.76</v>
      </c>
      <c r="S29" s="40"/>
      <c r="T29" s="40">
        <f>'[52]A'!N29</f>
        <v>3976855</v>
      </c>
      <c r="U29" s="40"/>
      <c r="V29" s="40">
        <f t="shared" si="0"/>
        <v>29.211087305863238</v>
      </c>
      <c r="W29" s="8" t="s">
        <v>55</v>
      </c>
      <c r="X29" s="34">
        <f t="shared" si="1"/>
        <v>45</v>
      </c>
      <c r="Y29" s="35"/>
    </row>
    <row r="30" spans="1:25" ht="6.75" customHeight="1">
      <c r="A30" s="21" t="s">
        <v>56</v>
      </c>
      <c r="B30" s="41">
        <v>1465087.0929999999</v>
      </c>
      <c r="C30" s="41">
        <v>1820</v>
      </c>
      <c r="D30" s="41">
        <v>27607</v>
      </c>
      <c r="E30" s="41">
        <v>29427</v>
      </c>
      <c r="F30" s="41">
        <v>1494514.0929999999</v>
      </c>
      <c r="G30" s="41">
        <v>67030</v>
      </c>
      <c r="H30" s="41">
        <v>1470</v>
      </c>
      <c r="I30" s="41">
        <v>68500</v>
      </c>
      <c r="J30" s="41">
        <v>1563014.0929999999</v>
      </c>
      <c r="K30" s="41">
        <v>8</v>
      </c>
      <c r="L30" s="41">
        <v>1563022.0929999999</v>
      </c>
      <c r="M30" s="45">
        <v>499373.369</v>
      </c>
      <c r="N30" s="41">
        <v>1993887.4619999998</v>
      </c>
      <c r="O30" s="55">
        <v>-0.8614964891851475</v>
      </c>
      <c r="P30" s="56"/>
      <c r="Q30" s="41">
        <v>68500</v>
      </c>
      <c r="R30" s="42">
        <v>2062387.4619999998</v>
      </c>
      <c r="S30" s="40"/>
      <c r="T30" s="40">
        <f>'[52]A'!N30</f>
        <v>2011214</v>
      </c>
      <c r="U30" s="40"/>
      <c r="V30" s="40">
        <f t="shared" si="0"/>
        <v>25.04521335918807</v>
      </c>
      <c r="W30" s="21" t="s">
        <v>56</v>
      </c>
      <c r="X30" s="34">
        <f t="shared" si="1"/>
        <v>36</v>
      </c>
      <c r="Y30" s="35"/>
    </row>
    <row r="31" spans="1:25" ht="6.75" customHeight="1">
      <c r="A31" s="8" t="s">
        <v>57</v>
      </c>
      <c r="B31" s="38">
        <v>1287394.695</v>
      </c>
      <c r="C31" s="38">
        <v>1816</v>
      </c>
      <c r="D31" s="38">
        <v>25606</v>
      </c>
      <c r="E31" s="38">
        <v>27422</v>
      </c>
      <c r="F31" s="38">
        <v>1314816.695</v>
      </c>
      <c r="G31" s="38">
        <v>46228</v>
      </c>
      <c r="H31" s="38">
        <v>1363</v>
      </c>
      <c r="I31" s="38">
        <v>47591</v>
      </c>
      <c r="J31" s="38">
        <v>1362407.695</v>
      </c>
      <c r="K31" s="38">
        <v>13832</v>
      </c>
      <c r="L31" s="38">
        <v>1376239.695</v>
      </c>
      <c r="M31" s="38">
        <v>361628.45</v>
      </c>
      <c r="N31" s="38">
        <v>1676445.145</v>
      </c>
      <c r="O31" s="53">
        <v>-5.4842816316658585</v>
      </c>
      <c r="P31" s="54"/>
      <c r="Q31" s="38">
        <v>47591</v>
      </c>
      <c r="R31" s="39">
        <v>1724036.145</v>
      </c>
      <c r="S31" s="40"/>
      <c r="T31" s="40">
        <f>'[52]A'!N31</f>
        <v>1773721</v>
      </c>
      <c r="U31" s="40"/>
      <c r="V31" s="40">
        <f t="shared" si="0"/>
        <v>21.571147202672115</v>
      </c>
      <c r="W31" s="8" t="s">
        <v>57</v>
      </c>
      <c r="X31" s="34">
        <f t="shared" si="1"/>
        <v>25</v>
      </c>
      <c r="Y31" s="35"/>
    </row>
    <row r="32" spans="1:25" ht="6.75" customHeight="1">
      <c r="A32" s="8" t="s">
        <v>58</v>
      </c>
      <c r="B32" s="38">
        <v>1986292.9789999998</v>
      </c>
      <c r="C32" s="38">
        <v>2891</v>
      </c>
      <c r="D32" s="38">
        <v>31717</v>
      </c>
      <c r="E32" s="38">
        <v>34608</v>
      </c>
      <c r="F32" s="38">
        <v>2020900.9789999998</v>
      </c>
      <c r="G32" s="38">
        <v>54488</v>
      </c>
      <c r="H32" s="38">
        <v>1689</v>
      </c>
      <c r="I32" s="38">
        <v>56177</v>
      </c>
      <c r="J32" s="38">
        <v>2077077.9789999998</v>
      </c>
      <c r="K32" s="38">
        <v>7</v>
      </c>
      <c r="L32" s="38">
        <v>2077084.9789999998</v>
      </c>
      <c r="M32" s="38">
        <v>829597.4770000001</v>
      </c>
      <c r="N32" s="38">
        <v>2850498.456</v>
      </c>
      <c r="O32" s="53">
        <v>0.9365077330402238</v>
      </c>
      <c r="P32" s="54"/>
      <c r="Q32" s="38">
        <v>56177</v>
      </c>
      <c r="R32" s="39">
        <v>2906675.456</v>
      </c>
      <c r="S32" s="40"/>
      <c r="T32" s="40">
        <f>'[52]A'!N32</f>
        <v>2824051</v>
      </c>
      <c r="U32" s="40"/>
      <c r="V32" s="40">
        <f t="shared" si="0"/>
        <v>29.103593276950722</v>
      </c>
      <c r="W32" s="8" t="s">
        <v>58</v>
      </c>
      <c r="X32" s="34">
        <f t="shared" si="1"/>
        <v>44</v>
      </c>
      <c r="Y32" s="35"/>
    </row>
    <row r="33" spans="1:25" ht="6.75" customHeight="1">
      <c r="A33" s="8" t="s">
        <v>59</v>
      </c>
      <c r="B33" s="38">
        <v>2124855.731</v>
      </c>
      <c r="C33" s="38">
        <v>2972</v>
      </c>
      <c r="D33" s="38">
        <v>32685</v>
      </c>
      <c r="E33" s="38">
        <v>35657</v>
      </c>
      <c r="F33" s="38">
        <v>2160512.731</v>
      </c>
      <c r="G33" s="38">
        <v>153662</v>
      </c>
      <c r="H33" s="38">
        <v>1740</v>
      </c>
      <c r="I33" s="38">
        <v>155402</v>
      </c>
      <c r="J33" s="38">
        <v>2315914.731</v>
      </c>
      <c r="K33" s="38">
        <v>5575</v>
      </c>
      <c r="L33" s="38">
        <v>2321489.731</v>
      </c>
      <c r="M33" s="38">
        <v>582164.678</v>
      </c>
      <c r="N33" s="38">
        <v>2742677.409</v>
      </c>
      <c r="O33" s="53">
        <v>3.4796496520780797</v>
      </c>
      <c r="P33" s="54"/>
      <c r="Q33" s="38">
        <v>155402</v>
      </c>
      <c r="R33" s="39">
        <v>2898079.409</v>
      </c>
      <c r="S33" s="40"/>
      <c r="T33" s="40">
        <f>'[52]A'!N33</f>
        <v>2650451</v>
      </c>
      <c r="U33" s="40"/>
      <c r="V33" s="40">
        <f t="shared" si="0"/>
        <v>21.22614479156925</v>
      </c>
      <c r="W33" s="8" t="s">
        <v>59</v>
      </c>
      <c r="X33" s="34">
        <f t="shared" si="1"/>
        <v>22</v>
      </c>
      <c r="Y33" s="35"/>
    </row>
    <row r="34" spans="1:25" ht="6.75" customHeight="1">
      <c r="A34" s="21" t="s">
        <v>60</v>
      </c>
      <c r="B34" s="41">
        <v>670951.929</v>
      </c>
      <c r="C34" s="41">
        <v>762</v>
      </c>
      <c r="D34" s="41">
        <v>9407</v>
      </c>
      <c r="E34" s="41">
        <v>10169</v>
      </c>
      <c r="F34" s="41">
        <v>681120.929</v>
      </c>
      <c r="G34" s="38">
        <v>12360</v>
      </c>
      <c r="H34" s="38">
        <v>501</v>
      </c>
      <c r="I34" s="38">
        <v>12861</v>
      </c>
      <c r="J34" s="38">
        <v>693981.929</v>
      </c>
      <c r="K34" s="38">
        <v>3208</v>
      </c>
      <c r="L34" s="38">
        <v>697189.929</v>
      </c>
      <c r="M34" s="38">
        <v>166196.282</v>
      </c>
      <c r="N34" s="41">
        <v>847317.211</v>
      </c>
      <c r="O34" s="55">
        <v>2.332872907158326</v>
      </c>
      <c r="P34" s="56"/>
      <c r="Q34" s="41">
        <v>12861</v>
      </c>
      <c r="R34" s="42">
        <v>860178.211</v>
      </c>
      <c r="S34" s="40"/>
      <c r="T34" s="40">
        <f>'[52]A'!N34</f>
        <v>828001</v>
      </c>
      <c r="U34" s="40"/>
      <c r="V34" s="40">
        <f t="shared" si="0"/>
        <v>19.61441120779972</v>
      </c>
      <c r="W34" s="21" t="s">
        <v>60</v>
      </c>
      <c r="X34" s="34">
        <f t="shared" si="1"/>
        <v>17</v>
      </c>
      <c r="Y34" s="35"/>
    </row>
    <row r="35" spans="1:25" ht="6.75" customHeight="1">
      <c r="A35" s="8" t="s">
        <v>61</v>
      </c>
      <c r="B35" s="38">
        <v>2358520.96</v>
      </c>
      <c r="C35" s="38">
        <v>4472</v>
      </c>
      <c r="D35" s="38">
        <v>25299</v>
      </c>
      <c r="E35" s="38">
        <v>29771</v>
      </c>
      <c r="F35" s="38">
        <v>2388291.96</v>
      </c>
      <c r="G35" s="43">
        <v>37732</v>
      </c>
      <c r="H35" s="43">
        <v>1347</v>
      </c>
      <c r="I35" s="43">
        <v>39079</v>
      </c>
      <c r="J35" s="43">
        <v>2427370.96</v>
      </c>
      <c r="K35" s="43">
        <v>6582</v>
      </c>
      <c r="L35" s="43">
        <v>2433952.96</v>
      </c>
      <c r="M35" s="44">
        <v>501242.344</v>
      </c>
      <c r="N35" s="38">
        <v>2889534.304</v>
      </c>
      <c r="O35" s="53">
        <v>0.16268848092494537</v>
      </c>
      <c r="P35" s="54"/>
      <c r="Q35" s="38">
        <v>39079</v>
      </c>
      <c r="R35" s="39">
        <v>2928613.304</v>
      </c>
      <c r="S35" s="40"/>
      <c r="T35" s="40">
        <f>'[52]A'!N35</f>
        <v>2884841</v>
      </c>
      <c r="U35" s="40"/>
      <c r="V35" s="40">
        <f t="shared" si="0"/>
        <v>17.346821019086956</v>
      </c>
      <c r="W35" s="8" t="s">
        <v>61</v>
      </c>
      <c r="X35" s="34">
        <f t="shared" si="1"/>
        <v>14</v>
      </c>
      <c r="Y35" s="35"/>
    </row>
    <row r="36" spans="1:25" ht="6.75" customHeight="1">
      <c r="A36" s="8" t="s">
        <v>62</v>
      </c>
      <c r="B36" s="38">
        <v>2676404.971</v>
      </c>
      <c r="C36" s="38">
        <v>4433</v>
      </c>
      <c r="D36" s="38">
        <v>33075</v>
      </c>
      <c r="E36" s="38">
        <v>37508</v>
      </c>
      <c r="F36" s="38">
        <v>2713912.971</v>
      </c>
      <c r="G36" s="38">
        <v>48880</v>
      </c>
      <c r="H36" s="38">
        <v>1761</v>
      </c>
      <c r="I36" s="38">
        <v>50641</v>
      </c>
      <c r="J36" s="38">
        <v>2764553.971</v>
      </c>
      <c r="K36" s="38">
        <v>27943</v>
      </c>
      <c r="L36" s="38">
        <v>2792496.971</v>
      </c>
      <c r="M36" s="36">
        <v>408091.551</v>
      </c>
      <c r="N36" s="38">
        <v>3122004.522</v>
      </c>
      <c r="O36" s="53">
        <v>2.3864173890058358</v>
      </c>
      <c r="P36" s="54"/>
      <c r="Q36" s="38">
        <v>50641</v>
      </c>
      <c r="R36" s="39">
        <v>3172645.522</v>
      </c>
      <c r="S36" s="40"/>
      <c r="T36" s="40">
        <f>'[52]A'!N36</f>
        <v>3049237</v>
      </c>
      <c r="U36" s="40"/>
      <c r="V36" s="40">
        <f t="shared" si="0"/>
        <v>13.071459318020809</v>
      </c>
      <c r="W36" s="8" t="s">
        <v>62</v>
      </c>
      <c r="X36" s="34">
        <f t="shared" si="1"/>
        <v>4</v>
      </c>
      <c r="Y36" s="35"/>
    </row>
    <row r="37" spans="1:25" ht="6.75" customHeight="1">
      <c r="A37" s="8" t="s">
        <v>63</v>
      </c>
      <c r="B37" s="38">
        <v>4839170.639</v>
      </c>
      <c r="C37" s="38">
        <v>5249</v>
      </c>
      <c r="D37" s="38">
        <v>60784</v>
      </c>
      <c r="E37" s="38">
        <v>66033</v>
      </c>
      <c r="F37" s="38">
        <v>4905203.639</v>
      </c>
      <c r="G37" s="38">
        <v>114615</v>
      </c>
      <c r="H37" s="38">
        <v>3236</v>
      </c>
      <c r="I37" s="38">
        <v>117851</v>
      </c>
      <c r="J37" s="38">
        <v>5023054.639</v>
      </c>
      <c r="K37" s="38">
        <v>0</v>
      </c>
      <c r="L37" s="38">
        <v>5023054.639</v>
      </c>
      <c r="M37" s="36">
        <v>917187.784</v>
      </c>
      <c r="N37" s="38">
        <v>5822391.423</v>
      </c>
      <c r="O37" s="53">
        <v>-2.441113413545625</v>
      </c>
      <c r="P37" s="54"/>
      <c r="Q37" s="38">
        <v>117851</v>
      </c>
      <c r="R37" s="39">
        <v>5940242.423</v>
      </c>
      <c r="S37" s="40"/>
      <c r="T37" s="40">
        <f>'[52]A'!N37</f>
        <v>5968079</v>
      </c>
      <c r="U37" s="40"/>
      <c r="V37" s="40">
        <f t="shared" si="0"/>
        <v>15.75276750334688</v>
      </c>
      <c r="W37" s="8" t="s">
        <v>63</v>
      </c>
      <c r="X37" s="34">
        <f t="shared" si="1"/>
        <v>11</v>
      </c>
      <c r="Y37" s="35"/>
    </row>
    <row r="38" spans="1:25" ht="6.75" customHeight="1">
      <c r="A38" s="21" t="s">
        <v>64</v>
      </c>
      <c r="B38" s="41">
        <v>2471954.22</v>
      </c>
      <c r="C38" s="41">
        <v>3173</v>
      </c>
      <c r="D38" s="41">
        <v>39942</v>
      </c>
      <c r="E38" s="41">
        <v>43115</v>
      </c>
      <c r="F38" s="41">
        <v>2515069.22</v>
      </c>
      <c r="G38" s="41">
        <v>82253</v>
      </c>
      <c r="H38" s="41">
        <v>2126</v>
      </c>
      <c r="I38" s="41">
        <v>84379</v>
      </c>
      <c r="J38" s="41">
        <v>2599448.22</v>
      </c>
      <c r="K38" s="41">
        <v>26201</v>
      </c>
      <c r="L38" s="41">
        <v>2625649.22</v>
      </c>
      <c r="M38" s="45">
        <v>638962.357</v>
      </c>
      <c r="N38" s="41">
        <v>3154031.577</v>
      </c>
      <c r="O38" s="55">
        <v>3.423417824457395</v>
      </c>
      <c r="P38" s="56"/>
      <c r="Q38" s="41">
        <v>84379</v>
      </c>
      <c r="R38" s="42">
        <v>3238410.577</v>
      </c>
      <c r="S38" s="40"/>
      <c r="T38" s="40">
        <f>'[52]A'!N38</f>
        <v>3049630</v>
      </c>
      <c r="U38" s="40"/>
      <c r="V38" s="40">
        <f t="shared" si="0"/>
        <v>20.258590993808557</v>
      </c>
      <c r="W38" s="21" t="s">
        <v>64</v>
      </c>
      <c r="X38" s="34">
        <f t="shared" si="1"/>
        <v>19</v>
      </c>
      <c r="Y38" s="35"/>
    </row>
    <row r="39" spans="1:25" ht="6.75" customHeight="1">
      <c r="A39" s="8" t="s">
        <v>65</v>
      </c>
      <c r="B39" s="38">
        <v>1488658.1510000003</v>
      </c>
      <c r="C39" s="38">
        <v>2283</v>
      </c>
      <c r="D39" s="38">
        <v>29640</v>
      </c>
      <c r="E39" s="38">
        <v>31923</v>
      </c>
      <c r="F39" s="38">
        <v>1520581.1510000003</v>
      </c>
      <c r="G39" s="38">
        <v>60358</v>
      </c>
      <c r="H39" s="38">
        <v>1547</v>
      </c>
      <c r="I39" s="38">
        <v>61905</v>
      </c>
      <c r="J39" s="38">
        <v>1582486.1510000003</v>
      </c>
      <c r="K39" s="38">
        <v>15985</v>
      </c>
      <c r="L39" s="38">
        <v>1598471.1510000003</v>
      </c>
      <c r="M39" s="38">
        <v>515074.212</v>
      </c>
      <c r="N39" s="38">
        <v>2035655.3630000004</v>
      </c>
      <c r="O39" s="53">
        <v>-2.9380809383604745</v>
      </c>
      <c r="P39" s="54"/>
      <c r="Q39" s="38">
        <v>61905</v>
      </c>
      <c r="R39" s="39">
        <v>2097560.3630000004</v>
      </c>
      <c r="S39" s="40"/>
      <c r="T39" s="40">
        <f>'[52]A'!N39</f>
        <v>2097275</v>
      </c>
      <c r="U39" s="40"/>
      <c r="V39" s="40">
        <f t="shared" si="0"/>
        <v>25.30262348735305</v>
      </c>
      <c r="W39" s="8" t="s">
        <v>65</v>
      </c>
      <c r="X39" s="34">
        <f t="shared" si="1"/>
        <v>37</v>
      </c>
      <c r="Y39" s="35"/>
    </row>
    <row r="40" spans="1:25" ht="6.75" customHeight="1">
      <c r="A40" s="8" t="s">
        <v>66</v>
      </c>
      <c r="B40" s="38">
        <v>3010366.3959999997</v>
      </c>
      <c r="C40" s="38">
        <v>3609</v>
      </c>
      <c r="D40" s="38">
        <v>42305</v>
      </c>
      <c r="E40" s="38">
        <v>45914</v>
      </c>
      <c r="F40" s="38">
        <v>3056280.3959999997</v>
      </c>
      <c r="G40" s="38">
        <v>79713</v>
      </c>
      <c r="H40" s="38">
        <v>2252</v>
      </c>
      <c r="I40" s="38">
        <v>81965</v>
      </c>
      <c r="J40" s="38">
        <v>3138245.3959999997</v>
      </c>
      <c r="K40" s="38">
        <v>34421</v>
      </c>
      <c r="L40" s="38">
        <v>3172666.3959999997</v>
      </c>
      <c r="M40" s="38">
        <v>921161.662</v>
      </c>
      <c r="N40" s="38">
        <v>3977442.0579999997</v>
      </c>
      <c r="O40" s="53">
        <v>3.9985184538286846</v>
      </c>
      <c r="P40" s="54"/>
      <c r="Q40" s="38">
        <v>81965</v>
      </c>
      <c r="R40" s="39">
        <v>4059407.0579999997</v>
      </c>
      <c r="S40" s="40"/>
      <c r="T40" s="40">
        <f>'[52]A'!N40</f>
        <v>3824518</v>
      </c>
      <c r="U40" s="40"/>
      <c r="V40" s="40">
        <f t="shared" si="0"/>
        <v>23.159650060702408</v>
      </c>
      <c r="W40" s="8" t="s">
        <v>66</v>
      </c>
      <c r="X40" s="34">
        <f t="shared" si="1"/>
        <v>33</v>
      </c>
      <c r="Y40" s="35"/>
    </row>
    <row r="41" spans="1:25" ht="6.75" customHeight="1">
      <c r="A41" s="8" t="s">
        <v>67</v>
      </c>
      <c r="B41" s="38">
        <v>457699.2629999999</v>
      </c>
      <c r="C41" s="38">
        <v>2648</v>
      </c>
      <c r="D41" s="38">
        <v>9336</v>
      </c>
      <c r="E41" s="38">
        <v>11984</v>
      </c>
      <c r="F41" s="38">
        <v>469683.2629999999</v>
      </c>
      <c r="G41" s="38">
        <v>25897</v>
      </c>
      <c r="H41" s="38">
        <v>497</v>
      </c>
      <c r="I41" s="38">
        <v>26394</v>
      </c>
      <c r="J41" s="38">
        <v>496077.2629999999</v>
      </c>
      <c r="K41" s="38">
        <v>0</v>
      </c>
      <c r="L41" s="38">
        <v>496077.2629999999</v>
      </c>
      <c r="M41" s="38">
        <v>190450.089</v>
      </c>
      <c r="N41" s="38">
        <v>660133.352</v>
      </c>
      <c r="O41" s="53">
        <v>-0.8758176843862967</v>
      </c>
      <c r="P41" s="54"/>
      <c r="Q41" s="38">
        <v>26394</v>
      </c>
      <c r="R41" s="39">
        <v>686527.352</v>
      </c>
      <c r="S41" s="40"/>
      <c r="T41" s="40">
        <f>'[52]A'!N41</f>
        <v>665966</v>
      </c>
      <c r="U41" s="40"/>
      <c r="V41" s="40">
        <f t="shared" si="0"/>
        <v>28.850244942630926</v>
      </c>
      <c r="W41" s="8" t="s">
        <v>67</v>
      </c>
      <c r="X41" s="34">
        <f t="shared" si="1"/>
        <v>43</v>
      </c>
      <c r="Y41" s="35"/>
    </row>
    <row r="42" spans="1:25" ht="6.75" customHeight="1">
      <c r="A42" s="21" t="s">
        <v>68</v>
      </c>
      <c r="B42" s="41">
        <v>806021.969</v>
      </c>
      <c r="C42" s="41">
        <v>1748</v>
      </c>
      <c r="D42" s="41">
        <v>16666</v>
      </c>
      <c r="E42" s="41">
        <v>18414</v>
      </c>
      <c r="F42" s="41">
        <v>824435.969</v>
      </c>
      <c r="G42" s="38">
        <v>45458</v>
      </c>
      <c r="H42" s="38">
        <v>887</v>
      </c>
      <c r="I42" s="38">
        <v>46345</v>
      </c>
      <c r="J42" s="38">
        <v>870780.969</v>
      </c>
      <c r="K42" s="38">
        <v>0</v>
      </c>
      <c r="L42" s="38">
        <v>870780.969</v>
      </c>
      <c r="M42" s="38">
        <v>364475.065</v>
      </c>
      <c r="N42" s="41">
        <v>1188911.034</v>
      </c>
      <c r="O42" s="55">
        <v>-0.9749958562972217</v>
      </c>
      <c r="P42" s="56"/>
      <c r="Q42" s="41">
        <v>46345</v>
      </c>
      <c r="R42" s="42">
        <v>1235256.034</v>
      </c>
      <c r="S42" s="40"/>
      <c r="T42" s="40">
        <f>'[52]A'!N42</f>
        <v>1200617</v>
      </c>
      <c r="U42" s="40"/>
      <c r="V42" s="40">
        <f t="shared" si="0"/>
        <v>30.65621014330665</v>
      </c>
      <c r="W42" s="21" t="s">
        <v>68</v>
      </c>
      <c r="X42" s="34">
        <f t="shared" si="1"/>
        <v>49</v>
      </c>
      <c r="Y42" s="35"/>
    </row>
    <row r="43" spans="1:25" ht="6.75" customHeight="1">
      <c r="A43" s="8" t="s">
        <v>69</v>
      </c>
      <c r="B43" s="38">
        <v>910323.1170000001</v>
      </c>
      <c r="C43" s="38">
        <v>3544</v>
      </c>
      <c r="D43" s="38">
        <v>10551</v>
      </c>
      <c r="E43" s="38">
        <v>14095</v>
      </c>
      <c r="F43" s="38">
        <v>924418.1170000001</v>
      </c>
      <c r="G43" s="43">
        <v>14694</v>
      </c>
      <c r="H43" s="43">
        <v>562</v>
      </c>
      <c r="I43" s="43">
        <v>15256</v>
      </c>
      <c r="J43" s="43">
        <v>939674.1170000001</v>
      </c>
      <c r="K43" s="43">
        <v>0</v>
      </c>
      <c r="L43" s="43">
        <v>939674.1170000001</v>
      </c>
      <c r="M43" s="44">
        <v>264306.018</v>
      </c>
      <c r="N43" s="38">
        <v>1188724.135</v>
      </c>
      <c r="O43" s="53">
        <v>1.0649682281384605</v>
      </c>
      <c r="P43" s="54"/>
      <c r="Q43" s="38">
        <v>15256</v>
      </c>
      <c r="R43" s="39">
        <v>1203980.135</v>
      </c>
      <c r="S43" s="40"/>
      <c r="T43" s="40">
        <f>'[52]A'!N43</f>
        <v>1176198</v>
      </c>
      <c r="U43" s="40"/>
      <c r="V43" s="40">
        <f t="shared" si="0"/>
        <v>22.234428511876725</v>
      </c>
      <c r="W43" s="8" t="s">
        <v>70</v>
      </c>
      <c r="X43" s="34">
        <f t="shared" si="1"/>
        <v>30</v>
      </c>
      <c r="Y43" s="35"/>
    </row>
    <row r="44" spans="1:25" ht="6.75" customHeight="1">
      <c r="A44" s="8" t="s">
        <v>71</v>
      </c>
      <c r="B44" s="38">
        <v>650764.1339999998</v>
      </c>
      <c r="C44" s="38">
        <v>772</v>
      </c>
      <c r="D44" s="38">
        <v>8863</v>
      </c>
      <c r="E44" s="38">
        <v>9635</v>
      </c>
      <c r="F44" s="38">
        <v>660399.1339999998</v>
      </c>
      <c r="G44" s="38">
        <v>17122</v>
      </c>
      <c r="H44" s="38">
        <v>472</v>
      </c>
      <c r="I44" s="38">
        <v>17594</v>
      </c>
      <c r="J44" s="38">
        <v>677993.1339999998</v>
      </c>
      <c r="K44" s="38">
        <v>5572</v>
      </c>
      <c r="L44" s="38">
        <v>683565.1339999998</v>
      </c>
      <c r="M44" s="36">
        <v>99492.114</v>
      </c>
      <c r="N44" s="38">
        <v>759891.2479999999</v>
      </c>
      <c r="O44" s="53">
        <v>0.47205459057726884</v>
      </c>
      <c r="P44" s="54"/>
      <c r="Q44" s="38">
        <v>17594</v>
      </c>
      <c r="R44" s="39">
        <v>777485.2479999999</v>
      </c>
      <c r="S44" s="40"/>
      <c r="T44" s="40">
        <f>'[52]A'!N44</f>
        <v>756321</v>
      </c>
      <c r="U44" s="40"/>
      <c r="V44" s="40">
        <f t="shared" si="0"/>
        <v>13.092941162549094</v>
      </c>
      <c r="W44" s="8" t="s">
        <v>71</v>
      </c>
      <c r="X44" s="34">
        <f t="shared" si="1"/>
        <v>5</v>
      </c>
      <c r="Y44" s="35"/>
    </row>
    <row r="45" spans="1:25" ht="6.75" customHeight="1">
      <c r="A45" s="8" t="s">
        <v>72</v>
      </c>
      <c r="B45" s="38">
        <v>3910362.2190000005</v>
      </c>
      <c r="C45" s="38">
        <v>5643</v>
      </c>
      <c r="D45" s="38">
        <v>45867</v>
      </c>
      <c r="E45" s="38">
        <v>51510</v>
      </c>
      <c r="F45" s="38">
        <v>3961872.2190000005</v>
      </c>
      <c r="G45" s="38">
        <v>59646</v>
      </c>
      <c r="H45" s="38">
        <v>2442</v>
      </c>
      <c r="I45" s="38">
        <v>62088</v>
      </c>
      <c r="J45" s="38">
        <v>4023960.2190000005</v>
      </c>
      <c r="K45" s="38">
        <v>0</v>
      </c>
      <c r="L45" s="38">
        <v>4023960.2190000005</v>
      </c>
      <c r="M45" s="36">
        <v>786783.107</v>
      </c>
      <c r="N45" s="38">
        <v>4748655.326</v>
      </c>
      <c r="O45" s="53">
        <v>2.4356015546146144</v>
      </c>
      <c r="P45" s="54"/>
      <c r="Q45" s="38">
        <v>62088</v>
      </c>
      <c r="R45" s="39">
        <v>4810743.326</v>
      </c>
      <c r="S45" s="40"/>
      <c r="T45" s="40">
        <f>'[52]A'!N45</f>
        <v>4635747</v>
      </c>
      <c r="U45" s="40"/>
      <c r="V45" s="40">
        <f t="shared" si="0"/>
        <v>16.568545261480196</v>
      </c>
      <c r="W45" s="8" t="s">
        <v>72</v>
      </c>
      <c r="X45" s="34">
        <f t="shared" si="1"/>
        <v>13</v>
      </c>
      <c r="Y45" s="35"/>
    </row>
    <row r="46" spans="1:25" ht="6.75" customHeight="1">
      <c r="A46" s="21" t="s">
        <v>73</v>
      </c>
      <c r="B46" s="41">
        <v>783737.142</v>
      </c>
      <c r="C46" s="41">
        <v>3978</v>
      </c>
      <c r="D46" s="41">
        <v>92119</v>
      </c>
      <c r="E46" s="41">
        <v>96097</v>
      </c>
      <c r="F46" s="41">
        <v>879834.142</v>
      </c>
      <c r="G46" s="41">
        <v>24096</v>
      </c>
      <c r="H46" s="41">
        <v>792</v>
      </c>
      <c r="I46" s="41">
        <v>24888</v>
      </c>
      <c r="J46" s="41">
        <v>904722.142</v>
      </c>
      <c r="K46" s="41">
        <v>1402</v>
      </c>
      <c r="L46" s="41">
        <v>906124.142</v>
      </c>
      <c r="M46" s="45">
        <v>405626.438</v>
      </c>
      <c r="N46" s="41">
        <v>1285460.58</v>
      </c>
      <c r="O46" s="55">
        <v>-3.0696984549492092</v>
      </c>
      <c r="P46" s="56"/>
      <c r="Q46" s="41">
        <v>24888</v>
      </c>
      <c r="R46" s="42">
        <v>1310348.58</v>
      </c>
      <c r="S46" s="40"/>
      <c r="T46" s="40">
        <f>'[52]A'!N46</f>
        <v>1326170</v>
      </c>
      <c r="U46" s="40"/>
      <c r="V46" s="40">
        <f t="shared" si="0"/>
        <v>31.554949588574704</v>
      </c>
      <c r="W46" s="21" t="s">
        <v>73</v>
      </c>
      <c r="X46" s="34">
        <f t="shared" si="1"/>
        <v>50</v>
      </c>
      <c r="Y46" s="35"/>
    </row>
    <row r="47" spans="1:25" ht="6.75" customHeight="1">
      <c r="A47" s="8" t="s">
        <v>74</v>
      </c>
      <c r="B47" s="38">
        <v>5413878.157</v>
      </c>
      <c r="C47" s="38">
        <v>12258</v>
      </c>
      <c r="D47" s="38">
        <v>96204</v>
      </c>
      <c r="E47" s="38">
        <v>108462</v>
      </c>
      <c r="F47" s="38">
        <v>5522340.157</v>
      </c>
      <c r="G47" s="38">
        <v>112864</v>
      </c>
      <c r="H47" s="38">
        <v>5122</v>
      </c>
      <c r="I47" s="38">
        <v>117986</v>
      </c>
      <c r="J47" s="38">
        <v>5640326.157</v>
      </c>
      <c r="K47" s="38">
        <v>-493</v>
      </c>
      <c r="L47" s="38">
        <v>5639833.157</v>
      </c>
      <c r="M47" s="38">
        <v>993979.466</v>
      </c>
      <c r="N47" s="38">
        <v>6516319.623</v>
      </c>
      <c r="O47" s="53">
        <v>-2.6109823448469274</v>
      </c>
      <c r="P47" s="54"/>
      <c r="Q47" s="38">
        <v>117986</v>
      </c>
      <c r="R47" s="39">
        <v>6634305.623</v>
      </c>
      <c r="S47" s="40"/>
      <c r="T47" s="40">
        <f>'[52]A'!N47</f>
        <v>6691021</v>
      </c>
      <c r="U47" s="40"/>
      <c r="V47" s="40">
        <f aca="true" t="shared" si="2" ref="V47:V66">M47/N47*100</f>
        <v>15.253694163368698</v>
      </c>
      <c r="W47" s="8" t="s">
        <v>75</v>
      </c>
      <c r="X47" s="34">
        <f aca="true" t="shared" si="3" ref="X47:X65">RANK(V47,V$15:V$65,1)</f>
        <v>9</v>
      </c>
      <c r="Y47" s="35"/>
    </row>
    <row r="48" spans="1:25" ht="6.75" customHeight="1">
      <c r="A48" s="8" t="s">
        <v>76</v>
      </c>
      <c r="B48" s="38">
        <v>3977539.4569999995</v>
      </c>
      <c r="C48" s="38">
        <v>3297</v>
      </c>
      <c r="D48" s="38">
        <v>86184</v>
      </c>
      <c r="E48" s="38">
        <v>89481</v>
      </c>
      <c r="F48" s="38">
        <v>4067020.4569999995</v>
      </c>
      <c r="G48" s="38">
        <v>88119</v>
      </c>
      <c r="H48" s="38">
        <v>2573</v>
      </c>
      <c r="I48" s="38">
        <v>90692</v>
      </c>
      <c r="J48" s="38">
        <v>4157712.4569999995</v>
      </c>
      <c r="K48" s="38">
        <v>42020</v>
      </c>
      <c r="L48" s="38">
        <v>4199732.4569999995</v>
      </c>
      <c r="M48" s="38">
        <v>1021069.881</v>
      </c>
      <c r="N48" s="38">
        <v>5088090.3379999995</v>
      </c>
      <c r="O48" s="53">
        <v>2.4898949738945375</v>
      </c>
      <c r="P48" s="54"/>
      <c r="Q48" s="38">
        <v>90692</v>
      </c>
      <c r="R48" s="39">
        <v>5178782.3379999995</v>
      </c>
      <c r="S48" s="40"/>
      <c r="T48" s="40">
        <f>'[52]A'!N48</f>
        <v>4964480</v>
      </c>
      <c r="U48" s="40"/>
      <c r="V48" s="40">
        <f t="shared" si="2"/>
        <v>20.067841039971725</v>
      </c>
      <c r="W48" s="8" t="s">
        <v>76</v>
      </c>
      <c r="X48" s="34">
        <f t="shared" si="3"/>
        <v>18</v>
      </c>
      <c r="Y48" s="35"/>
    </row>
    <row r="49" spans="1:25" ht="6.75" customHeight="1">
      <c r="A49" s="8" t="s">
        <v>77</v>
      </c>
      <c r="B49" s="38">
        <v>330338.9809999999</v>
      </c>
      <c r="C49" s="38">
        <v>1203</v>
      </c>
      <c r="D49" s="38">
        <v>8046</v>
      </c>
      <c r="E49" s="38">
        <v>9249</v>
      </c>
      <c r="F49" s="38">
        <v>339587.9809999999</v>
      </c>
      <c r="G49" s="38">
        <v>22650</v>
      </c>
      <c r="H49" s="38">
        <v>428</v>
      </c>
      <c r="I49" s="38">
        <v>23078</v>
      </c>
      <c r="J49" s="38">
        <v>362665.9809999999</v>
      </c>
      <c r="K49" s="38">
        <v>833</v>
      </c>
      <c r="L49" s="38">
        <v>363498.9809999999</v>
      </c>
      <c r="M49" s="38">
        <v>144134.204</v>
      </c>
      <c r="N49" s="38">
        <v>483722.18499999994</v>
      </c>
      <c r="O49" s="53">
        <v>-1.6972680938232991</v>
      </c>
      <c r="P49" s="54"/>
      <c r="Q49" s="38">
        <v>23078</v>
      </c>
      <c r="R49" s="39">
        <v>506800.18499999994</v>
      </c>
      <c r="S49" s="40"/>
      <c r="T49" s="40">
        <f>'[52]A'!N49</f>
        <v>492074</v>
      </c>
      <c r="U49" s="40"/>
      <c r="V49" s="40">
        <f t="shared" si="2"/>
        <v>29.796897572518827</v>
      </c>
      <c r="W49" s="8" t="s">
        <v>77</v>
      </c>
      <c r="X49" s="34">
        <f t="shared" si="3"/>
        <v>47</v>
      </c>
      <c r="Y49" s="35"/>
    </row>
    <row r="50" spans="1:25" ht="6.75" customHeight="1">
      <c r="A50" s="21" t="s">
        <v>78</v>
      </c>
      <c r="B50" s="41">
        <v>4979740.202</v>
      </c>
      <c r="C50" s="41">
        <v>5538</v>
      </c>
      <c r="D50" s="41">
        <v>75080</v>
      </c>
      <c r="E50" s="41">
        <v>80618</v>
      </c>
      <c r="F50" s="41">
        <v>5060358.202</v>
      </c>
      <c r="G50" s="38">
        <v>57229</v>
      </c>
      <c r="H50" s="38">
        <v>3997</v>
      </c>
      <c r="I50" s="38">
        <v>61226</v>
      </c>
      <c r="J50" s="38">
        <v>5121584.202</v>
      </c>
      <c r="K50" s="38">
        <v>72717</v>
      </c>
      <c r="L50" s="38">
        <v>5194301.202</v>
      </c>
      <c r="M50" s="38">
        <v>1510522.85</v>
      </c>
      <c r="N50" s="41">
        <v>6570881.051999999</v>
      </c>
      <c r="O50" s="55">
        <v>-0.33296684445064495</v>
      </c>
      <c r="P50" s="56"/>
      <c r="Q50" s="41">
        <v>61226</v>
      </c>
      <c r="R50" s="42">
        <v>6632107.051999999</v>
      </c>
      <c r="S50" s="40"/>
      <c r="T50" s="40">
        <f>'[52]A'!N50</f>
        <v>6592833</v>
      </c>
      <c r="U50" s="40"/>
      <c r="V50" s="40">
        <f t="shared" si="2"/>
        <v>22.98813261183959</v>
      </c>
      <c r="W50" s="21" t="s">
        <v>78</v>
      </c>
      <c r="X50" s="34">
        <f t="shared" si="3"/>
        <v>31</v>
      </c>
      <c r="Y50" s="35"/>
    </row>
    <row r="51" spans="1:25" ht="6.75" customHeight="1">
      <c r="A51" s="8" t="s">
        <v>79</v>
      </c>
      <c r="B51" s="38">
        <v>1716120.2620000003</v>
      </c>
      <c r="C51" s="38">
        <v>3012</v>
      </c>
      <c r="D51" s="38">
        <v>30136</v>
      </c>
      <c r="E51" s="38">
        <v>33148</v>
      </c>
      <c r="F51" s="38">
        <v>1749268.2620000003</v>
      </c>
      <c r="G51" s="43">
        <v>49832</v>
      </c>
      <c r="H51" s="43">
        <v>1604</v>
      </c>
      <c r="I51" s="43">
        <v>51436</v>
      </c>
      <c r="J51" s="43">
        <v>1800704.2620000003</v>
      </c>
      <c r="K51" s="43">
        <v>0</v>
      </c>
      <c r="L51" s="43">
        <v>1800704.2620000003</v>
      </c>
      <c r="M51" s="44">
        <v>728863.558</v>
      </c>
      <c r="N51" s="38">
        <v>2478131.82</v>
      </c>
      <c r="O51" s="53">
        <v>2.04729504635741</v>
      </c>
      <c r="P51" s="54"/>
      <c r="Q51" s="38">
        <v>51436</v>
      </c>
      <c r="R51" s="39">
        <v>2529567.82</v>
      </c>
      <c r="S51" s="40"/>
      <c r="T51" s="40">
        <f>'[52]A'!N51</f>
        <v>2428415</v>
      </c>
      <c r="U51" s="40"/>
      <c r="V51" s="40">
        <f t="shared" si="2"/>
        <v>29.41181546992928</v>
      </c>
      <c r="W51" s="8" t="s">
        <v>79</v>
      </c>
      <c r="X51" s="34">
        <f t="shared" si="3"/>
        <v>46</v>
      </c>
      <c r="Y51" s="35"/>
    </row>
    <row r="52" spans="1:25" ht="6.75" customHeight="1">
      <c r="A52" s="8" t="s">
        <v>80</v>
      </c>
      <c r="B52" s="38">
        <v>1467321.583</v>
      </c>
      <c r="C52" s="38">
        <v>4699</v>
      </c>
      <c r="D52" s="38">
        <v>22965</v>
      </c>
      <c r="E52" s="38">
        <v>27664</v>
      </c>
      <c r="F52" s="38">
        <v>1494985.583</v>
      </c>
      <c r="G52" s="38">
        <v>36846</v>
      </c>
      <c r="H52" s="38">
        <v>1223</v>
      </c>
      <c r="I52" s="38">
        <v>38069</v>
      </c>
      <c r="J52" s="38">
        <v>1533054.583</v>
      </c>
      <c r="K52" s="38">
        <v>0</v>
      </c>
      <c r="L52" s="38">
        <v>1533054.583</v>
      </c>
      <c r="M52" s="36">
        <v>424263.362</v>
      </c>
      <c r="N52" s="38">
        <v>1919248.945</v>
      </c>
      <c r="O52" s="53">
        <v>-1.9090778298294662</v>
      </c>
      <c r="P52" s="54"/>
      <c r="Q52" s="38">
        <v>38069</v>
      </c>
      <c r="R52" s="39">
        <v>1957317.945</v>
      </c>
      <c r="S52" s="40"/>
      <c r="T52" s="40">
        <f>'[52]A'!N52</f>
        <v>1956602</v>
      </c>
      <c r="U52" s="40"/>
      <c r="V52" s="40">
        <f t="shared" si="2"/>
        <v>22.10569728879023</v>
      </c>
      <c r="W52" s="8" t="s">
        <v>80</v>
      </c>
      <c r="X52" s="34">
        <f t="shared" si="3"/>
        <v>29</v>
      </c>
      <c r="Y52" s="35"/>
    </row>
    <row r="53" spans="1:25" ht="6.75" customHeight="1">
      <c r="A53" s="8" t="s">
        <v>81</v>
      </c>
      <c r="B53" s="38">
        <v>4871551.013</v>
      </c>
      <c r="C53" s="38">
        <v>8131</v>
      </c>
      <c r="D53" s="38">
        <v>68601</v>
      </c>
      <c r="E53" s="38">
        <v>76732</v>
      </c>
      <c r="F53" s="38">
        <v>4948283.013</v>
      </c>
      <c r="G53" s="38">
        <v>63679</v>
      </c>
      <c r="H53" s="38">
        <v>3652</v>
      </c>
      <c r="I53" s="38">
        <v>67331</v>
      </c>
      <c r="J53" s="38">
        <v>5015614.013</v>
      </c>
      <c r="K53" s="38">
        <v>25082</v>
      </c>
      <c r="L53" s="38">
        <v>5040696.013</v>
      </c>
      <c r="M53" s="36">
        <v>1375264.77</v>
      </c>
      <c r="N53" s="38">
        <v>6323547.783</v>
      </c>
      <c r="O53" s="53">
        <v>0.37632357329709676</v>
      </c>
      <c r="P53" s="54"/>
      <c r="Q53" s="38">
        <v>67331</v>
      </c>
      <c r="R53" s="39">
        <v>6390878.783</v>
      </c>
      <c r="S53" s="40"/>
      <c r="T53" s="40">
        <f>'[52]A'!N53</f>
        <v>6299840</v>
      </c>
      <c r="U53" s="40"/>
      <c r="V53" s="40">
        <f t="shared" si="2"/>
        <v>21.748309923382138</v>
      </c>
      <c r="W53" s="8" t="s">
        <v>81</v>
      </c>
      <c r="X53" s="34">
        <f t="shared" si="3"/>
        <v>26</v>
      </c>
      <c r="Y53" s="35"/>
    </row>
    <row r="54" spans="1:25" ht="6.75" customHeight="1">
      <c r="A54" s="21" t="s">
        <v>82</v>
      </c>
      <c r="B54" s="41">
        <v>388203.689</v>
      </c>
      <c r="C54" s="41">
        <v>608</v>
      </c>
      <c r="D54" s="41">
        <v>7673</v>
      </c>
      <c r="E54" s="41">
        <v>8281</v>
      </c>
      <c r="F54" s="41">
        <v>396484.689</v>
      </c>
      <c r="G54" s="41">
        <v>5491</v>
      </c>
      <c r="H54" s="41">
        <v>408</v>
      </c>
      <c r="I54" s="41">
        <v>5899</v>
      </c>
      <c r="J54" s="41">
        <v>402383.689</v>
      </c>
      <c r="K54" s="41">
        <v>1934</v>
      </c>
      <c r="L54" s="41">
        <v>404317.689</v>
      </c>
      <c r="M54" s="45">
        <v>54316.856</v>
      </c>
      <c r="N54" s="41">
        <v>450801.54500000004</v>
      </c>
      <c r="O54" s="55">
        <v>-2.079277934896401</v>
      </c>
      <c r="P54" s="56"/>
      <c r="Q54" s="41">
        <v>5899</v>
      </c>
      <c r="R54" s="42">
        <v>456700.54500000004</v>
      </c>
      <c r="S54" s="40"/>
      <c r="T54" s="40">
        <f>'[52]A'!N54</f>
        <v>460374</v>
      </c>
      <c r="U54" s="40"/>
      <c r="V54" s="40">
        <f t="shared" si="2"/>
        <v>12.048950719545559</v>
      </c>
      <c r="W54" s="21" t="s">
        <v>82</v>
      </c>
      <c r="X54" s="34">
        <f t="shared" si="3"/>
        <v>2</v>
      </c>
      <c r="Y54" s="35"/>
    </row>
    <row r="55" spans="1:25" ht="6.75" customHeight="1">
      <c r="A55" s="8" t="s">
        <v>83</v>
      </c>
      <c r="B55" s="38">
        <v>2183471.683</v>
      </c>
      <c r="C55" s="38">
        <v>2943</v>
      </c>
      <c r="D55" s="38">
        <v>25302</v>
      </c>
      <c r="E55" s="38">
        <v>28245</v>
      </c>
      <c r="F55" s="38">
        <v>2211716.683</v>
      </c>
      <c r="G55" s="38">
        <v>41016</v>
      </c>
      <c r="H55" s="38">
        <v>1347</v>
      </c>
      <c r="I55" s="38">
        <v>42363</v>
      </c>
      <c r="J55" s="38">
        <v>2254079.683</v>
      </c>
      <c r="K55" s="38">
        <v>0</v>
      </c>
      <c r="L55" s="38">
        <v>2254079.683</v>
      </c>
      <c r="M55" s="38">
        <v>620259.5819999999</v>
      </c>
      <c r="N55" s="38">
        <v>2831976.265</v>
      </c>
      <c r="O55" s="53">
        <v>0.8517006402997133</v>
      </c>
      <c r="P55" s="54"/>
      <c r="Q55" s="38">
        <v>42363</v>
      </c>
      <c r="R55" s="39">
        <v>2874339.265</v>
      </c>
      <c r="S55" s="40"/>
      <c r="T55" s="40">
        <f>'[52]A'!N55</f>
        <v>2808060</v>
      </c>
      <c r="U55" s="40"/>
      <c r="V55" s="40">
        <f t="shared" si="2"/>
        <v>21.902004959070513</v>
      </c>
      <c r="W55" s="8" t="s">
        <v>83</v>
      </c>
      <c r="X55" s="34">
        <f t="shared" si="3"/>
        <v>28</v>
      </c>
      <c r="Y55" s="35"/>
    </row>
    <row r="56" spans="1:25" ht="6.75" customHeight="1">
      <c r="A56" s="8" t="s">
        <v>84</v>
      </c>
      <c r="B56" s="38">
        <v>405121.613</v>
      </c>
      <c r="C56" s="38">
        <v>1564</v>
      </c>
      <c r="D56" s="38">
        <v>8775</v>
      </c>
      <c r="E56" s="38">
        <v>10339</v>
      </c>
      <c r="F56" s="38">
        <v>415460.613</v>
      </c>
      <c r="G56" s="38">
        <v>23441</v>
      </c>
      <c r="H56" s="38">
        <v>467</v>
      </c>
      <c r="I56" s="38">
        <v>23908</v>
      </c>
      <c r="J56" s="38">
        <v>439368.613</v>
      </c>
      <c r="K56" s="38">
        <v>4438</v>
      </c>
      <c r="L56" s="38">
        <v>443806.613</v>
      </c>
      <c r="M56" s="38">
        <v>147130.72600000002</v>
      </c>
      <c r="N56" s="38">
        <v>562591.339</v>
      </c>
      <c r="O56" s="53">
        <v>-0.37729378348992315</v>
      </c>
      <c r="P56" s="54"/>
      <c r="Q56" s="38">
        <v>23908</v>
      </c>
      <c r="R56" s="39">
        <v>586499.339</v>
      </c>
      <c r="S56" s="40"/>
      <c r="T56" s="40">
        <f>'[52]A'!N56</f>
        <v>564722</v>
      </c>
      <c r="U56" s="40"/>
      <c r="V56" s="40">
        <f t="shared" si="2"/>
        <v>26.152326884648332</v>
      </c>
      <c r="W56" s="8" t="s">
        <v>84</v>
      </c>
      <c r="X56" s="34">
        <f t="shared" si="3"/>
        <v>41</v>
      </c>
      <c r="Y56" s="35"/>
    </row>
    <row r="57" spans="1:25" ht="6.75" customHeight="1">
      <c r="A57" s="8" t="s">
        <v>85</v>
      </c>
      <c r="B57" s="38">
        <v>2823331.193</v>
      </c>
      <c r="C57" s="38">
        <v>5884</v>
      </c>
      <c r="D57" s="38">
        <v>39216</v>
      </c>
      <c r="E57" s="38">
        <v>45100</v>
      </c>
      <c r="F57" s="38">
        <v>2868431.193</v>
      </c>
      <c r="G57" s="38">
        <v>57016</v>
      </c>
      <c r="H57" s="38">
        <v>2088</v>
      </c>
      <c r="I57" s="38">
        <v>59104</v>
      </c>
      <c r="J57" s="38">
        <v>2927535.193</v>
      </c>
      <c r="K57" s="38">
        <v>29571</v>
      </c>
      <c r="L57" s="38">
        <v>2957106.193</v>
      </c>
      <c r="M57" s="38">
        <v>890704.414</v>
      </c>
      <c r="N57" s="38">
        <v>3759135.607</v>
      </c>
      <c r="O57" s="53">
        <v>-0.6765952932603391</v>
      </c>
      <c r="P57" s="54"/>
      <c r="Q57" s="38">
        <v>59104</v>
      </c>
      <c r="R57" s="39">
        <v>3818239.607</v>
      </c>
      <c r="S57" s="40"/>
      <c r="T57" s="40">
        <f>'[52]A'!N57</f>
        <v>3784743</v>
      </c>
      <c r="U57" s="40"/>
      <c r="V57" s="40">
        <f t="shared" si="2"/>
        <v>23.694394326754068</v>
      </c>
      <c r="W57" s="8" t="s">
        <v>85</v>
      </c>
      <c r="X57" s="34">
        <f t="shared" si="3"/>
        <v>34</v>
      </c>
      <c r="Y57" s="35"/>
    </row>
    <row r="58" spans="1:25" ht="6.75" customHeight="1">
      <c r="A58" s="21" t="s">
        <v>86</v>
      </c>
      <c r="B58" s="41">
        <v>10281532.758000001</v>
      </c>
      <c r="C58" s="41">
        <v>13452</v>
      </c>
      <c r="D58" s="41">
        <v>133064</v>
      </c>
      <c r="E58" s="41">
        <v>146516</v>
      </c>
      <c r="F58" s="41">
        <v>10428048.758000001</v>
      </c>
      <c r="G58" s="38">
        <v>192024</v>
      </c>
      <c r="H58" s="38">
        <v>7084</v>
      </c>
      <c r="I58" s="38">
        <v>199108</v>
      </c>
      <c r="J58" s="38">
        <v>10627156.758000001</v>
      </c>
      <c r="K58" s="38">
        <v>55</v>
      </c>
      <c r="L58" s="38">
        <v>10627211.758000001</v>
      </c>
      <c r="M58" s="38">
        <v>2824791.799</v>
      </c>
      <c r="N58" s="41">
        <v>13252840.557000002</v>
      </c>
      <c r="O58" s="55">
        <v>-0.8149203680841139</v>
      </c>
      <c r="P58" s="56"/>
      <c r="Q58" s="41">
        <v>199108</v>
      </c>
      <c r="R58" s="42">
        <v>13451948.557000002</v>
      </c>
      <c r="S58" s="40"/>
      <c r="T58" s="40">
        <f>'[52]A'!N58</f>
        <v>13361728</v>
      </c>
      <c r="U58" s="40"/>
      <c r="V58" s="40">
        <f t="shared" si="2"/>
        <v>21.314613926355406</v>
      </c>
      <c r="W58" s="21" t="s">
        <v>86</v>
      </c>
      <c r="X58" s="34">
        <f t="shared" si="3"/>
        <v>23</v>
      </c>
      <c r="Y58" s="35"/>
    </row>
    <row r="59" spans="1:25" ht="6.75" customHeight="1">
      <c r="A59" s="8" t="s">
        <v>87</v>
      </c>
      <c r="B59" s="38">
        <v>975552.6569999999</v>
      </c>
      <c r="C59" s="38">
        <v>2434</v>
      </c>
      <c r="D59" s="38">
        <v>17211</v>
      </c>
      <c r="E59" s="38">
        <v>19645</v>
      </c>
      <c r="F59" s="38">
        <v>995197.6569999999</v>
      </c>
      <c r="G59" s="43">
        <v>21444</v>
      </c>
      <c r="H59" s="43">
        <v>916</v>
      </c>
      <c r="I59" s="43">
        <v>22360</v>
      </c>
      <c r="J59" s="43">
        <v>1017557.6569999999</v>
      </c>
      <c r="K59" s="43">
        <v>10356</v>
      </c>
      <c r="L59" s="43">
        <v>1027913.6569999999</v>
      </c>
      <c r="M59" s="44">
        <v>338575.715</v>
      </c>
      <c r="N59" s="38">
        <v>1333773.372</v>
      </c>
      <c r="O59" s="53">
        <v>4.986805308480658</v>
      </c>
      <c r="P59" s="54"/>
      <c r="Q59" s="38">
        <v>22360</v>
      </c>
      <c r="R59" s="39">
        <v>1356133.372</v>
      </c>
      <c r="S59" s="40"/>
      <c r="T59" s="40">
        <f>'[52]A'!N59</f>
        <v>1270420</v>
      </c>
      <c r="U59" s="40"/>
      <c r="V59" s="40">
        <f t="shared" si="2"/>
        <v>25.384800904542278</v>
      </c>
      <c r="W59" s="8" t="s">
        <v>87</v>
      </c>
      <c r="X59" s="34">
        <f t="shared" si="3"/>
        <v>38</v>
      </c>
      <c r="Y59" s="35"/>
    </row>
    <row r="60" spans="1:25" ht="6.75" customHeight="1">
      <c r="A60" s="8" t="s">
        <v>88</v>
      </c>
      <c r="B60" s="38">
        <v>344707.373</v>
      </c>
      <c r="C60" s="38">
        <v>374</v>
      </c>
      <c r="D60" s="38">
        <v>5316</v>
      </c>
      <c r="E60" s="38">
        <v>5690</v>
      </c>
      <c r="F60" s="38">
        <v>350397.373</v>
      </c>
      <c r="G60" s="38">
        <v>7231</v>
      </c>
      <c r="H60" s="38">
        <v>283</v>
      </c>
      <c r="I60" s="38">
        <v>7514</v>
      </c>
      <c r="J60" s="38">
        <v>357911.373</v>
      </c>
      <c r="K60" s="38">
        <v>150</v>
      </c>
      <c r="L60" s="38">
        <v>358061.373</v>
      </c>
      <c r="M60" s="36">
        <v>53153.276</v>
      </c>
      <c r="N60" s="38">
        <v>403550.64900000003</v>
      </c>
      <c r="O60" s="53">
        <v>6.023159014778335</v>
      </c>
      <c r="P60" s="54"/>
      <c r="Q60" s="38">
        <v>7514</v>
      </c>
      <c r="R60" s="39">
        <v>411064.64900000003</v>
      </c>
      <c r="S60" s="40"/>
      <c r="T60" s="40">
        <f>'[52]A'!N60</f>
        <v>380625</v>
      </c>
      <c r="U60" s="40"/>
      <c r="V60" s="40">
        <f t="shared" si="2"/>
        <v>13.171401441606898</v>
      </c>
      <c r="W60" s="8" t="s">
        <v>88</v>
      </c>
      <c r="X60" s="34">
        <f t="shared" si="3"/>
        <v>6</v>
      </c>
      <c r="Y60" s="35"/>
    </row>
    <row r="61" spans="1:25" ht="6.75" customHeight="1">
      <c r="A61" s="8" t="s">
        <v>89</v>
      </c>
      <c r="B61" s="38">
        <v>3528028.626</v>
      </c>
      <c r="C61" s="38">
        <v>5360</v>
      </c>
      <c r="D61" s="38">
        <v>46325</v>
      </c>
      <c r="E61" s="38">
        <v>51685</v>
      </c>
      <c r="F61" s="38">
        <v>3579713.626</v>
      </c>
      <c r="G61" s="38">
        <v>55810</v>
      </c>
      <c r="H61" s="38">
        <v>2466</v>
      </c>
      <c r="I61" s="38">
        <v>58276</v>
      </c>
      <c r="J61" s="38">
        <v>3637989.626</v>
      </c>
      <c r="K61" s="38">
        <v>163</v>
      </c>
      <c r="L61" s="38">
        <v>3638152.626</v>
      </c>
      <c r="M61" s="36">
        <v>995581.926</v>
      </c>
      <c r="N61" s="38">
        <v>4575295.552</v>
      </c>
      <c r="O61" s="53">
        <v>1.2446098085637922</v>
      </c>
      <c r="P61" s="54"/>
      <c r="Q61" s="38">
        <v>58276</v>
      </c>
      <c r="R61" s="39">
        <v>4633571.552</v>
      </c>
      <c r="S61" s="40"/>
      <c r="T61" s="40">
        <f>'[52]A'!N61</f>
        <v>4519051</v>
      </c>
      <c r="U61" s="40"/>
      <c r="V61" s="40">
        <f t="shared" si="2"/>
        <v>21.75994784784561</v>
      </c>
      <c r="W61" s="8" t="s">
        <v>89</v>
      </c>
      <c r="X61" s="34">
        <f t="shared" si="3"/>
        <v>27</v>
      </c>
      <c r="Y61" s="35"/>
    </row>
    <row r="62" spans="1:25" ht="6.75" customHeight="1">
      <c r="A62" s="21" t="s">
        <v>90</v>
      </c>
      <c r="B62" s="41">
        <v>2574492.84</v>
      </c>
      <c r="C62" s="41">
        <v>7061</v>
      </c>
      <c r="D62" s="41">
        <v>33149</v>
      </c>
      <c r="E62" s="41">
        <v>40210</v>
      </c>
      <c r="F62" s="41">
        <v>2614702.84</v>
      </c>
      <c r="G62" s="41">
        <v>73126</v>
      </c>
      <c r="H62" s="41">
        <v>1765</v>
      </c>
      <c r="I62" s="41">
        <v>74891</v>
      </c>
      <c r="J62" s="41">
        <v>2689593.84</v>
      </c>
      <c r="K62" s="41">
        <v>7375</v>
      </c>
      <c r="L62" s="41">
        <v>2696968.84</v>
      </c>
      <c r="M62" s="45">
        <v>565695.068</v>
      </c>
      <c r="N62" s="41">
        <v>3180397.908</v>
      </c>
      <c r="O62" s="55">
        <v>-0.8630410977265308</v>
      </c>
      <c r="P62" s="56"/>
      <c r="Q62" s="41">
        <v>74891</v>
      </c>
      <c r="R62" s="42">
        <v>3255288.908</v>
      </c>
      <c r="S62" s="40"/>
      <c r="T62" s="40">
        <f>'[52]A'!N62</f>
        <v>3208085</v>
      </c>
      <c r="U62" s="40"/>
      <c r="V62" s="40">
        <f t="shared" si="2"/>
        <v>17.78692743373544</v>
      </c>
      <c r="W62" s="21" t="s">
        <v>91</v>
      </c>
      <c r="X62" s="34">
        <f t="shared" si="3"/>
        <v>15</v>
      </c>
      <c r="Y62" s="35"/>
    </row>
    <row r="63" spans="1:25" ht="6.75" customHeight="1">
      <c r="A63" s="8" t="s">
        <v>92</v>
      </c>
      <c r="B63" s="38">
        <v>793240.62</v>
      </c>
      <c r="C63" s="38">
        <v>1347</v>
      </c>
      <c r="D63" s="38">
        <v>15421</v>
      </c>
      <c r="E63" s="38">
        <v>16768</v>
      </c>
      <c r="F63" s="38">
        <v>810008.62</v>
      </c>
      <c r="G63" s="38">
        <v>14345</v>
      </c>
      <c r="H63" s="38">
        <v>821</v>
      </c>
      <c r="I63" s="38">
        <v>15166</v>
      </c>
      <c r="J63" s="38">
        <v>825174.62</v>
      </c>
      <c r="K63" s="38">
        <v>989</v>
      </c>
      <c r="L63" s="38">
        <v>826163.62</v>
      </c>
      <c r="M63" s="38">
        <v>281349.977</v>
      </c>
      <c r="N63" s="38">
        <v>1091358.597</v>
      </c>
      <c r="O63" s="53">
        <v>-0.47833155815590067</v>
      </c>
      <c r="P63" s="54"/>
      <c r="Q63" s="38">
        <v>15166</v>
      </c>
      <c r="R63" s="39">
        <v>1106524.597</v>
      </c>
      <c r="S63" s="40"/>
      <c r="T63" s="40">
        <f>'[52]A'!N63</f>
        <v>1096604</v>
      </c>
      <c r="U63" s="40"/>
      <c r="V63" s="40">
        <f t="shared" si="2"/>
        <v>25.779792065907003</v>
      </c>
      <c r="W63" s="8" t="s">
        <v>92</v>
      </c>
      <c r="X63" s="34">
        <f t="shared" si="3"/>
        <v>40</v>
      </c>
      <c r="Y63" s="35"/>
    </row>
    <row r="64" spans="1:25" ht="6.75" customHeight="1">
      <c r="A64" s="8" t="s">
        <v>93</v>
      </c>
      <c r="B64" s="38">
        <v>2363526.9680000003</v>
      </c>
      <c r="C64" s="38">
        <v>2643</v>
      </c>
      <c r="D64" s="38">
        <v>40544</v>
      </c>
      <c r="E64" s="38">
        <v>43187</v>
      </c>
      <c r="F64" s="38">
        <v>2406713.9680000003</v>
      </c>
      <c r="G64" s="38">
        <v>65431</v>
      </c>
      <c r="H64" s="38">
        <v>2159</v>
      </c>
      <c r="I64" s="38">
        <v>67590</v>
      </c>
      <c r="J64" s="38">
        <v>2474303.9680000003</v>
      </c>
      <c r="K64" s="38">
        <v>24993</v>
      </c>
      <c r="L64" s="38">
        <v>2499296.9680000003</v>
      </c>
      <c r="M64" s="38">
        <v>654336.648</v>
      </c>
      <c r="N64" s="38">
        <v>3061050.6160000004</v>
      </c>
      <c r="O64" s="53">
        <v>-2.267521521702401</v>
      </c>
      <c r="P64" s="54"/>
      <c r="Q64" s="38">
        <v>67590</v>
      </c>
      <c r="R64" s="39">
        <v>3128640.6160000004</v>
      </c>
      <c r="S64" s="40"/>
      <c r="T64" s="40">
        <f>'[52]A'!N64</f>
        <v>3132071</v>
      </c>
      <c r="U64" s="40"/>
      <c r="V64" s="40">
        <f t="shared" si="2"/>
        <v>21.376211310580953</v>
      </c>
      <c r="W64" s="8" t="s">
        <v>93</v>
      </c>
      <c r="X64" s="34">
        <f t="shared" si="3"/>
        <v>24</v>
      </c>
      <c r="Y64" s="35"/>
    </row>
    <row r="65" spans="1:25" ht="6.75" customHeight="1" thickBot="1">
      <c r="A65" s="8" t="s">
        <v>94</v>
      </c>
      <c r="B65" s="38">
        <v>310722.0619999999</v>
      </c>
      <c r="C65" s="38">
        <v>1468</v>
      </c>
      <c r="D65" s="38">
        <v>6154</v>
      </c>
      <c r="E65" s="38">
        <v>7622</v>
      </c>
      <c r="F65" s="38">
        <v>318344.0619999999</v>
      </c>
      <c r="G65" s="38">
        <v>23753</v>
      </c>
      <c r="H65" s="38">
        <v>328</v>
      </c>
      <c r="I65" s="38">
        <v>24081</v>
      </c>
      <c r="J65" s="38">
        <v>342425.0619999999</v>
      </c>
      <c r="K65" s="38">
        <v>1793</v>
      </c>
      <c r="L65" s="38">
        <v>344218.0619999999</v>
      </c>
      <c r="M65" s="38">
        <v>272092.821</v>
      </c>
      <c r="N65" s="38">
        <v>590436.8829999999</v>
      </c>
      <c r="O65" s="53">
        <v>-2.2549352876710658</v>
      </c>
      <c r="P65" s="54"/>
      <c r="Q65" s="38">
        <v>24081</v>
      </c>
      <c r="R65" s="39">
        <v>614517.8829999999</v>
      </c>
      <c r="S65" s="40"/>
      <c r="T65" s="40">
        <f>'[52]A'!N65</f>
        <v>604058</v>
      </c>
      <c r="U65" s="40"/>
      <c r="V65" s="40">
        <f t="shared" si="2"/>
        <v>46.08330353915239</v>
      </c>
      <c r="W65" s="8" t="s">
        <v>94</v>
      </c>
      <c r="X65" s="34">
        <f t="shared" si="3"/>
        <v>51</v>
      </c>
      <c r="Y65" s="35"/>
    </row>
    <row r="66" spans="1:25" ht="9.75" customHeight="1" thickTop="1">
      <c r="A66" s="26" t="s">
        <v>95</v>
      </c>
      <c r="B66" s="46">
        <v>126734868.09700005</v>
      </c>
      <c r="C66" s="46">
        <v>211567</v>
      </c>
      <c r="D66" s="46">
        <v>1937174</v>
      </c>
      <c r="E66" s="46">
        <v>2148741</v>
      </c>
      <c r="F66" s="46">
        <v>128883609.09700005</v>
      </c>
      <c r="G66" s="46">
        <v>2875614</v>
      </c>
      <c r="H66" s="46">
        <v>96022</v>
      </c>
      <c r="I66" s="46">
        <v>2971636</v>
      </c>
      <c r="J66" s="46">
        <v>131855245.09700005</v>
      </c>
      <c r="K66" s="46">
        <v>424705</v>
      </c>
      <c r="L66" s="46">
        <v>132279950.09700005</v>
      </c>
      <c r="M66" s="46">
        <v>33376587.281</v>
      </c>
      <c r="N66" s="46">
        <v>162260196.378</v>
      </c>
      <c r="O66" s="57">
        <v>0.679918962753117</v>
      </c>
      <c r="P66" s="58"/>
      <c r="Q66" s="46">
        <v>2971636</v>
      </c>
      <c r="R66" s="47">
        <v>165231832.378</v>
      </c>
      <c r="S66" s="40"/>
      <c r="T66" s="40">
        <f>SUM(T15:T65)</f>
        <v>161164409</v>
      </c>
      <c r="U66" s="40"/>
      <c r="V66" s="40">
        <f t="shared" si="2"/>
        <v>20.56979347125045</v>
      </c>
      <c r="W66" s="26" t="s">
        <v>95</v>
      </c>
      <c r="X66" s="35"/>
      <c r="Y66" s="35"/>
    </row>
    <row r="67" spans="1:25" ht="6.75" customHeight="1">
      <c r="A67" s="14" t="s">
        <v>96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53"/>
      <c r="P67" s="54"/>
      <c r="Q67" s="48"/>
      <c r="R67" s="49"/>
      <c r="S67" s="32"/>
      <c r="T67" s="33"/>
      <c r="U67" s="32"/>
      <c r="V67" s="32"/>
      <c r="W67" s="35"/>
      <c r="X67" s="35"/>
      <c r="Y67" s="35"/>
    </row>
    <row r="68" spans="1:25" ht="6.75" customHeight="1">
      <c r="A68" s="21" t="s">
        <v>97</v>
      </c>
      <c r="B68" s="50">
        <v>76.70124229274984</v>
      </c>
      <c r="C68" s="52">
        <v>0.12804251877810038</v>
      </c>
      <c r="D68" s="50">
        <v>1.1723975774645754</v>
      </c>
      <c r="E68" s="50">
        <v>1.3004400962426759</v>
      </c>
      <c r="F68" s="50">
        <v>78.0016823889925</v>
      </c>
      <c r="G68" s="50">
        <v>1.7403510925312944</v>
      </c>
      <c r="H68" s="50">
        <v>0.058113499449870515</v>
      </c>
      <c r="I68" s="50">
        <v>1.798464591981165</v>
      </c>
      <c r="J68" s="50">
        <v>79.80014698097368</v>
      </c>
      <c r="K68" s="52">
        <v>0</v>
      </c>
      <c r="L68" s="50">
        <v>80.05718280384612</v>
      </c>
      <c r="M68" s="50">
        <v>20.199853019026357</v>
      </c>
      <c r="N68" s="50">
        <v>98.20153540801884</v>
      </c>
      <c r="O68" s="55">
        <v>0</v>
      </c>
      <c r="P68" s="56"/>
      <c r="Q68" s="50">
        <v>1.798464591981165</v>
      </c>
      <c r="R68" s="51">
        <v>100</v>
      </c>
      <c r="S68" s="32"/>
      <c r="T68" s="32"/>
      <c r="U68" s="32"/>
      <c r="V68" s="32"/>
      <c r="W68" s="35"/>
      <c r="X68" s="35"/>
      <c r="Y68" s="35"/>
    </row>
    <row r="69" spans="1:25" ht="2.25" customHeight="1">
      <c r="A69" s="8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7"/>
      <c r="M69" s="27"/>
      <c r="N69" s="27"/>
      <c r="O69" s="4"/>
      <c r="P69" s="4"/>
      <c r="Q69" s="27"/>
      <c r="R69" s="29"/>
      <c r="S69" s="32"/>
      <c r="T69" s="32"/>
      <c r="U69" s="32"/>
      <c r="V69" s="32"/>
      <c r="W69" s="35"/>
      <c r="X69" s="35"/>
      <c r="Y69" s="35"/>
    </row>
    <row r="70" spans="1:25" ht="6.75" customHeight="1">
      <c r="A70" s="8" t="s">
        <v>98</v>
      </c>
      <c r="B70" s="4"/>
      <c r="C70" s="4"/>
      <c r="D70" s="4"/>
      <c r="E70" s="4"/>
      <c r="F70" s="4"/>
      <c r="G70" s="4"/>
      <c r="H70" s="4"/>
      <c r="I70" s="28"/>
      <c r="J70" s="28" t="s">
        <v>99</v>
      </c>
      <c r="K70" s="4"/>
      <c r="L70" s="4"/>
      <c r="M70" s="4"/>
      <c r="N70" s="4"/>
      <c r="O70" s="4"/>
      <c r="P70" s="4"/>
      <c r="Q70" s="4"/>
      <c r="R70" s="30"/>
      <c r="S70" s="32"/>
      <c r="T70" s="32"/>
      <c r="U70" s="32"/>
      <c r="V70" s="32"/>
      <c r="W70" s="35"/>
      <c r="X70" s="35"/>
      <c r="Y70" s="35"/>
    </row>
    <row r="71" spans="1:25" ht="6.75" customHeight="1">
      <c r="A71" s="8" t="s">
        <v>100</v>
      </c>
      <c r="B71" s="4"/>
      <c r="C71" s="4"/>
      <c r="D71" s="4"/>
      <c r="E71" s="4"/>
      <c r="F71" s="4"/>
      <c r="G71" s="4"/>
      <c r="H71" s="4"/>
      <c r="I71" s="28"/>
      <c r="J71" s="28" t="s">
        <v>101</v>
      </c>
      <c r="K71" s="4"/>
      <c r="L71" s="4"/>
      <c r="M71" s="4"/>
      <c r="N71" s="4"/>
      <c r="O71" s="4"/>
      <c r="P71" s="4"/>
      <c r="Q71" s="4"/>
      <c r="R71" s="30"/>
      <c r="S71" s="32"/>
      <c r="T71" s="32"/>
      <c r="U71" s="32"/>
      <c r="V71" s="32"/>
      <c r="W71" s="35"/>
      <c r="X71" s="35"/>
      <c r="Y71" s="35"/>
    </row>
    <row r="72" spans="1:25" ht="6.75" customHeight="1">
      <c r="A72" s="8" t="s">
        <v>102</v>
      </c>
      <c r="B72" s="4"/>
      <c r="C72" s="4"/>
      <c r="D72" s="4"/>
      <c r="E72" s="4"/>
      <c r="F72" s="4"/>
      <c r="G72" s="4"/>
      <c r="H72" s="4"/>
      <c r="I72" s="28"/>
      <c r="J72" s="28" t="s">
        <v>103</v>
      </c>
      <c r="K72" s="4"/>
      <c r="L72" s="4"/>
      <c r="M72" s="4"/>
      <c r="N72" s="4"/>
      <c r="O72" s="4"/>
      <c r="P72" s="4"/>
      <c r="Q72" s="4"/>
      <c r="R72" s="30"/>
      <c r="S72" s="32"/>
      <c r="T72" s="32"/>
      <c r="U72" s="32"/>
      <c r="V72" s="32"/>
      <c r="W72" s="35"/>
      <c r="X72" s="35"/>
      <c r="Y72" s="35"/>
    </row>
    <row r="73" spans="1:25" ht="6.75" customHeight="1">
      <c r="A73" s="8" t="s">
        <v>104</v>
      </c>
      <c r="B73" s="4"/>
      <c r="C73" s="4"/>
      <c r="D73" s="4"/>
      <c r="E73" s="4"/>
      <c r="F73" s="4"/>
      <c r="G73" s="4"/>
      <c r="H73" s="4"/>
      <c r="I73" s="28"/>
      <c r="J73" s="28" t="s">
        <v>105</v>
      </c>
      <c r="K73" s="4"/>
      <c r="L73" s="4"/>
      <c r="M73" s="4"/>
      <c r="N73" s="4"/>
      <c r="O73" s="4"/>
      <c r="P73" s="4"/>
      <c r="Q73" s="4"/>
      <c r="R73" s="30"/>
      <c r="S73" s="32"/>
      <c r="T73" s="32"/>
      <c r="U73" s="32"/>
      <c r="V73" s="32"/>
      <c r="W73" s="35"/>
      <c r="X73" s="35"/>
      <c r="Y73" s="35"/>
    </row>
    <row r="74" spans="1:25" ht="6.75" customHeight="1">
      <c r="A74" s="8" t="s">
        <v>106</v>
      </c>
      <c r="B74" s="4"/>
      <c r="C74" s="4"/>
      <c r="D74" s="4"/>
      <c r="E74" s="4"/>
      <c r="F74" s="4"/>
      <c r="G74" s="4"/>
      <c r="H74" s="4"/>
      <c r="I74" s="28"/>
      <c r="J74" s="28" t="s">
        <v>107</v>
      </c>
      <c r="K74" s="4"/>
      <c r="L74" s="4"/>
      <c r="M74" s="4"/>
      <c r="N74" s="4"/>
      <c r="O74" s="4"/>
      <c r="P74" s="4"/>
      <c r="Q74" s="4"/>
      <c r="R74" s="30"/>
      <c r="S74" s="32"/>
      <c r="T74" s="32"/>
      <c r="U74" s="32"/>
      <c r="V74" s="32"/>
      <c r="W74" s="35"/>
      <c r="X74" s="35"/>
      <c r="Y74" s="35"/>
    </row>
    <row r="75" spans="1:25" ht="6.75" customHeight="1">
      <c r="A75" s="8" t="s">
        <v>108</v>
      </c>
      <c r="B75" s="4"/>
      <c r="C75" s="4"/>
      <c r="D75" s="4"/>
      <c r="E75" s="4"/>
      <c r="F75" s="4"/>
      <c r="G75" s="4"/>
      <c r="H75" s="4"/>
      <c r="I75" s="28"/>
      <c r="J75" s="28"/>
      <c r="K75" s="4"/>
      <c r="L75" s="4"/>
      <c r="M75" s="4"/>
      <c r="N75" s="4"/>
      <c r="O75" s="4"/>
      <c r="P75" s="4"/>
      <c r="Q75" s="4"/>
      <c r="R75" s="30"/>
      <c r="S75" s="32"/>
      <c r="T75" s="32"/>
      <c r="U75" s="32"/>
      <c r="V75" s="32"/>
      <c r="W75" s="35"/>
      <c r="X75" s="35"/>
      <c r="Y75" s="35"/>
    </row>
    <row r="76" spans="1:25" ht="3.75" customHeight="1">
      <c r="A76" s="9"/>
      <c r="B76" s="10"/>
      <c r="C76" s="10"/>
      <c r="D76" s="10"/>
      <c r="E76" s="10"/>
      <c r="F76" s="10"/>
      <c r="G76" s="10"/>
      <c r="H76" s="10"/>
      <c r="I76" s="6"/>
      <c r="J76" s="10"/>
      <c r="K76" s="10"/>
      <c r="L76" s="10"/>
      <c r="M76" s="10"/>
      <c r="N76" s="10"/>
      <c r="O76" s="10"/>
      <c r="P76" s="10"/>
      <c r="Q76" s="10"/>
      <c r="R76" s="37"/>
      <c r="S76" s="32"/>
      <c r="T76" s="32"/>
      <c r="U76" s="32"/>
      <c r="V76" s="32"/>
      <c r="W76" s="35"/>
      <c r="X76" s="35"/>
      <c r="Y76" s="35"/>
    </row>
    <row r="77" spans="1:22" ht="8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8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8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8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7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7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7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" ht="7.5" customHeight="1">
      <c r="A85" s="31"/>
      <c r="B85" s="31"/>
    </row>
    <row r="86" spans="1:2" ht="7.5" customHeight="1">
      <c r="A86" s="31"/>
      <c r="B86" s="31"/>
    </row>
    <row r="87" spans="1:2" ht="7.5" customHeight="1">
      <c r="A87" s="31"/>
      <c r="B87" s="31"/>
    </row>
    <row r="88" ht="7.5" customHeight="1"/>
    <row r="89" ht="7.5" customHeight="1"/>
    <row r="90" ht="7.5" customHeight="1"/>
    <row r="91" ht="7.5" customHeight="1"/>
    <row r="92" ht="7.5" customHeight="1"/>
    <row r="93" ht="7.5" customHeight="1"/>
  </sheetData>
  <printOptions horizontalCentered="1" verticalCentered="1"/>
  <pageMargins left="0.6" right="0.6" top="0.7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John Starr</cp:lastModifiedBy>
  <cp:lastPrinted>2001-10-11T12:02:25Z</cp:lastPrinted>
  <dcterms:created xsi:type="dcterms:W3CDTF">2001-08-15T19:05:43Z</dcterms:created>
  <dcterms:modified xsi:type="dcterms:W3CDTF">2001-10-11T12:03:19Z</dcterms:modified>
  <cp:category/>
  <cp:version/>
  <cp:contentType/>
  <cp:contentStatus/>
</cp:coreProperties>
</file>