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  <sheet name="B" sheetId="2" r:id="rId2"/>
  </sheets>
  <definedNames>
    <definedName name="\P">'A'!$C$67</definedName>
    <definedName name="EVENPRINT">'A'!$C$74</definedName>
    <definedName name="MARY">'A'!$A$3:$Q$59</definedName>
    <definedName name="NHS">'A'!$Q$32</definedName>
    <definedName name="ODD">'A'!$C$65</definedName>
    <definedName name="ODDPRINT">'A'!$C$72</definedName>
    <definedName name="PAGENUMBER">'A'!$C$64</definedName>
    <definedName name="_xlnm.Print_Area" localSheetId="0">'A'!$A$3:$Q$59</definedName>
    <definedName name="RATIO">'A'!$C$17:$Q$48</definedName>
    <definedName name="STP">'A'!$Q$50</definedName>
  </definedNames>
  <calcPr fullCalcOnLoad="1"/>
</workbook>
</file>

<file path=xl/sharedStrings.xml><?xml version="1.0" encoding="utf-8"?>
<sst xmlns="http://schemas.openxmlformats.org/spreadsheetml/2006/main" count="142" uniqueCount="86">
  <si>
    <t xml:space="preserve">OBLIGATION OF FEDERAL FUNDS (ADMINISTERED BY THE FEDERAL HIGHWAY ADMINISTRATION)  </t>
  </si>
  <si>
    <t>BY FUNCTIONAL CLASS AND IMPROVEMENT TYPE</t>
  </si>
  <si>
    <t>ON THE NATIONAL HIGHWAY SYSTEM AND TOTAL FOR ALL SYSTEMS  1/</t>
  </si>
  <si>
    <t xml:space="preserve">        (THOUSANDS OF DOLLARS)</t>
  </si>
  <si>
    <t>TABLE FA-6A</t>
  </si>
  <si>
    <t>RURAL</t>
  </si>
  <si>
    <t>URBAN</t>
  </si>
  <si>
    <t>TYPE OF</t>
  </si>
  <si>
    <t>OTHER</t>
  </si>
  <si>
    <t>IMPROVEMENT</t>
  </si>
  <si>
    <t>INTERSTATE</t>
  </si>
  <si>
    <t>PRINCIPAL</t>
  </si>
  <si>
    <t>MINOR</t>
  </si>
  <si>
    <t>COLLECTORS</t>
  </si>
  <si>
    <t>LOCAL</t>
  </si>
  <si>
    <t>FREEWAYS &amp;</t>
  </si>
  <si>
    <t>TOTAL</t>
  </si>
  <si>
    <t>ARTERIALS</t>
  </si>
  <si>
    <t>EXPRESSWAYS</t>
  </si>
  <si>
    <t>2/</t>
  </si>
  <si>
    <t>ON THE NATIONAL HIGHWAY SYSTEM  3/</t>
  </si>
  <si>
    <t>New Route</t>
  </si>
  <si>
    <t>Relocation</t>
  </si>
  <si>
    <t>Reconstruction (Added Capacity)</t>
  </si>
  <si>
    <t>Reconstruction (No Added Capacity)</t>
  </si>
  <si>
    <t>Reconstruction (Pre-FY 1995 Adjustment)  4/</t>
  </si>
  <si>
    <t>Restoration &amp; Rehabilitation</t>
  </si>
  <si>
    <t>Resurfacing</t>
  </si>
  <si>
    <t>Bridge Replacement</t>
  </si>
  <si>
    <t>Safety/Traffic/TSM</t>
  </si>
  <si>
    <t>Environmentally related</t>
  </si>
  <si>
    <t>Special Bridge Projects</t>
  </si>
  <si>
    <t>Other  5/</t>
  </si>
  <si>
    <t xml:space="preserve">              Total, On the NHS</t>
  </si>
  <si>
    <t>ON AND OFF THE NHS</t>
  </si>
  <si>
    <t xml:space="preserve">              Total, On and off the NHS</t>
  </si>
  <si>
    <t xml:space="preserve">       1/ The data reported in this table are from the Fiscal Management Information System.  Due to rounding, the</t>
  </si>
  <si>
    <t xml:space="preserve">       4/ Prior to 1995, Reconstruction was not split into separate items for added capacity and no </t>
  </si>
  <si>
    <t xml:space="preserve">data may not agree with the summary of obligations contained in report M79 prepared by the Office of Fiscal </t>
  </si>
  <si>
    <t xml:space="preserve">added capacity.  When Pre-FY 1995 projects are reopened, the improvement type has been </t>
  </si>
  <si>
    <t xml:space="preserve">recoded, causing negative adjustments to "Pre-FY 1995 Reconstruction" and positive </t>
  </si>
  <si>
    <t xml:space="preserve">       2/  The "Other" category includes obligations for work that cannot be classified as rural or urban.  This work </t>
  </si>
  <si>
    <t>adjustments to the two new Reconstruction items.</t>
  </si>
  <si>
    <t>includes highway planning and research, metropolitan planning, etc.</t>
  </si>
  <si>
    <t xml:space="preserve">       5/ These amounts represent adjustments of certain prior year obligations.</t>
  </si>
  <si>
    <t xml:space="preserve">       3/ Includes National Highway System Funds as shown in Table FA-6, as well as amounts</t>
  </si>
  <si>
    <t>as transit.</t>
  </si>
  <si>
    <t xml:space="preserve">from other programs that were obligated on the National Highway System.  </t>
  </si>
  <si>
    <t xml:space="preserve"> </t>
  </si>
  <si>
    <t>NEW ROUTE</t>
  </si>
  <si>
    <t>RELOCATION</t>
  </si>
  <si>
    <t>RESURFACING</t>
  </si>
  <si>
    <t>NEW BRIDGE</t>
  </si>
  <si>
    <t>BRG REPLCMENT</t>
  </si>
  <si>
    <t>MAJ BRG REHAB</t>
  </si>
  <si>
    <t>MIN BRG WORK</t>
  </si>
  <si>
    <t>ENVIR-RELATED</t>
  </si>
  <si>
    <t>SPEC BRG PROJ</t>
  </si>
  <si>
    <t>ADDED CAPACITY</t>
  </si>
  <si>
    <t>NO ADDED CAP</t>
  </si>
  <si>
    <t>Interstate</t>
  </si>
  <si>
    <t>OPA</t>
  </si>
  <si>
    <t>MINOR ARTERIAL</t>
  </si>
  <si>
    <t>MAJOR COLLECTOR</t>
  </si>
  <si>
    <t>MINOR COLLECTOR</t>
  </si>
  <si>
    <t>OTHER RURAL</t>
  </si>
  <si>
    <t>OF &amp; E</t>
  </si>
  <si>
    <t>COLLECTOR</t>
  </si>
  <si>
    <t>OTHER URBAN</t>
  </si>
  <si>
    <t>FISCAL YEAR 2002</t>
  </si>
  <si>
    <t>OCTOBER 2003</t>
  </si>
  <si>
    <t>Services.  Negative numbers indicate adjustments to projects.  The FY 2002 tables reflect revisions to the FMIS</t>
  </si>
  <si>
    <t>conversion process from FMIS3 to FMIS4.</t>
  </si>
  <si>
    <t>Bridge-New Construction</t>
  </si>
  <si>
    <t>Bridge Rehabilitation (Added Capacity)</t>
  </si>
  <si>
    <t>Bridge Rehabilitation (No Added Capacity)</t>
  </si>
  <si>
    <t>PRIO FY 95</t>
  </si>
  <si>
    <t>RESTR N REHAB</t>
  </si>
  <si>
    <t>SFT/TRAF/TSM</t>
  </si>
  <si>
    <t>FMISF53A FY 2002 11-21-2003 for FA-6A table--Use this dataset.</t>
  </si>
  <si>
    <t xml:space="preserve">Bolded numbers in P31, P32, Q31, and Q32 </t>
  </si>
  <si>
    <t xml:space="preserve">have been increased from the original FMIS </t>
  </si>
  <si>
    <t xml:space="preserve">dataset numbers by 777,479 to ensure that </t>
  </si>
  <si>
    <t>the Grand Total of the FA-6A will equal</t>
  </si>
  <si>
    <t xml:space="preserve">the Grand Total of the FA-4B and FA-4C </t>
  </si>
  <si>
    <t>for FY 2002.  All equal 31,212,099.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</si>
</sst>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 &quot; -&quot;"/>
  </numFmts>
  <fonts count="9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6"/>
      <name val="P-AVGARD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1" xfId="0" applyFont="1" applyBorder="1" applyAlignment="1" applyProtection="1">
      <alignment vertical="center"/>
      <protection/>
    </xf>
    <xf numFmtId="37" fontId="5" fillId="0" borderId="2" xfId="0" applyFont="1" applyBorder="1" applyAlignment="1" applyProtection="1">
      <alignment vertical="center"/>
      <protection/>
    </xf>
    <xf numFmtId="37" fontId="5" fillId="0" borderId="3" xfId="0" applyFont="1" applyBorder="1" applyAlignment="1" applyProtection="1">
      <alignment vertical="center"/>
      <protection/>
    </xf>
    <xf numFmtId="37" fontId="5" fillId="0" borderId="4" xfId="0" applyFont="1" applyBorder="1" applyAlignment="1" applyProtection="1">
      <alignment vertical="center"/>
      <protection/>
    </xf>
    <xf numFmtId="165" fontId="5" fillId="0" borderId="5" xfId="0" applyNumberFormat="1" applyFont="1" applyBorder="1" applyAlignment="1" applyProtection="1">
      <alignment horizontal="center" vertical="center"/>
      <protection/>
    </xf>
    <xf numFmtId="165" fontId="5" fillId="0" borderId="6" xfId="0" applyNumberFormat="1" applyFont="1" applyBorder="1" applyAlignment="1" applyProtection="1">
      <alignment horizontal="center" vertical="center"/>
      <protection/>
    </xf>
    <xf numFmtId="165" fontId="5" fillId="0" borderId="7" xfId="0" applyNumberFormat="1" applyFont="1" applyBorder="1" applyAlignment="1" applyProtection="1">
      <alignment horizontal="center" vertical="center"/>
      <protection/>
    </xf>
    <xf numFmtId="165" fontId="5" fillId="0" borderId="8" xfId="0" applyNumberFormat="1" applyFont="1" applyBorder="1" applyAlignment="1" applyProtection="1">
      <alignment horizontal="center" vertical="center"/>
      <protection/>
    </xf>
    <xf numFmtId="165" fontId="5" fillId="0" borderId="5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 applyProtection="1">
      <alignment horizontal="center" vertical="center"/>
      <protection/>
    </xf>
    <xf numFmtId="37" fontId="5" fillId="0" borderId="10" xfId="0" applyFont="1" applyBorder="1" applyAlignment="1" applyProtection="1">
      <alignment vertical="center"/>
      <protection/>
    </xf>
    <xf numFmtId="37" fontId="5" fillId="0" borderId="11" xfId="0" applyFont="1" applyBorder="1" applyAlignment="1" applyProtection="1">
      <alignment vertical="center"/>
      <protection/>
    </xf>
    <xf numFmtId="165" fontId="5" fillId="0" borderId="12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37" fontId="5" fillId="0" borderId="15" xfId="0" applyFont="1" applyBorder="1" applyAlignment="1" applyProtection="1">
      <alignment vertical="center"/>
      <protection/>
    </xf>
    <xf numFmtId="37" fontId="5" fillId="0" borderId="16" xfId="0" applyFont="1" applyBorder="1" applyAlignment="1" applyProtection="1">
      <alignment vertical="center"/>
      <protection/>
    </xf>
    <xf numFmtId="165" fontId="5" fillId="0" borderId="17" xfId="0" applyNumberFormat="1" applyFont="1" applyBorder="1" applyAlignment="1" applyProtection="1">
      <alignment horizontal="center" vertical="center"/>
      <protection/>
    </xf>
    <xf numFmtId="165" fontId="5" fillId="0" borderId="18" xfId="0" applyNumberFormat="1" applyFont="1" applyBorder="1" applyAlignment="1" applyProtection="1">
      <alignment horizontal="center" vertical="center"/>
      <protection/>
    </xf>
    <xf numFmtId="165" fontId="5" fillId="0" borderId="19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/>
      <protection/>
    </xf>
    <xf numFmtId="37" fontId="5" fillId="0" borderId="20" xfId="0" applyFont="1" applyBorder="1" applyAlignment="1" applyProtection="1">
      <alignment vertical="center"/>
      <protection/>
    </xf>
    <xf numFmtId="37" fontId="5" fillId="0" borderId="21" xfId="0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6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 vertical="center"/>
    </xf>
    <xf numFmtId="37" fontId="2" fillId="2" borderId="0" xfId="0" applyFont="1" applyFill="1" applyAlignment="1" applyProtection="1">
      <alignment vertical="center"/>
      <protection/>
    </xf>
    <xf numFmtId="37" fontId="2" fillId="3" borderId="0" xfId="0" applyFont="1" applyFill="1" applyAlignment="1">
      <alignment vertical="center"/>
    </xf>
    <xf numFmtId="37" fontId="3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vertical="center"/>
      <protection/>
    </xf>
    <xf numFmtId="37" fontId="4" fillId="3" borderId="0" xfId="0" applyFont="1" applyFill="1" applyAlignment="1" applyProtection="1">
      <alignment vertical="center"/>
      <protection/>
    </xf>
    <xf numFmtId="37" fontId="4" fillId="2" borderId="0" xfId="0" applyFont="1" applyFill="1" applyAlignment="1" applyProtection="1">
      <alignment vertical="center"/>
      <protection/>
    </xf>
    <xf numFmtId="22" fontId="2" fillId="3" borderId="0" xfId="0" applyNumberFormat="1" applyFont="1" applyFill="1" applyAlignment="1" applyProtection="1">
      <alignment horizontal="left" vertical="center"/>
      <protection/>
    </xf>
    <xf numFmtId="37" fontId="5" fillId="3" borderId="0" xfId="0" applyFont="1" applyFill="1" applyAlignment="1" applyProtection="1">
      <alignment horizontal="centerContinuous" vertical="center"/>
      <protection/>
    </xf>
    <xf numFmtId="37" fontId="5" fillId="3" borderId="0" xfId="0" applyFont="1" applyFill="1" applyAlignment="1" applyProtection="1">
      <alignment vertical="center"/>
      <protection/>
    </xf>
    <xf numFmtId="37" fontId="5" fillId="3" borderId="0" xfId="0" applyFont="1" applyFill="1" applyAlignment="1" applyProtection="1">
      <alignment horizontal="right" vertical="center"/>
      <protection/>
    </xf>
    <xf numFmtId="37" fontId="5" fillId="3" borderId="10" xfId="0" applyFont="1" applyFill="1" applyBorder="1" applyAlignment="1" applyProtection="1">
      <alignment horizontal="centerContinuous" vertical="center"/>
      <protection/>
    </xf>
    <xf numFmtId="37" fontId="5" fillId="3" borderId="11" xfId="0" applyFont="1" applyFill="1" applyBorder="1" applyAlignment="1" applyProtection="1">
      <alignment horizontal="centerContinuous" vertical="center"/>
      <protection/>
    </xf>
    <xf numFmtId="37" fontId="5" fillId="3" borderId="22" xfId="0" applyFont="1" applyFill="1" applyBorder="1" applyAlignment="1" applyProtection="1">
      <alignment horizontal="centerContinuous" vertical="center"/>
      <protection/>
    </xf>
    <xf numFmtId="37" fontId="5" fillId="3" borderId="23" xfId="0" applyFont="1" applyFill="1" applyBorder="1" applyAlignment="1" applyProtection="1">
      <alignment horizontal="centerContinuous" vertical="center"/>
      <protection/>
    </xf>
    <xf numFmtId="37" fontId="5" fillId="3" borderId="24" xfId="0" applyFont="1" applyFill="1" applyBorder="1" applyAlignment="1" applyProtection="1">
      <alignment horizontal="centerContinuous" vertical="center"/>
      <protection/>
    </xf>
    <xf numFmtId="37" fontId="5" fillId="3" borderId="7" xfId="0" applyFont="1" applyFill="1" applyBorder="1" applyAlignment="1" applyProtection="1">
      <alignment horizontal="centerContinuous" vertical="center"/>
      <protection/>
    </xf>
    <xf numFmtId="37" fontId="5" fillId="3" borderId="14" xfId="0" applyFont="1" applyFill="1" applyBorder="1" applyAlignment="1" applyProtection="1">
      <alignment vertical="center"/>
      <protection/>
    </xf>
    <xf numFmtId="37" fontId="5" fillId="3" borderId="3" xfId="0" applyFont="1" applyFill="1" applyBorder="1" applyAlignment="1" applyProtection="1">
      <alignment horizontal="centerContinuous" vertical="center"/>
      <protection/>
    </xf>
    <xf numFmtId="37" fontId="5" fillId="3" borderId="4" xfId="0" applyFont="1" applyFill="1" applyBorder="1" applyAlignment="1" applyProtection="1">
      <alignment horizontal="centerContinuous" vertical="center"/>
      <protection/>
    </xf>
    <xf numFmtId="37" fontId="5" fillId="3" borderId="12" xfId="0" applyFont="1" applyFill="1" applyBorder="1" applyAlignment="1" applyProtection="1">
      <alignment vertical="center"/>
      <protection/>
    </xf>
    <xf numFmtId="37" fontId="5" fillId="3" borderId="12" xfId="0" applyFont="1" applyFill="1" applyBorder="1" applyAlignment="1" applyProtection="1">
      <alignment horizontal="center" vertical="center"/>
      <protection/>
    </xf>
    <xf numFmtId="37" fontId="5" fillId="3" borderId="13" xfId="0" applyFont="1" applyFill="1" applyBorder="1" applyAlignment="1" applyProtection="1">
      <alignment vertical="center"/>
      <protection/>
    </xf>
    <xf numFmtId="37" fontId="5" fillId="3" borderId="8" xfId="0" applyFont="1" applyFill="1" applyBorder="1" applyAlignment="1" applyProtection="1">
      <alignment vertical="center"/>
      <protection/>
    </xf>
    <xf numFmtId="37" fontId="5" fillId="3" borderId="5" xfId="0" applyFont="1" applyFill="1" applyBorder="1" applyAlignment="1" applyProtection="1">
      <alignment horizontal="center" vertical="center"/>
      <protection/>
    </xf>
    <xf numFmtId="37" fontId="5" fillId="3" borderId="6" xfId="0" applyFont="1" applyFill="1" applyBorder="1" applyAlignment="1" applyProtection="1">
      <alignment horizontal="center" vertical="center"/>
      <protection/>
    </xf>
    <xf numFmtId="37" fontId="5" fillId="3" borderId="8" xfId="0" applyFont="1" applyFill="1" applyBorder="1" applyAlignment="1" applyProtection="1">
      <alignment horizontal="center" vertical="center"/>
      <protection/>
    </xf>
    <xf numFmtId="37" fontId="5" fillId="3" borderId="1" xfId="0" applyFont="1" applyFill="1" applyBorder="1" applyAlignment="1" applyProtection="1">
      <alignment vertical="center"/>
      <protection/>
    </xf>
    <xf numFmtId="37" fontId="5" fillId="3" borderId="2" xfId="0" applyFont="1" applyFill="1" applyBorder="1" applyAlignment="1" applyProtection="1">
      <alignment vertical="center"/>
      <protection/>
    </xf>
    <xf numFmtId="37" fontId="5" fillId="3" borderId="25" xfId="0" applyFont="1" applyFill="1" applyBorder="1" applyAlignment="1" applyProtection="1">
      <alignment vertical="center"/>
      <protection/>
    </xf>
    <xf numFmtId="37" fontId="5" fillId="3" borderId="25" xfId="0" applyFont="1" applyFill="1" applyBorder="1" applyAlignment="1" applyProtection="1">
      <alignment horizontal="center" vertical="center"/>
      <protection/>
    </xf>
    <xf numFmtId="37" fontId="5" fillId="3" borderId="26" xfId="0" applyFont="1" applyFill="1" applyBorder="1" applyAlignment="1" applyProtection="1">
      <alignment horizontal="center" vertical="center"/>
      <protection/>
    </xf>
    <xf numFmtId="37" fontId="5" fillId="3" borderId="9" xfId="0" applyFont="1" applyFill="1" applyBorder="1" applyAlignment="1" applyProtection="1">
      <alignment horizontal="center" vertical="center"/>
      <protection/>
    </xf>
    <xf numFmtId="37" fontId="5" fillId="3" borderId="27" xfId="0" applyFont="1" applyFill="1" applyBorder="1" applyAlignment="1" applyProtection="1">
      <alignment vertical="center"/>
      <protection/>
    </xf>
    <xf numFmtId="37" fontId="2" fillId="3" borderId="0" xfId="0" applyFont="1" applyFill="1" applyBorder="1" applyAlignment="1">
      <alignment vertical="center"/>
    </xf>
    <xf numFmtId="37" fontId="2" fillId="3" borderId="0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Alignment="1" applyProtection="1">
      <alignment vertical="center"/>
      <protection/>
    </xf>
    <xf numFmtId="0" fontId="5" fillId="3" borderId="0" xfId="0" applyNumberFormat="1" applyFont="1" applyFill="1" applyBorder="1" applyAlignment="1" applyProtection="1">
      <alignment vertical="center"/>
      <protection/>
    </xf>
    <xf numFmtId="37" fontId="4" fillId="2" borderId="0" xfId="0" applyFont="1" applyFill="1" applyBorder="1" applyAlignment="1" applyProtection="1">
      <alignment vertical="center"/>
      <protection/>
    </xf>
    <xf numFmtId="37" fontId="5" fillId="3" borderId="28" xfId="0" applyFont="1" applyFill="1" applyBorder="1" applyAlignment="1" applyProtection="1">
      <alignment vertical="center"/>
      <protection/>
    </xf>
    <xf numFmtId="37" fontId="5" fillId="3" borderId="29" xfId="0" applyFont="1" applyFill="1" applyBorder="1" applyAlignment="1" applyProtection="1">
      <alignment vertical="center"/>
      <protection/>
    </xf>
    <xf numFmtId="37" fontId="5" fillId="3" borderId="30" xfId="0" applyFont="1" applyFill="1" applyBorder="1" applyAlignment="1" applyProtection="1">
      <alignment vertical="center"/>
      <protection/>
    </xf>
    <xf numFmtId="0" fontId="5" fillId="3" borderId="31" xfId="0" applyNumberFormat="1" applyFont="1" applyFill="1" applyBorder="1" applyAlignment="1" applyProtection="1">
      <alignment vertical="center"/>
      <protection/>
    </xf>
    <xf numFmtId="37" fontId="5" fillId="3" borderId="0" xfId="0" applyFont="1" applyFill="1" applyBorder="1" applyAlignment="1" applyProtection="1">
      <alignment horizontal="centerContinuous" vertical="center"/>
      <protection/>
    </xf>
    <xf numFmtId="37" fontId="5" fillId="3" borderId="0" xfId="0" applyFont="1" applyFill="1" applyBorder="1" applyAlignment="1" applyProtection="1">
      <alignment vertical="center"/>
      <protection/>
    </xf>
    <xf numFmtId="37" fontId="5" fillId="3" borderId="32" xfId="0" applyFont="1" applyFill="1" applyBorder="1" applyAlignment="1" applyProtection="1">
      <alignment vertical="center"/>
      <protection/>
    </xf>
    <xf numFmtId="37" fontId="5" fillId="3" borderId="32" xfId="0" applyFont="1" applyFill="1" applyBorder="1" applyAlignment="1" applyProtection="1">
      <alignment horizontal="centerContinuous" vertical="center"/>
      <protection/>
    </xf>
    <xf numFmtId="0" fontId="5" fillId="3" borderId="33" xfId="0" applyNumberFormat="1" applyFont="1" applyFill="1" applyBorder="1" applyAlignment="1" applyProtection="1">
      <alignment vertical="center"/>
      <protection/>
    </xf>
    <xf numFmtId="37" fontId="5" fillId="3" borderId="34" xfId="0" applyFont="1" applyFill="1" applyBorder="1" applyAlignment="1" applyProtection="1">
      <alignment vertical="center"/>
      <protection/>
    </xf>
    <xf numFmtId="0" fontId="5" fillId="3" borderId="34" xfId="0" applyNumberFormat="1" applyFont="1" applyFill="1" applyBorder="1" applyAlignment="1" applyProtection="1">
      <alignment vertical="center"/>
      <protection/>
    </xf>
    <xf numFmtId="37" fontId="5" fillId="3" borderId="34" xfId="0" applyFont="1" applyFill="1" applyBorder="1" applyAlignment="1" applyProtection="1">
      <alignment horizontal="centerContinuous" vertical="center"/>
      <protection/>
    </xf>
    <xf numFmtId="37" fontId="5" fillId="3" borderId="35" xfId="0" applyFont="1" applyFill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U83"/>
  <sheetViews>
    <sheetView tabSelected="1" defaultGridColor="0" zoomScale="125" zoomScaleNormal="125" colorId="22" workbookViewId="0" topLeftCell="A24">
      <selection activeCell="B50" sqref="B50"/>
    </sheetView>
  </sheetViews>
  <sheetFormatPr defaultColWidth="5.796875" defaultRowHeight="8.25"/>
  <cols>
    <col min="1" max="1" width="1.796875" style="1" customWidth="1"/>
    <col min="2" max="2" width="44.796875" style="1" customWidth="1"/>
    <col min="3" max="5" width="16.796875" style="1" customWidth="1"/>
    <col min="6" max="6" width="14.796875" style="1" customWidth="1"/>
    <col min="7" max="7" width="10.796875" style="1" customWidth="1"/>
    <col min="8" max="8" width="12.796875" style="1" customWidth="1"/>
    <col min="9" max="9" width="14.796875" style="1" customWidth="1"/>
    <col min="10" max="10" width="16.796875" style="1" customWidth="1"/>
    <col min="11" max="13" width="14.796875" style="1" customWidth="1"/>
    <col min="14" max="14" width="10.796875" style="1" customWidth="1"/>
    <col min="15" max="16" width="14.796875" style="1" customWidth="1"/>
    <col min="17" max="17" width="12.796875" style="1" customWidth="1"/>
    <col min="18" max="18" width="7.796875" style="1" customWidth="1"/>
    <col min="19" max="19" width="9" style="1" bestFit="1" customWidth="1"/>
    <col min="20" max="21" width="9.3984375" style="1" bestFit="1" customWidth="1"/>
    <col min="22" max="22" width="7.19921875" style="1" bestFit="1" customWidth="1"/>
    <col min="23" max="23" width="6.19921875" style="1" bestFit="1" customWidth="1"/>
    <col min="24" max="16384" width="5.796875" style="1" customWidth="1"/>
  </cols>
  <sheetData>
    <row r="1" spans="1:47" ht="8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</row>
    <row r="2" spans="1:47" ht="10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1:47" ht="12.7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4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</row>
    <row r="4" spans="1:47" ht="12.75" customHeight="1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4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</row>
    <row r="5" spans="1:47" ht="12.75" customHeight="1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</row>
    <row r="6" spans="1:47" ht="12.75" customHeight="1">
      <c r="A6" s="36" t="s">
        <v>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4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4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</row>
    <row r="8" spans="1:47" ht="19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3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</row>
    <row r="9" spans="1:47" ht="12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4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</row>
    <row r="10" spans="1:47" ht="9.75" customHeight="1">
      <c r="A10" s="41" t="s">
        <v>70</v>
      </c>
      <c r="B10" s="42"/>
      <c r="C10" s="42" t="s">
        <v>3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4" t="s">
        <v>4</v>
      </c>
      <c r="R10" s="4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</row>
    <row r="11" spans="1:47" ht="9" customHeight="1">
      <c r="A11" s="45"/>
      <c r="B11" s="46"/>
      <c r="C11" s="47" t="s">
        <v>5</v>
      </c>
      <c r="D11" s="48"/>
      <c r="E11" s="48"/>
      <c r="F11" s="48"/>
      <c r="G11" s="48"/>
      <c r="H11" s="49"/>
      <c r="I11" s="47" t="s">
        <v>6</v>
      </c>
      <c r="J11" s="48"/>
      <c r="K11" s="48"/>
      <c r="L11" s="48"/>
      <c r="M11" s="48"/>
      <c r="N11" s="48"/>
      <c r="O11" s="49"/>
      <c r="P11" s="50"/>
      <c r="Q11" s="51"/>
      <c r="R11" s="4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47" ht="9" customHeight="1">
      <c r="A12" s="52" t="s">
        <v>7</v>
      </c>
      <c r="B12" s="53"/>
      <c r="C12" s="54"/>
      <c r="D12" s="55" t="s">
        <v>8</v>
      </c>
      <c r="E12" s="54"/>
      <c r="F12" s="54"/>
      <c r="G12" s="54"/>
      <c r="H12" s="56"/>
      <c r="I12" s="54"/>
      <c r="J12" s="55" t="s">
        <v>8</v>
      </c>
      <c r="K12" s="55" t="s">
        <v>8</v>
      </c>
      <c r="L12" s="54"/>
      <c r="M12" s="54"/>
      <c r="N12" s="54"/>
      <c r="O12" s="56"/>
      <c r="P12" s="51"/>
      <c r="Q12" s="57"/>
      <c r="R12" s="4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</row>
    <row r="13" spans="1:47" ht="9" customHeight="1">
      <c r="A13" s="52" t="s">
        <v>9</v>
      </c>
      <c r="B13" s="53"/>
      <c r="C13" s="58" t="s">
        <v>10</v>
      </c>
      <c r="D13" s="58" t="s">
        <v>11</v>
      </c>
      <c r="E13" s="58" t="s">
        <v>12</v>
      </c>
      <c r="F13" s="58" t="s">
        <v>13</v>
      </c>
      <c r="G13" s="58" t="s">
        <v>14</v>
      </c>
      <c r="H13" s="59" t="s">
        <v>8</v>
      </c>
      <c r="I13" s="58" t="s">
        <v>10</v>
      </c>
      <c r="J13" s="58" t="s">
        <v>15</v>
      </c>
      <c r="K13" s="58" t="s">
        <v>11</v>
      </c>
      <c r="L13" s="58" t="s">
        <v>12</v>
      </c>
      <c r="M13" s="58" t="s">
        <v>13</v>
      </c>
      <c r="N13" s="58" t="s">
        <v>14</v>
      </c>
      <c r="O13" s="59" t="s">
        <v>8</v>
      </c>
      <c r="P13" s="60" t="s">
        <v>8</v>
      </c>
      <c r="Q13" s="60" t="s">
        <v>16</v>
      </c>
      <c r="R13" s="4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1:47" ht="9" customHeight="1">
      <c r="A14" s="61"/>
      <c r="B14" s="62"/>
      <c r="C14" s="63"/>
      <c r="D14" s="64" t="s">
        <v>17</v>
      </c>
      <c r="E14" s="64" t="s">
        <v>17</v>
      </c>
      <c r="F14" s="63"/>
      <c r="G14" s="63"/>
      <c r="H14" s="65" t="s">
        <v>5</v>
      </c>
      <c r="I14" s="63"/>
      <c r="J14" s="64" t="s">
        <v>18</v>
      </c>
      <c r="K14" s="64" t="s">
        <v>17</v>
      </c>
      <c r="L14" s="64" t="s">
        <v>17</v>
      </c>
      <c r="M14" s="63"/>
      <c r="N14" s="63"/>
      <c r="O14" s="65" t="s">
        <v>6</v>
      </c>
      <c r="P14" s="66" t="s">
        <v>19</v>
      </c>
      <c r="Q14" s="67"/>
      <c r="R14" s="4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</row>
    <row r="15" spans="1:22" ht="6" customHeight="1">
      <c r="A15" s="7"/>
      <c r="B15" s="8"/>
      <c r="C15" s="9"/>
      <c r="D15" s="9"/>
      <c r="E15" s="9"/>
      <c r="F15" s="9"/>
      <c r="G15" s="9"/>
      <c r="H15" s="10"/>
      <c r="I15" s="9"/>
      <c r="J15" s="9"/>
      <c r="K15" s="9"/>
      <c r="L15" s="9"/>
      <c r="M15" s="9"/>
      <c r="N15" s="9"/>
      <c r="O15" s="10"/>
      <c r="P15" s="11"/>
      <c r="Q15" s="12"/>
      <c r="R15" s="40"/>
      <c r="S15" s="35"/>
      <c r="T15" s="35"/>
      <c r="U15" s="35"/>
      <c r="V15" s="35"/>
    </row>
    <row r="16" spans="1:22" ht="12" customHeight="1">
      <c r="A16" s="7"/>
      <c r="B16" s="8" t="s">
        <v>20</v>
      </c>
      <c r="C16" s="13"/>
      <c r="D16" s="9"/>
      <c r="E16" s="9"/>
      <c r="F16" s="9"/>
      <c r="G16" s="9"/>
      <c r="H16" s="10"/>
      <c r="I16" s="9"/>
      <c r="J16" s="9"/>
      <c r="K16" s="9"/>
      <c r="L16" s="9"/>
      <c r="M16" s="9"/>
      <c r="N16" s="9"/>
      <c r="O16" s="10"/>
      <c r="P16" s="14"/>
      <c r="Q16" s="12"/>
      <c r="R16" s="40"/>
      <c r="S16" s="35"/>
      <c r="T16" s="35"/>
      <c r="U16" s="35"/>
      <c r="V16" s="35"/>
    </row>
    <row r="17" spans="1:22" ht="12" customHeight="1">
      <c r="A17" s="7"/>
      <c r="B17" s="8" t="s">
        <v>21</v>
      </c>
      <c r="C17" s="9">
        <f>B!B1</f>
        <v>85502</v>
      </c>
      <c r="D17" s="9">
        <f>B!C1</f>
        <v>408601</v>
      </c>
      <c r="E17" s="9">
        <f>B!D1</f>
        <v>4251</v>
      </c>
      <c r="F17" s="9">
        <f>B!E1+B!F1</f>
        <v>32813</v>
      </c>
      <c r="G17" s="9">
        <f>B!G1</f>
        <v>0</v>
      </c>
      <c r="H17" s="10">
        <f>B!H1</f>
        <v>177028</v>
      </c>
      <c r="I17" s="9">
        <f>B!I1</f>
        <v>145132</v>
      </c>
      <c r="J17" s="9">
        <f>B!J1</f>
        <v>247074</v>
      </c>
      <c r="K17" s="9">
        <f>B!K1</f>
        <v>434107</v>
      </c>
      <c r="L17" s="9">
        <f>B!L1</f>
        <v>14573</v>
      </c>
      <c r="M17" s="9">
        <f>B!M1</f>
        <v>5390</v>
      </c>
      <c r="N17" s="9">
        <f>B!N1</f>
        <v>0</v>
      </c>
      <c r="O17" s="10">
        <f>B!O1</f>
        <v>17248</v>
      </c>
      <c r="P17" s="14">
        <f>B!P1</f>
        <v>-10305</v>
      </c>
      <c r="Q17" s="12">
        <f>B!Q1</f>
        <v>1561414</v>
      </c>
      <c r="R17" s="40"/>
      <c r="S17" s="35"/>
      <c r="T17" s="35"/>
      <c r="U17" s="35"/>
      <c r="V17" s="35"/>
    </row>
    <row r="18" spans="1:22" ht="12" customHeight="1">
      <c r="A18" s="7"/>
      <c r="B18" s="8" t="s">
        <v>22</v>
      </c>
      <c r="C18" s="9">
        <f>B!B2</f>
        <v>686</v>
      </c>
      <c r="D18" s="9">
        <f>B!C2</f>
        <v>142475</v>
      </c>
      <c r="E18" s="9">
        <f>B!D2</f>
        <v>202</v>
      </c>
      <c r="F18" s="9">
        <f>B!E2+B!F2</f>
        <v>6973</v>
      </c>
      <c r="G18" s="9">
        <f>B!G2</f>
        <v>0</v>
      </c>
      <c r="H18" s="10">
        <f>B!H2</f>
        <v>31601</v>
      </c>
      <c r="I18" s="9">
        <f>B!I2</f>
        <v>20308</v>
      </c>
      <c r="J18" s="9">
        <f>B!J2</f>
        <v>37825</v>
      </c>
      <c r="K18" s="9">
        <f>B!K2</f>
        <v>14467</v>
      </c>
      <c r="L18" s="9">
        <f>B!L2</f>
        <v>27194</v>
      </c>
      <c r="M18" s="9">
        <f>B!M2</f>
        <v>2784</v>
      </c>
      <c r="N18" s="9">
        <f>B!N2</f>
        <v>0</v>
      </c>
      <c r="O18" s="10">
        <f>B!O2</f>
        <v>-10148</v>
      </c>
      <c r="P18" s="14">
        <f>B!P2</f>
        <v>17</v>
      </c>
      <c r="Q18" s="12">
        <f>B!Q2</f>
        <v>274385</v>
      </c>
      <c r="R18" s="40"/>
      <c r="S18" s="35"/>
      <c r="T18" s="35"/>
      <c r="U18" s="35"/>
      <c r="V18" s="35"/>
    </row>
    <row r="19" spans="1:22" ht="12" customHeight="1">
      <c r="A19" s="7"/>
      <c r="B19" s="8" t="s">
        <v>23</v>
      </c>
      <c r="C19" s="9">
        <f>B!B13</f>
        <v>265801</v>
      </c>
      <c r="D19" s="9">
        <f>B!C13</f>
        <v>562788</v>
      </c>
      <c r="E19" s="9">
        <f>B!D13</f>
        <v>22903</v>
      </c>
      <c r="F19" s="9">
        <f>B!E13+B!F13</f>
        <v>22772</v>
      </c>
      <c r="G19" s="9">
        <f>B!G13</f>
        <v>16</v>
      </c>
      <c r="H19" s="10">
        <f>B!H13</f>
        <v>234203</v>
      </c>
      <c r="I19" s="9">
        <f>B!I13</f>
        <v>468136</v>
      </c>
      <c r="J19" s="9">
        <f>B!J13</f>
        <v>418489</v>
      </c>
      <c r="K19" s="9">
        <f>B!K13</f>
        <v>430608</v>
      </c>
      <c r="L19" s="9">
        <f>B!L13</f>
        <v>64813</v>
      </c>
      <c r="M19" s="9">
        <f>B!M13</f>
        <v>57386</v>
      </c>
      <c r="N19" s="9">
        <f>B!N13</f>
        <v>7007</v>
      </c>
      <c r="O19" s="10">
        <f>B!O13</f>
        <v>357246</v>
      </c>
      <c r="P19" s="10">
        <f>B!P13</f>
        <v>-34153</v>
      </c>
      <c r="Q19" s="9">
        <f>B!Q13</f>
        <v>2878015</v>
      </c>
      <c r="R19" s="40"/>
      <c r="S19" s="35"/>
      <c r="T19" s="35"/>
      <c r="U19" s="35"/>
      <c r="V19" s="35"/>
    </row>
    <row r="20" spans="1:22" ht="12" customHeight="1">
      <c r="A20" s="7"/>
      <c r="B20" s="8" t="s">
        <v>24</v>
      </c>
      <c r="C20" s="9">
        <f>B!B14</f>
        <v>316693</v>
      </c>
      <c r="D20" s="9">
        <f>B!C14</f>
        <v>311577</v>
      </c>
      <c r="E20" s="9">
        <f>B!D14</f>
        <v>1460</v>
      </c>
      <c r="F20" s="9">
        <f>B!E14+B!F14</f>
        <v>24447</v>
      </c>
      <c r="G20" s="9">
        <f>B!G14</f>
        <v>175</v>
      </c>
      <c r="H20" s="10">
        <f>B!H14</f>
        <v>23713</v>
      </c>
      <c r="I20" s="9">
        <f>B!I14</f>
        <v>196426</v>
      </c>
      <c r="J20" s="9">
        <f>B!J14</f>
        <v>161895</v>
      </c>
      <c r="K20" s="9">
        <f>B!K14</f>
        <v>260880</v>
      </c>
      <c r="L20" s="9">
        <f>B!L14</f>
        <v>13881</v>
      </c>
      <c r="M20" s="9">
        <f>B!M14</f>
        <v>2072</v>
      </c>
      <c r="N20" s="9">
        <f>B!N14</f>
        <v>-111</v>
      </c>
      <c r="O20" s="10">
        <f>B!O14</f>
        <v>692122</v>
      </c>
      <c r="P20" s="10">
        <f>B!P14</f>
        <v>8134</v>
      </c>
      <c r="Q20" s="9">
        <f>B!Q14</f>
        <v>2013363</v>
      </c>
      <c r="R20" s="40"/>
      <c r="S20" s="35"/>
      <c r="T20" s="35"/>
      <c r="U20" s="35"/>
      <c r="V20" s="35"/>
    </row>
    <row r="21" spans="1:22" ht="12" customHeight="1">
      <c r="A21" s="15"/>
      <c r="B21" s="16" t="s">
        <v>25</v>
      </c>
      <c r="C21" s="17">
        <f>B!B3</f>
        <v>-21530</v>
      </c>
      <c r="D21" s="17">
        <f>B!C3</f>
        <v>0</v>
      </c>
      <c r="E21" s="17">
        <f>B!D3</f>
        <v>0</v>
      </c>
      <c r="F21" s="17">
        <f>B!E3+B!F3</f>
        <v>0</v>
      </c>
      <c r="G21" s="17">
        <f>B!G3</f>
        <v>0</v>
      </c>
      <c r="H21" s="18">
        <f>B!H3</f>
        <v>0</v>
      </c>
      <c r="I21" s="17">
        <f>B!I3</f>
        <v>-1555</v>
      </c>
      <c r="J21" s="17">
        <f>B!J3</f>
        <v>0</v>
      </c>
      <c r="K21" s="17">
        <f>B!K3</f>
        <v>0</v>
      </c>
      <c r="L21" s="17">
        <f>B!L3</f>
        <v>0</v>
      </c>
      <c r="M21" s="17">
        <f>B!M3</f>
        <v>0</v>
      </c>
      <c r="N21" s="17">
        <f>B!N3</f>
        <v>0</v>
      </c>
      <c r="O21" s="18">
        <f>B!O3</f>
        <v>-46641</v>
      </c>
      <c r="P21" s="18">
        <f>B!P3</f>
        <v>0</v>
      </c>
      <c r="Q21" s="17">
        <f>B!Q3</f>
        <v>-69726</v>
      </c>
      <c r="R21" s="40"/>
      <c r="S21" s="35"/>
      <c r="T21" s="35"/>
      <c r="U21" s="35"/>
      <c r="V21" s="35"/>
    </row>
    <row r="22" spans="1:22" ht="12" customHeight="1">
      <c r="A22" s="7"/>
      <c r="B22" s="8" t="s">
        <v>26</v>
      </c>
      <c r="C22" s="9">
        <f>B!B4</f>
        <v>483283</v>
      </c>
      <c r="D22" s="9">
        <f>B!C4</f>
        <v>258384</v>
      </c>
      <c r="E22" s="9">
        <f>B!D4</f>
        <v>-30</v>
      </c>
      <c r="F22" s="9">
        <f>B!E4+B!F4</f>
        <v>20730</v>
      </c>
      <c r="G22" s="9">
        <f>B!G4</f>
        <v>42</v>
      </c>
      <c r="H22" s="10">
        <f>B!H4</f>
        <v>250272</v>
      </c>
      <c r="I22" s="9">
        <f>B!I4</f>
        <v>45677</v>
      </c>
      <c r="J22" s="9">
        <f>B!J4</f>
        <v>200807</v>
      </c>
      <c r="K22" s="9">
        <f>B!K4</f>
        <v>235452</v>
      </c>
      <c r="L22" s="9">
        <f>B!L4</f>
        <v>5111</v>
      </c>
      <c r="M22" s="9">
        <f>B!M4</f>
        <v>12916</v>
      </c>
      <c r="N22" s="9">
        <f>B!N4</f>
        <v>0</v>
      </c>
      <c r="O22" s="10">
        <f>B!O4</f>
        <v>423538</v>
      </c>
      <c r="P22" s="14">
        <f>B!P4</f>
        <v>-9743</v>
      </c>
      <c r="Q22" s="12">
        <f>B!Q4</f>
        <v>1926439</v>
      </c>
      <c r="R22" s="40"/>
      <c r="S22" s="35"/>
      <c r="T22" s="35"/>
      <c r="U22" s="35"/>
      <c r="V22" s="35"/>
    </row>
    <row r="23" spans="1:22" ht="12" customHeight="1">
      <c r="A23" s="15"/>
      <c r="B23" s="16" t="s">
        <v>27</v>
      </c>
      <c r="C23" s="17">
        <f>B!B5</f>
        <v>237978</v>
      </c>
      <c r="D23" s="17">
        <f>B!C5</f>
        <v>297748</v>
      </c>
      <c r="E23" s="17">
        <f>B!D5</f>
        <v>11883</v>
      </c>
      <c r="F23" s="17">
        <f>B!E5+B!F5</f>
        <v>5821</v>
      </c>
      <c r="G23" s="17">
        <f>B!G5</f>
        <v>-4057</v>
      </c>
      <c r="H23" s="18">
        <f>B!H5</f>
        <v>173789</v>
      </c>
      <c r="I23" s="17">
        <f>B!I5</f>
        <v>148113</v>
      </c>
      <c r="J23" s="17">
        <f>B!J5</f>
        <v>99783</v>
      </c>
      <c r="K23" s="17">
        <f>B!K5</f>
        <v>201712</v>
      </c>
      <c r="L23" s="17">
        <f>B!L5</f>
        <v>3916</v>
      </c>
      <c r="M23" s="17">
        <f>B!M5</f>
        <v>5173</v>
      </c>
      <c r="N23" s="17">
        <f>B!N5</f>
        <v>3677</v>
      </c>
      <c r="O23" s="18">
        <f>B!O5</f>
        <v>409164</v>
      </c>
      <c r="P23" s="11">
        <f>B!P5</f>
        <v>-15718</v>
      </c>
      <c r="Q23" s="19">
        <f>B!Q5</f>
        <v>1578982</v>
      </c>
      <c r="R23" s="40"/>
      <c r="S23" s="35"/>
      <c r="T23" s="35"/>
      <c r="U23" s="35"/>
      <c r="V23" s="35"/>
    </row>
    <row r="24" spans="1:22" ht="12" customHeight="1">
      <c r="A24" s="7"/>
      <c r="B24" s="8" t="s">
        <v>73</v>
      </c>
      <c r="C24" s="9">
        <f>B!B6</f>
        <v>-2833</v>
      </c>
      <c r="D24" s="9">
        <f>B!C6</f>
        <v>193797</v>
      </c>
      <c r="E24" s="9">
        <f>B!D6</f>
        <v>3992</v>
      </c>
      <c r="F24" s="9">
        <f>B!E6+B!F6</f>
        <v>12253</v>
      </c>
      <c r="G24" s="9">
        <f>B!G6</f>
        <v>0</v>
      </c>
      <c r="H24" s="10">
        <f>B!H6</f>
        <v>49105</v>
      </c>
      <c r="I24" s="9">
        <f>B!I6</f>
        <v>52199</v>
      </c>
      <c r="J24" s="9">
        <f>B!J6</f>
        <v>-111391</v>
      </c>
      <c r="K24" s="9">
        <f>B!K6</f>
        <v>162606</v>
      </c>
      <c r="L24" s="9">
        <f>B!L6</f>
        <v>9935</v>
      </c>
      <c r="M24" s="9">
        <f>B!M6</f>
        <v>10897</v>
      </c>
      <c r="N24" s="9">
        <f>B!N6</f>
        <v>0</v>
      </c>
      <c r="O24" s="10">
        <f>B!O6</f>
        <v>83310</v>
      </c>
      <c r="P24" s="14">
        <f>B!P6</f>
        <v>-2606</v>
      </c>
      <c r="Q24" s="12">
        <f>B!Q6</f>
        <v>461263</v>
      </c>
      <c r="R24" s="40"/>
      <c r="S24" s="35"/>
      <c r="T24" s="35"/>
      <c r="U24" s="35"/>
      <c r="V24" s="35"/>
    </row>
    <row r="25" spans="1:22" ht="12" customHeight="1">
      <c r="A25" s="7"/>
      <c r="B25" s="8" t="s">
        <v>28</v>
      </c>
      <c r="C25" s="9">
        <f>B!B7</f>
        <v>238390</v>
      </c>
      <c r="D25" s="9">
        <f>B!C7</f>
        <v>323049</v>
      </c>
      <c r="E25" s="9">
        <f>B!D7</f>
        <v>21880</v>
      </c>
      <c r="F25" s="9">
        <f>B!E7+B!F7</f>
        <v>9942</v>
      </c>
      <c r="G25" s="9">
        <f>B!G7</f>
        <v>2371</v>
      </c>
      <c r="H25" s="10">
        <f>B!H7</f>
        <v>113045</v>
      </c>
      <c r="I25" s="9">
        <f>B!I7</f>
        <v>755587</v>
      </c>
      <c r="J25" s="9">
        <f>B!J7</f>
        <v>151122</v>
      </c>
      <c r="K25" s="9">
        <f>B!K7</f>
        <v>321513</v>
      </c>
      <c r="L25" s="9">
        <f>B!L7</f>
        <v>11849</v>
      </c>
      <c r="M25" s="9">
        <f>B!M7</f>
        <v>4666</v>
      </c>
      <c r="N25" s="9">
        <f>B!N7</f>
        <v>15006</v>
      </c>
      <c r="O25" s="10">
        <f>B!O7</f>
        <v>879442</v>
      </c>
      <c r="P25" s="14">
        <f>B!P7</f>
        <v>6835</v>
      </c>
      <c r="Q25" s="12">
        <f>B!Q7</f>
        <v>2854697</v>
      </c>
      <c r="R25" s="40"/>
      <c r="S25" s="35"/>
      <c r="T25" s="35"/>
      <c r="U25" s="35"/>
      <c r="V25" s="35"/>
    </row>
    <row r="26" spans="1:22" ht="12" customHeight="1">
      <c r="A26" s="7"/>
      <c r="B26" s="8" t="s">
        <v>74</v>
      </c>
      <c r="C26" s="9">
        <f>B!B8</f>
        <v>54131</v>
      </c>
      <c r="D26" s="9">
        <f>B!C8</f>
        <v>25493</v>
      </c>
      <c r="E26" s="9">
        <f>B!D8</f>
        <v>0</v>
      </c>
      <c r="F26" s="9">
        <f>B!E8+B!F8</f>
        <v>0</v>
      </c>
      <c r="G26" s="9">
        <f>B!G8</f>
        <v>0</v>
      </c>
      <c r="H26" s="10">
        <f>B!H8</f>
        <v>30853</v>
      </c>
      <c r="I26" s="9">
        <f>B!I8</f>
        <v>21555</v>
      </c>
      <c r="J26" s="9">
        <f>B!J8</f>
        <v>60923</v>
      </c>
      <c r="K26" s="9">
        <f>B!K8</f>
        <v>34608</v>
      </c>
      <c r="L26" s="9">
        <f>B!L8</f>
        <v>4394</v>
      </c>
      <c r="M26" s="9">
        <f>B!M8</f>
        <v>0</v>
      </c>
      <c r="N26" s="9">
        <f>B!N8</f>
        <v>0</v>
      </c>
      <c r="O26" s="10">
        <f>B!O8</f>
        <v>229167</v>
      </c>
      <c r="P26" s="14">
        <f>B!P8</f>
        <v>0</v>
      </c>
      <c r="Q26" s="12">
        <f>B!Q8</f>
        <v>461124</v>
      </c>
      <c r="R26" s="40"/>
      <c r="S26" s="35"/>
      <c r="T26" s="35"/>
      <c r="U26" s="35"/>
      <c r="V26" s="35"/>
    </row>
    <row r="27" spans="1:22" ht="12" customHeight="1">
      <c r="A27" s="15"/>
      <c r="B27" s="16" t="s">
        <v>75</v>
      </c>
      <c r="C27" s="17">
        <f>B!B9</f>
        <v>185497</v>
      </c>
      <c r="D27" s="17">
        <f>B!C9</f>
        <v>75931</v>
      </c>
      <c r="E27" s="17">
        <f>B!D9</f>
        <v>-61</v>
      </c>
      <c r="F27" s="17">
        <f>B!E9+B!F9</f>
        <v>-51</v>
      </c>
      <c r="G27" s="17">
        <f>B!G9</f>
        <v>-61</v>
      </c>
      <c r="H27" s="18">
        <f>B!H9</f>
        <v>219716</v>
      </c>
      <c r="I27" s="17">
        <f>B!I9</f>
        <v>155130</v>
      </c>
      <c r="J27" s="17">
        <f>B!J9</f>
        <v>208867</v>
      </c>
      <c r="K27" s="17">
        <f>B!K9</f>
        <v>337215</v>
      </c>
      <c r="L27" s="17">
        <f>B!L9</f>
        <v>24608</v>
      </c>
      <c r="M27" s="17">
        <f>B!M9</f>
        <v>1113</v>
      </c>
      <c r="N27" s="17">
        <f>B!N9</f>
        <v>2535</v>
      </c>
      <c r="O27" s="18">
        <f>B!O9</f>
        <v>755941</v>
      </c>
      <c r="P27" s="11">
        <f>B!P9</f>
        <v>3945</v>
      </c>
      <c r="Q27" s="19">
        <f>B!Q9</f>
        <v>1970325</v>
      </c>
      <c r="R27" s="40"/>
      <c r="S27" s="35"/>
      <c r="T27" s="35"/>
      <c r="U27" s="35"/>
      <c r="V27" s="35"/>
    </row>
    <row r="28" spans="1:22" ht="12" customHeight="1">
      <c r="A28" s="7"/>
      <c r="B28" s="8" t="s">
        <v>29</v>
      </c>
      <c r="C28" s="9">
        <f>B!B10</f>
        <v>43388</v>
      </c>
      <c r="D28" s="9">
        <f>B!C10</f>
        <v>130256</v>
      </c>
      <c r="E28" s="9">
        <f>B!D10</f>
        <v>11093</v>
      </c>
      <c r="F28" s="9">
        <f>B!E10+B!F10</f>
        <v>6396</v>
      </c>
      <c r="G28" s="9">
        <f>B!G10</f>
        <v>9753</v>
      </c>
      <c r="H28" s="10">
        <f>B!H10</f>
        <v>132197</v>
      </c>
      <c r="I28" s="9">
        <f>B!I10</f>
        <v>50613</v>
      </c>
      <c r="J28" s="9">
        <f>B!J10</f>
        <v>200761</v>
      </c>
      <c r="K28" s="9">
        <f>B!K10</f>
        <v>105552</v>
      </c>
      <c r="L28" s="9">
        <f>B!L10</f>
        <v>6562</v>
      </c>
      <c r="M28" s="9">
        <f>B!M10</f>
        <v>9149</v>
      </c>
      <c r="N28" s="9">
        <f>B!N10</f>
        <v>6056</v>
      </c>
      <c r="O28" s="10">
        <f>B!O10</f>
        <v>135611</v>
      </c>
      <c r="P28" s="14">
        <f>B!P10</f>
        <v>20603</v>
      </c>
      <c r="Q28" s="12">
        <f>B!Q10</f>
        <v>867991</v>
      </c>
      <c r="R28" s="40"/>
      <c r="S28" s="35"/>
      <c r="T28" s="35"/>
      <c r="U28" s="35"/>
      <c r="V28" s="35"/>
    </row>
    <row r="29" spans="1:22" ht="12" customHeight="1">
      <c r="A29" s="7"/>
      <c r="B29" s="8" t="s">
        <v>30</v>
      </c>
      <c r="C29" s="9">
        <f>B!B11</f>
        <v>6371</v>
      </c>
      <c r="D29" s="9">
        <f>B!C11</f>
        <v>1431</v>
      </c>
      <c r="E29" s="9">
        <f>B!D11</f>
        <v>-81</v>
      </c>
      <c r="F29" s="9">
        <f>B!E11+B!F11</f>
        <v>-5</v>
      </c>
      <c r="G29" s="9">
        <f>B!G11</f>
        <v>0</v>
      </c>
      <c r="H29" s="10">
        <f>B!H11</f>
        <v>92</v>
      </c>
      <c r="I29" s="9">
        <f>B!I11</f>
        <v>52099</v>
      </c>
      <c r="J29" s="9">
        <f>B!J11</f>
        <v>-7804</v>
      </c>
      <c r="K29" s="9">
        <f>B!K11</f>
        <v>886</v>
      </c>
      <c r="L29" s="9">
        <f>B!L11</f>
        <v>1123</v>
      </c>
      <c r="M29" s="9">
        <f>B!M11</f>
        <v>6924</v>
      </c>
      <c r="N29" s="9">
        <f>B!N11</f>
        <v>0</v>
      </c>
      <c r="O29" s="10">
        <f>B!O11</f>
        <v>-22698</v>
      </c>
      <c r="P29" s="14">
        <f>B!P11</f>
        <v>1504</v>
      </c>
      <c r="Q29" s="12">
        <f>B!Q11</f>
        <v>39841</v>
      </c>
      <c r="R29" s="40"/>
      <c r="S29" s="35"/>
      <c r="T29" s="35"/>
      <c r="U29" s="35"/>
      <c r="V29" s="35"/>
    </row>
    <row r="30" spans="1:22" ht="12" customHeight="1">
      <c r="A30" s="7"/>
      <c r="B30" s="8" t="s">
        <v>31</v>
      </c>
      <c r="C30" s="9">
        <f>B!B12</f>
        <v>38906</v>
      </c>
      <c r="D30" s="9">
        <f>B!C12</f>
        <v>61061</v>
      </c>
      <c r="E30" s="9">
        <f>B!D12</f>
        <v>-1040</v>
      </c>
      <c r="F30" s="9">
        <f>B!E12+B!F12</f>
        <v>3885</v>
      </c>
      <c r="G30" s="9">
        <f>B!G12</f>
        <v>0</v>
      </c>
      <c r="H30" s="10">
        <f>B!H12</f>
        <v>14354</v>
      </c>
      <c r="I30" s="9">
        <f>B!I12</f>
        <v>147034</v>
      </c>
      <c r="J30" s="9">
        <f>B!J12</f>
        <v>43857</v>
      </c>
      <c r="K30" s="9">
        <f>B!K12</f>
        <v>79603</v>
      </c>
      <c r="L30" s="9">
        <f>B!L12</f>
        <v>163</v>
      </c>
      <c r="M30" s="9">
        <f>B!M12</f>
        <v>599</v>
      </c>
      <c r="N30" s="9">
        <f>B!N12</f>
        <v>3349</v>
      </c>
      <c r="O30" s="10">
        <f>B!O12</f>
        <v>65762</v>
      </c>
      <c r="P30" s="14">
        <f>B!P12</f>
        <v>35019</v>
      </c>
      <c r="Q30" s="12">
        <f>B!Q12</f>
        <v>492553</v>
      </c>
      <c r="R30" s="40"/>
      <c r="S30" s="35"/>
      <c r="T30" s="35"/>
      <c r="U30" s="35"/>
      <c r="V30" s="35"/>
    </row>
    <row r="31" spans="1:22" ht="12" customHeight="1" thickBot="1">
      <c r="A31" s="7"/>
      <c r="B31" s="6" t="s">
        <v>32</v>
      </c>
      <c r="C31" s="9">
        <f>B!B15</f>
        <v>39271</v>
      </c>
      <c r="D31" s="9">
        <f>B!C15</f>
        <v>617464</v>
      </c>
      <c r="E31" s="9">
        <f>B!D15</f>
        <v>-1094</v>
      </c>
      <c r="F31" s="9">
        <f>B!E15+B!F15</f>
        <v>-16071</v>
      </c>
      <c r="G31" s="9">
        <f>B!G15</f>
        <v>-5860</v>
      </c>
      <c r="H31" s="10">
        <f>B!H15</f>
        <v>174689</v>
      </c>
      <c r="I31" s="9">
        <f>B!I15</f>
        <v>-351537</v>
      </c>
      <c r="J31" s="9">
        <f>B!J15</f>
        <v>75405</v>
      </c>
      <c r="K31" s="9">
        <f>B!K15</f>
        <v>416846</v>
      </c>
      <c r="L31" s="9">
        <f>B!L15</f>
        <v>50599</v>
      </c>
      <c r="M31" s="9">
        <f>B!M15</f>
        <v>104590</v>
      </c>
      <c r="N31" s="9">
        <f>B!N15</f>
        <v>941</v>
      </c>
      <c r="O31" s="10">
        <f>B!O15</f>
        <v>-571695</v>
      </c>
      <c r="P31" s="14">
        <f>B!P15</f>
        <v>162159</v>
      </c>
      <c r="Q31" s="12">
        <f>B!Q15</f>
        <v>695707</v>
      </c>
      <c r="R31" s="40"/>
      <c r="S31" s="68"/>
      <c r="T31" s="68"/>
      <c r="U31" s="68"/>
      <c r="V31" s="68"/>
    </row>
    <row r="32" spans="1:22" ht="10.5" customHeight="1" thickBot="1" thickTop="1">
      <c r="A32" s="20"/>
      <c r="B32" s="21" t="s">
        <v>33</v>
      </c>
      <c r="C32" s="22">
        <f aca="true" t="shared" si="0" ref="C32:Q32">SUM(C17:C31)</f>
        <v>1971534</v>
      </c>
      <c r="D32" s="22">
        <f t="shared" si="0"/>
        <v>3410055</v>
      </c>
      <c r="E32" s="22">
        <f t="shared" si="0"/>
        <v>75358</v>
      </c>
      <c r="F32" s="22">
        <f t="shared" si="0"/>
        <v>129905</v>
      </c>
      <c r="G32" s="22">
        <f t="shared" si="0"/>
        <v>2379</v>
      </c>
      <c r="H32" s="22">
        <f t="shared" si="0"/>
        <v>1624657</v>
      </c>
      <c r="I32" s="22">
        <f t="shared" si="0"/>
        <v>1904917</v>
      </c>
      <c r="J32" s="22">
        <f t="shared" si="0"/>
        <v>1787613</v>
      </c>
      <c r="K32" s="22">
        <f t="shared" si="0"/>
        <v>3036055</v>
      </c>
      <c r="L32" s="22">
        <f t="shared" si="0"/>
        <v>238721</v>
      </c>
      <c r="M32" s="22">
        <f t="shared" si="0"/>
        <v>223659</v>
      </c>
      <c r="N32" s="22">
        <f t="shared" si="0"/>
        <v>38460</v>
      </c>
      <c r="O32" s="22">
        <f t="shared" si="0"/>
        <v>3397369</v>
      </c>
      <c r="P32" s="22">
        <f t="shared" si="0"/>
        <v>165691</v>
      </c>
      <c r="Q32" s="22">
        <f t="shared" si="0"/>
        <v>18006373</v>
      </c>
      <c r="R32" s="40"/>
      <c r="S32" s="69"/>
      <c r="T32" s="69"/>
      <c r="U32" s="69"/>
      <c r="V32" s="69"/>
    </row>
    <row r="33" spans="1:23" ht="12" customHeight="1" thickTop="1">
      <c r="A33" s="7"/>
      <c r="B33" s="8"/>
      <c r="C33" s="22"/>
      <c r="D33" s="22"/>
      <c r="E33" s="22"/>
      <c r="F33" s="22"/>
      <c r="G33" s="22"/>
      <c r="H33" s="23"/>
      <c r="I33" s="22"/>
      <c r="J33" s="22"/>
      <c r="K33" s="22"/>
      <c r="L33" s="22"/>
      <c r="M33" s="22"/>
      <c r="N33" s="22"/>
      <c r="O33" s="22"/>
      <c r="P33" s="24"/>
      <c r="Q33" s="24"/>
      <c r="R33" s="40"/>
      <c r="S33" s="70"/>
      <c r="T33" s="70"/>
      <c r="U33" s="70"/>
      <c r="V33" s="70"/>
      <c r="W33" s="25"/>
    </row>
    <row r="34" spans="1:22" ht="12" customHeight="1">
      <c r="A34" s="7"/>
      <c r="B34" s="26" t="s">
        <v>34</v>
      </c>
      <c r="C34" s="9"/>
      <c r="D34" s="9"/>
      <c r="E34" s="9"/>
      <c r="F34" s="9"/>
      <c r="G34" s="9"/>
      <c r="H34" s="10"/>
      <c r="I34" s="9"/>
      <c r="J34" s="9"/>
      <c r="K34" s="9"/>
      <c r="L34" s="9"/>
      <c r="M34" s="9"/>
      <c r="N34" s="9"/>
      <c r="O34" s="9"/>
      <c r="P34" s="12"/>
      <c r="Q34" s="12"/>
      <c r="R34" s="40"/>
      <c r="S34" s="35"/>
      <c r="T34" s="35"/>
      <c r="U34" s="35"/>
      <c r="V34" s="35"/>
    </row>
    <row r="35" spans="1:22" ht="12" customHeight="1">
      <c r="A35" s="7"/>
      <c r="B35" s="8" t="s">
        <v>21</v>
      </c>
      <c r="C35" s="9">
        <f>B!B17</f>
        <v>85502</v>
      </c>
      <c r="D35" s="9">
        <f>B!C17</f>
        <v>387535</v>
      </c>
      <c r="E35" s="9">
        <f>B!D17</f>
        <v>11780</v>
      </c>
      <c r="F35" s="9">
        <f>B!E17+B!F17</f>
        <v>90917</v>
      </c>
      <c r="G35" s="9">
        <f>B!G17</f>
        <v>4261</v>
      </c>
      <c r="H35" s="10">
        <f>B!H17</f>
        <v>19795</v>
      </c>
      <c r="I35" s="9">
        <f>B!I17</f>
        <v>145132</v>
      </c>
      <c r="J35" s="9">
        <f>B!J17</f>
        <v>247159</v>
      </c>
      <c r="K35" s="9">
        <f>B!K17</f>
        <v>553578</v>
      </c>
      <c r="L35" s="9">
        <f>B!L17</f>
        <v>199938</v>
      </c>
      <c r="M35" s="9">
        <f>B!M17</f>
        <v>75969</v>
      </c>
      <c r="N35" s="9">
        <f>B!N17</f>
        <v>37455</v>
      </c>
      <c r="O35" s="9">
        <f>B!O17</f>
        <v>101862</v>
      </c>
      <c r="P35" s="12">
        <f>B!P17</f>
        <v>-12341</v>
      </c>
      <c r="Q35" s="12">
        <f>B!Q17</f>
        <v>1948542</v>
      </c>
      <c r="R35" s="40"/>
      <c r="S35" s="35"/>
      <c r="T35" s="35"/>
      <c r="U35" s="35"/>
      <c r="V35" s="35"/>
    </row>
    <row r="36" spans="1:22" ht="12" customHeight="1">
      <c r="A36" s="7"/>
      <c r="B36" s="8" t="s">
        <v>22</v>
      </c>
      <c r="C36" s="9">
        <f>B!B18</f>
        <v>686</v>
      </c>
      <c r="D36" s="9">
        <f>B!C18</f>
        <v>158417</v>
      </c>
      <c r="E36" s="9">
        <f>B!D18</f>
        <v>-1240</v>
      </c>
      <c r="F36" s="9">
        <f>B!E18+B!F18</f>
        <v>17984</v>
      </c>
      <c r="G36" s="9">
        <f>B!G18</f>
        <v>-765</v>
      </c>
      <c r="H36" s="10">
        <f>B!H18</f>
        <v>-37166</v>
      </c>
      <c r="I36" s="9">
        <f>B!I18</f>
        <v>20308</v>
      </c>
      <c r="J36" s="9">
        <f>B!J18</f>
        <v>-13263</v>
      </c>
      <c r="K36" s="9">
        <f>B!K18</f>
        <v>-4297</v>
      </c>
      <c r="L36" s="9">
        <f>B!L18</f>
        <v>38197</v>
      </c>
      <c r="M36" s="9">
        <f>B!M18</f>
        <v>3086</v>
      </c>
      <c r="N36" s="9">
        <f>B!N18</f>
        <v>13235</v>
      </c>
      <c r="O36" s="9">
        <f>B!O18</f>
        <v>3526</v>
      </c>
      <c r="P36" s="12">
        <f>B!P18</f>
        <v>17</v>
      </c>
      <c r="Q36" s="12">
        <f>B!Q18</f>
        <v>198726</v>
      </c>
      <c r="R36" s="40"/>
      <c r="S36" s="35"/>
      <c r="T36" s="35"/>
      <c r="U36" s="35"/>
      <c r="V36" s="35"/>
    </row>
    <row r="37" spans="1:22" ht="12" customHeight="1">
      <c r="A37" s="7"/>
      <c r="B37" s="8" t="s">
        <v>23</v>
      </c>
      <c r="C37" s="9">
        <f>B!B29</f>
        <v>265801</v>
      </c>
      <c r="D37" s="9">
        <f>B!C29</f>
        <v>824943</v>
      </c>
      <c r="E37" s="9">
        <f>B!D29</f>
        <v>187299</v>
      </c>
      <c r="F37" s="9">
        <f>B!E29+B!F29</f>
        <v>95664</v>
      </c>
      <c r="G37" s="9">
        <f>B!G29</f>
        <v>12322</v>
      </c>
      <c r="H37" s="10">
        <f>B!H29</f>
        <v>171887</v>
      </c>
      <c r="I37" s="9">
        <f>B!I29</f>
        <v>468136</v>
      </c>
      <c r="J37" s="9">
        <f>B!J29</f>
        <v>346883</v>
      </c>
      <c r="K37" s="9">
        <f>B!K29</f>
        <v>889273</v>
      </c>
      <c r="L37" s="9">
        <f>B!L29</f>
        <v>376365</v>
      </c>
      <c r="M37" s="9">
        <f>B!M29</f>
        <v>119705</v>
      </c>
      <c r="N37" s="9">
        <f>B!N29</f>
        <v>34282</v>
      </c>
      <c r="O37" s="9">
        <f>B!O29</f>
        <v>509181</v>
      </c>
      <c r="P37" s="12">
        <f>B!P29</f>
        <v>-3368</v>
      </c>
      <c r="Q37" s="12">
        <f>B!Q29</f>
        <v>4298373</v>
      </c>
      <c r="R37" s="40"/>
      <c r="S37" s="35"/>
      <c r="T37" s="35"/>
      <c r="U37" s="35"/>
      <c r="V37" s="35"/>
    </row>
    <row r="38" spans="1:22" ht="12" customHeight="1">
      <c r="A38" s="5"/>
      <c r="B38" s="8" t="s">
        <v>24</v>
      </c>
      <c r="C38" s="9">
        <f>B!B30</f>
        <v>316693</v>
      </c>
      <c r="D38" s="9">
        <f>B!C30</f>
        <v>428087</v>
      </c>
      <c r="E38" s="9">
        <f>B!D30</f>
        <v>302960</v>
      </c>
      <c r="F38" s="9">
        <f>B!E30+B!F30</f>
        <v>304085</v>
      </c>
      <c r="G38" s="9">
        <f>B!G30</f>
        <v>39752</v>
      </c>
      <c r="H38" s="10">
        <f>B!H30</f>
        <v>46476</v>
      </c>
      <c r="I38" s="9">
        <f>B!I30</f>
        <v>196426</v>
      </c>
      <c r="J38" s="9">
        <f>B!J30</f>
        <v>104871</v>
      </c>
      <c r="K38" s="9">
        <f>B!K30</f>
        <v>453542</v>
      </c>
      <c r="L38" s="9">
        <f>B!L30</f>
        <v>296702</v>
      </c>
      <c r="M38" s="9">
        <f>B!M30</f>
        <v>121719</v>
      </c>
      <c r="N38" s="9">
        <f>B!N30</f>
        <v>92650</v>
      </c>
      <c r="O38" s="9">
        <f>B!O30</f>
        <v>761689</v>
      </c>
      <c r="P38" s="12">
        <f>B!P30</f>
        <v>39817</v>
      </c>
      <c r="Q38" s="12">
        <f>B!Q30</f>
        <v>3505468</v>
      </c>
      <c r="R38" s="40"/>
      <c r="S38" s="35"/>
      <c r="T38" s="35"/>
      <c r="U38" s="35"/>
      <c r="V38" s="35"/>
    </row>
    <row r="39" spans="1:22" ht="12" customHeight="1">
      <c r="A39" s="7"/>
      <c r="B39" s="16" t="s">
        <v>25</v>
      </c>
      <c r="C39" s="17">
        <f>B!B19</f>
        <v>-21530</v>
      </c>
      <c r="D39" s="17">
        <f>B!C19</f>
        <v>-47339</v>
      </c>
      <c r="E39" s="17">
        <f>B!D19</f>
        <v>-1479</v>
      </c>
      <c r="F39" s="17">
        <f>B!E19+B!F19</f>
        <v>-9972</v>
      </c>
      <c r="G39" s="17">
        <f>B!G19</f>
        <v>-2075</v>
      </c>
      <c r="H39" s="18">
        <f>B!H19</f>
        <v>-3</v>
      </c>
      <c r="I39" s="17">
        <f>B!I19</f>
        <v>-1555</v>
      </c>
      <c r="J39" s="17">
        <f>B!J19</f>
        <v>-29279</v>
      </c>
      <c r="K39" s="17">
        <f>B!K19</f>
        <v>-37296</v>
      </c>
      <c r="L39" s="17">
        <f>B!L19</f>
        <v>-29205</v>
      </c>
      <c r="M39" s="17">
        <f>B!M19</f>
        <v>-10075</v>
      </c>
      <c r="N39" s="17">
        <f>B!N19</f>
        <v>-3741</v>
      </c>
      <c r="O39" s="17">
        <f>B!O19</f>
        <v>-49128</v>
      </c>
      <c r="P39" s="19">
        <f>B!P19</f>
        <v>0</v>
      </c>
      <c r="Q39" s="19">
        <f>B!Q19</f>
        <v>-242677</v>
      </c>
      <c r="R39" s="40"/>
      <c r="S39" s="35"/>
      <c r="T39" s="35"/>
      <c r="U39" s="35"/>
      <c r="V39" s="35"/>
    </row>
    <row r="40" spans="1:22" ht="12" customHeight="1">
      <c r="A40" s="5"/>
      <c r="B40" s="8" t="s">
        <v>26</v>
      </c>
      <c r="C40" s="9">
        <f>B!B20</f>
        <v>483283</v>
      </c>
      <c r="D40" s="9">
        <f>B!C20</f>
        <v>317369</v>
      </c>
      <c r="E40" s="9">
        <f>B!D20</f>
        <v>147885</v>
      </c>
      <c r="F40" s="9">
        <f>B!E20+B!F20</f>
        <v>139071</v>
      </c>
      <c r="G40" s="9">
        <f>B!G20</f>
        <v>-18628</v>
      </c>
      <c r="H40" s="10">
        <f>B!H20</f>
        <v>282009</v>
      </c>
      <c r="I40" s="9">
        <f>B!I20</f>
        <v>45677</v>
      </c>
      <c r="J40" s="9">
        <f>B!J20</f>
        <v>161822</v>
      </c>
      <c r="K40" s="9">
        <f>B!K20</f>
        <v>349318</v>
      </c>
      <c r="L40" s="9">
        <f>B!L20</f>
        <v>96753</v>
      </c>
      <c r="M40" s="9">
        <f>B!M20</f>
        <v>23560</v>
      </c>
      <c r="N40" s="9">
        <f>B!N20</f>
        <v>35269</v>
      </c>
      <c r="O40" s="9">
        <f>B!O20</f>
        <v>465714</v>
      </c>
      <c r="P40" s="12">
        <f>B!P20</f>
        <v>76780</v>
      </c>
      <c r="Q40" s="12">
        <f>B!Q20</f>
        <v>2605882</v>
      </c>
      <c r="R40" s="40"/>
      <c r="S40" s="35"/>
      <c r="T40" s="35"/>
      <c r="U40" s="35"/>
      <c r="V40" s="35"/>
    </row>
    <row r="41" spans="1:22" ht="12" customHeight="1">
      <c r="A41" s="7"/>
      <c r="B41" s="16" t="s">
        <v>27</v>
      </c>
      <c r="C41" s="17">
        <f>B!B21</f>
        <v>237978</v>
      </c>
      <c r="D41" s="17">
        <f>B!C21</f>
        <v>389641</v>
      </c>
      <c r="E41" s="17">
        <f>B!D21</f>
        <v>313817</v>
      </c>
      <c r="F41" s="17">
        <f>B!E21+B!F21</f>
        <v>254490</v>
      </c>
      <c r="G41" s="17">
        <f>B!G21</f>
        <v>-23447</v>
      </c>
      <c r="H41" s="18">
        <f>B!H21</f>
        <v>188355</v>
      </c>
      <c r="I41" s="17">
        <f>B!I21</f>
        <v>148113</v>
      </c>
      <c r="J41" s="17">
        <f>B!J21</f>
        <v>16669</v>
      </c>
      <c r="K41" s="17">
        <f>B!K21</f>
        <v>287233</v>
      </c>
      <c r="L41" s="17">
        <f>B!L21</f>
        <v>153271</v>
      </c>
      <c r="M41" s="17">
        <f>B!M21</f>
        <v>69849</v>
      </c>
      <c r="N41" s="17">
        <f>B!N21</f>
        <v>5679</v>
      </c>
      <c r="O41" s="17">
        <f>B!O21</f>
        <v>434809</v>
      </c>
      <c r="P41" s="19">
        <f>B!P21</f>
        <v>20515</v>
      </c>
      <c r="Q41" s="19">
        <f>B!Q21</f>
        <v>2496972</v>
      </c>
      <c r="R41" s="40"/>
      <c r="S41" s="35"/>
      <c r="T41" s="35"/>
      <c r="U41" s="35"/>
      <c r="V41" s="35"/>
    </row>
    <row r="42" spans="1:22" ht="12" customHeight="1">
      <c r="A42" s="7"/>
      <c r="B42" s="8" t="s">
        <v>73</v>
      </c>
      <c r="C42" s="9">
        <f>B!B22</f>
        <v>-2833</v>
      </c>
      <c r="D42" s="9">
        <f>B!C22</f>
        <v>231532</v>
      </c>
      <c r="E42" s="9">
        <f>B!D22</f>
        <v>28148</v>
      </c>
      <c r="F42" s="9">
        <f>B!E22+B!F22</f>
        <v>23761</v>
      </c>
      <c r="G42" s="9">
        <f>B!G22</f>
        <v>3221</v>
      </c>
      <c r="H42" s="10">
        <f>B!H22</f>
        <v>5117</v>
      </c>
      <c r="I42" s="9">
        <f>B!I22</f>
        <v>52199</v>
      </c>
      <c r="J42" s="9">
        <f>B!J22</f>
        <v>-136758</v>
      </c>
      <c r="K42" s="9">
        <f>B!K22</f>
        <v>153290</v>
      </c>
      <c r="L42" s="9">
        <f>B!L22</f>
        <v>37527</v>
      </c>
      <c r="M42" s="9">
        <f>B!M22</f>
        <v>-13778</v>
      </c>
      <c r="N42" s="9">
        <f>B!N22</f>
        <v>15583</v>
      </c>
      <c r="O42" s="9">
        <f>B!O22</f>
        <v>64798</v>
      </c>
      <c r="P42" s="12">
        <f>B!P22</f>
        <v>-7827</v>
      </c>
      <c r="Q42" s="12">
        <f>B!Q22</f>
        <v>453979</v>
      </c>
      <c r="R42" s="40"/>
      <c r="S42" s="35"/>
      <c r="T42" s="35"/>
      <c r="U42" s="35"/>
      <c r="V42" s="35"/>
    </row>
    <row r="43" spans="1:22" ht="12" customHeight="1">
      <c r="A43" s="7"/>
      <c r="B43" s="8" t="s">
        <v>28</v>
      </c>
      <c r="C43" s="9">
        <f>B!B23</f>
        <v>238390</v>
      </c>
      <c r="D43" s="9">
        <f>B!C23</f>
        <v>598262</v>
      </c>
      <c r="E43" s="9">
        <f>B!D23</f>
        <v>635720</v>
      </c>
      <c r="F43" s="9">
        <f>B!E23+B!F23</f>
        <v>898640</v>
      </c>
      <c r="G43" s="9">
        <f>B!G23</f>
        <v>550609</v>
      </c>
      <c r="H43" s="10">
        <f>B!H23</f>
        <v>149968</v>
      </c>
      <c r="I43" s="9">
        <f>B!I23</f>
        <v>755587</v>
      </c>
      <c r="J43" s="9">
        <f>B!J23</f>
        <v>248147</v>
      </c>
      <c r="K43" s="9">
        <f>B!K23</f>
        <v>1210848</v>
      </c>
      <c r="L43" s="9">
        <f>B!L23</f>
        <v>716413</v>
      </c>
      <c r="M43" s="9">
        <f>B!M23</f>
        <v>313352</v>
      </c>
      <c r="N43" s="9">
        <f>B!N23</f>
        <v>174565</v>
      </c>
      <c r="O43" s="9">
        <f>B!O23</f>
        <v>960008</v>
      </c>
      <c r="P43" s="12">
        <f>B!P23</f>
        <v>29668</v>
      </c>
      <c r="Q43" s="12">
        <f>B!Q23</f>
        <v>7480177</v>
      </c>
      <c r="R43" s="40"/>
      <c r="S43" s="35"/>
      <c r="T43" s="35"/>
      <c r="U43" s="35"/>
      <c r="V43" s="35"/>
    </row>
    <row r="44" spans="1:22" ht="12" customHeight="1">
      <c r="A44" s="5"/>
      <c r="B44" s="8" t="s">
        <v>74</v>
      </c>
      <c r="C44" s="9">
        <f>B!B24</f>
        <v>54131</v>
      </c>
      <c r="D44" s="9">
        <f>B!C24</f>
        <v>38688</v>
      </c>
      <c r="E44" s="9">
        <f>B!D24</f>
        <v>25265</v>
      </c>
      <c r="F44" s="9">
        <f>B!E24+B!F24</f>
        <v>5248</v>
      </c>
      <c r="G44" s="9">
        <f>B!G24</f>
        <v>1758</v>
      </c>
      <c r="H44" s="10">
        <f>B!H24</f>
        <v>31610</v>
      </c>
      <c r="I44" s="9">
        <f>B!I24</f>
        <v>21555</v>
      </c>
      <c r="J44" s="9">
        <f>B!J24</f>
        <v>80028</v>
      </c>
      <c r="K44" s="9">
        <f>B!K24</f>
        <v>91943</v>
      </c>
      <c r="L44" s="9">
        <f>B!L24</f>
        <v>54607</v>
      </c>
      <c r="M44" s="9">
        <f>B!M24</f>
        <v>18051</v>
      </c>
      <c r="N44" s="9">
        <f>B!N24</f>
        <v>2459</v>
      </c>
      <c r="O44" s="9">
        <f>B!O24</f>
        <v>229486</v>
      </c>
      <c r="P44" s="12">
        <f>B!P24</f>
        <v>0</v>
      </c>
      <c r="Q44" s="12">
        <f>B!Q24</f>
        <v>654829</v>
      </c>
      <c r="R44" s="40"/>
      <c r="S44" s="35"/>
      <c r="T44" s="35"/>
      <c r="U44" s="35"/>
      <c r="V44" s="35"/>
    </row>
    <row r="45" spans="1:22" ht="12" customHeight="1">
      <c r="A45" s="7"/>
      <c r="B45" s="16" t="s">
        <v>75</v>
      </c>
      <c r="C45" s="17">
        <f>B!B25</f>
        <v>185497</v>
      </c>
      <c r="D45" s="17">
        <f>B!C25</f>
        <v>153602</v>
      </c>
      <c r="E45" s="17">
        <f>B!D25</f>
        <v>100131</v>
      </c>
      <c r="F45" s="17">
        <f>B!E25+B!F25</f>
        <v>129259</v>
      </c>
      <c r="G45" s="17">
        <f>B!G25</f>
        <v>38914</v>
      </c>
      <c r="H45" s="18">
        <f>B!H25</f>
        <v>230754</v>
      </c>
      <c r="I45" s="17">
        <f>B!I25</f>
        <v>155130</v>
      </c>
      <c r="J45" s="17">
        <f>B!J25</f>
        <v>481874</v>
      </c>
      <c r="K45" s="17">
        <f>B!K25</f>
        <v>627007</v>
      </c>
      <c r="L45" s="17">
        <f>B!L25</f>
        <v>203339</v>
      </c>
      <c r="M45" s="17">
        <f>B!M25</f>
        <v>158887</v>
      </c>
      <c r="N45" s="17">
        <f>B!N25</f>
        <v>86269</v>
      </c>
      <c r="O45" s="17">
        <f>B!O25</f>
        <v>780201</v>
      </c>
      <c r="P45" s="19">
        <f>B!P25</f>
        <v>12793</v>
      </c>
      <c r="Q45" s="19">
        <f>B!Q25</f>
        <v>3343657</v>
      </c>
      <c r="R45" s="40"/>
      <c r="S45" s="35"/>
      <c r="T45" s="35"/>
      <c r="U45" s="35"/>
      <c r="V45" s="35"/>
    </row>
    <row r="46" spans="1:22" ht="12" customHeight="1">
      <c r="A46" s="7"/>
      <c r="B46" s="8" t="s">
        <v>29</v>
      </c>
      <c r="C46" s="9">
        <f>B!B26</f>
        <v>43388</v>
      </c>
      <c r="D46" s="9">
        <f>B!C26</f>
        <v>160330</v>
      </c>
      <c r="E46" s="9">
        <f>B!D26</f>
        <v>72518</v>
      </c>
      <c r="F46" s="9">
        <f>B!E26+B!F26</f>
        <v>115269</v>
      </c>
      <c r="G46" s="9">
        <f>B!G26</f>
        <v>104915</v>
      </c>
      <c r="H46" s="10">
        <f>B!H26</f>
        <v>204372</v>
      </c>
      <c r="I46" s="9">
        <f>B!I26</f>
        <v>50613</v>
      </c>
      <c r="J46" s="9">
        <f>B!J26</f>
        <v>64049</v>
      </c>
      <c r="K46" s="9">
        <f>B!K26</f>
        <v>220286</v>
      </c>
      <c r="L46" s="9">
        <f>B!L26</f>
        <v>161990</v>
      </c>
      <c r="M46" s="9">
        <f>B!M26</f>
        <v>44428</v>
      </c>
      <c r="N46" s="9">
        <f>B!N26</f>
        <v>87571</v>
      </c>
      <c r="O46" s="9">
        <f>B!O26</f>
        <v>434951</v>
      </c>
      <c r="P46" s="12">
        <f>B!P26</f>
        <v>-38036</v>
      </c>
      <c r="Q46" s="12">
        <f>B!Q26</f>
        <v>1726645</v>
      </c>
      <c r="R46" s="40"/>
      <c r="S46" s="35"/>
      <c r="T46" s="35"/>
      <c r="U46" s="35"/>
      <c r="V46" s="35"/>
    </row>
    <row r="47" spans="1:22" ht="12" customHeight="1">
      <c r="A47" s="7"/>
      <c r="B47" s="8" t="s">
        <v>30</v>
      </c>
      <c r="C47" s="9">
        <f>B!B27</f>
        <v>6371</v>
      </c>
      <c r="D47" s="9">
        <f>B!C27</f>
        <v>690</v>
      </c>
      <c r="E47" s="9">
        <f>B!D27</f>
        <v>-2649</v>
      </c>
      <c r="F47" s="9">
        <f>B!E27+B!F27</f>
        <v>-6440</v>
      </c>
      <c r="G47" s="9">
        <f>B!G27</f>
        <v>-66</v>
      </c>
      <c r="H47" s="10">
        <f>B!H27</f>
        <v>8178</v>
      </c>
      <c r="I47" s="9">
        <f>B!I27</f>
        <v>52099</v>
      </c>
      <c r="J47" s="9">
        <f>B!J27</f>
        <v>-11598</v>
      </c>
      <c r="K47" s="9">
        <f>B!K27</f>
        <v>-8800</v>
      </c>
      <c r="L47" s="9">
        <f>B!L27</f>
        <v>2966</v>
      </c>
      <c r="M47" s="9">
        <f>B!M27</f>
        <v>7045</v>
      </c>
      <c r="N47" s="9">
        <f>B!N27</f>
        <v>3119</v>
      </c>
      <c r="O47" s="9">
        <f>B!O27</f>
        <v>7157</v>
      </c>
      <c r="P47" s="12">
        <f>B!P27</f>
        <v>187843</v>
      </c>
      <c r="Q47" s="12">
        <f>B!Q27</f>
        <v>245914</v>
      </c>
      <c r="R47" s="40"/>
      <c r="S47" s="38"/>
      <c r="T47" s="38"/>
      <c r="U47" s="38"/>
      <c r="V47" s="35"/>
    </row>
    <row r="48" spans="1:22" ht="12" customHeight="1">
      <c r="A48" s="7"/>
      <c r="B48" s="8" t="s">
        <v>31</v>
      </c>
      <c r="C48" s="9">
        <f>B!B28</f>
        <v>38906</v>
      </c>
      <c r="D48" s="9">
        <f>B!C28</f>
        <v>151108</v>
      </c>
      <c r="E48" s="9">
        <f>B!D28</f>
        <v>25184</v>
      </c>
      <c r="F48" s="9">
        <f>B!E28+B!F28</f>
        <v>36827</v>
      </c>
      <c r="G48" s="9">
        <f>B!G28</f>
        <v>10747</v>
      </c>
      <c r="H48" s="10">
        <f>B!H28</f>
        <v>27468</v>
      </c>
      <c r="I48" s="9">
        <f>B!I28</f>
        <v>147034</v>
      </c>
      <c r="J48" s="9">
        <f>B!J28</f>
        <v>-24528</v>
      </c>
      <c r="K48" s="9">
        <f>B!K28</f>
        <v>108334</v>
      </c>
      <c r="L48" s="9">
        <f>B!L28</f>
        <v>25714</v>
      </c>
      <c r="M48" s="9">
        <f>B!M28</f>
        <v>1015</v>
      </c>
      <c r="N48" s="9">
        <f>B!N28</f>
        <v>6683</v>
      </c>
      <c r="O48" s="9">
        <f>B!O28</f>
        <v>76506</v>
      </c>
      <c r="P48" s="12">
        <f>B!P28</f>
        <v>503149</v>
      </c>
      <c r="Q48" s="12">
        <f>B!Q28</f>
        <v>1134148</v>
      </c>
      <c r="R48" s="40"/>
      <c r="S48" s="35"/>
      <c r="T48" s="35"/>
      <c r="U48" s="35"/>
      <c r="V48" s="35"/>
    </row>
    <row r="49" spans="1:22" ht="12" customHeight="1" thickBot="1">
      <c r="A49" s="5"/>
      <c r="B49" s="6" t="s">
        <v>32</v>
      </c>
      <c r="C49" s="9">
        <f>B!B31</f>
        <v>39271</v>
      </c>
      <c r="D49" s="9">
        <f>B!C31</f>
        <v>446015</v>
      </c>
      <c r="E49" s="9">
        <f>B!D31</f>
        <v>-139234</v>
      </c>
      <c r="F49" s="9">
        <f>B!E31+B!F31</f>
        <v>-244813</v>
      </c>
      <c r="G49" s="9">
        <f>B!G31</f>
        <v>-180202</v>
      </c>
      <c r="H49" s="10">
        <f>B!H31</f>
        <v>566726</v>
      </c>
      <c r="I49" s="9">
        <f>B!I31</f>
        <v>-351537</v>
      </c>
      <c r="J49" s="9">
        <f>B!J31</f>
        <v>-551776</v>
      </c>
      <c r="K49" s="9">
        <f>B!K31</f>
        <v>15124</v>
      </c>
      <c r="L49" s="9">
        <f>B!L31</f>
        <v>140673</v>
      </c>
      <c r="M49" s="9">
        <f>B!M31</f>
        <v>-86825</v>
      </c>
      <c r="N49" s="9">
        <f>B!N31</f>
        <v>-8000</v>
      </c>
      <c r="O49" s="10">
        <f>B!O31</f>
        <v>641680</v>
      </c>
      <c r="P49" s="10">
        <f>B!P31</f>
        <v>1074362</v>
      </c>
      <c r="Q49" s="9">
        <f>B!Q31</f>
        <v>1361464</v>
      </c>
      <c r="R49" s="40"/>
      <c r="S49" s="35"/>
      <c r="T49" s="35"/>
      <c r="U49" s="35"/>
      <c r="V49" s="35"/>
    </row>
    <row r="50" spans="1:22" ht="12" customHeight="1" thickBot="1" thickTop="1">
      <c r="A50" s="27"/>
      <c r="B50" s="28" t="s">
        <v>35</v>
      </c>
      <c r="C50" s="22">
        <f aca="true" t="shared" si="1" ref="C50:Q50">SUM(C35:C49)</f>
        <v>1971534</v>
      </c>
      <c r="D50" s="22">
        <f t="shared" si="1"/>
        <v>4238880</v>
      </c>
      <c r="E50" s="22">
        <f t="shared" si="1"/>
        <v>1706105</v>
      </c>
      <c r="F50" s="22">
        <f t="shared" si="1"/>
        <v>1849990</v>
      </c>
      <c r="G50" s="22">
        <f t="shared" si="1"/>
        <v>541316</v>
      </c>
      <c r="H50" s="22">
        <f t="shared" si="1"/>
        <v>1895546</v>
      </c>
      <c r="I50" s="22">
        <f t="shared" si="1"/>
        <v>1904917</v>
      </c>
      <c r="J50" s="22">
        <f t="shared" si="1"/>
        <v>984300</v>
      </c>
      <c r="K50" s="22">
        <f t="shared" si="1"/>
        <v>4909383</v>
      </c>
      <c r="L50" s="22">
        <f t="shared" si="1"/>
        <v>2475250</v>
      </c>
      <c r="M50" s="22">
        <f t="shared" si="1"/>
        <v>845988</v>
      </c>
      <c r="N50" s="22">
        <f t="shared" si="1"/>
        <v>583078</v>
      </c>
      <c r="O50" s="22">
        <f t="shared" si="1"/>
        <v>5422440</v>
      </c>
      <c r="P50" s="22">
        <f t="shared" si="1"/>
        <v>1883372</v>
      </c>
      <c r="Q50" s="22">
        <f t="shared" si="1"/>
        <v>31212099</v>
      </c>
      <c r="R50" s="40"/>
      <c r="S50" s="35"/>
      <c r="T50" s="35"/>
      <c r="U50" s="35"/>
      <c r="V50" s="35"/>
    </row>
    <row r="51" spans="1:43" ht="1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4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9.75" customHeight="1">
      <c r="A52" s="76" t="s">
        <v>36</v>
      </c>
      <c r="B52" s="71"/>
      <c r="C52" s="77"/>
      <c r="D52" s="77"/>
      <c r="E52" s="77"/>
      <c r="F52" s="77"/>
      <c r="G52" s="77"/>
      <c r="H52" s="78"/>
      <c r="I52" s="71" t="s">
        <v>47</v>
      </c>
      <c r="J52" s="78"/>
      <c r="K52" s="78"/>
      <c r="L52" s="78"/>
      <c r="M52" s="78"/>
      <c r="N52" s="78"/>
      <c r="O52" s="78"/>
      <c r="P52" s="78"/>
      <c r="Q52" s="79"/>
      <c r="R52" s="4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 ht="9.75" customHeight="1">
      <c r="A53" s="76" t="s">
        <v>38</v>
      </c>
      <c r="B53" s="71"/>
      <c r="C53" s="77"/>
      <c r="D53" s="77"/>
      <c r="E53" s="77"/>
      <c r="F53" s="77"/>
      <c r="G53" s="77"/>
      <c r="H53" s="78"/>
      <c r="I53" s="71" t="s">
        <v>37</v>
      </c>
      <c r="J53" s="77"/>
      <c r="K53" s="77"/>
      <c r="L53" s="77"/>
      <c r="M53" s="77"/>
      <c r="N53" s="77"/>
      <c r="O53" s="77"/>
      <c r="P53" s="77"/>
      <c r="Q53" s="80"/>
      <c r="R53" s="4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ht="9.75" customHeight="1">
      <c r="A54" s="76" t="s">
        <v>71</v>
      </c>
      <c r="B54" s="71"/>
      <c r="C54" s="77"/>
      <c r="D54" s="77"/>
      <c r="E54" s="77"/>
      <c r="F54" s="77"/>
      <c r="G54" s="77"/>
      <c r="H54" s="78"/>
      <c r="I54" s="71" t="s">
        <v>39</v>
      </c>
      <c r="J54" s="77"/>
      <c r="K54" s="77"/>
      <c r="L54" s="77"/>
      <c r="M54" s="77"/>
      <c r="N54" s="77"/>
      <c r="O54" s="77"/>
      <c r="P54" s="77"/>
      <c r="Q54" s="80"/>
      <c r="R54" s="4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9.75" customHeight="1">
      <c r="A55" s="76" t="s">
        <v>72</v>
      </c>
      <c r="B55" s="71"/>
      <c r="C55" s="77"/>
      <c r="D55" s="77"/>
      <c r="E55" s="77"/>
      <c r="F55" s="77"/>
      <c r="G55" s="77"/>
      <c r="H55" s="78"/>
      <c r="I55" s="71" t="s">
        <v>40</v>
      </c>
      <c r="J55" s="77"/>
      <c r="K55" s="77"/>
      <c r="L55" s="77"/>
      <c r="M55" s="77"/>
      <c r="N55" s="77"/>
      <c r="O55" s="77"/>
      <c r="P55" s="77"/>
      <c r="Q55" s="80"/>
      <c r="R55" s="4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9.75" customHeight="1">
      <c r="A56" s="76" t="s">
        <v>41</v>
      </c>
      <c r="B56" s="71"/>
      <c r="C56" s="78"/>
      <c r="D56" s="78"/>
      <c r="E56" s="78"/>
      <c r="F56" s="78"/>
      <c r="G56" s="78"/>
      <c r="H56" s="78"/>
      <c r="I56" s="71" t="s">
        <v>42</v>
      </c>
      <c r="J56" s="78"/>
      <c r="K56" s="77"/>
      <c r="L56" s="77"/>
      <c r="M56" s="78"/>
      <c r="N56" s="78"/>
      <c r="O56" s="77"/>
      <c r="P56" s="77"/>
      <c r="Q56" s="80"/>
      <c r="R56" s="4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ht="9.75" customHeight="1">
      <c r="A57" s="76" t="s">
        <v>43</v>
      </c>
      <c r="B57" s="71"/>
      <c r="C57" s="78"/>
      <c r="D57" s="78"/>
      <c r="E57" s="78"/>
      <c r="F57" s="78"/>
      <c r="G57" s="78"/>
      <c r="H57" s="78"/>
      <c r="I57" s="71" t="s">
        <v>44</v>
      </c>
      <c r="J57" s="78"/>
      <c r="K57" s="77"/>
      <c r="L57" s="77"/>
      <c r="M57" s="78"/>
      <c r="N57" s="78"/>
      <c r="O57" s="77"/>
      <c r="P57" s="77"/>
      <c r="Q57" s="80"/>
      <c r="R57" s="4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ht="9.75" customHeight="1">
      <c r="A58" s="76" t="s">
        <v>45</v>
      </c>
      <c r="B58" s="71"/>
      <c r="C58" s="78"/>
      <c r="D58" s="78"/>
      <c r="E58" s="78"/>
      <c r="F58" s="78"/>
      <c r="G58" s="78"/>
      <c r="H58" s="78"/>
      <c r="I58" s="71" t="s">
        <v>46</v>
      </c>
      <c r="J58" s="78"/>
      <c r="K58" s="77"/>
      <c r="L58" s="77"/>
      <c r="M58" s="78"/>
      <c r="N58" s="78"/>
      <c r="O58" s="77"/>
      <c r="P58" s="77"/>
      <c r="Q58" s="80"/>
      <c r="R58" s="4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ht="15" customHeight="1" thickBot="1">
      <c r="A59" s="81" t="s">
        <v>48</v>
      </c>
      <c r="B59" s="82"/>
      <c r="C59" s="82"/>
      <c r="D59" s="82"/>
      <c r="E59" s="82"/>
      <c r="F59" s="82"/>
      <c r="G59" s="82"/>
      <c r="H59" s="82"/>
      <c r="I59" s="83"/>
      <c r="J59" s="82"/>
      <c r="K59" s="84"/>
      <c r="L59" s="84"/>
      <c r="M59" s="82"/>
      <c r="N59" s="82"/>
      <c r="O59" s="84"/>
      <c r="P59" s="84"/>
      <c r="Q59" s="85"/>
      <c r="R59" s="4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ht="9.75" customHeight="1">
      <c r="A60" s="40"/>
      <c r="B60" s="40"/>
      <c r="C60" s="40"/>
      <c r="D60" s="40"/>
      <c r="E60" s="40"/>
      <c r="F60" s="40"/>
      <c r="G60" s="40"/>
      <c r="H60" s="40"/>
      <c r="I60" s="40"/>
      <c r="J60" s="72"/>
      <c r="K60" s="72"/>
      <c r="L60" s="72"/>
      <c r="M60" s="72"/>
      <c r="N60" s="40"/>
      <c r="O60" s="40"/>
      <c r="P60" s="40"/>
      <c r="Q60" s="40"/>
      <c r="R60" s="40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3" ht="9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3" ht="9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3" ht="9" customHeight="1">
      <c r="A63" s="39"/>
      <c r="B63" s="39"/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 ht="9" customHeight="1">
      <c r="A64" s="39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3" ht="9" customHeight="1">
      <c r="A65" s="39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22" ht="9" customHeight="1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9"/>
      <c r="S66" s="35"/>
      <c r="T66" s="35"/>
      <c r="U66" s="35"/>
      <c r="V66" s="35"/>
    </row>
    <row r="67" spans="1:22" ht="9" customHeight="1">
      <c r="A67" s="3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9"/>
      <c r="S67" s="35"/>
      <c r="T67" s="35"/>
      <c r="U67" s="35"/>
      <c r="V67" s="35"/>
    </row>
    <row r="68" spans="1:22" ht="9" customHeight="1">
      <c r="A68" s="3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9"/>
      <c r="S68" s="35"/>
      <c r="T68" s="35"/>
      <c r="U68" s="35"/>
      <c r="V68" s="35"/>
    </row>
    <row r="69" spans="1:22" ht="9" customHeight="1">
      <c r="A69" s="3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9"/>
      <c r="S69" s="35"/>
      <c r="T69" s="35"/>
      <c r="U69" s="35"/>
      <c r="V69" s="35"/>
    </row>
    <row r="70" spans="1:22" ht="9" customHeight="1">
      <c r="A70" s="3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9"/>
      <c r="S70" s="35"/>
      <c r="T70" s="35"/>
      <c r="U70" s="35"/>
      <c r="V70" s="35"/>
    </row>
    <row r="71" spans="1:3" ht="9" customHeight="1">
      <c r="A71" s="2"/>
      <c r="B71" s="2"/>
      <c r="C71" s="3"/>
    </row>
    <row r="72" spans="1:3" ht="11.25">
      <c r="A72" s="2"/>
      <c r="B72" s="2"/>
      <c r="C72" s="3"/>
    </row>
    <row r="73" spans="1:4" ht="11.25">
      <c r="A73" s="2"/>
      <c r="B73" s="3"/>
      <c r="C73" s="3"/>
      <c r="D73" s="3"/>
    </row>
    <row r="74" spans="1:4" ht="11.25">
      <c r="A74" s="2"/>
      <c r="B74" s="3"/>
      <c r="C74" s="3"/>
      <c r="D74" s="3"/>
    </row>
    <row r="75" spans="1:4" ht="11.25">
      <c r="A75" s="2"/>
      <c r="B75" s="3"/>
      <c r="C75" s="3"/>
      <c r="D75" s="3"/>
    </row>
    <row r="76" spans="2:4" ht="11.25">
      <c r="B76" s="3"/>
      <c r="C76" s="3"/>
      <c r="D76" s="3"/>
    </row>
    <row r="77" spans="2:4" ht="11.25">
      <c r="B77" s="3"/>
      <c r="C77" s="3"/>
      <c r="D77" s="3"/>
    </row>
    <row r="81" spans="1:17" ht="9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9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9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</sheetData>
  <printOptions/>
  <pageMargins left="0.65" right="0.6" top="0.75" bottom="0.5" header="0.5" footer="0.5"/>
  <pageSetup horizontalDpi="600" verticalDpi="600" orientation="landscape" scale="78" r:id="rId1"/>
  <rowBreaks count="1" manualBreakCount="1"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35" sqref="A35"/>
    </sheetView>
  </sheetViews>
  <sheetFormatPr defaultColWidth="9.796875" defaultRowHeight="8.25"/>
  <cols>
    <col min="1" max="1" width="18.796875" style="1" customWidth="1"/>
    <col min="2" max="17" width="12.796875" style="1" customWidth="1"/>
    <col min="18" max="16384" width="9.796875" style="1" customWidth="1"/>
  </cols>
  <sheetData>
    <row r="1" spans="1:17" ht="8.25">
      <c r="A1" s="1" t="s">
        <v>49</v>
      </c>
      <c r="B1">
        <v>85502</v>
      </c>
      <c r="C1">
        <v>408601</v>
      </c>
      <c r="D1">
        <v>4251</v>
      </c>
      <c r="E1">
        <v>29512</v>
      </c>
      <c r="F1">
        <v>3301</v>
      </c>
      <c r="G1">
        <v>0</v>
      </c>
      <c r="H1">
        <v>177028</v>
      </c>
      <c r="I1">
        <v>145132</v>
      </c>
      <c r="J1">
        <v>247074</v>
      </c>
      <c r="K1">
        <v>434107</v>
      </c>
      <c r="L1">
        <v>14573</v>
      </c>
      <c r="M1">
        <v>5390</v>
      </c>
      <c r="N1">
        <v>0</v>
      </c>
      <c r="O1">
        <v>17248</v>
      </c>
      <c r="P1">
        <v>-10305</v>
      </c>
      <c r="Q1">
        <v>1561414</v>
      </c>
    </row>
    <row r="2" spans="1:17" ht="8.25">
      <c r="A2" s="1" t="s">
        <v>50</v>
      </c>
      <c r="B2">
        <v>686</v>
      </c>
      <c r="C2">
        <v>142475</v>
      </c>
      <c r="D2">
        <v>202</v>
      </c>
      <c r="E2">
        <v>6973</v>
      </c>
      <c r="F2">
        <v>0</v>
      </c>
      <c r="G2">
        <v>0</v>
      </c>
      <c r="H2">
        <v>31601</v>
      </c>
      <c r="I2">
        <v>20308</v>
      </c>
      <c r="J2">
        <v>37825</v>
      </c>
      <c r="K2">
        <v>14467</v>
      </c>
      <c r="L2">
        <v>27194</v>
      </c>
      <c r="M2">
        <v>2784</v>
      </c>
      <c r="N2">
        <v>0</v>
      </c>
      <c r="O2">
        <v>-10148</v>
      </c>
      <c r="P2">
        <v>17</v>
      </c>
      <c r="Q2">
        <v>274385</v>
      </c>
    </row>
    <row r="3" spans="1:17" ht="8.25">
      <c r="A3" s="1" t="s">
        <v>76</v>
      </c>
      <c r="B3">
        <v>-21530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-1555</v>
      </c>
      <c r="J3">
        <v>0</v>
      </c>
      <c r="K3">
        <v>0</v>
      </c>
      <c r="L3">
        <v>0</v>
      </c>
      <c r="M3">
        <v>0</v>
      </c>
      <c r="N3">
        <v>0</v>
      </c>
      <c r="O3">
        <v>-46641</v>
      </c>
      <c r="P3">
        <v>0</v>
      </c>
      <c r="Q3">
        <v>-69726</v>
      </c>
    </row>
    <row r="4" spans="1:17" ht="8.25">
      <c r="A4" s="1" t="s">
        <v>77</v>
      </c>
      <c r="B4">
        <v>483283</v>
      </c>
      <c r="C4">
        <v>258384</v>
      </c>
      <c r="D4">
        <v>-30</v>
      </c>
      <c r="E4">
        <v>20680</v>
      </c>
      <c r="F4">
        <v>50</v>
      </c>
      <c r="G4">
        <v>42</v>
      </c>
      <c r="H4">
        <v>250272</v>
      </c>
      <c r="I4">
        <v>45677</v>
      </c>
      <c r="J4">
        <v>200807</v>
      </c>
      <c r="K4">
        <v>235452</v>
      </c>
      <c r="L4">
        <v>5111</v>
      </c>
      <c r="M4">
        <v>12916</v>
      </c>
      <c r="N4">
        <v>0</v>
      </c>
      <c r="O4">
        <v>423538</v>
      </c>
      <c r="P4">
        <v>-9743</v>
      </c>
      <c r="Q4">
        <v>1926439</v>
      </c>
    </row>
    <row r="5" spans="1:17" ht="8.25">
      <c r="A5" s="1" t="s">
        <v>51</v>
      </c>
      <c r="B5">
        <v>237978</v>
      </c>
      <c r="C5">
        <v>297748</v>
      </c>
      <c r="D5">
        <v>11883</v>
      </c>
      <c r="E5">
        <v>5821</v>
      </c>
      <c r="F5">
        <v>0</v>
      </c>
      <c r="G5">
        <v>-4057</v>
      </c>
      <c r="H5">
        <v>173789</v>
      </c>
      <c r="I5">
        <v>148113</v>
      </c>
      <c r="J5">
        <v>99783</v>
      </c>
      <c r="K5">
        <v>201712</v>
      </c>
      <c r="L5">
        <v>3916</v>
      </c>
      <c r="M5">
        <v>5173</v>
      </c>
      <c r="N5">
        <v>3677</v>
      </c>
      <c r="O5">
        <v>409164</v>
      </c>
      <c r="P5">
        <v>-15718</v>
      </c>
      <c r="Q5">
        <v>1578982</v>
      </c>
    </row>
    <row r="6" spans="1:17" ht="8.25">
      <c r="A6" s="1" t="s">
        <v>52</v>
      </c>
      <c r="B6">
        <v>-2833</v>
      </c>
      <c r="C6">
        <v>193797</v>
      </c>
      <c r="D6">
        <v>3992</v>
      </c>
      <c r="E6">
        <v>14148</v>
      </c>
      <c r="F6">
        <v>-1895</v>
      </c>
      <c r="G6">
        <v>0</v>
      </c>
      <c r="H6">
        <v>49105</v>
      </c>
      <c r="I6">
        <v>52199</v>
      </c>
      <c r="J6">
        <v>-111391</v>
      </c>
      <c r="K6">
        <v>162606</v>
      </c>
      <c r="L6">
        <v>9935</v>
      </c>
      <c r="M6">
        <v>10897</v>
      </c>
      <c r="N6">
        <v>0</v>
      </c>
      <c r="O6">
        <v>83310</v>
      </c>
      <c r="P6">
        <v>-2606</v>
      </c>
      <c r="Q6">
        <v>461263</v>
      </c>
    </row>
    <row r="7" spans="1:17" ht="8.25">
      <c r="A7" s="1" t="s">
        <v>53</v>
      </c>
      <c r="B7">
        <v>238390</v>
      </c>
      <c r="C7">
        <v>323049</v>
      </c>
      <c r="D7">
        <v>21880</v>
      </c>
      <c r="E7">
        <v>5450</v>
      </c>
      <c r="F7">
        <v>4492</v>
      </c>
      <c r="G7">
        <v>2371</v>
      </c>
      <c r="H7">
        <v>113045</v>
      </c>
      <c r="I7">
        <v>755587</v>
      </c>
      <c r="J7">
        <v>151122</v>
      </c>
      <c r="K7">
        <v>321513</v>
      </c>
      <c r="L7">
        <v>11849</v>
      </c>
      <c r="M7">
        <v>4666</v>
      </c>
      <c r="N7">
        <v>15006</v>
      </c>
      <c r="O7">
        <v>879442</v>
      </c>
      <c r="P7">
        <v>6835</v>
      </c>
      <c r="Q7">
        <v>2854697</v>
      </c>
    </row>
    <row r="8" spans="1:17" ht="8.25">
      <c r="A8" s="1" t="s">
        <v>54</v>
      </c>
      <c r="B8">
        <v>54131</v>
      </c>
      <c r="C8">
        <v>25493</v>
      </c>
      <c r="D8">
        <v>0</v>
      </c>
      <c r="E8">
        <v>0</v>
      </c>
      <c r="F8">
        <v>0</v>
      </c>
      <c r="G8">
        <v>0</v>
      </c>
      <c r="H8">
        <v>30853</v>
      </c>
      <c r="I8">
        <v>21555</v>
      </c>
      <c r="J8">
        <v>60923</v>
      </c>
      <c r="K8">
        <v>34608</v>
      </c>
      <c r="L8">
        <v>4394</v>
      </c>
      <c r="M8">
        <v>0</v>
      </c>
      <c r="N8">
        <v>0</v>
      </c>
      <c r="O8">
        <v>229167</v>
      </c>
      <c r="P8">
        <v>0</v>
      </c>
      <c r="Q8">
        <v>461124</v>
      </c>
    </row>
    <row r="9" spans="1:17" ht="8.25">
      <c r="A9" s="1" t="s">
        <v>55</v>
      </c>
      <c r="B9">
        <v>185497</v>
      </c>
      <c r="C9">
        <v>75931</v>
      </c>
      <c r="D9">
        <v>-61</v>
      </c>
      <c r="E9">
        <v>-51</v>
      </c>
      <c r="F9">
        <v>0</v>
      </c>
      <c r="G9">
        <v>-61</v>
      </c>
      <c r="H9">
        <v>219716</v>
      </c>
      <c r="I9">
        <v>155130</v>
      </c>
      <c r="J9">
        <v>208867</v>
      </c>
      <c r="K9">
        <v>337215</v>
      </c>
      <c r="L9">
        <v>24608</v>
      </c>
      <c r="M9">
        <v>1113</v>
      </c>
      <c r="N9">
        <v>2535</v>
      </c>
      <c r="O9">
        <v>755941</v>
      </c>
      <c r="P9">
        <v>3945</v>
      </c>
      <c r="Q9">
        <v>1970325</v>
      </c>
    </row>
    <row r="10" spans="1:17" ht="8.25">
      <c r="A10" s="1" t="s">
        <v>78</v>
      </c>
      <c r="B10">
        <v>43388</v>
      </c>
      <c r="C10">
        <v>130256</v>
      </c>
      <c r="D10">
        <v>11093</v>
      </c>
      <c r="E10">
        <v>6489</v>
      </c>
      <c r="F10">
        <v>-93</v>
      </c>
      <c r="G10">
        <v>9753</v>
      </c>
      <c r="H10">
        <v>132197</v>
      </c>
      <c r="I10">
        <v>50613</v>
      </c>
      <c r="J10">
        <v>200761</v>
      </c>
      <c r="K10">
        <v>105552</v>
      </c>
      <c r="L10">
        <v>6562</v>
      </c>
      <c r="M10">
        <v>9149</v>
      </c>
      <c r="N10">
        <v>6056</v>
      </c>
      <c r="O10">
        <v>135611</v>
      </c>
      <c r="P10">
        <v>20603</v>
      </c>
      <c r="Q10">
        <v>867991</v>
      </c>
    </row>
    <row r="11" spans="1:17" ht="8.25">
      <c r="A11" s="1" t="s">
        <v>56</v>
      </c>
      <c r="B11">
        <v>6371</v>
      </c>
      <c r="C11">
        <v>1431</v>
      </c>
      <c r="D11">
        <v>-81</v>
      </c>
      <c r="E11">
        <v>-5</v>
      </c>
      <c r="F11">
        <v>0</v>
      </c>
      <c r="G11">
        <v>0</v>
      </c>
      <c r="H11">
        <v>92</v>
      </c>
      <c r="I11">
        <v>52099</v>
      </c>
      <c r="J11">
        <v>-7804</v>
      </c>
      <c r="K11">
        <v>886</v>
      </c>
      <c r="L11">
        <v>1123</v>
      </c>
      <c r="M11">
        <v>6924</v>
      </c>
      <c r="N11">
        <v>0</v>
      </c>
      <c r="O11">
        <v>-22698</v>
      </c>
      <c r="P11">
        <v>1504</v>
      </c>
      <c r="Q11">
        <v>39841</v>
      </c>
    </row>
    <row r="12" spans="1:17" ht="8.25">
      <c r="A12" s="1" t="s">
        <v>57</v>
      </c>
      <c r="B12">
        <v>38906</v>
      </c>
      <c r="C12">
        <v>61061</v>
      </c>
      <c r="D12">
        <v>-1040</v>
      </c>
      <c r="E12">
        <v>166</v>
      </c>
      <c r="F12">
        <v>3719</v>
      </c>
      <c r="G12">
        <v>0</v>
      </c>
      <c r="H12">
        <v>14354</v>
      </c>
      <c r="I12">
        <v>147034</v>
      </c>
      <c r="J12">
        <v>43857</v>
      </c>
      <c r="K12">
        <v>79603</v>
      </c>
      <c r="L12">
        <v>163</v>
      </c>
      <c r="M12">
        <v>599</v>
      </c>
      <c r="N12">
        <v>3349</v>
      </c>
      <c r="O12">
        <v>65762</v>
      </c>
      <c r="P12">
        <v>35019</v>
      </c>
      <c r="Q12">
        <v>492553</v>
      </c>
    </row>
    <row r="13" spans="1:17" ht="8.25">
      <c r="A13" s="1" t="s">
        <v>58</v>
      </c>
      <c r="B13">
        <v>265801</v>
      </c>
      <c r="C13">
        <v>562788</v>
      </c>
      <c r="D13">
        <v>22903</v>
      </c>
      <c r="E13">
        <v>26024</v>
      </c>
      <c r="F13">
        <v>-3252</v>
      </c>
      <c r="G13">
        <v>16</v>
      </c>
      <c r="H13">
        <v>234203</v>
      </c>
      <c r="I13">
        <v>468136</v>
      </c>
      <c r="J13">
        <v>418489</v>
      </c>
      <c r="K13">
        <v>430608</v>
      </c>
      <c r="L13">
        <v>64813</v>
      </c>
      <c r="M13">
        <v>57386</v>
      </c>
      <c r="N13">
        <v>7007</v>
      </c>
      <c r="O13">
        <v>357246</v>
      </c>
      <c r="P13">
        <v>-34153</v>
      </c>
      <c r="Q13">
        <v>2878015</v>
      </c>
    </row>
    <row r="14" spans="1:17" ht="8.25">
      <c r="A14" s="1" t="s">
        <v>59</v>
      </c>
      <c r="B14">
        <v>316693</v>
      </c>
      <c r="C14">
        <v>311577</v>
      </c>
      <c r="D14">
        <v>1460</v>
      </c>
      <c r="E14">
        <v>24420</v>
      </c>
      <c r="F14">
        <v>27</v>
      </c>
      <c r="G14">
        <v>175</v>
      </c>
      <c r="H14">
        <v>23713</v>
      </c>
      <c r="I14">
        <v>196426</v>
      </c>
      <c r="J14">
        <v>161895</v>
      </c>
      <c r="K14">
        <v>260880</v>
      </c>
      <c r="L14">
        <v>13881</v>
      </c>
      <c r="M14">
        <v>2072</v>
      </c>
      <c r="N14">
        <v>-111</v>
      </c>
      <c r="O14">
        <v>692122</v>
      </c>
      <c r="P14">
        <v>8134</v>
      </c>
      <c r="Q14">
        <v>2013363</v>
      </c>
    </row>
    <row r="15" spans="1:17" ht="8.25">
      <c r="A15" s="1" t="s">
        <v>8</v>
      </c>
      <c r="B15">
        <v>39271</v>
      </c>
      <c r="C15">
        <v>617464</v>
      </c>
      <c r="D15">
        <v>-1094</v>
      </c>
      <c r="E15">
        <v>19394</v>
      </c>
      <c r="F15">
        <v>-35465</v>
      </c>
      <c r="G15">
        <v>-5860</v>
      </c>
      <c r="H15">
        <v>174689</v>
      </c>
      <c r="I15">
        <v>-351537</v>
      </c>
      <c r="J15">
        <v>75405</v>
      </c>
      <c r="K15">
        <v>416846</v>
      </c>
      <c r="L15">
        <v>50599</v>
      </c>
      <c r="M15">
        <v>104590</v>
      </c>
      <c r="N15">
        <v>941</v>
      </c>
      <c r="O15">
        <v>-571695</v>
      </c>
      <c r="P15">
        <v>162159</v>
      </c>
      <c r="Q15">
        <v>695707</v>
      </c>
    </row>
    <row r="16" spans="1:17" ht="8.25">
      <c r="A16" s="1" t="s">
        <v>16</v>
      </c>
      <c r="B16">
        <v>1971534</v>
      </c>
      <c r="C16">
        <v>3410055</v>
      </c>
      <c r="D16">
        <v>75358</v>
      </c>
      <c r="E16">
        <v>159021</v>
      </c>
      <c r="F16">
        <v>-29116</v>
      </c>
      <c r="G16">
        <v>2379</v>
      </c>
      <c r="H16">
        <v>1624657</v>
      </c>
      <c r="I16">
        <v>1904917</v>
      </c>
      <c r="J16">
        <v>1787613</v>
      </c>
      <c r="K16">
        <v>3036055</v>
      </c>
      <c r="L16">
        <v>238721</v>
      </c>
      <c r="M16">
        <v>223659</v>
      </c>
      <c r="N16">
        <v>38460</v>
      </c>
      <c r="O16">
        <v>3397369</v>
      </c>
      <c r="P16">
        <v>165691</v>
      </c>
      <c r="Q16">
        <v>18006373</v>
      </c>
    </row>
    <row r="17" spans="1:17" ht="8.25">
      <c r="A17" s="1" t="s">
        <v>49</v>
      </c>
      <c r="B17">
        <v>85502</v>
      </c>
      <c r="C17">
        <v>387535</v>
      </c>
      <c r="D17">
        <v>11780</v>
      </c>
      <c r="E17">
        <v>85427</v>
      </c>
      <c r="F17">
        <v>5490</v>
      </c>
      <c r="G17">
        <v>4261</v>
      </c>
      <c r="H17">
        <v>19795</v>
      </c>
      <c r="I17">
        <v>145132</v>
      </c>
      <c r="J17">
        <v>247159</v>
      </c>
      <c r="K17">
        <v>553578</v>
      </c>
      <c r="L17">
        <v>199938</v>
      </c>
      <c r="M17">
        <v>75969</v>
      </c>
      <c r="N17">
        <v>37455</v>
      </c>
      <c r="O17">
        <v>101862</v>
      </c>
      <c r="P17">
        <v>-12341</v>
      </c>
      <c r="Q17">
        <v>1948542</v>
      </c>
    </row>
    <row r="18" spans="1:17" ht="8.25">
      <c r="A18" s="1" t="s">
        <v>50</v>
      </c>
      <c r="B18">
        <v>686</v>
      </c>
      <c r="C18">
        <v>158417</v>
      </c>
      <c r="D18">
        <v>-1240</v>
      </c>
      <c r="E18">
        <v>14744</v>
      </c>
      <c r="F18">
        <v>3240</v>
      </c>
      <c r="G18">
        <v>-765</v>
      </c>
      <c r="H18">
        <v>-37166</v>
      </c>
      <c r="I18">
        <v>20308</v>
      </c>
      <c r="J18">
        <v>-13263</v>
      </c>
      <c r="K18">
        <v>-4297</v>
      </c>
      <c r="L18">
        <v>38197</v>
      </c>
      <c r="M18">
        <v>3086</v>
      </c>
      <c r="N18">
        <v>13235</v>
      </c>
      <c r="O18">
        <v>3526</v>
      </c>
      <c r="P18">
        <v>17</v>
      </c>
      <c r="Q18">
        <v>198726</v>
      </c>
    </row>
    <row r="19" spans="1:17" ht="8.25">
      <c r="A19" s="1" t="s">
        <v>76</v>
      </c>
      <c r="B19">
        <v>-21530</v>
      </c>
      <c r="C19">
        <v>-47339</v>
      </c>
      <c r="D19">
        <v>-1479</v>
      </c>
      <c r="E19">
        <v>-9972</v>
      </c>
      <c r="F19">
        <v>0</v>
      </c>
      <c r="G19">
        <v>-2075</v>
      </c>
      <c r="H19">
        <v>-3</v>
      </c>
      <c r="I19">
        <v>-1555</v>
      </c>
      <c r="J19">
        <v>-29279</v>
      </c>
      <c r="K19">
        <v>-37296</v>
      </c>
      <c r="L19">
        <v>-29205</v>
      </c>
      <c r="M19">
        <v>-10075</v>
      </c>
      <c r="N19">
        <v>-3741</v>
      </c>
      <c r="O19">
        <v>-49128</v>
      </c>
      <c r="P19">
        <v>0</v>
      </c>
      <c r="Q19">
        <v>-242677</v>
      </c>
    </row>
    <row r="20" spans="1:17" ht="8.25">
      <c r="A20" s="1" t="s">
        <v>77</v>
      </c>
      <c r="B20">
        <v>483283</v>
      </c>
      <c r="C20">
        <v>317369</v>
      </c>
      <c r="D20">
        <v>147885</v>
      </c>
      <c r="E20">
        <v>148044</v>
      </c>
      <c r="F20">
        <v>-8973</v>
      </c>
      <c r="G20">
        <v>-18628</v>
      </c>
      <c r="H20">
        <v>282009</v>
      </c>
      <c r="I20">
        <v>45677</v>
      </c>
      <c r="J20">
        <v>161822</v>
      </c>
      <c r="K20">
        <v>349318</v>
      </c>
      <c r="L20">
        <v>96753</v>
      </c>
      <c r="M20">
        <v>23560</v>
      </c>
      <c r="N20">
        <v>35269</v>
      </c>
      <c r="O20">
        <v>465714</v>
      </c>
      <c r="P20">
        <v>76780</v>
      </c>
      <c r="Q20">
        <v>2605882</v>
      </c>
    </row>
    <row r="21" spans="1:17" ht="8.25">
      <c r="A21" s="1" t="s">
        <v>51</v>
      </c>
      <c r="B21">
        <v>237978</v>
      </c>
      <c r="C21">
        <v>389641</v>
      </c>
      <c r="D21">
        <v>313817</v>
      </c>
      <c r="E21">
        <v>236766</v>
      </c>
      <c r="F21">
        <v>17724</v>
      </c>
      <c r="G21">
        <v>-23447</v>
      </c>
      <c r="H21">
        <v>188355</v>
      </c>
      <c r="I21">
        <v>148113</v>
      </c>
      <c r="J21">
        <v>16669</v>
      </c>
      <c r="K21">
        <v>287233</v>
      </c>
      <c r="L21">
        <v>153271</v>
      </c>
      <c r="M21">
        <v>69849</v>
      </c>
      <c r="N21">
        <v>5679</v>
      </c>
      <c r="O21">
        <v>434809</v>
      </c>
      <c r="P21">
        <v>20515</v>
      </c>
      <c r="Q21">
        <v>2496972</v>
      </c>
    </row>
    <row r="22" spans="1:17" ht="8.25">
      <c r="A22" s="1" t="s">
        <v>52</v>
      </c>
      <c r="B22">
        <v>-2833</v>
      </c>
      <c r="C22">
        <v>231532</v>
      </c>
      <c r="D22">
        <v>28148</v>
      </c>
      <c r="E22">
        <v>29131</v>
      </c>
      <c r="F22">
        <v>-5370</v>
      </c>
      <c r="G22">
        <v>3221</v>
      </c>
      <c r="H22">
        <v>5117</v>
      </c>
      <c r="I22">
        <v>52199</v>
      </c>
      <c r="J22">
        <v>-136758</v>
      </c>
      <c r="K22">
        <v>153290</v>
      </c>
      <c r="L22">
        <v>37527</v>
      </c>
      <c r="M22">
        <v>-13778</v>
      </c>
      <c r="N22">
        <v>15583</v>
      </c>
      <c r="O22">
        <v>64798</v>
      </c>
      <c r="P22">
        <v>-7827</v>
      </c>
      <c r="Q22">
        <v>453979</v>
      </c>
    </row>
    <row r="23" spans="1:17" ht="8.25">
      <c r="A23" s="1" t="s">
        <v>53</v>
      </c>
      <c r="B23">
        <v>238390</v>
      </c>
      <c r="C23">
        <v>598262</v>
      </c>
      <c r="D23">
        <v>635720</v>
      </c>
      <c r="E23">
        <v>709662</v>
      </c>
      <c r="F23">
        <v>188978</v>
      </c>
      <c r="G23">
        <v>550609</v>
      </c>
      <c r="H23">
        <v>149968</v>
      </c>
      <c r="I23">
        <v>755587</v>
      </c>
      <c r="J23">
        <v>248147</v>
      </c>
      <c r="K23">
        <v>1210848</v>
      </c>
      <c r="L23">
        <v>716413</v>
      </c>
      <c r="M23">
        <v>313352</v>
      </c>
      <c r="N23">
        <v>174565</v>
      </c>
      <c r="O23">
        <v>960008</v>
      </c>
      <c r="P23">
        <v>29668</v>
      </c>
      <c r="Q23">
        <v>7480177</v>
      </c>
    </row>
    <row r="24" spans="1:17" ht="8.25">
      <c r="A24" s="1" t="s">
        <v>54</v>
      </c>
      <c r="B24">
        <v>54131</v>
      </c>
      <c r="C24">
        <v>38688</v>
      </c>
      <c r="D24">
        <v>25265</v>
      </c>
      <c r="E24">
        <v>4110</v>
      </c>
      <c r="F24">
        <v>1138</v>
      </c>
      <c r="G24">
        <v>1758</v>
      </c>
      <c r="H24">
        <v>31610</v>
      </c>
      <c r="I24">
        <v>21555</v>
      </c>
      <c r="J24">
        <v>80028</v>
      </c>
      <c r="K24">
        <v>91943</v>
      </c>
      <c r="L24">
        <v>54607</v>
      </c>
      <c r="M24">
        <v>18051</v>
      </c>
      <c r="N24">
        <v>2459</v>
      </c>
      <c r="O24">
        <v>229486</v>
      </c>
      <c r="P24">
        <v>0</v>
      </c>
      <c r="Q24">
        <v>654829</v>
      </c>
    </row>
    <row r="25" spans="1:17" ht="8.25">
      <c r="A25" s="1" t="s">
        <v>55</v>
      </c>
      <c r="B25">
        <v>185497</v>
      </c>
      <c r="C25">
        <v>153602</v>
      </c>
      <c r="D25">
        <v>100131</v>
      </c>
      <c r="E25">
        <v>107089</v>
      </c>
      <c r="F25">
        <v>22170</v>
      </c>
      <c r="G25">
        <v>38914</v>
      </c>
      <c r="H25">
        <v>230754</v>
      </c>
      <c r="I25">
        <v>155130</v>
      </c>
      <c r="J25">
        <v>481874</v>
      </c>
      <c r="K25">
        <v>627007</v>
      </c>
      <c r="L25">
        <v>203339</v>
      </c>
      <c r="M25">
        <v>158887</v>
      </c>
      <c r="N25">
        <v>86269</v>
      </c>
      <c r="O25">
        <v>780201</v>
      </c>
      <c r="P25">
        <v>12793</v>
      </c>
      <c r="Q25">
        <v>3343657</v>
      </c>
    </row>
    <row r="26" spans="1:17" ht="8.25">
      <c r="A26" s="1" t="s">
        <v>78</v>
      </c>
      <c r="B26">
        <v>43388</v>
      </c>
      <c r="C26">
        <v>160330</v>
      </c>
      <c r="D26">
        <v>72518</v>
      </c>
      <c r="E26">
        <v>88621</v>
      </c>
      <c r="F26">
        <v>26648</v>
      </c>
      <c r="G26">
        <v>104915</v>
      </c>
      <c r="H26">
        <v>204372</v>
      </c>
      <c r="I26">
        <v>50613</v>
      </c>
      <c r="J26">
        <v>64049</v>
      </c>
      <c r="K26">
        <v>220286</v>
      </c>
      <c r="L26">
        <v>161990</v>
      </c>
      <c r="M26">
        <v>44428</v>
      </c>
      <c r="N26">
        <v>87571</v>
      </c>
      <c r="O26">
        <v>434951</v>
      </c>
      <c r="P26">
        <v>-38036</v>
      </c>
      <c r="Q26">
        <v>1726645</v>
      </c>
    </row>
    <row r="27" spans="1:17" ht="8.25">
      <c r="A27" s="1" t="s">
        <v>56</v>
      </c>
      <c r="B27">
        <v>6371</v>
      </c>
      <c r="C27">
        <v>690</v>
      </c>
      <c r="D27">
        <v>-2649</v>
      </c>
      <c r="E27">
        <v>-3464</v>
      </c>
      <c r="F27">
        <v>-2976</v>
      </c>
      <c r="G27">
        <v>-66</v>
      </c>
      <c r="H27">
        <v>8178</v>
      </c>
      <c r="I27">
        <v>52099</v>
      </c>
      <c r="J27">
        <v>-11598</v>
      </c>
      <c r="K27">
        <v>-8800</v>
      </c>
      <c r="L27">
        <v>2966</v>
      </c>
      <c r="M27">
        <v>7045</v>
      </c>
      <c r="N27">
        <v>3119</v>
      </c>
      <c r="O27">
        <v>7157</v>
      </c>
      <c r="P27">
        <v>187843</v>
      </c>
      <c r="Q27">
        <v>245914</v>
      </c>
    </row>
    <row r="28" spans="1:17" ht="8.25">
      <c r="A28" s="1" t="s">
        <v>57</v>
      </c>
      <c r="B28">
        <v>38906</v>
      </c>
      <c r="C28">
        <v>151108</v>
      </c>
      <c r="D28">
        <v>25184</v>
      </c>
      <c r="E28">
        <v>21592</v>
      </c>
      <c r="F28">
        <v>15235</v>
      </c>
      <c r="G28">
        <v>10747</v>
      </c>
      <c r="H28">
        <v>27468</v>
      </c>
      <c r="I28">
        <v>147034</v>
      </c>
      <c r="J28">
        <v>-24528</v>
      </c>
      <c r="K28">
        <v>108334</v>
      </c>
      <c r="L28">
        <v>25714</v>
      </c>
      <c r="M28">
        <v>1015</v>
      </c>
      <c r="N28">
        <v>6683</v>
      </c>
      <c r="O28">
        <v>76506</v>
      </c>
      <c r="P28">
        <v>503149</v>
      </c>
      <c r="Q28">
        <v>1134148</v>
      </c>
    </row>
    <row r="29" spans="1:17" ht="8.25">
      <c r="A29" s="1" t="s">
        <v>58</v>
      </c>
      <c r="B29">
        <v>265801</v>
      </c>
      <c r="C29">
        <v>824943</v>
      </c>
      <c r="D29">
        <v>187299</v>
      </c>
      <c r="E29">
        <v>86961</v>
      </c>
      <c r="F29">
        <v>8703</v>
      </c>
      <c r="G29">
        <v>12322</v>
      </c>
      <c r="H29">
        <v>171887</v>
      </c>
      <c r="I29">
        <v>468136</v>
      </c>
      <c r="J29">
        <v>346883</v>
      </c>
      <c r="K29">
        <v>889273</v>
      </c>
      <c r="L29">
        <v>376365</v>
      </c>
      <c r="M29">
        <v>119705</v>
      </c>
      <c r="N29">
        <v>34282</v>
      </c>
      <c r="O29">
        <v>509181</v>
      </c>
      <c r="P29">
        <v>-3368</v>
      </c>
      <c r="Q29">
        <v>4298373</v>
      </c>
    </row>
    <row r="30" spans="1:17" ht="8.25">
      <c r="A30" s="1" t="s">
        <v>59</v>
      </c>
      <c r="B30">
        <v>316693</v>
      </c>
      <c r="C30">
        <v>428087</v>
      </c>
      <c r="D30">
        <v>302960</v>
      </c>
      <c r="E30">
        <v>264624</v>
      </c>
      <c r="F30">
        <v>39461</v>
      </c>
      <c r="G30">
        <v>39752</v>
      </c>
      <c r="H30">
        <v>46476</v>
      </c>
      <c r="I30">
        <v>196426</v>
      </c>
      <c r="J30">
        <v>104871</v>
      </c>
      <c r="K30">
        <v>453542</v>
      </c>
      <c r="L30">
        <v>296702</v>
      </c>
      <c r="M30">
        <v>121719</v>
      </c>
      <c r="N30">
        <v>92650</v>
      </c>
      <c r="O30">
        <v>761689</v>
      </c>
      <c r="P30">
        <v>39817</v>
      </c>
      <c r="Q30">
        <v>3505468</v>
      </c>
    </row>
    <row r="31" spans="1:22" ht="12.75">
      <c r="A31" s="1" t="s">
        <v>8</v>
      </c>
      <c r="B31">
        <v>39271</v>
      </c>
      <c r="C31">
        <v>446015</v>
      </c>
      <c r="D31">
        <v>-139234</v>
      </c>
      <c r="E31">
        <v>-182381</v>
      </c>
      <c r="F31">
        <v>-62432</v>
      </c>
      <c r="G31">
        <v>-180202</v>
      </c>
      <c r="H31">
        <v>566726</v>
      </c>
      <c r="I31">
        <v>-351537</v>
      </c>
      <c r="J31">
        <v>-551776</v>
      </c>
      <c r="K31">
        <v>15124</v>
      </c>
      <c r="L31">
        <v>140673</v>
      </c>
      <c r="M31">
        <v>-86825</v>
      </c>
      <c r="N31">
        <v>-8000</v>
      </c>
      <c r="O31">
        <v>641680</v>
      </c>
      <c r="P31" s="32">
        <f>296883+777479</f>
        <v>1074362</v>
      </c>
      <c r="Q31" s="32">
        <f>583985+777479</f>
        <v>1361464</v>
      </c>
      <c r="S31" s="33" t="s">
        <v>80</v>
      </c>
      <c r="T31" s="33"/>
      <c r="U31" s="33"/>
      <c r="V31" s="33"/>
    </row>
    <row r="32" spans="1:22" ht="12.75">
      <c r="A32" s="1" t="s">
        <v>16</v>
      </c>
      <c r="B32">
        <v>1971534</v>
      </c>
      <c r="C32">
        <v>4238880</v>
      </c>
      <c r="D32">
        <v>1706105</v>
      </c>
      <c r="E32">
        <v>1600954</v>
      </c>
      <c r="F32">
        <v>249036</v>
      </c>
      <c r="G32">
        <v>541316</v>
      </c>
      <c r="H32">
        <v>1895546</v>
      </c>
      <c r="I32">
        <v>1904917</v>
      </c>
      <c r="J32">
        <v>984300</v>
      </c>
      <c r="K32">
        <v>4909383</v>
      </c>
      <c r="L32">
        <v>2475250</v>
      </c>
      <c r="M32">
        <v>845988</v>
      </c>
      <c r="N32">
        <v>583078</v>
      </c>
      <c r="O32">
        <v>5422440</v>
      </c>
      <c r="P32" s="32">
        <f>1105893+777479</f>
        <v>1883372</v>
      </c>
      <c r="Q32" s="32">
        <f>30434620+777479</f>
        <v>31212099</v>
      </c>
      <c r="S32" s="33" t="s">
        <v>81</v>
      </c>
      <c r="T32" s="33"/>
      <c r="U32" s="33"/>
      <c r="V32" s="33"/>
    </row>
    <row r="33" spans="19:22" ht="12.75">
      <c r="S33" s="33" t="s">
        <v>82</v>
      </c>
      <c r="T33" s="33"/>
      <c r="U33" s="33"/>
      <c r="V33" s="33"/>
    </row>
    <row r="34" spans="2:22" ht="12.75">
      <c r="B34" s="29"/>
      <c r="C34" s="29"/>
      <c r="D34" s="29"/>
      <c r="E34" s="29" t="s">
        <v>5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S34" s="33" t="s">
        <v>83</v>
      </c>
      <c r="T34" s="33"/>
      <c r="U34" s="33"/>
      <c r="V34" s="33"/>
    </row>
    <row r="35" spans="2:22" ht="12.75">
      <c r="B35" s="29" t="s">
        <v>60</v>
      </c>
      <c r="C35" s="29" t="s">
        <v>61</v>
      </c>
      <c r="D35" s="29" t="s">
        <v>62</v>
      </c>
      <c r="E35" s="29" t="s">
        <v>63</v>
      </c>
      <c r="F35" s="29" t="s">
        <v>64</v>
      </c>
      <c r="G35" s="29" t="s">
        <v>14</v>
      </c>
      <c r="H35" s="29" t="s">
        <v>65</v>
      </c>
      <c r="I35" s="29" t="s">
        <v>60</v>
      </c>
      <c r="J35" s="29" t="s">
        <v>66</v>
      </c>
      <c r="K35" s="29" t="s">
        <v>61</v>
      </c>
      <c r="L35" s="29" t="s">
        <v>62</v>
      </c>
      <c r="M35" s="29" t="s">
        <v>67</v>
      </c>
      <c r="N35" s="29" t="s">
        <v>14</v>
      </c>
      <c r="O35" s="29" t="s">
        <v>68</v>
      </c>
      <c r="P35" s="29" t="s">
        <v>8</v>
      </c>
      <c r="Q35" s="29" t="s">
        <v>16</v>
      </c>
      <c r="S35" s="33" t="s">
        <v>84</v>
      </c>
      <c r="T35" s="33"/>
      <c r="U35" s="33"/>
      <c r="V35" s="33"/>
    </row>
    <row r="36" spans="2:22" ht="12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S36" s="33" t="s">
        <v>85</v>
      </c>
      <c r="T36" s="33"/>
      <c r="U36" s="33"/>
      <c r="V36" s="33"/>
    </row>
    <row r="37" ht="12.75">
      <c r="A37" s="31" t="s">
        <v>79</v>
      </c>
    </row>
    <row r="38" spans="1:14" ht="18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2003-12-12T13:46:15Z</cp:lastPrinted>
  <dcterms:created xsi:type="dcterms:W3CDTF">2000-09-19T17:30:03Z</dcterms:created>
  <dcterms:modified xsi:type="dcterms:W3CDTF">2003-12-12T13:46:18Z</dcterms:modified>
  <cp:category/>
  <cp:version/>
  <cp:contentType/>
  <cp:contentStatus/>
</cp:coreProperties>
</file>