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7620" windowHeight="9120" tabRatio="799" activeTab="0"/>
  </bookViews>
  <sheets>
    <sheet name="FA21" sheetId="1" r:id="rId1"/>
  </sheets>
  <definedNames>
    <definedName name="\0">#REF!</definedName>
    <definedName name="\A">#REF!</definedName>
    <definedName name="\B">#REF!</definedName>
    <definedName name="\P">#REF!</definedName>
    <definedName name="\X">#REF!</definedName>
    <definedName name="\Z">#REF!</definedName>
    <definedName name="_533">#REF!</definedName>
    <definedName name="FA_21">'FA21'!$A$6:$O$81</definedName>
    <definedName name="FA_3">#REF!</definedName>
    <definedName name="FA_5">#REF!</definedName>
    <definedName name="FA_5A">'FA21'!$A$6:$O$81</definedName>
    <definedName name="FHWA">#REF!</definedName>
    <definedName name="GLADSTONE">#REF!</definedName>
    <definedName name="HF_1">'FA21'!$B$15:$G$73</definedName>
    <definedName name="HF_2">'FA21'!$H$15:$O$73</definedName>
    <definedName name="LETTERS">#REF!</definedName>
    <definedName name="LGF_1">#REF!</definedName>
    <definedName name="LOCAL">#REF!</definedName>
    <definedName name="_xlnm.Print_Area" localSheetId="0">'FA21'!$A$6:$O$82</definedName>
    <definedName name="RATIO">'FA21'!$B$15:$O$73</definedName>
    <definedName name="SF_1">#REF!</definedName>
    <definedName name="STATE">#REF!</definedName>
    <definedName name="TABLE">'FA21'!$A$6:$O$73</definedName>
    <definedName name="TIERNEY">#REF!</definedName>
  </definedNames>
  <calcPr fullCalcOnLoad="1"/>
</workbook>
</file>

<file path=xl/sharedStrings.xml><?xml version="1.0" encoding="utf-8"?>
<sst xmlns="http://schemas.openxmlformats.org/spreadsheetml/2006/main" count="133" uniqueCount="118">
  <si>
    <t>RECEIPTS</t>
  </si>
  <si>
    <t/>
  </si>
  <si>
    <t>OTHER</t>
  </si>
  <si>
    <t>PAYMENTS</t>
  </si>
  <si>
    <t>AND</t>
  </si>
  <si>
    <t>FEDERAL</t>
  </si>
  <si>
    <t>TOTAL</t>
  </si>
  <si>
    <t>RIGHT-</t>
  </si>
  <si>
    <t>OF-</t>
  </si>
  <si>
    <t>WAY</t>
  </si>
  <si>
    <t>(THOUSANDS  OF  DOLLARS)</t>
  </si>
  <si>
    <t>DISBURSEMENTS</t>
  </si>
  <si>
    <t>HIGHWAY TRUST FUND  2/</t>
  </si>
  <si>
    <t>CAPITAL OUTLAY</t>
  </si>
  <si>
    <t>HIGHWAY-</t>
  </si>
  <si>
    <t>APPROPRIATIONS</t>
  </si>
  <si>
    <t>ADMINISTRATION</t>
  </si>
  <si>
    <t>TO  STATE</t>
  </si>
  <si>
    <t>STATE</t>
  </si>
  <si>
    <t>USER</t>
  </si>
  <si>
    <t>MISCEL-</t>
  </si>
  <si>
    <t>FROM GENERAL</t>
  </si>
  <si>
    <t>ENGINEERING</t>
  </si>
  <si>
    <t>CONSTRUCTION</t>
  </si>
  <si>
    <t>MAINTENANCE</t>
  </si>
  <si>
    <t>AND  LOCAL</t>
  </si>
  <si>
    <t>REVENUE  3/</t>
  </si>
  <si>
    <t>LANEOUS  4/</t>
  </si>
  <si>
    <t>FUNDS</t>
  </si>
  <si>
    <t>IMPOSTS</t>
  </si>
  <si>
    <t>MISCELLANEOUS</t>
  </si>
  <si>
    <t>GOVERNMENTS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</si>
  <si>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</si>
  <si>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</si>
  <si>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</si>
  <si>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</si>
  <si>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</si>
  <si>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</si>
  <si>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</si>
  <si>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</si>
  <si>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 of 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</si>
  <si>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</si>
  <si>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</si>
  <si>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</si>
  <si>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</si>
  <si>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</si>
  <si>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</si>
  <si>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</si>
  <si>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</si>
  <si>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</si>
  <si>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</si>
  <si>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</si>
  <si>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</si>
  <si>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</si>
  <si>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</si>
  <si>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</si>
  <si>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</si>
  <si>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</si>
  <si>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</si>
  <si>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</si>
  <si>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>Nevada</t>
  </si>
  <si>
    <t>New  Hampshire</t>
  </si>
  <si>
    <t>New  Jersey</t>
  </si>
  <si>
    <t>New  Mexico</t>
  </si>
  <si>
    <t>New  York</t>
  </si>
  <si>
    <t>North  Carolina</t>
  </si>
  <si>
    <t>North  Dakota</t>
  </si>
  <si>
    <t>Ohio</t>
  </si>
  <si>
    <t>Oklahoma</t>
  </si>
  <si>
    <t>Oregon</t>
  </si>
  <si>
    <t>Pennsylvania</t>
  </si>
  <si>
    <t>Rhode  Island</t>
  </si>
  <si>
    <t>South  Carolina</t>
  </si>
  <si>
    <t>South  Dakota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</si>
  <si>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</si>
  <si>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</si>
  <si>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</si>
  <si>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</si>
  <si>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</si>
  <si>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</si>
  <si>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</si>
  <si>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</si>
  <si>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Wyoming</t>
  </si>
  <si>
    <t>Undistributed  5/</t>
  </si>
  <si>
    <t>U.S. Total</t>
  </si>
  <si>
    <t>American  Samoa</t>
  </si>
  <si>
    <t>Guam</t>
  </si>
  <si>
    <t>N.  Marianas</t>
  </si>
  <si>
    <t>Puerto  Rico</t>
  </si>
  <si>
    <t>Virgin  Islands</t>
  </si>
  <si>
    <t>Grand Total</t>
  </si>
  <si>
    <t xml:space="preserve">       1/  Receipts and expenditures are for the Federal fiscal year.  This table is the Federal equivalent </t>
  </si>
  <si>
    <t xml:space="preserve">Tables HF-10 and HDF for the full disposition of highway-user revenues.   </t>
  </si>
  <si>
    <t xml:space="preserve">of Table SF-21 for State Governments.  </t>
  </si>
  <si>
    <t xml:space="preserve">       4/  Grand Total represents interest income earned by the Highway Trust Fund.  Interest is attributed to</t>
  </si>
  <si>
    <t xml:space="preserve">       2/  Grand Total represents Highway Trust Fund receipts, less amounts used for mass transit.   The</t>
  </si>
  <si>
    <t xml:space="preserve">States based on the total amount each State received from the Highway Trust Fund.  </t>
  </si>
  <si>
    <t xml:space="preserve">total amount for each State represents Highway Trust Fund receipts used for highways in that State. </t>
  </si>
  <si>
    <t xml:space="preserve">       5/  Amounts shown are Federal receipts and disbursements for highways that are not attributable to</t>
  </si>
  <si>
    <t xml:space="preserve">The difference between receipts and expenditures is included in the Undistributed line.  </t>
  </si>
  <si>
    <t xml:space="preserve">a single State.  The difference between receipts and disbursements represents the net change in the </t>
  </si>
  <si>
    <t xml:space="preserve">       3/  Excludes highway-user revenues expended for mass transit or nonhighway purposes.  See</t>
  </si>
  <si>
    <t>Highway Trust Fund balance.</t>
  </si>
  <si>
    <t>TRUST FUNDS</t>
  </si>
  <si>
    <t>TERRITORIES HTF</t>
  </si>
  <si>
    <t>TERRITORIES GF</t>
  </si>
  <si>
    <t>TERRITORIES OTHER</t>
  </si>
  <si>
    <t xml:space="preserve">       1/  Receipts and expenditures are for the Federal fiscal year.  This</t>
  </si>
  <si>
    <t xml:space="preserve">table is a State by State breakout of the national totals shown on Table FA-5A.  </t>
  </si>
  <si>
    <t>TABLE  FA-21</t>
  </si>
  <si>
    <t>above amount to/from balances</t>
  </si>
  <si>
    <t>fe-10 hur</t>
  </si>
  <si>
    <t>hur above</t>
  </si>
  <si>
    <t>difference is mass transit</t>
  </si>
  <si>
    <t>FEDERAL  RECEIPTS  AND  DISBURSEMENTS  FOR  HIGHWAYS  -  2003  /1</t>
  </si>
  <si>
    <t>bal diff</t>
  </si>
  <si>
    <t>from fe-10</t>
  </si>
  <si>
    <t>JANUARY 2006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</si>
</sst>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;;;"/>
    <numFmt numFmtId="167" formatCode="0.0_)"/>
    <numFmt numFmtId="168" formatCode="#,##0.0_);\(#,##0.0\);&quot;-&quot;"/>
    <numFmt numFmtId="169" formatCode="#,##0_);\(#,##0\);&quot;-&quot;"/>
    <numFmt numFmtId="170" formatCode="#,##0.000_);\(#,##0.000\)"/>
    <numFmt numFmtId="171" formatCode="#,##0.0000_);\(#,##0.0000\)"/>
    <numFmt numFmtId="172" formatCode="#,##0.00000_);\(#,##0.00000\)"/>
    <numFmt numFmtId="173" formatCode="#,##0.000000_);\(#,##0.000000\)"/>
    <numFmt numFmtId="174" formatCode="#,##0.0000000_);\(#,##0.0000000\)"/>
    <numFmt numFmtId="175" formatCode="#,##0.00000000_);\(#,##0.00000000\)"/>
    <numFmt numFmtId="176" formatCode="#,##0.000000000_);\(#,##0.000000000\)"/>
    <numFmt numFmtId="177" formatCode="0.0"/>
    <numFmt numFmtId="178" formatCode="_(* #,##0.0_);_(* \(#,##0.0\);_(* &quot;-&quot;??_);_(@_)"/>
    <numFmt numFmtId="179" formatCode="_(* #,##0_);_(* \(#,##0\);_(* &quot;-&quot;??_);_(@_)"/>
    <numFmt numFmtId="180" formatCode="#,##0.0"/>
  </numFmts>
  <fonts count="10">
    <font>
      <sz val="5"/>
      <name val="P-AVGARD"/>
      <family val="0"/>
    </font>
    <font>
      <sz val="10"/>
      <name val="Arial"/>
      <family val="0"/>
    </font>
    <font>
      <sz val="8"/>
      <name val="Arial"/>
      <family val="2"/>
    </font>
    <font>
      <b/>
      <sz val="8"/>
      <color indexed="25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12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165" fontId="0" fillId="0" borderId="0" xfId="0" applyAlignment="1">
      <alignment/>
    </xf>
    <xf numFmtId="165" fontId="2" fillId="0" borderId="0" xfId="0" applyFont="1" applyAlignment="1">
      <alignment/>
    </xf>
    <xf numFmtId="165" fontId="4" fillId="0" borderId="0" xfId="0" applyFont="1" applyAlignment="1" applyProtection="1">
      <alignment/>
      <protection/>
    </xf>
    <xf numFmtId="165" fontId="4" fillId="0" borderId="1" xfId="0" applyFont="1" applyBorder="1" applyAlignment="1" applyProtection="1">
      <alignment vertical="center"/>
      <protection/>
    </xf>
    <xf numFmtId="165" fontId="4" fillId="0" borderId="2" xfId="0" applyFont="1" applyBorder="1" applyAlignment="1" applyProtection="1">
      <alignment horizontal="centerContinuous" vertical="center"/>
      <protection/>
    </xf>
    <xf numFmtId="165" fontId="4" fillId="0" borderId="3" xfId="0" applyFont="1" applyBorder="1" applyAlignment="1" applyProtection="1">
      <alignment horizontal="centerContinuous" vertical="center"/>
      <protection/>
    </xf>
    <xf numFmtId="165" fontId="4" fillId="0" borderId="4" xfId="0" applyFont="1" applyBorder="1" applyAlignment="1" applyProtection="1">
      <alignment horizontal="centerContinuous" vertical="center"/>
      <protection/>
    </xf>
    <xf numFmtId="165" fontId="4" fillId="0" borderId="5" xfId="0" applyFont="1" applyBorder="1" applyAlignment="1" applyProtection="1">
      <alignment horizontal="centerContinuous" vertical="center"/>
      <protection/>
    </xf>
    <xf numFmtId="165" fontId="4" fillId="0" borderId="0" xfId="0" applyFont="1" applyAlignment="1" applyProtection="1">
      <alignment horizontal="center" vertical="center"/>
      <protection/>
    </xf>
    <xf numFmtId="165" fontId="4" fillId="0" borderId="6" xfId="0" applyFont="1" applyBorder="1" applyAlignment="1" applyProtection="1">
      <alignment vertical="center"/>
      <protection/>
    </xf>
    <xf numFmtId="165" fontId="4" fillId="0" borderId="7" xfId="0" applyFont="1" applyBorder="1" applyAlignment="1" applyProtection="1">
      <alignment horizontal="centerContinuous" vertical="center"/>
      <protection/>
    </xf>
    <xf numFmtId="165" fontId="4" fillId="0" borderId="8" xfId="0" applyFont="1" applyBorder="1" applyAlignment="1" applyProtection="1">
      <alignment horizontal="centerContinuous" vertical="center"/>
      <protection/>
    </xf>
    <xf numFmtId="165" fontId="4" fillId="0" borderId="9" xfId="0" applyFont="1" applyBorder="1" applyAlignment="1" applyProtection="1">
      <alignment horizontal="centerContinuous" vertical="center"/>
      <protection/>
    </xf>
    <xf numFmtId="165" fontId="4" fillId="0" borderId="10" xfId="0" applyFont="1" applyBorder="1" applyAlignment="1" applyProtection="1">
      <alignment horizontal="centerContinuous" vertical="center"/>
      <protection/>
    </xf>
    <xf numFmtId="165" fontId="4" fillId="0" borderId="6" xfId="0" applyFont="1" applyBorder="1" applyAlignment="1" applyProtection="1">
      <alignment horizontal="centerContinuous" vertical="center"/>
      <protection/>
    </xf>
    <xf numFmtId="165" fontId="4" fillId="0" borderId="11" xfId="0" applyFont="1" applyBorder="1" applyAlignment="1" applyProtection="1">
      <alignment horizontal="centerContinuous" vertical="center"/>
      <protection/>
    </xf>
    <xf numFmtId="165" fontId="4" fillId="0" borderId="0" xfId="0" applyFont="1" applyAlignment="1" applyProtection="1">
      <alignment vertical="center"/>
      <protection/>
    </xf>
    <xf numFmtId="165" fontId="4" fillId="0" borderId="12" xfId="0" applyFont="1" applyBorder="1" applyAlignment="1" applyProtection="1">
      <alignment horizontal="centerContinuous" vertical="center"/>
      <protection/>
    </xf>
    <xf numFmtId="165" fontId="4" fillId="0" borderId="13" xfId="0" applyFont="1" applyBorder="1" applyAlignment="1" applyProtection="1">
      <alignment horizontal="centerContinuous" vertical="center"/>
      <protection/>
    </xf>
    <xf numFmtId="165" fontId="4" fillId="0" borderId="6" xfId="0" applyFont="1" applyBorder="1" applyAlignment="1" applyProtection="1">
      <alignment horizontal="center" vertical="center"/>
      <protection/>
    </xf>
    <xf numFmtId="165" fontId="4" fillId="0" borderId="14" xfId="0" applyFont="1" applyBorder="1" applyAlignment="1" applyProtection="1">
      <alignment vertical="center"/>
      <protection/>
    </xf>
    <xf numFmtId="165" fontId="4" fillId="0" borderId="14" xfId="0" applyFont="1" applyBorder="1" applyAlignment="1" applyProtection="1">
      <alignment horizontal="centerContinuous" vertical="center"/>
      <protection/>
    </xf>
    <xf numFmtId="165" fontId="4" fillId="0" borderId="15" xfId="0" applyFont="1" applyBorder="1" applyAlignment="1" applyProtection="1">
      <alignment horizontal="centerContinuous" vertical="center"/>
      <protection/>
    </xf>
    <xf numFmtId="165" fontId="4" fillId="0" borderId="16" xfId="0" applyFont="1" applyBorder="1" applyAlignment="1" applyProtection="1">
      <alignment horizontal="centerContinuous" vertical="center"/>
      <protection/>
    </xf>
    <xf numFmtId="165" fontId="4" fillId="0" borderId="17" xfId="0" applyFont="1" applyBorder="1" applyAlignment="1" applyProtection="1">
      <alignment horizontal="centerContinuous" vertical="center"/>
      <protection/>
    </xf>
    <xf numFmtId="165" fontId="4" fillId="0" borderId="18" xfId="0" applyFont="1" applyBorder="1" applyAlignment="1" applyProtection="1">
      <alignment horizontal="centerContinuous" vertical="center"/>
      <protection/>
    </xf>
    <xf numFmtId="165" fontId="4" fillId="0" borderId="19" xfId="0" applyFont="1" applyBorder="1" applyAlignment="1" applyProtection="1">
      <alignment horizontal="center" vertical="center"/>
      <protection/>
    </xf>
    <xf numFmtId="165" fontId="4" fillId="0" borderId="20" xfId="0" applyFont="1" applyBorder="1" applyAlignment="1" applyProtection="1">
      <alignment horizontal="center" vertical="center"/>
      <protection/>
    </xf>
    <xf numFmtId="165" fontId="4" fillId="0" borderId="0" xfId="0" applyFont="1" applyAlignment="1" applyProtection="1">
      <alignment horizontal="centerContinuous" vertical="center"/>
      <protection/>
    </xf>
    <xf numFmtId="165" fontId="4" fillId="0" borderId="21" xfId="0" applyFont="1" applyBorder="1" applyAlignment="1" applyProtection="1">
      <alignment vertical="center"/>
      <protection/>
    </xf>
    <xf numFmtId="165" fontId="4" fillId="0" borderId="11" xfId="0" applyFont="1" applyBorder="1" applyAlignment="1" applyProtection="1">
      <alignment vertical="center"/>
      <protection/>
    </xf>
    <xf numFmtId="165" fontId="4" fillId="0" borderId="9" xfId="0" applyFont="1" applyBorder="1" applyAlignment="1" applyProtection="1">
      <alignment vertical="center"/>
      <protection/>
    </xf>
    <xf numFmtId="165" fontId="4" fillId="0" borderId="22" xfId="0" applyFont="1" applyBorder="1" applyAlignment="1" applyProtection="1">
      <alignment horizontal="centerContinuous" vertical="center"/>
      <protection/>
    </xf>
    <xf numFmtId="165" fontId="4" fillId="0" borderId="20" xfId="0" applyFont="1" applyBorder="1" applyAlignment="1" applyProtection="1">
      <alignment vertical="center"/>
      <protection/>
    </xf>
    <xf numFmtId="165" fontId="4" fillId="0" borderId="11" xfId="0" applyFont="1" applyBorder="1" applyAlignment="1" applyProtection="1">
      <alignment horizontal="left"/>
      <protection/>
    </xf>
    <xf numFmtId="165" fontId="4" fillId="0" borderId="11" xfId="0" applyFont="1" applyBorder="1" applyAlignment="1" applyProtection="1">
      <alignment horizontal="left" vertical="center"/>
      <protection/>
    </xf>
    <xf numFmtId="165" fontId="8" fillId="0" borderId="0" xfId="0" applyFont="1" applyAlignment="1" applyProtection="1">
      <alignment/>
      <protection/>
    </xf>
    <xf numFmtId="165" fontId="7" fillId="0" borderId="0" xfId="0" applyFont="1" applyAlignment="1">
      <alignment/>
    </xf>
    <xf numFmtId="169" fontId="4" fillId="0" borderId="6" xfId="0" applyNumberFormat="1" applyFont="1" applyBorder="1" applyAlignment="1" applyProtection="1">
      <alignment horizontal="right" vertical="center"/>
      <protection/>
    </xf>
    <xf numFmtId="169" fontId="4" fillId="0" borderId="11" xfId="0" applyNumberFormat="1" applyFont="1" applyBorder="1" applyAlignment="1" applyProtection="1">
      <alignment horizontal="right" vertical="center"/>
      <protection/>
    </xf>
    <xf numFmtId="169" fontId="4" fillId="0" borderId="12" xfId="0" applyNumberFormat="1" applyFont="1" applyBorder="1" applyAlignment="1" applyProtection="1">
      <alignment horizontal="right" vertical="center"/>
      <protection/>
    </xf>
    <xf numFmtId="169" fontId="4" fillId="0" borderId="10" xfId="0" applyNumberFormat="1" applyFont="1" applyBorder="1" applyAlignment="1" applyProtection="1">
      <alignment horizontal="right" vertical="center"/>
      <protection/>
    </xf>
    <xf numFmtId="169" fontId="4" fillId="0" borderId="0" xfId="0" applyNumberFormat="1" applyFont="1" applyAlignment="1" applyProtection="1">
      <alignment horizontal="right" vertical="center"/>
      <protection/>
    </xf>
    <xf numFmtId="169" fontId="4" fillId="0" borderId="1" xfId="0" applyNumberFormat="1" applyFont="1" applyBorder="1" applyAlignment="1" applyProtection="1">
      <alignment horizontal="right" vertical="center"/>
      <protection/>
    </xf>
    <xf numFmtId="169" fontId="4" fillId="0" borderId="7" xfId="0" applyNumberFormat="1" applyFont="1" applyBorder="1" applyAlignment="1" applyProtection="1">
      <alignment horizontal="right" vertical="center"/>
      <protection/>
    </xf>
    <xf numFmtId="169" fontId="4" fillId="0" borderId="23" xfId="0" applyNumberFormat="1" applyFont="1" applyBorder="1" applyAlignment="1" applyProtection="1">
      <alignment horizontal="right" vertical="center"/>
      <protection/>
    </xf>
    <xf numFmtId="169" fontId="4" fillId="0" borderId="24" xfId="0" applyNumberFormat="1" applyFont="1" applyBorder="1" applyAlignment="1" applyProtection="1">
      <alignment horizontal="right" vertical="center"/>
      <protection/>
    </xf>
    <xf numFmtId="169" fontId="4" fillId="0" borderId="19" xfId="0" applyNumberFormat="1" applyFont="1" applyBorder="1" applyAlignment="1" applyProtection="1">
      <alignment horizontal="right" vertical="center"/>
      <protection/>
    </xf>
    <xf numFmtId="169" fontId="4" fillId="0" borderId="25" xfId="0" applyNumberFormat="1" applyFont="1" applyBorder="1" applyAlignment="1" applyProtection="1">
      <alignment horizontal="right" vertical="center"/>
      <protection/>
    </xf>
    <xf numFmtId="169" fontId="4" fillId="0" borderId="26" xfId="0" applyNumberFormat="1" applyFont="1" applyBorder="1" applyAlignment="1" applyProtection="1">
      <alignment horizontal="right" vertical="center"/>
      <protection/>
    </xf>
    <xf numFmtId="169" fontId="4" fillId="0" borderId="27" xfId="0" applyNumberFormat="1" applyFont="1" applyBorder="1" applyAlignment="1" applyProtection="1">
      <alignment horizontal="right" vertical="center"/>
      <protection/>
    </xf>
    <xf numFmtId="169" fontId="4" fillId="0" borderId="20" xfId="0" applyNumberFormat="1" applyFont="1" applyBorder="1" applyAlignment="1" applyProtection="1">
      <alignment horizontal="right" vertical="center"/>
      <protection/>
    </xf>
    <xf numFmtId="169" fontId="4" fillId="0" borderId="2" xfId="0" applyNumberFormat="1" applyFont="1" applyBorder="1" applyAlignment="1" applyProtection="1">
      <alignment horizontal="right" vertical="center"/>
      <protection/>
    </xf>
    <xf numFmtId="169" fontId="4" fillId="0" borderId="28" xfId="0" applyNumberFormat="1" applyFont="1" applyBorder="1" applyAlignment="1" applyProtection="1">
      <alignment horizontal="right" vertical="center"/>
      <protection/>
    </xf>
    <xf numFmtId="169" fontId="4" fillId="0" borderId="29" xfId="0" applyNumberFormat="1" applyFont="1" applyBorder="1" applyAlignment="1" applyProtection="1">
      <alignment horizontal="right" vertical="center"/>
      <protection/>
    </xf>
    <xf numFmtId="165" fontId="4" fillId="0" borderId="20" xfId="0" applyFont="1" applyBorder="1" applyAlignment="1" applyProtection="1">
      <alignment horizontal="right" vertical="center"/>
      <protection/>
    </xf>
    <xf numFmtId="165" fontId="4" fillId="0" borderId="0" xfId="0" applyFont="1" applyAlignment="1" applyProtection="1">
      <alignment horizontal="right" vertical="center"/>
      <protection/>
    </xf>
    <xf numFmtId="165" fontId="5" fillId="0" borderId="20" xfId="0" applyFont="1" applyBorder="1" applyAlignment="1" applyProtection="1">
      <alignment horizontal="right" vertical="center"/>
      <protection/>
    </xf>
    <xf numFmtId="165" fontId="4" fillId="0" borderId="30" xfId="0" applyFont="1" applyBorder="1" applyAlignment="1" applyProtection="1">
      <alignment horizontal="centerContinuous" vertical="center"/>
      <protection/>
    </xf>
    <xf numFmtId="165" fontId="4" fillId="2" borderId="20" xfId="0" applyFont="1" applyFill="1" applyBorder="1" applyAlignment="1" applyProtection="1">
      <alignment horizontal="right" vertical="center"/>
      <protection/>
    </xf>
    <xf numFmtId="49" fontId="4" fillId="2" borderId="20" xfId="0" applyNumberFormat="1" applyFont="1" applyFill="1" applyBorder="1" applyAlignment="1" applyProtection="1">
      <alignment horizontal="right" vertical="center"/>
      <protection/>
    </xf>
    <xf numFmtId="165" fontId="2" fillId="0" borderId="9" xfId="0" applyFont="1" applyBorder="1" applyAlignment="1">
      <alignment/>
    </xf>
    <xf numFmtId="169" fontId="4" fillId="0" borderId="13" xfId="0" applyNumberFormat="1" applyFont="1" applyBorder="1" applyAlignment="1" applyProtection="1">
      <alignment horizontal="center" vertical="center"/>
      <protection/>
    </xf>
    <xf numFmtId="169" fontId="4" fillId="0" borderId="31" xfId="0" applyNumberFormat="1" applyFont="1" applyBorder="1" applyAlignment="1" applyProtection="1">
      <alignment horizontal="center" vertical="center"/>
      <protection/>
    </xf>
    <xf numFmtId="169" fontId="4" fillId="0" borderId="32" xfId="0" applyNumberFormat="1" applyFont="1" applyBorder="1" applyAlignment="1" applyProtection="1">
      <alignment horizontal="center" vertical="center"/>
      <protection/>
    </xf>
    <xf numFmtId="169" fontId="4" fillId="0" borderId="33" xfId="0" applyNumberFormat="1" applyFont="1" applyBorder="1" applyAlignment="1" applyProtection="1">
      <alignment horizontal="center" vertical="center"/>
      <protection/>
    </xf>
    <xf numFmtId="169" fontId="4" fillId="0" borderId="6" xfId="0" applyNumberFormat="1" applyFont="1" applyBorder="1" applyAlignment="1" applyProtection="1">
      <alignment horizontal="center" vertical="center"/>
      <protection/>
    </xf>
    <xf numFmtId="169" fontId="4" fillId="0" borderId="11" xfId="0" applyNumberFormat="1" applyFont="1" applyBorder="1" applyAlignment="1" applyProtection="1">
      <alignment horizontal="center" vertical="center"/>
      <protection/>
    </xf>
    <xf numFmtId="169" fontId="4" fillId="0" borderId="10" xfId="0" applyNumberFormat="1" applyFont="1" applyBorder="1" applyAlignment="1" applyProtection="1">
      <alignment horizontal="center" vertical="center"/>
      <protection/>
    </xf>
    <xf numFmtId="169" fontId="4" fillId="0" borderId="24" xfId="0" applyNumberFormat="1" applyFont="1" applyBorder="1" applyAlignment="1" applyProtection="1">
      <alignment horizontal="center" vertical="center"/>
      <protection/>
    </xf>
    <xf numFmtId="169" fontId="4" fillId="0" borderId="1" xfId="0" applyNumberFormat="1" applyFont="1" applyBorder="1" applyAlignment="1" applyProtection="1">
      <alignment horizontal="center" vertical="center"/>
      <protection/>
    </xf>
    <xf numFmtId="169" fontId="4" fillId="0" borderId="7" xfId="0" applyNumberFormat="1" applyFont="1" applyBorder="1" applyAlignment="1" applyProtection="1">
      <alignment horizontal="center" vertical="center"/>
      <protection/>
    </xf>
    <xf numFmtId="165" fontId="3" fillId="3" borderId="0" xfId="0" applyFont="1" applyFill="1" applyAlignment="1" applyProtection="1">
      <alignment/>
      <protection/>
    </xf>
    <xf numFmtId="165" fontId="4" fillId="3" borderId="0" xfId="0" applyFont="1" applyFill="1" applyAlignment="1" applyProtection="1">
      <alignment/>
      <protection/>
    </xf>
    <xf numFmtId="165" fontId="6" fillId="3" borderId="0" xfId="0" applyFont="1" applyFill="1" applyAlignment="1" applyProtection="1">
      <alignment/>
      <protection/>
    </xf>
    <xf numFmtId="165" fontId="4" fillId="4" borderId="0" xfId="0" applyFont="1" applyFill="1" applyAlignment="1" applyProtection="1">
      <alignment/>
      <protection/>
    </xf>
    <xf numFmtId="165" fontId="9" fillId="4" borderId="0" xfId="0" applyFont="1" applyFill="1" applyAlignment="1" applyProtection="1">
      <alignment horizontal="centerContinuous"/>
      <protection/>
    </xf>
    <xf numFmtId="165" fontId="8" fillId="4" borderId="0" xfId="0" applyFont="1" applyFill="1" applyAlignment="1" applyProtection="1">
      <alignment horizontal="centerContinuous"/>
      <protection/>
    </xf>
    <xf numFmtId="164" fontId="4" fillId="4" borderId="0" xfId="0" applyNumberFormat="1" applyFont="1" applyFill="1" applyAlignment="1" applyProtection="1">
      <alignment horizontal="left"/>
      <protection/>
    </xf>
    <xf numFmtId="165" fontId="4" fillId="4" borderId="0" xfId="0" applyFont="1" applyFill="1" applyAlignment="1" applyProtection="1">
      <alignment horizontal="centerContinuous"/>
      <protection/>
    </xf>
    <xf numFmtId="165" fontId="4" fillId="4" borderId="0" xfId="0" applyFon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P99"/>
  <sheetViews>
    <sheetView tabSelected="1" defaultGridColor="0" zoomScale="87" zoomScaleNormal="87" colorId="22" workbookViewId="0" topLeftCell="A1">
      <selection activeCell="A1" sqref="A1"/>
    </sheetView>
  </sheetViews>
  <sheetFormatPr defaultColWidth="7" defaultRowHeight="12" customHeight="1"/>
  <cols>
    <col min="1" max="1" width="24.5" style="2" customWidth="1"/>
    <col min="2" max="3" width="19.75" style="2" customWidth="1"/>
    <col min="4" max="4" width="19" style="2" customWidth="1"/>
    <col min="5" max="5" width="27.5" style="2" customWidth="1"/>
    <col min="6" max="7" width="18.5" style="2" customWidth="1"/>
    <col min="8" max="8" width="15.5" style="2" customWidth="1"/>
    <col min="9" max="9" width="22.75" style="2" customWidth="1"/>
    <col min="10" max="10" width="24.5" style="2" customWidth="1"/>
    <col min="11" max="11" width="18.25" style="2" customWidth="1"/>
    <col min="12" max="12" width="24.5" style="2" customWidth="1"/>
    <col min="13" max="13" width="25.75" style="2" customWidth="1"/>
    <col min="14" max="14" width="24.5" style="2" customWidth="1"/>
    <col min="15" max="15" width="18.75" style="2" customWidth="1"/>
    <col min="16" max="16" width="18.5" style="2" customWidth="1"/>
    <col min="17" max="16384" width="7" style="2" customWidth="1"/>
  </cols>
  <sheetData>
    <row r="1" spans="1:16" s="1" customFormat="1" ht="12" customHeight="1">
      <c r="A1" s="72"/>
      <c r="B1" s="73"/>
      <c r="C1" s="73"/>
      <c r="D1" s="73"/>
      <c r="E1" s="73"/>
      <c r="F1" s="74"/>
      <c r="G1" s="73"/>
      <c r="H1" s="73"/>
      <c r="I1" s="73"/>
      <c r="J1" s="73"/>
      <c r="K1" s="75"/>
      <c r="L1" s="75"/>
      <c r="M1" s="75"/>
      <c r="N1" s="75"/>
      <c r="O1" s="75"/>
      <c r="P1" s="2"/>
    </row>
    <row r="2" spans="1:16" s="1" customFormat="1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2"/>
    </row>
    <row r="3" spans="1:16" s="1" customFormat="1" ht="12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"/>
    </row>
    <row r="4" spans="1:16" s="1" customFormat="1" ht="12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2"/>
    </row>
    <row r="5" spans="1:16" s="1" customFormat="1" ht="12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2"/>
    </row>
    <row r="6" spans="1:16" s="37" customFormat="1" ht="19.5" customHeight="1">
      <c r="A6" s="76" t="s">
        <v>114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36"/>
    </row>
    <row r="7" spans="1:16" s="1" customFormat="1" ht="12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2"/>
    </row>
    <row r="8" spans="1:16" s="1" customFormat="1" ht="12" customHeight="1">
      <c r="A8" s="78" t="s">
        <v>117</v>
      </c>
      <c r="B8" s="75"/>
      <c r="C8" s="79" t="s">
        <v>10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0" t="s">
        <v>109</v>
      </c>
      <c r="P8" s="2"/>
    </row>
    <row r="9" spans="1:16" s="1" customFormat="1" ht="12" customHeight="1">
      <c r="A9" s="3"/>
      <c r="B9" s="4" t="s">
        <v>0</v>
      </c>
      <c r="C9" s="5"/>
      <c r="D9" s="5"/>
      <c r="E9" s="5"/>
      <c r="F9" s="5"/>
      <c r="G9" s="5"/>
      <c r="H9" s="6" t="s">
        <v>11</v>
      </c>
      <c r="I9" s="5"/>
      <c r="J9" s="5"/>
      <c r="K9" s="5"/>
      <c r="L9" s="5"/>
      <c r="M9" s="5"/>
      <c r="N9" s="5"/>
      <c r="O9" s="7"/>
      <c r="P9" s="8" t="s">
        <v>1</v>
      </c>
    </row>
    <row r="10" spans="1:16" s="1" customFormat="1" ht="12" customHeight="1">
      <c r="A10" s="9"/>
      <c r="B10" s="4" t="s">
        <v>12</v>
      </c>
      <c r="C10" s="5"/>
      <c r="D10" s="5"/>
      <c r="E10" s="10" t="s">
        <v>1</v>
      </c>
      <c r="F10" s="10"/>
      <c r="G10" s="58"/>
      <c r="H10" s="11" t="s">
        <v>13</v>
      </c>
      <c r="I10" s="12"/>
      <c r="J10" s="12"/>
      <c r="K10" s="12"/>
      <c r="L10" s="13" t="s">
        <v>1</v>
      </c>
      <c r="M10" s="14"/>
      <c r="N10" s="15" t="s">
        <v>3</v>
      </c>
      <c r="O10" s="13" t="s">
        <v>1</v>
      </c>
      <c r="P10" s="16"/>
    </row>
    <row r="11" spans="1:16" s="1" customFormat="1" ht="12" customHeight="1">
      <c r="A11" s="9"/>
      <c r="B11" s="14" t="s">
        <v>14</v>
      </c>
      <c r="C11" s="15" t="s">
        <v>1</v>
      </c>
      <c r="D11" s="15" t="s">
        <v>1</v>
      </c>
      <c r="E11" s="15" t="s">
        <v>15</v>
      </c>
      <c r="F11" s="15" t="s">
        <v>2</v>
      </c>
      <c r="G11" s="17" t="s">
        <v>1</v>
      </c>
      <c r="H11" s="18" t="s">
        <v>7</v>
      </c>
      <c r="I11" s="14" t="s">
        <v>1</v>
      </c>
      <c r="J11" s="14"/>
      <c r="K11" s="15"/>
      <c r="L11" s="13"/>
      <c r="M11" s="14" t="s">
        <v>16</v>
      </c>
      <c r="N11" s="15" t="s">
        <v>17</v>
      </c>
      <c r="O11" s="13" t="s">
        <v>1</v>
      </c>
      <c r="P11" s="16"/>
    </row>
    <row r="12" spans="1:16" s="1" customFormat="1" ht="12" customHeight="1">
      <c r="A12" s="19" t="s">
        <v>18</v>
      </c>
      <c r="B12" s="14" t="s">
        <v>19</v>
      </c>
      <c r="C12" s="15" t="s">
        <v>20</v>
      </c>
      <c r="D12" s="15" t="s">
        <v>6</v>
      </c>
      <c r="E12" s="15" t="s">
        <v>21</v>
      </c>
      <c r="F12" s="15" t="s">
        <v>5</v>
      </c>
      <c r="G12" s="17" t="s">
        <v>6</v>
      </c>
      <c r="H12" s="18" t="s">
        <v>8</v>
      </c>
      <c r="I12" s="14" t="s">
        <v>22</v>
      </c>
      <c r="J12" s="14" t="s">
        <v>23</v>
      </c>
      <c r="K12" s="15" t="s">
        <v>6</v>
      </c>
      <c r="L12" s="13" t="s">
        <v>24</v>
      </c>
      <c r="M12" s="14" t="s">
        <v>4</v>
      </c>
      <c r="N12" s="15" t="s">
        <v>25</v>
      </c>
      <c r="O12" s="13" t="s">
        <v>6</v>
      </c>
      <c r="P12" s="16"/>
    </row>
    <row r="13" spans="1:16" s="1" customFormat="1" ht="12" customHeight="1">
      <c r="A13" s="9"/>
      <c r="B13" s="14" t="s">
        <v>26</v>
      </c>
      <c r="C13" s="15" t="s">
        <v>27</v>
      </c>
      <c r="D13" s="15" t="s">
        <v>1</v>
      </c>
      <c r="E13" s="15" t="s">
        <v>28</v>
      </c>
      <c r="F13" s="15" t="s">
        <v>29</v>
      </c>
      <c r="G13" s="17" t="s">
        <v>1</v>
      </c>
      <c r="H13" s="18" t="s">
        <v>9</v>
      </c>
      <c r="I13" s="14" t="s">
        <v>1</v>
      </c>
      <c r="J13" s="14"/>
      <c r="K13" s="15"/>
      <c r="L13" s="13"/>
      <c r="M13" s="14" t="s">
        <v>30</v>
      </c>
      <c r="N13" s="15" t="s">
        <v>31</v>
      </c>
      <c r="O13" s="13" t="s">
        <v>1</v>
      </c>
      <c r="P13" s="16"/>
    </row>
    <row r="14" spans="1:16" s="1" customFormat="1" ht="12" customHeight="1">
      <c r="A14" s="20"/>
      <c r="B14" s="21"/>
      <c r="C14" s="22"/>
      <c r="D14" s="22"/>
      <c r="E14" s="22"/>
      <c r="F14" s="22"/>
      <c r="G14" s="23"/>
      <c r="H14" s="24"/>
      <c r="I14" s="21"/>
      <c r="J14" s="21"/>
      <c r="K14" s="22"/>
      <c r="L14" s="25"/>
      <c r="M14" s="21"/>
      <c r="N14" s="22"/>
      <c r="O14" s="25"/>
      <c r="P14" s="16"/>
    </row>
    <row r="15" spans="1:16" s="1" customFormat="1" ht="12" customHeight="1">
      <c r="A15" s="9" t="s">
        <v>32</v>
      </c>
      <c r="B15" s="38">
        <v>651108.5630600002</v>
      </c>
      <c r="C15" s="38">
        <v>439.7</v>
      </c>
      <c r="D15" s="38">
        <v>651548.2630600001</v>
      </c>
      <c r="E15" s="38">
        <v>232180.27744</v>
      </c>
      <c r="F15" s="39">
        <v>881</v>
      </c>
      <c r="G15" s="40">
        <v>884609.5405000001</v>
      </c>
      <c r="H15" s="62">
        <v>0</v>
      </c>
      <c r="I15" s="66">
        <v>0</v>
      </c>
      <c r="J15" s="66">
        <v>0</v>
      </c>
      <c r="K15" s="67">
        <v>0</v>
      </c>
      <c r="L15" s="68">
        <v>0</v>
      </c>
      <c r="M15" s="38">
        <v>11859.497289999998</v>
      </c>
      <c r="N15" s="39">
        <v>946576.7432100002</v>
      </c>
      <c r="O15" s="41">
        <v>958436.2405000002</v>
      </c>
      <c r="P15" s="42"/>
    </row>
    <row r="16" spans="1:16" s="1" customFormat="1" ht="12" customHeight="1">
      <c r="A16" s="9" t="s">
        <v>33</v>
      </c>
      <c r="B16" s="38">
        <v>315050.34747</v>
      </c>
      <c r="C16" s="38">
        <v>212.7</v>
      </c>
      <c r="D16" s="38">
        <v>315263.04747</v>
      </c>
      <c r="E16" s="38">
        <v>24616.699879999996</v>
      </c>
      <c r="F16" s="39">
        <v>1988</v>
      </c>
      <c r="G16" s="40">
        <v>341867.74734999996</v>
      </c>
      <c r="H16" s="62">
        <v>0</v>
      </c>
      <c r="I16" s="38">
        <v>2650.07448</v>
      </c>
      <c r="J16" s="38">
        <v>12073.66623</v>
      </c>
      <c r="K16" s="39">
        <v>14723.740710000002</v>
      </c>
      <c r="L16" s="41">
        <v>1309.6195</v>
      </c>
      <c r="M16" s="38">
        <v>3088.3658800000003</v>
      </c>
      <c r="N16" s="39">
        <v>358468.42126</v>
      </c>
      <c r="O16" s="41">
        <v>377590.14735</v>
      </c>
      <c r="P16" s="42"/>
    </row>
    <row r="17" spans="1:16" s="1" customFormat="1" ht="12" customHeight="1">
      <c r="A17" s="9" t="s">
        <v>34</v>
      </c>
      <c r="B17" s="38">
        <v>437966.7089299999</v>
      </c>
      <c r="C17" s="38">
        <v>295.7</v>
      </c>
      <c r="D17" s="38">
        <v>438262.4089299999</v>
      </c>
      <c r="E17" s="38">
        <v>35285.78939</v>
      </c>
      <c r="F17" s="39">
        <v>3147</v>
      </c>
      <c r="G17" s="40">
        <v>476695.1983199999</v>
      </c>
      <c r="H17" s="62">
        <v>0</v>
      </c>
      <c r="I17" s="38">
        <v>3261.51644</v>
      </c>
      <c r="J17" s="38">
        <v>15199.897749999996</v>
      </c>
      <c r="K17" s="39">
        <v>18461.414189999996</v>
      </c>
      <c r="L17" s="41">
        <v>9301.15576</v>
      </c>
      <c r="M17" s="38">
        <v>5111.98539</v>
      </c>
      <c r="N17" s="39">
        <v>493480.04297999997</v>
      </c>
      <c r="O17" s="41">
        <v>526354.59832</v>
      </c>
      <c r="P17" s="42"/>
    </row>
    <row r="18" spans="1:16" s="1" customFormat="1" ht="12" customHeight="1">
      <c r="A18" s="9" t="s">
        <v>35</v>
      </c>
      <c r="B18" s="38">
        <v>371378.22732</v>
      </c>
      <c r="C18" s="38">
        <v>250.8</v>
      </c>
      <c r="D18" s="38">
        <v>371629.02732</v>
      </c>
      <c r="E18" s="38">
        <v>40393.783030000006</v>
      </c>
      <c r="F18" s="39">
        <v>1460</v>
      </c>
      <c r="G18" s="40">
        <v>413482.81035</v>
      </c>
      <c r="H18" s="62">
        <v>0</v>
      </c>
      <c r="I18" s="38">
        <v>290.56403</v>
      </c>
      <c r="J18" s="38">
        <v>3011.45538</v>
      </c>
      <c r="K18" s="39">
        <v>3302.01941</v>
      </c>
      <c r="L18" s="41">
        <v>80.6202</v>
      </c>
      <c r="M18" s="38">
        <v>2865.9298400000002</v>
      </c>
      <c r="N18" s="39">
        <v>449343.4409</v>
      </c>
      <c r="O18" s="41">
        <v>455592.01035</v>
      </c>
      <c r="P18" s="42"/>
    </row>
    <row r="19" spans="1:16" s="1" customFormat="1" ht="12" customHeight="1">
      <c r="A19" s="3" t="s">
        <v>36</v>
      </c>
      <c r="B19" s="43">
        <v>2254986.2277699984</v>
      </c>
      <c r="C19" s="43">
        <v>1522.7</v>
      </c>
      <c r="D19" s="43">
        <v>2256508.9277699986</v>
      </c>
      <c r="E19" s="43">
        <v>17140.79329</v>
      </c>
      <c r="F19" s="44">
        <v>28646</v>
      </c>
      <c r="G19" s="45">
        <v>2302295.7210599985</v>
      </c>
      <c r="H19" s="63">
        <v>0</v>
      </c>
      <c r="I19" s="43">
        <v>4974.631009999999</v>
      </c>
      <c r="J19" s="43">
        <v>19826.574249999998</v>
      </c>
      <c r="K19" s="44">
        <v>24801.205259999995</v>
      </c>
      <c r="L19" s="46">
        <v>2396.2131600000002</v>
      </c>
      <c r="M19" s="43">
        <v>11756.270379999998</v>
      </c>
      <c r="N19" s="44">
        <v>2519026.232259998</v>
      </c>
      <c r="O19" s="46">
        <v>2557979.921059998</v>
      </c>
      <c r="P19" s="42"/>
    </row>
    <row r="20" spans="1:16" s="1" customFormat="1" ht="12" customHeight="1">
      <c r="A20" s="9" t="s">
        <v>37</v>
      </c>
      <c r="B20" s="38">
        <v>320377.61799999996</v>
      </c>
      <c r="C20" s="38">
        <v>216.3</v>
      </c>
      <c r="D20" s="38">
        <v>320593.91799999995</v>
      </c>
      <c r="E20" s="38">
        <v>28683.60917</v>
      </c>
      <c r="F20" s="39">
        <v>5184</v>
      </c>
      <c r="G20" s="40">
        <v>354461.52716999996</v>
      </c>
      <c r="H20" s="62">
        <v>0</v>
      </c>
      <c r="I20" s="38">
        <v>1594.86251</v>
      </c>
      <c r="J20" s="38">
        <v>4004.9462999999996</v>
      </c>
      <c r="K20" s="39">
        <v>5599.8088099999995</v>
      </c>
      <c r="L20" s="41">
        <v>2710.16288</v>
      </c>
      <c r="M20" s="38">
        <v>8284.67593</v>
      </c>
      <c r="N20" s="39">
        <v>374193.2795499999</v>
      </c>
      <c r="O20" s="41">
        <v>390787.9271699999</v>
      </c>
      <c r="P20" s="42"/>
    </row>
    <row r="21" spans="1:16" s="1" customFormat="1" ht="12" customHeight="1">
      <c r="A21" s="9" t="s">
        <v>38</v>
      </c>
      <c r="B21" s="38">
        <v>452750.6187</v>
      </c>
      <c r="C21" s="38">
        <v>305.7</v>
      </c>
      <c r="D21" s="38">
        <v>453056.3187</v>
      </c>
      <c r="E21" s="38">
        <v>2739.13092</v>
      </c>
      <c r="F21" s="67">
        <v>0</v>
      </c>
      <c r="G21" s="40">
        <v>455795.44962</v>
      </c>
      <c r="H21" s="62">
        <v>0</v>
      </c>
      <c r="I21" s="66">
        <v>0</v>
      </c>
      <c r="J21" s="66">
        <v>0</v>
      </c>
      <c r="K21" s="67">
        <v>0</v>
      </c>
      <c r="L21" s="68">
        <v>0</v>
      </c>
      <c r="M21" s="38">
        <v>5368.787910000001</v>
      </c>
      <c r="N21" s="39">
        <v>501762.36171</v>
      </c>
      <c r="O21" s="41">
        <v>507131.14962000004</v>
      </c>
      <c r="P21" s="42"/>
    </row>
    <row r="22" spans="1:16" s="1" customFormat="1" ht="12" customHeight="1">
      <c r="A22" s="9" t="s">
        <v>39</v>
      </c>
      <c r="B22" s="38">
        <v>114341.45856000001</v>
      </c>
      <c r="C22" s="38">
        <v>77.2</v>
      </c>
      <c r="D22" s="38">
        <v>114418.65856000001</v>
      </c>
      <c r="E22" s="38">
        <v>106</v>
      </c>
      <c r="F22" s="67">
        <v>0</v>
      </c>
      <c r="G22" s="40">
        <v>114524.65856000001</v>
      </c>
      <c r="H22" s="62">
        <v>0</v>
      </c>
      <c r="I22" s="66">
        <v>0</v>
      </c>
      <c r="J22" s="66">
        <v>0</v>
      </c>
      <c r="K22" s="67">
        <v>0</v>
      </c>
      <c r="L22" s="68">
        <v>0</v>
      </c>
      <c r="M22" s="38">
        <v>2167.58364</v>
      </c>
      <c r="N22" s="39">
        <v>125321.77492000001</v>
      </c>
      <c r="O22" s="41">
        <v>127489.35856000001</v>
      </c>
      <c r="P22" s="42"/>
    </row>
    <row r="23" spans="1:16" s="1" customFormat="1" ht="12" customHeight="1">
      <c r="A23" s="3" t="s">
        <v>40</v>
      </c>
      <c r="B23" s="43">
        <v>141885.15854000003</v>
      </c>
      <c r="C23" s="43">
        <v>95.8</v>
      </c>
      <c r="D23" s="43">
        <v>141980.95854000002</v>
      </c>
      <c r="E23" s="43">
        <v>28076.2298</v>
      </c>
      <c r="F23" s="71">
        <v>0</v>
      </c>
      <c r="G23" s="45">
        <v>170057.18834000002</v>
      </c>
      <c r="H23" s="63">
        <v>0</v>
      </c>
      <c r="I23" s="43">
        <v>1926.60846</v>
      </c>
      <c r="J23" s="43">
        <v>30229.083570000003</v>
      </c>
      <c r="K23" s="44">
        <v>32155.692030000002</v>
      </c>
      <c r="L23" s="46">
        <v>4663.32352</v>
      </c>
      <c r="M23" s="43">
        <v>2514.53562</v>
      </c>
      <c r="N23" s="44">
        <v>146811.43717000002</v>
      </c>
      <c r="O23" s="46">
        <v>186144.98834000004</v>
      </c>
      <c r="P23" s="42"/>
    </row>
    <row r="24" spans="1:16" s="1" customFormat="1" ht="12" customHeight="1">
      <c r="A24" s="9" t="s">
        <v>41</v>
      </c>
      <c r="B24" s="38">
        <v>1372897.8793299997</v>
      </c>
      <c r="C24" s="38">
        <v>927</v>
      </c>
      <c r="D24" s="38">
        <v>1373824.8793299997</v>
      </c>
      <c r="E24" s="38">
        <v>30513.913979999998</v>
      </c>
      <c r="F24" s="39">
        <v>1023</v>
      </c>
      <c r="G24" s="40">
        <v>1405361.7933099996</v>
      </c>
      <c r="H24" s="62">
        <v>0</v>
      </c>
      <c r="I24" s="38">
        <v>607.84415</v>
      </c>
      <c r="J24" s="38">
        <v>5513.9457</v>
      </c>
      <c r="K24" s="39">
        <v>6121.78985</v>
      </c>
      <c r="L24" s="41">
        <v>50.67403</v>
      </c>
      <c r="M24" s="38">
        <v>6959.62403</v>
      </c>
      <c r="N24" s="39">
        <v>1547897.3054</v>
      </c>
      <c r="O24" s="41">
        <v>1561029.39331</v>
      </c>
      <c r="P24" s="42"/>
    </row>
    <row r="25" spans="1:16" s="1" customFormat="1" ht="12" customHeight="1">
      <c r="A25" s="9" t="s">
        <v>42</v>
      </c>
      <c r="B25" s="38">
        <v>798748.46673</v>
      </c>
      <c r="C25" s="38">
        <v>539.3</v>
      </c>
      <c r="D25" s="38">
        <v>799287.76673</v>
      </c>
      <c r="E25" s="38">
        <v>9810.698919999999</v>
      </c>
      <c r="F25" s="39">
        <v>570</v>
      </c>
      <c r="G25" s="40">
        <v>809668.46565</v>
      </c>
      <c r="H25" s="62">
        <v>0</v>
      </c>
      <c r="I25" s="38">
        <v>905.93103</v>
      </c>
      <c r="J25" s="38">
        <v>8328.88649</v>
      </c>
      <c r="K25" s="39">
        <v>9234.81752</v>
      </c>
      <c r="L25" s="41">
        <v>347.20133000000004</v>
      </c>
      <c r="M25" s="38">
        <v>5449.0144900000005</v>
      </c>
      <c r="N25" s="39">
        <v>885204.43231</v>
      </c>
      <c r="O25" s="41">
        <v>900235.4656499999</v>
      </c>
      <c r="P25" s="42"/>
    </row>
    <row r="26" spans="1:16" s="1" customFormat="1" ht="12" customHeight="1">
      <c r="A26" s="9" t="s">
        <v>43</v>
      </c>
      <c r="B26" s="38">
        <v>116748.04625000001</v>
      </c>
      <c r="C26" s="38">
        <v>78.8</v>
      </c>
      <c r="D26" s="38">
        <v>116826.84625000002</v>
      </c>
      <c r="E26" s="38">
        <v>3161.0170000000003</v>
      </c>
      <c r="F26" s="67">
        <v>0</v>
      </c>
      <c r="G26" s="40">
        <v>119987.86325000002</v>
      </c>
      <c r="H26" s="62">
        <v>0</v>
      </c>
      <c r="I26" s="38">
        <v>209.20028</v>
      </c>
      <c r="J26" s="38">
        <v>4.588</v>
      </c>
      <c r="K26" s="39">
        <v>213.78828</v>
      </c>
      <c r="L26" s="41">
        <v>689.56481</v>
      </c>
      <c r="M26" s="38">
        <v>1943.72236</v>
      </c>
      <c r="N26" s="39">
        <v>130378.38780000001</v>
      </c>
      <c r="O26" s="41">
        <v>133225.46325</v>
      </c>
      <c r="P26" s="42"/>
    </row>
    <row r="27" spans="1:16" s="1" customFormat="1" ht="12" customHeight="1">
      <c r="A27" s="3" t="s">
        <v>44</v>
      </c>
      <c r="B27" s="43">
        <v>197986.75058000005</v>
      </c>
      <c r="C27" s="43">
        <v>133.7</v>
      </c>
      <c r="D27" s="43">
        <v>198120.45058000006</v>
      </c>
      <c r="E27" s="43">
        <v>5457.09012</v>
      </c>
      <c r="F27" s="44">
        <v>13895</v>
      </c>
      <c r="G27" s="45">
        <v>217472.54070000007</v>
      </c>
      <c r="H27" s="63">
        <v>0</v>
      </c>
      <c r="I27" s="43">
        <v>2490.13191</v>
      </c>
      <c r="J27" s="43">
        <v>13930.876260000001</v>
      </c>
      <c r="K27" s="44">
        <v>16421.00817</v>
      </c>
      <c r="L27" s="46">
        <v>2359.2924900000003</v>
      </c>
      <c r="M27" s="43">
        <v>2655.46377</v>
      </c>
      <c r="N27" s="44">
        <v>218485.77627000006</v>
      </c>
      <c r="O27" s="46">
        <v>239921.54070000007</v>
      </c>
      <c r="P27" s="42"/>
    </row>
    <row r="28" spans="1:16" s="1" customFormat="1" ht="12" customHeight="1">
      <c r="A28" s="9" t="s">
        <v>45</v>
      </c>
      <c r="B28" s="38">
        <v>814259.34335</v>
      </c>
      <c r="C28" s="38">
        <v>549.8</v>
      </c>
      <c r="D28" s="38">
        <v>814809.14335</v>
      </c>
      <c r="E28" s="38">
        <v>21518.18505</v>
      </c>
      <c r="F28" s="39">
        <v>134</v>
      </c>
      <c r="G28" s="40">
        <v>836461.3284</v>
      </c>
      <c r="H28" s="62">
        <v>0</v>
      </c>
      <c r="I28" s="66">
        <v>0</v>
      </c>
      <c r="J28" s="66">
        <v>0</v>
      </c>
      <c r="K28" s="67">
        <v>0</v>
      </c>
      <c r="L28" s="68">
        <v>0</v>
      </c>
      <c r="M28" s="38">
        <v>6333.2567500000005</v>
      </c>
      <c r="N28" s="39">
        <v>922453.77165</v>
      </c>
      <c r="O28" s="41">
        <v>928787.0284</v>
      </c>
      <c r="P28" s="42"/>
    </row>
    <row r="29" spans="1:16" s="1" customFormat="1" ht="12" customHeight="1">
      <c r="A29" s="9" t="s">
        <v>46</v>
      </c>
      <c r="B29" s="38">
        <v>533526.48478</v>
      </c>
      <c r="C29" s="38">
        <v>360.3</v>
      </c>
      <c r="D29" s="38">
        <v>533886.7847800001</v>
      </c>
      <c r="E29" s="38">
        <v>15609.31825</v>
      </c>
      <c r="F29" s="39">
        <v>62</v>
      </c>
      <c r="G29" s="40">
        <v>549558.1030300001</v>
      </c>
      <c r="H29" s="62">
        <v>0</v>
      </c>
      <c r="I29" s="66">
        <v>0</v>
      </c>
      <c r="J29" s="66">
        <v>0</v>
      </c>
      <c r="K29" s="67">
        <v>0</v>
      </c>
      <c r="L29" s="68">
        <v>0</v>
      </c>
      <c r="M29" s="38">
        <v>4068.13104</v>
      </c>
      <c r="N29" s="39">
        <v>605984.47199</v>
      </c>
      <c r="O29" s="41">
        <v>610052.60303</v>
      </c>
      <c r="P29" s="42"/>
    </row>
    <row r="30" spans="1:16" s="1" customFormat="1" ht="12" customHeight="1">
      <c r="A30" s="9" t="s">
        <v>47</v>
      </c>
      <c r="B30" s="38">
        <v>316881.55978000007</v>
      </c>
      <c r="C30" s="38">
        <v>214</v>
      </c>
      <c r="D30" s="38">
        <v>317095.55978000007</v>
      </c>
      <c r="E30" s="38">
        <v>26340.69938</v>
      </c>
      <c r="F30" s="67">
        <v>0</v>
      </c>
      <c r="G30" s="40">
        <v>343436.2591600001</v>
      </c>
      <c r="H30" s="62">
        <v>0</v>
      </c>
      <c r="I30" s="66">
        <v>0</v>
      </c>
      <c r="J30" s="66">
        <v>0</v>
      </c>
      <c r="K30" s="67">
        <v>0</v>
      </c>
      <c r="L30" s="68">
        <v>0</v>
      </c>
      <c r="M30" s="38">
        <v>4022.83195</v>
      </c>
      <c r="N30" s="39">
        <v>375343.42721000005</v>
      </c>
      <c r="O30" s="41">
        <v>379366.2591600001</v>
      </c>
      <c r="P30" s="42"/>
    </row>
    <row r="31" spans="1:16" s="1" customFormat="1" ht="12" customHeight="1">
      <c r="A31" s="3" t="s">
        <v>48</v>
      </c>
      <c r="B31" s="43">
        <v>381262.7781300002</v>
      </c>
      <c r="C31" s="43">
        <v>257.4</v>
      </c>
      <c r="D31" s="43">
        <v>381520.17813000025</v>
      </c>
      <c r="E31" s="43">
        <v>894.23106</v>
      </c>
      <c r="F31" s="71">
        <v>0</v>
      </c>
      <c r="G31" s="45">
        <v>382414.40919000027</v>
      </c>
      <c r="H31" s="63">
        <v>0</v>
      </c>
      <c r="I31" s="43">
        <v>15.27383</v>
      </c>
      <c r="J31" s="43">
        <v>424.53215</v>
      </c>
      <c r="K31" s="44">
        <v>439.80598</v>
      </c>
      <c r="L31" s="46">
        <v>37.48557</v>
      </c>
      <c r="M31" s="43">
        <v>2848.2620699999998</v>
      </c>
      <c r="N31" s="44">
        <v>422318.7555700002</v>
      </c>
      <c r="O31" s="46">
        <v>425644.30919000023</v>
      </c>
      <c r="P31" s="42"/>
    </row>
    <row r="32" spans="1:16" s="1" customFormat="1" ht="12" customHeight="1">
      <c r="A32" s="9" t="s">
        <v>49</v>
      </c>
      <c r="B32" s="38">
        <v>498284.87626999995</v>
      </c>
      <c r="C32" s="38">
        <v>336.5</v>
      </c>
      <c r="D32" s="38">
        <v>498621.37626999995</v>
      </c>
      <c r="E32" s="38">
        <v>26399.96466</v>
      </c>
      <c r="F32" s="39">
        <v>289</v>
      </c>
      <c r="G32" s="40">
        <v>525310.34093</v>
      </c>
      <c r="H32" s="62">
        <v>0</v>
      </c>
      <c r="I32" s="38">
        <v>60.719570000000004</v>
      </c>
      <c r="J32" s="38">
        <v>1838.6508099999999</v>
      </c>
      <c r="K32" s="39">
        <v>1899.3703799999998</v>
      </c>
      <c r="L32" s="41">
        <v>238.04775</v>
      </c>
      <c r="M32" s="38">
        <v>5031.52665</v>
      </c>
      <c r="N32" s="39">
        <v>574639.99615</v>
      </c>
      <c r="O32" s="41">
        <v>581808.94093</v>
      </c>
      <c r="P32" s="42"/>
    </row>
    <row r="33" spans="1:16" s="1" customFormat="1" ht="12" customHeight="1">
      <c r="A33" s="9" t="s">
        <v>50</v>
      </c>
      <c r="B33" s="38">
        <v>431357.8780900001</v>
      </c>
      <c r="C33" s="38">
        <v>291.3</v>
      </c>
      <c r="D33" s="38">
        <v>431649.17809000006</v>
      </c>
      <c r="E33" s="38">
        <v>5283.7023</v>
      </c>
      <c r="F33" s="39">
        <v>1524</v>
      </c>
      <c r="G33" s="40">
        <v>438456.88039000006</v>
      </c>
      <c r="H33" s="62">
        <v>0</v>
      </c>
      <c r="I33" s="38">
        <v>286.3654</v>
      </c>
      <c r="J33" s="38">
        <v>1402.61876</v>
      </c>
      <c r="K33" s="39">
        <v>1688.98416</v>
      </c>
      <c r="L33" s="41">
        <v>23.34951</v>
      </c>
      <c r="M33" s="38">
        <v>3727.22022</v>
      </c>
      <c r="N33" s="39">
        <v>481927.3265000001</v>
      </c>
      <c r="O33" s="41">
        <v>487366.88039000006</v>
      </c>
      <c r="P33" s="42"/>
    </row>
    <row r="34" spans="1:16" s="1" customFormat="1" ht="12" customHeight="1">
      <c r="A34" s="9" t="s">
        <v>51</v>
      </c>
      <c r="B34" s="38">
        <v>152470.3127100001</v>
      </c>
      <c r="C34" s="38">
        <v>103</v>
      </c>
      <c r="D34" s="38">
        <v>152573.3127100001</v>
      </c>
      <c r="E34" s="38">
        <v>718.5559499999999</v>
      </c>
      <c r="F34" s="39">
        <v>152</v>
      </c>
      <c r="G34" s="40">
        <v>153443.8686600001</v>
      </c>
      <c r="H34" s="62">
        <v>0</v>
      </c>
      <c r="I34" s="38">
        <v>176.26874</v>
      </c>
      <c r="J34" s="38">
        <v>288.8965</v>
      </c>
      <c r="K34" s="39">
        <v>465.16524000000004</v>
      </c>
      <c r="L34" s="68">
        <v>0</v>
      </c>
      <c r="M34" s="38">
        <v>2719.7696300000002</v>
      </c>
      <c r="N34" s="39">
        <v>167546.9337900001</v>
      </c>
      <c r="O34" s="41">
        <v>170731.8686600001</v>
      </c>
      <c r="P34" s="42"/>
    </row>
    <row r="35" spans="1:16" s="1" customFormat="1" ht="12" customHeight="1">
      <c r="A35" s="3" t="s">
        <v>52</v>
      </c>
      <c r="B35" s="43">
        <v>531822.91677</v>
      </c>
      <c r="C35" s="43">
        <v>359.1</v>
      </c>
      <c r="D35" s="43">
        <v>532182.01677</v>
      </c>
      <c r="E35" s="43">
        <v>7636.75281</v>
      </c>
      <c r="F35" s="71">
        <v>0</v>
      </c>
      <c r="G35" s="45">
        <v>539818.76958</v>
      </c>
      <c r="H35" s="63">
        <v>0</v>
      </c>
      <c r="I35" s="43">
        <v>638.0320899999999</v>
      </c>
      <c r="J35" s="43">
        <v>3508.8978799999995</v>
      </c>
      <c r="K35" s="44">
        <v>4146.929969999999</v>
      </c>
      <c r="L35" s="46">
        <v>53.6641</v>
      </c>
      <c r="M35" s="43">
        <v>11011.69062</v>
      </c>
      <c r="N35" s="44">
        <v>584907.88489</v>
      </c>
      <c r="O35" s="46">
        <v>600120.16958</v>
      </c>
      <c r="P35" s="42"/>
    </row>
    <row r="36" spans="1:16" s="1" customFormat="1" ht="12" customHeight="1">
      <c r="A36" s="9" t="s">
        <v>53</v>
      </c>
      <c r="B36" s="38">
        <v>488911.22224000015</v>
      </c>
      <c r="C36" s="38">
        <v>330.1</v>
      </c>
      <c r="D36" s="38">
        <v>489241.3222400001</v>
      </c>
      <c r="E36" s="38">
        <v>-2132.5315899999987</v>
      </c>
      <c r="F36" s="67">
        <v>0</v>
      </c>
      <c r="G36" s="40">
        <v>487108.7906500001</v>
      </c>
      <c r="H36" s="62">
        <v>0</v>
      </c>
      <c r="I36" s="38">
        <v>213.47734</v>
      </c>
      <c r="J36" s="38">
        <v>0</v>
      </c>
      <c r="K36" s="39">
        <v>213.47734</v>
      </c>
      <c r="L36" s="41">
        <v>37.194300000000005</v>
      </c>
      <c r="M36" s="38">
        <v>4245.258269999999</v>
      </c>
      <c r="N36" s="39">
        <v>538048.6607400002</v>
      </c>
      <c r="O36" s="41">
        <v>542544.5906500001</v>
      </c>
      <c r="P36" s="42"/>
    </row>
    <row r="37" spans="1:16" s="1" customFormat="1" ht="12" customHeight="1">
      <c r="A37" s="9" t="s">
        <v>54</v>
      </c>
      <c r="B37" s="38">
        <v>767306.1321399997</v>
      </c>
      <c r="C37" s="38">
        <v>518.1</v>
      </c>
      <c r="D37" s="38">
        <v>767824.2321399996</v>
      </c>
      <c r="E37" s="38">
        <v>3815.9877100000003</v>
      </c>
      <c r="F37" s="67">
        <v>0</v>
      </c>
      <c r="G37" s="40">
        <v>771640.2198499996</v>
      </c>
      <c r="H37" s="62">
        <v>0</v>
      </c>
      <c r="I37" s="66">
        <v>0</v>
      </c>
      <c r="J37" s="66">
        <v>0</v>
      </c>
      <c r="K37" s="67">
        <v>0</v>
      </c>
      <c r="L37" s="68">
        <v>0</v>
      </c>
      <c r="M37" s="38">
        <v>7068.095509999999</v>
      </c>
      <c r="N37" s="39">
        <v>851574.0243399998</v>
      </c>
      <c r="O37" s="41">
        <v>858642.1198499998</v>
      </c>
      <c r="P37" s="42"/>
    </row>
    <row r="38" spans="1:16" s="1" customFormat="1" ht="12" customHeight="1">
      <c r="A38" s="9" t="s">
        <v>55</v>
      </c>
      <c r="B38" s="38">
        <v>348158.8309500001</v>
      </c>
      <c r="C38" s="38">
        <v>235.1</v>
      </c>
      <c r="D38" s="38">
        <v>348393.93095000007</v>
      </c>
      <c r="E38" s="38">
        <v>2560.34299</v>
      </c>
      <c r="F38" s="39">
        <v>913</v>
      </c>
      <c r="G38" s="40">
        <v>351867.27394000004</v>
      </c>
      <c r="H38" s="62">
        <v>0</v>
      </c>
      <c r="I38" s="38">
        <v>43.750879999999995</v>
      </c>
      <c r="J38" s="38">
        <v>0</v>
      </c>
      <c r="K38" s="39">
        <v>43.750879999999995</v>
      </c>
      <c r="L38" s="41">
        <v>0.78197</v>
      </c>
      <c r="M38" s="38">
        <v>6416.5987700000005</v>
      </c>
      <c r="N38" s="39">
        <v>384882.5423200001</v>
      </c>
      <c r="O38" s="41">
        <v>391343.6739400001</v>
      </c>
      <c r="P38" s="42"/>
    </row>
    <row r="39" spans="1:16" s="1" customFormat="1" ht="12" customHeight="1">
      <c r="A39" s="3" t="s">
        <v>56</v>
      </c>
      <c r="B39" s="43">
        <v>367563.22248</v>
      </c>
      <c r="C39" s="43">
        <v>248.2</v>
      </c>
      <c r="D39" s="43">
        <v>367811.42248</v>
      </c>
      <c r="E39" s="43">
        <v>37454.994699999996</v>
      </c>
      <c r="F39" s="44">
        <v>5874</v>
      </c>
      <c r="G39" s="45">
        <v>411140.41718</v>
      </c>
      <c r="H39" s="63">
        <v>0</v>
      </c>
      <c r="I39" s="43">
        <v>1585.03797</v>
      </c>
      <c r="J39" s="43">
        <v>3481.06996</v>
      </c>
      <c r="K39" s="44">
        <v>5066.10793</v>
      </c>
      <c r="L39" s="46">
        <v>251.14478</v>
      </c>
      <c r="M39" s="43">
        <v>3868.1565499999997</v>
      </c>
      <c r="N39" s="44">
        <v>443631.60792000004</v>
      </c>
      <c r="O39" s="46">
        <v>452817.01718</v>
      </c>
      <c r="P39" s="42"/>
    </row>
    <row r="40" spans="1:16" s="1" customFormat="1" ht="12" customHeight="1">
      <c r="A40" s="9" t="s">
        <v>57</v>
      </c>
      <c r="B40" s="38">
        <v>690079.40598</v>
      </c>
      <c r="C40" s="38">
        <v>466</v>
      </c>
      <c r="D40" s="38">
        <v>690545.40598</v>
      </c>
      <c r="E40" s="38">
        <v>18659.29098</v>
      </c>
      <c r="F40" s="39">
        <v>2499</v>
      </c>
      <c r="G40" s="40">
        <v>711703.6969600001</v>
      </c>
      <c r="H40" s="62">
        <v>0</v>
      </c>
      <c r="I40" s="38">
        <v>103.41606</v>
      </c>
      <c r="J40" s="38">
        <v>659.6863199999999</v>
      </c>
      <c r="K40" s="39">
        <v>763.1023799999999</v>
      </c>
      <c r="L40" s="41">
        <v>0</v>
      </c>
      <c r="M40" s="38">
        <v>5318.94174</v>
      </c>
      <c r="N40" s="39">
        <v>783867.15284</v>
      </c>
      <c r="O40" s="41">
        <v>789949.19696</v>
      </c>
      <c r="P40" s="42"/>
    </row>
    <row r="41" spans="1:16" s="1" customFormat="1" ht="12" customHeight="1">
      <c r="A41" s="9" t="s">
        <v>58</v>
      </c>
      <c r="B41" s="38">
        <v>285211.65189</v>
      </c>
      <c r="C41" s="38">
        <v>192.6</v>
      </c>
      <c r="D41" s="38">
        <v>285404.25188999996</v>
      </c>
      <c r="E41" s="38">
        <v>6810.704790000001</v>
      </c>
      <c r="F41" s="39">
        <v>8274</v>
      </c>
      <c r="G41" s="40">
        <v>300488.95667999994</v>
      </c>
      <c r="H41" s="62">
        <v>0</v>
      </c>
      <c r="I41" s="38">
        <v>2920.53096</v>
      </c>
      <c r="J41" s="38">
        <v>11693.234610000001</v>
      </c>
      <c r="K41" s="39">
        <v>14613.765570000001</v>
      </c>
      <c r="L41" s="41">
        <v>1247.28886</v>
      </c>
      <c r="M41" s="38">
        <v>3479.7496799999994</v>
      </c>
      <c r="N41" s="39">
        <v>313487.25256999995</v>
      </c>
      <c r="O41" s="41">
        <v>332828.05668</v>
      </c>
      <c r="P41" s="42"/>
    </row>
    <row r="42" spans="1:16" s="1" customFormat="1" ht="12" customHeight="1">
      <c r="A42" s="9" t="s">
        <v>59</v>
      </c>
      <c r="B42" s="38">
        <v>189613.27558</v>
      </c>
      <c r="C42" s="38">
        <v>128</v>
      </c>
      <c r="D42" s="38">
        <v>189741.27558</v>
      </c>
      <c r="E42" s="38">
        <v>1774.83017</v>
      </c>
      <c r="F42" s="39">
        <v>8</v>
      </c>
      <c r="G42" s="40">
        <v>191524.10575</v>
      </c>
      <c r="H42" s="62">
        <v>0</v>
      </c>
      <c r="I42" s="38">
        <v>127.40247000000001</v>
      </c>
      <c r="J42" s="38">
        <v>949.76927</v>
      </c>
      <c r="K42" s="39">
        <v>1077.17174</v>
      </c>
      <c r="L42" s="41">
        <v>27.27019</v>
      </c>
      <c r="M42" s="38">
        <v>2581.6851799999995</v>
      </c>
      <c r="N42" s="39">
        <v>209337.47864</v>
      </c>
      <c r="O42" s="41">
        <v>213023.60575</v>
      </c>
      <c r="P42" s="42"/>
    </row>
    <row r="43" spans="1:16" s="1" customFormat="1" ht="12" customHeight="1">
      <c r="A43" s="3" t="s">
        <v>60</v>
      </c>
      <c r="B43" s="43">
        <v>153610.03383</v>
      </c>
      <c r="C43" s="43">
        <v>103.7</v>
      </c>
      <c r="D43" s="43">
        <v>153713.73383</v>
      </c>
      <c r="E43" s="43">
        <v>7534.45258</v>
      </c>
      <c r="F43" s="44">
        <v>205</v>
      </c>
      <c r="G43" s="45">
        <v>161453.18641000002</v>
      </c>
      <c r="H43" s="63">
        <v>0</v>
      </c>
      <c r="I43" s="43">
        <v>1282.68723</v>
      </c>
      <c r="J43" s="43">
        <v>9662.76897</v>
      </c>
      <c r="K43" s="44">
        <v>10945.456199999999</v>
      </c>
      <c r="L43" s="46">
        <v>442.75942999999995</v>
      </c>
      <c r="M43" s="43">
        <v>2797.0526600000003</v>
      </c>
      <c r="N43" s="44">
        <v>164685.11812000003</v>
      </c>
      <c r="O43" s="46">
        <v>178870.38641000004</v>
      </c>
      <c r="P43" s="42"/>
    </row>
    <row r="44" spans="1:16" s="1" customFormat="1" ht="12" customHeight="1">
      <c r="A44" s="9" t="s">
        <v>61</v>
      </c>
      <c r="B44" s="38">
        <v>135400.96536</v>
      </c>
      <c r="C44" s="38">
        <v>91.4</v>
      </c>
      <c r="D44" s="38">
        <v>135492.36536</v>
      </c>
      <c r="E44" s="38">
        <v>3010.71835</v>
      </c>
      <c r="F44" s="39">
        <v>120</v>
      </c>
      <c r="G44" s="40">
        <v>138623.08371</v>
      </c>
      <c r="H44" s="62">
        <v>0</v>
      </c>
      <c r="I44" s="66">
        <v>0</v>
      </c>
      <c r="J44" s="66">
        <v>0</v>
      </c>
      <c r="K44" s="67">
        <v>0</v>
      </c>
      <c r="L44" s="68">
        <v>0</v>
      </c>
      <c r="M44" s="38">
        <v>1725.30627</v>
      </c>
      <c r="N44" s="39">
        <v>152250.37743999998</v>
      </c>
      <c r="O44" s="41">
        <v>153975.68370999998</v>
      </c>
      <c r="P44" s="42"/>
    </row>
    <row r="45" spans="1:16" s="1" customFormat="1" ht="12" customHeight="1">
      <c r="A45" s="9" t="s">
        <v>62</v>
      </c>
      <c r="B45" s="38">
        <v>617223.3825100001</v>
      </c>
      <c r="C45" s="38">
        <v>416.8</v>
      </c>
      <c r="D45" s="38">
        <v>617640.1825100002</v>
      </c>
      <c r="E45" s="38">
        <v>5370.9330899999995</v>
      </c>
      <c r="F45" s="67">
        <v>0</v>
      </c>
      <c r="G45" s="40">
        <v>623011.1156000001</v>
      </c>
      <c r="H45" s="62">
        <v>0</v>
      </c>
      <c r="I45" s="38">
        <v>189.95575</v>
      </c>
      <c r="J45" s="38">
        <v>552.0018</v>
      </c>
      <c r="K45" s="39">
        <v>741.95755</v>
      </c>
      <c r="L45" s="68">
        <v>0</v>
      </c>
      <c r="M45" s="38">
        <v>4370.85016</v>
      </c>
      <c r="N45" s="39">
        <v>687882.9078900001</v>
      </c>
      <c r="O45" s="41">
        <v>692995.7156000001</v>
      </c>
      <c r="P45" s="42"/>
    </row>
    <row r="46" spans="1:16" s="1" customFormat="1" ht="12" customHeight="1">
      <c r="A46" s="9" t="s">
        <v>63</v>
      </c>
      <c r="B46" s="38">
        <v>289116.97009</v>
      </c>
      <c r="C46" s="38">
        <v>195.2</v>
      </c>
      <c r="D46" s="38">
        <v>289312.17009</v>
      </c>
      <c r="E46" s="38">
        <v>35075.98307</v>
      </c>
      <c r="F46" s="39">
        <v>1001</v>
      </c>
      <c r="G46" s="40">
        <v>325389.15316000005</v>
      </c>
      <c r="H46" s="62">
        <v>0</v>
      </c>
      <c r="I46" s="38">
        <v>1444.9323700000002</v>
      </c>
      <c r="J46" s="38">
        <v>6949.564450000001</v>
      </c>
      <c r="K46" s="39">
        <v>8394.49682</v>
      </c>
      <c r="L46" s="41">
        <v>1478.0547699999997</v>
      </c>
      <c r="M46" s="38">
        <v>3663.18203</v>
      </c>
      <c r="N46" s="39">
        <v>344635.31954</v>
      </c>
      <c r="O46" s="41">
        <v>358171.05316</v>
      </c>
      <c r="P46" s="42"/>
    </row>
    <row r="47" spans="1:16" s="1" customFormat="1" ht="12" customHeight="1">
      <c r="A47" s="3" t="s">
        <v>64</v>
      </c>
      <c r="B47" s="43">
        <v>1169329.45588</v>
      </c>
      <c r="C47" s="43">
        <v>789.6</v>
      </c>
      <c r="D47" s="43">
        <v>1170119.05588</v>
      </c>
      <c r="E47" s="43">
        <v>150985.71026</v>
      </c>
      <c r="F47" s="44">
        <v>8</v>
      </c>
      <c r="G47" s="45">
        <v>1321112.7661400002</v>
      </c>
      <c r="H47" s="63">
        <v>0</v>
      </c>
      <c r="I47" s="43">
        <v>177.78268</v>
      </c>
      <c r="J47" s="43">
        <v>164.84820000000002</v>
      </c>
      <c r="K47" s="44">
        <v>342.63088000000005</v>
      </c>
      <c r="L47" s="69">
        <v>0</v>
      </c>
      <c r="M47" s="43">
        <v>8047.263220000001</v>
      </c>
      <c r="N47" s="44">
        <v>1445308.6720399999</v>
      </c>
      <c r="O47" s="46">
        <v>1453698.5661399998</v>
      </c>
      <c r="P47" s="42"/>
    </row>
    <row r="48" spans="1:16" s="1" customFormat="1" ht="12" customHeight="1">
      <c r="A48" s="9" t="s">
        <v>65</v>
      </c>
      <c r="B48" s="38">
        <v>922684.3697899999</v>
      </c>
      <c r="C48" s="38">
        <v>623</v>
      </c>
      <c r="D48" s="38">
        <v>923307.3697899999</v>
      </c>
      <c r="E48" s="38">
        <v>24083.30628</v>
      </c>
      <c r="F48" s="39">
        <v>2235</v>
      </c>
      <c r="G48" s="40">
        <v>949625.6760699999</v>
      </c>
      <c r="H48" s="62">
        <v>0</v>
      </c>
      <c r="I48" s="38">
        <v>1671.9955400000006</v>
      </c>
      <c r="J48" s="38">
        <v>8281.08933</v>
      </c>
      <c r="K48" s="39">
        <v>9953.08487</v>
      </c>
      <c r="L48" s="41">
        <v>15.052</v>
      </c>
      <c r="M48" s="38">
        <v>4484.96548</v>
      </c>
      <c r="N48" s="39">
        <v>1039792.17372</v>
      </c>
      <c r="O48" s="41">
        <v>1054245.27607</v>
      </c>
      <c r="P48" s="42"/>
    </row>
    <row r="49" spans="1:16" s="1" customFormat="1" ht="12" customHeight="1">
      <c r="A49" s="9" t="s">
        <v>66</v>
      </c>
      <c r="B49" s="38">
        <v>208072.02678999992</v>
      </c>
      <c r="C49" s="38">
        <v>140.5</v>
      </c>
      <c r="D49" s="38">
        <v>208212.52678999992</v>
      </c>
      <c r="E49" s="38">
        <v>4679.71646</v>
      </c>
      <c r="F49" s="67">
        <v>0</v>
      </c>
      <c r="G49" s="40">
        <v>212892.2432499999</v>
      </c>
      <c r="H49" s="62">
        <v>0</v>
      </c>
      <c r="I49" s="38">
        <v>232.97046999999998</v>
      </c>
      <c r="J49" s="38">
        <v>2049.01904</v>
      </c>
      <c r="K49" s="39">
        <v>2281.9895100000003</v>
      </c>
      <c r="L49" s="41">
        <v>301.86814000000004</v>
      </c>
      <c r="M49" s="38">
        <v>2866.1021599999995</v>
      </c>
      <c r="N49" s="39">
        <v>231034.7834399999</v>
      </c>
      <c r="O49" s="41">
        <v>236484.7432499999</v>
      </c>
      <c r="P49" s="42"/>
    </row>
    <row r="50" spans="1:16" s="1" customFormat="1" ht="12" customHeight="1">
      <c r="A50" s="9" t="s">
        <v>67</v>
      </c>
      <c r="B50" s="38">
        <v>835701.1547199999</v>
      </c>
      <c r="C50" s="38">
        <v>564.3</v>
      </c>
      <c r="D50" s="38">
        <v>836265.4547199999</v>
      </c>
      <c r="E50" s="38">
        <v>4877.5984499999995</v>
      </c>
      <c r="F50" s="39">
        <v>37</v>
      </c>
      <c r="G50" s="40">
        <v>841180.05317</v>
      </c>
      <c r="H50" s="62">
        <v>0</v>
      </c>
      <c r="I50" s="66">
        <v>0</v>
      </c>
      <c r="J50" s="66">
        <v>0</v>
      </c>
      <c r="K50" s="67">
        <v>0</v>
      </c>
      <c r="L50" s="68">
        <v>0</v>
      </c>
      <c r="M50" s="38">
        <v>4774.8707699999995</v>
      </c>
      <c r="N50" s="39">
        <v>931162.0823999998</v>
      </c>
      <c r="O50" s="41">
        <v>935936.9531699999</v>
      </c>
      <c r="P50" s="42"/>
    </row>
    <row r="51" spans="1:16" s="1" customFormat="1" ht="12" customHeight="1">
      <c r="A51" s="3" t="s">
        <v>68</v>
      </c>
      <c r="B51" s="43">
        <v>332314.3290400002</v>
      </c>
      <c r="C51" s="43">
        <v>224.4</v>
      </c>
      <c r="D51" s="43">
        <v>332538.72904000024</v>
      </c>
      <c r="E51" s="43">
        <v>9723.14116</v>
      </c>
      <c r="F51" s="44">
        <v>783</v>
      </c>
      <c r="G51" s="45">
        <v>343044.87020000024</v>
      </c>
      <c r="H51" s="63">
        <v>0</v>
      </c>
      <c r="I51" s="43">
        <v>345.13572</v>
      </c>
      <c r="J51" s="43">
        <v>2405.5385100000003</v>
      </c>
      <c r="K51" s="44">
        <v>2750.6742300000005</v>
      </c>
      <c r="L51" s="46">
        <v>16.11542</v>
      </c>
      <c r="M51" s="43">
        <v>2923.6032</v>
      </c>
      <c r="N51" s="44">
        <v>375034.37735000014</v>
      </c>
      <c r="O51" s="46">
        <v>380724.77020000014</v>
      </c>
      <c r="P51" s="42"/>
    </row>
    <row r="52" spans="1:16" s="1" customFormat="1" ht="12" customHeight="1">
      <c r="A52" s="9" t="s">
        <v>69</v>
      </c>
      <c r="B52" s="38">
        <v>271850.18477000005</v>
      </c>
      <c r="C52" s="38">
        <v>183.6</v>
      </c>
      <c r="D52" s="38">
        <v>272033.78477</v>
      </c>
      <c r="E52" s="38">
        <v>10222.08996</v>
      </c>
      <c r="F52" s="39">
        <v>111744</v>
      </c>
      <c r="G52" s="40">
        <v>393999.87473000004</v>
      </c>
      <c r="H52" s="62">
        <v>0</v>
      </c>
      <c r="I52" s="38">
        <v>3464.15134</v>
      </c>
      <c r="J52" s="38">
        <v>14913.183149999999</v>
      </c>
      <c r="K52" s="39">
        <v>18377.334489999997</v>
      </c>
      <c r="L52" s="41">
        <v>1299.9136</v>
      </c>
      <c r="M52" s="38">
        <v>3766.7468800000006</v>
      </c>
      <c r="N52" s="39">
        <v>401379.87976</v>
      </c>
      <c r="O52" s="41">
        <v>424823.87473</v>
      </c>
      <c r="P52" s="42"/>
    </row>
    <row r="53" spans="1:16" s="1" customFormat="1" ht="12" customHeight="1">
      <c r="A53" s="9" t="s">
        <v>70</v>
      </c>
      <c r="B53" s="38">
        <v>1250460.9776499995</v>
      </c>
      <c r="C53" s="38">
        <v>844.4</v>
      </c>
      <c r="D53" s="38">
        <v>1251305.3776499995</v>
      </c>
      <c r="E53" s="38">
        <v>19575.322079999998</v>
      </c>
      <c r="F53" s="39">
        <v>8307</v>
      </c>
      <c r="G53" s="40">
        <v>1279187.6997299995</v>
      </c>
      <c r="H53" s="62">
        <v>0</v>
      </c>
      <c r="I53" s="38">
        <v>248.94987000000003</v>
      </c>
      <c r="J53" s="38">
        <v>25.4031</v>
      </c>
      <c r="K53" s="39">
        <v>274.35297</v>
      </c>
      <c r="L53" s="41">
        <v>165.25921</v>
      </c>
      <c r="M53" s="38">
        <v>7682.403100000001</v>
      </c>
      <c r="N53" s="39">
        <v>1412850.6844499996</v>
      </c>
      <c r="O53" s="41">
        <v>1420972.6997299995</v>
      </c>
      <c r="P53" s="42"/>
    </row>
    <row r="54" spans="1:16" s="1" customFormat="1" ht="12" customHeight="1">
      <c r="A54" s="9" t="s">
        <v>71</v>
      </c>
      <c r="B54" s="38">
        <v>156619.06238</v>
      </c>
      <c r="C54" s="38">
        <v>105.8</v>
      </c>
      <c r="D54" s="38">
        <v>156724.86237999998</v>
      </c>
      <c r="E54" s="38">
        <v>864.90608</v>
      </c>
      <c r="F54" s="67">
        <v>0</v>
      </c>
      <c r="G54" s="40">
        <v>157589.76845999996</v>
      </c>
      <c r="H54" s="62">
        <v>0</v>
      </c>
      <c r="I54" s="38">
        <v>1.92317</v>
      </c>
      <c r="J54" s="38">
        <v>8.113010000000001</v>
      </c>
      <c r="K54" s="39">
        <v>10.036180000000002</v>
      </c>
      <c r="L54" s="68">
        <v>0</v>
      </c>
      <c r="M54" s="38">
        <v>1556.7228300000002</v>
      </c>
      <c r="N54" s="39">
        <v>173781.40945</v>
      </c>
      <c r="O54" s="41">
        <v>175348.16846000002</v>
      </c>
      <c r="P54" s="42"/>
    </row>
    <row r="55" spans="1:16" s="1" customFormat="1" ht="12" customHeight="1">
      <c r="A55" s="3" t="s">
        <v>72</v>
      </c>
      <c r="B55" s="43">
        <v>399772.4631000001</v>
      </c>
      <c r="C55" s="43">
        <v>269.9</v>
      </c>
      <c r="D55" s="43">
        <v>400042.36310000013</v>
      </c>
      <c r="E55" s="43">
        <v>15425.485500000003</v>
      </c>
      <c r="F55" s="44">
        <v>1315</v>
      </c>
      <c r="G55" s="45">
        <v>416782.84860000014</v>
      </c>
      <c r="H55" s="63">
        <v>0</v>
      </c>
      <c r="I55" s="70">
        <v>0</v>
      </c>
      <c r="J55" s="43">
        <v>13.2</v>
      </c>
      <c r="K55" s="44">
        <v>13.2</v>
      </c>
      <c r="L55" s="69">
        <v>0</v>
      </c>
      <c r="M55" s="43">
        <v>3214.87685</v>
      </c>
      <c r="N55" s="44">
        <v>458883.4717500002</v>
      </c>
      <c r="O55" s="46">
        <v>462111.5486000002</v>
      </c>
      <c r="P55" s="42"/>
    </row>
    <row r="56" spans="1:16" s="1" customFormat="1" ht="12" customHeight="1">
      <c r="A56" s="9" t="s">
        <v>73</v>
      </c>
      <c r="B56" s="38">
        <v>190484.57544</v>
      </c>
      <c r="C56" s="38">
        <v>128.6</v>
      </c>
      <c r="D56" s="38">
        <v>190613.17544</v>
      </c>
      <c r="E56" s="38">
        <v>14637.844350000001</v>
      </c>
      <c r="F56" s="39">
        <v>1871</v>
      </c>
      <c r="G56" s="40">
        <v>207122.01979</v>
      </c>
      <c r="H56" s="62">
        <v>0</v>
      </c>
      <c r="I56" s="38">
        <v>425.68325</v>
      </c>
      <c r="J56" s="38">
        <v>1614.22778</v>
      </c>
      <c r="K56" s="39">
        <v>2039.91103</v>
      </c>
      <c r="L56" s="41">
        <v>116.58716000000001</v>
      </c>
      <c r="M56" s="38">
        <v>2392.96021</v>
      </c>
      <c r="N56" s="39">
        <v>224170.86139</v>
      </c>
      <c r="O56" s="41">
        <v>228720.31979</v>
      </c>
      <c r="P56" s="42"/>
    </row>
    <row r="57" spans="1:16" s="1" customFormat="1" ht="12" customHeight="1">
      <c r="A57" s="9" t="s">
        <v>74</v>
      </c>
      <c r="B57" s="38">
        <v>501232.44357000006</v>
      </c>
      <c r="C57" s="38">
        <v>338.5</v>
      </c>
      <c r="D57" s="38">
        <v>501570.94357000006</v>
      </c>
      <c r="E57" s="38">
        <v>9104.93863</v>
      </c>
      <c r="F57" s="39">
        <v>934</v>
      </c>
      <c r="G57" s="40">
        <v>511609.88220000005</v>
      </c>
      <c r="H57" s="62">
        <v>0</v>
      </c>
      <c r="I57" s="38">
        <v>2607.94707</v>
      </c>
      <c r="J57" s="38">
        <v>15205.44049</v>
      </c>
      <c r="K57" s="39">
        <v>17813.387560000003</v>
      </c>
      <c r="L57" s="41">
        <v>783.01771</v>
      </c>
      <c r="M57" s="38">
        <v>3619.7569</v>
      </c>
      <c r="N57" s="39">
        <v>546226.52003</v>
      </c>
      <c r="O57" s="41">
        <v>568442.6822</v>
      </c>
      <c r="P57" s="42"/>
    </row>
    <row r="58" spans="1:16" s="1" customFormat="1" ht="12" customHeight="1">
      <c r="A58" s="9" t="s">
        <v>75</v>
      </c>
      <c r="B58" s="38">
        <v>2089518.0139699995</v>
      </c>
      <c r="C58" s="38">
        <v>1410.9</v>
      </c>
      <c r="D58" s="38">
        <v>2090928.9139699994</v>
      </c>
      <c r="E58" s="38">
        <v>108876.96139000001</v>
      </c>
      <c r="F58" s="39">
        <v>4600</v>
      </c>
      <c r="G58" s="40">
        <v>2204405.8753599995</v>
      </c>
      <c r="H58" s="62">
        <v>0</v>
      </c>
      <c r="I58" s="38">
        <v>871.1053899999999</v>
      </c>
      <c r="J58" s="38">
        <v>3451.1589599999998</v>
      </c>
      <c r="K58" s="39">
        <v>4322.2643499999995</v>
      </c>
      <c r="L58" s="41">
        <v>80.81674</v>
      </c>
      <c r="M58" s="38">
        <v>14995.661310000003</v>
      </c>
      <c r="N58" s="39">
        <v>2421929.53296</v>
      </c>
      <c r="O58" s="41">
        <v>2441328.27536</v>
      </c>
      <c r="P58" s="42"/>
    </row>
    <row r="59" spans="1:16" s="1" customFormat="1" ht="12" customHeight="1">
      <c r="A59" s="3" t="s">
        <v>76</v>
      </c>
      <c r="B59" s="43">
        <v>223535.84667999993</v>
      </c>
      <c r="C59" s="43">
        <v>150.9</v>
      </c>
      <c r="D59" s="43">
        <v>223686.74667999992</v>
      </c>
      <c r="E59" s="43">
        <v>49261.96491</v>
      </c>
      <c r="F59" s="44">
        <v>956</v>
      </c>
      <c r="G59" s="45">
        <v>273904.7115899999</v>
      </c>
      <c r="H59" s="63">
        <v>0</v>
      </c>
      <c r="I59" s="43">
        <v>874.0561700000001</v>
      </c>
      <c r="J59" s="43">
        <v>2918.53627</v>
      </c>
      <c r="K59" s="44">
        <v>3792.5924400000004</v>
      </c>
      <c r="L59" s="46">
        <v>1192.18324</v>
      </c>
      <c r="M59" s="43">
        <v>5930.829409999999</v>
      </c>
      <c r="N59" s="44">
        <v>288335.00649999996</v>
      </c>
      <c r="O59" s="46">
        <v>299250.61159</v>
      </c>
      <c r="P59" s="42"/>
    </row>
    <row r="60" spans="1:16" s="1" customFormat="1" ht="12" customHeight="1">
      <c r="A60" s="9" t="s">
        <v>77</v>
      </c>
      <c r="B60" s="38">
        <v>123823.27775999997</v>
      </c>
      <c r="C60" s="38">
        <v>83.6</v>
      </c>
      <c r="D60" s="38">
        <v>123906.87775999997</v>
      </c>
      <c r="E60" s="38">
        <v>6179.661410000001</v>
      </c>
      <c r="F60" s="39">
        <v>232</v>
      </c>
      <c r="G60" s="40">
        <v>130318.53916999997</v>
      </c>
      <c r="H60" s="62">
        <v>0</v>
      </c>
      <c r="I60" s="38">
        <v>50.21615</v>
      </c>
      <c r="J60" s="38">
        <v>0</v>
      </c>
      <c r="K60" s="39">
        <v>50.21615</v>
      </c>
      <c r="L60" s="68">
        <v>0</v>
      </c>
      <c r="M60" s="38">
        <v>2933.59468</v>
      </c>
      <c r="N60" s="39">
        <v>141374.62834</v>
      </c>
      <c r="O60" s="41">
        <v>144358.43917</v>
      </c>
      <c r="P60" s="42"/>
    </row>
    <row r="61" spans="1:16" s="1" customFormat="1" ht="12" customHeight="1">
      <c r="A61" s="9" t="s">
        <v>78</v>
      </c>
      <c r="B61" s="38">
        <v>819869.0571900002</v>
      </c>
      <c r="C61" s="38">
        <v>553.6</v>
      </c>
      <c r="D61" s="38">
        <v>820422.6571900002</v>
      </c>
      <c r="E61" s="38">
        <v>10108.10249</v>
      </c>
      <c r="F61" s="39">
        <v>886</v>
      </c>
      <c r="G61" s="40">
        <v>831416.7596800001</v>
      </c>
      <c r="H61" s="62">
        <v>0</v>
      </c>
      <c r="I61" s="38">
        <v>1336.7937499999998</v>
      </c>
      <c r="J61" s="38">
        <v>7833.685059999999</v>
      </c>
      <c r="K61" s="39">
        <v>9170.478809999999</v>
      </c>
      <c r="L61" s="41">
        <v>2252.36789</v>
      </c>
      <c r="M61" s="38">
        <v>15296.114810000001</v>
      </c>
      <c r="N61" s="39">
        <v>897659.5981700001</v>
      </c>
      <c r="O61" s="41">
        <v>924378.5596800002</v>
      </c>
      <c r="P61" s="42"/>
    </row>
    <row r="62" spans="1:16" s="1" customFormat="1" ht="12" customHeight="1">
      <c r="A62" s="9" t="s">
        <v>79</v>
      </c>
      <c r="B62" s="38">
        <v>531030.94988</v>
      </c>
      <c r="C62" s="38">
        <v>358.6</v>
      </c>
      <c r="D62" s="38">
        <v>531389.54988</v>
      </c>
      <c r="E62" s="38">
        <v>21672.285219999998</v>
      </c>
      <c r="F62" s="39">
        <v>18563</v>
      </c>
      <c r="G62" s="40">
        <v>571624.8350999999</v>
      </c>
      <c r="H62" s="62">
        <v>0</v>
      </c>
      <c r="I62" s="38">
        <v>2967.34908</v>
      </c>
      <c r="J62" s="38">
        <v>10576.781799999999</v>
      </c>
      <c r="K62" s="39">
        <v>13544.130879999999</v>
      </c>
      <c r="L62" s="41">
        <v>1633.0019100000002</v>
      </c>
      <c r="M62" s="38">
        <v>7254.60511</v>
      </c>
      <c r="N62" s="39">
        <v>609404.6972</v>
      </c>
      <c r="O62" s="41">
        <v>631836.4351</v>
      </c>
      <c r="P62" s="42"/>
    </row>
    <row r="63" spans="1:16" s="1" customFormat="1" ht="12" customHeight="1">
      <c r="A63" s="3" t="s">
        <v>80</v>
      </c>
      <c r="B63" s="43">
        <v>306126.03780000005</v>
      </c>
      <c r="C63" s="43">
        <v>206.7</v>
      </c>
      <c r="D63" s="43">
        <v>306332.73780000006</v>
      </c>
      <c r="E63" s="43">
        <v>91697.02120999999</v>
      </c>
      <c r="F63" s="44">
        <v>418</v>
      </c>
      <c r="G63" s="45">
        <v>398447.75901000004</v>
      </c>
      <c r="H63" s="63">
        <v>0</v>
      </c>
      <c r="I63" s="43">
        <v>154.96796999999998</v>
      </c>
      <c r="J63" s="43">
        <v>90.73805</v>
      </c>
      <c r="K63" s="44">
        <v>245.70601999999997</v>
      </c>
      <c r="L63" s="69">
        <v>0</v>
      </c>
      <c r="M63" s="43">
        <v>4099.268529999999</v>
      </c>
      <c r="N63" s="44">
        <v>428813.28446</v>
      </c>
      <c r="O63" s="46">
        <v>433158.25901</v>
      </c>
      <c r="P63" s="42"/>
    </row>
    <row r="64" spans="1:16" s="1" customFormat="1" ht="12" customHeight="1">
      <c r="A64" s="9" t="s">
        <v>81</v>
      </c>
      <c r="B64" s="38">
        <v>560325.8261899999</v>
      </c>
      <c r="C64" s="38">
        <v>378.4</v>
      </c>
      <c r="D64" s="38">
        <v>560704.22619</v>
      </c>
      <c r="E64" s="38">
        <v>3089.87348</v>
      </c>
      <c r="F64" s="39">
        <v>716</v>
      </c>
      <c r="G64" s="40">
        <v>564510.0996699999</v>
      </c>
      <c r="H64" s="62">
        <v>0</v>
      </c>
      <c r="I64" s="66">
        <v>0</v>
      </c>
      <c r="J64" s="38">
        <v>13.16758</v>
      </c>
      <c r="K64" s="39">
        <v>13.16758</v>
      </c>
      <c r="L64" s="68">
        <v>0</v>
      </c>
      <c r="M64" s="38">
        <v>4900.97986</v>
      </c>
      <c r="N64" s="39">
        <v>623129.1522299999</v>
      </c>
      <c r="O64" s="41">
        <v>628043.2996699999</v>
      </c>
      <c r="P64" s="42"/>
    </row>
    <row r="65" spans="1:16" s="1" customFormat="1" ht="12" customHeight="1">
      <c r="A65" s="9" t="s">
        <v>82</v>
      </c>
      <c r="B65" s="38">
        <v>217774.32695000002</v>
      </c>
      <c r="C65" s="38">
        <v>147</v>
      </c>
      <c r="D65" s="38">
        <v>217921.32695000002</v>
      </c>
      <c r="E65" s="38">
        <v>70857.31209</v>
      </c>
      <c r="F65" s="39">
        <v>1007</v>
      </c>
      <c r="G65" s="40">
        <v>289785.63904000004</v>
      </c>
      <c r="H65" s="62">
        <v>0</v>
      </c>
      <c r="I65" s="38">
        <v>4110.092170000001</v>
      </c>
      <c r="J65" s="38">
        <v>18499.456290000002</v>
      </c>
      <c r="K65" s="39">
        <v>22609.54846</v>
      </c>
      <c r="L65" s="41">
        <v>2203.50854</v>
      </c>
      <c r="M65" s="38">
        <v>2022.33608</v>
      </c>
      <c r="N65" s="39">
        <v>287642.84595999995</v>
      </c>
      <c r="O65" s="41">
        <v>314478.23903999996</v>
      </c>
      <c r="P65" s="42"/>
    </row>
    <row r="66" spans="1:16" s="1" customFormat="1" ht="12" customHeight="1" thickBot="1">
      <c r="A66" s="3" t="s">
        <v>83</v>
      </c>
      <c r="B66" s="43">
        <v>1088525.779349976</v>
      </c>
      <c r="C66" s="43">
        <v>0.08057999999437016</v>
      </c>
      <c r="D66" s="43">
        <v>1088525.859929976</v>
      </c>
      <c r="E66" s="43">
        <v>567673.02874</v>
      </c>
      <c r="F66" s="44">
        <v>15000</v>
      </c>
      <c r="G66" s="45">
        <v>1671198.888669976</v>
      </c>
      <c r="H66" s="63">
        <v>0</v>
      </c>
      <c r="I66" s="43">
        <v>3.255</v>
      </c>
      <c r="J66" s="43">
        <v>147500</v>
      </c>
      <c r="K66" s="44">
        <v>147503.255</v>
      </c>
      <c r="L66" s="46">
        <v>181100</v>
      </c>
      <c r="M66" s="43">
        <v>1466019.3740499995</v>
      </c>
      <c r="N66" s="44">
        <v>0.05961997634483396</v>
      </c>
      <c r="O66" s="46">
        <v>1794622.688669976</v>
      </c>
      <c r="P66" s="42"/>
    </row>
    <row r="67" spans="1:16" s="1" customFormat="1" ht="12" customHeight="1" thickTop="1">
      <c r="A67" s="26" t="s">
        <v>84</v>
      </c>
      <c r="B67" s="47">
        <v>27737337.47306997</v>
      </c>
      <c r="C67" s="47">
        <v>17994.380579999997</v>
      </c>
      <c r="D67" s="47">
        <v>27755331.853649974</v>
      </c>
      <c r="E67" s="47">
        <v>1876098.41939</v>
      </c>
      <c r="F67" s="48">
        <v>247461</v>
      </c>
      <c r="G67" s="49">
        <v>29878891.273039978</v>
      </c>
      <c r="H67" s="64">
        <v>0</v>
      </c>
      <c r="I67" s="47">
        <v>47543.58975</v>
      </c>
      <c r="J67" s="47">
        <v>389099.1980300001</v>
      </c>
      <c r="K67" s="48">
        <v>436642.78778</v>
      </c>
      <c r="L67" s="50">
        <v>218904.56047</v>
      </c>
      <c r="M67" s="47">
        <v>1724106.0577199995</v>
      </c>
      <c r="N67" s="48">
        <v>30644268.36706997</v>
      </c>
      <c r="O67" s="50">
        <v>33023921.773039967</v>
      </c>
      <c r="P67" s="42"/>
    </row>
    <row r="68" spans="1:16" s="1" customFormat="1" ht="12" customHeight="1">
      <c r="A68" s="3" t="s">
        <v>85</v>
      </c>
      <c r="B68" s="43">
        <v>10338.680929999999</v>
      </c>
      <c r="C68" s="70">
        <v>0</v>
      </c>
      <c r="D68" s="43">
        <v>10338.680929999999</v>
      </c>
      <c r="E68" s="70">
        <v>0</v>
      </c>
      <c r="F68" s="71">
        <v>0</v>
      </c>
      <c r="G68" s="45">
        <v>10338.680929999999</v>
      </c>
      <c r="H68" s="63">
        <v>0</v>
      </c>
      <c r="I68" s="70">
        <v>0</v>
      </c>
      <c r="J68" s="70">
        <v>0</v>
      </c>
      <c r="K68" s="71">
        <v>0</v>
      </c>
      <c r="L68" s="69">
        <v>0</v>
      </c>
      <c r="M68" s="70">
        <v>0</v>
      </c>
      <c r="N68" s="44">
        <v>10338.55093</v>
      </c>
      <c r="O68" s="46">
        <v>10338.55093</v>
      </c>
      <c r="P68" s="42"/>
    </row>
    <row r="69" spans="1:16" s="1" customFormat="1" ht="12" customHeight="1">
      <c r="A69" s="9" t="s">
        <v>86</v>
      </c>
      <c r="B69" s="38">
        <v>21542.126220000002</v>
      </c>
      <c r="C69" s="66">
        <v>0</v>
      </c>
      <c r="D69" s="38">
        <v>21542.126220000002</v>
      </c>
      <c r="E69" s="66">
        <v>0</v>
      </c>
      <c r="F69" s="67">
        <v>0</v>
      </c>
      <c r="G69" s="40">
        <v>21542.126220000002</v>
      </c>
      <c r="H69" s="62">
        <v>0</v>
      </c>
      <c r="I69" s="38">
        <v>3.47879</v>
      </c>
      <c r="J69" s="66">
        <v>0</v>
      </c>
      <c r="K69" s="39">
        <v>3.47879</v>
      </c>
      <c r="L69" s="68">
        <v>0</v>
      </c>
      <c r="M69" s="66">
        <v>0</v>
      </c>
      <c r="N69" s="39">
        <v>21538.64743</v>
      </c>
      <c r="O69" s="41">
        <v>21542.126220000002</v>
      </c>
      <c r="P69" s="42"/>
    </row>
    <row r="70" spans="1:16" s="1" customFormat="1" ht="12" customHeight="1">
      <c r="A70" s="9" t="s">
        <v>87</v>
      </c>
      <c r="B70" s="38">
        <v>2542.49074</v>
      </c>
      <c r="C70" s="66">
        <v>0</v>
      </c>
      <c r="D70" s="38">
        <v>2542.49074</v>
      </c>
      <c r="E70" s="66">
        <v>0</v>
      </c>
      <c r="F70" s="67">
        <v>0</v>
      </c>
      <c r="G70" s="40">
        <v>2542.49074</v>
      </c>
      <c r="H70" s="62">
        <v>0</v>
      </c>
      <c r="I70" s="66">
        <v>0</v>
      </c>
      <c r="J70" s="66">
        <v>0</v>
      </c>
      <c r="K70" s="67">
        <v>0</v>
      </c>
      <c r="L70" s="68">
        <v>0</v>
      </c>
      <c r="M70" s="38">
        <v>37.330980000000004</v>
      </c>
      <c r="N70" s="39">
        <v>2505.15976</v>
      </c>
      <c r="O70" s="41">
        <v>2542.49074</v>
      </c>
      <c r="P70" s="42"/>
    </row>
    <row r="71" spans="1:16" s="1" customFormat="1" ht="12" customHeight="1">
      <c r="A71" s="9" t="s">
        <v>88</v>
      </c>
      <c r="B71" s="38">
        <v>43629.54168</v>
      </c>
      <c r="C71" s="66">
        <v>0</v>
      </c>
      <c r="D71" s="38">
        <v>43629.54168</v>
      </c>
      <c r="E71" s="38">
        <v>186.44588000000002</v>
      </c>
      <c r="F71" s="67">
        <v>0</v>
      </c>
      <c r="G71" s="40">
        <v>43815.98756</v>
      </c>
      <c r="H71" s="62">
        <v>0</v>
      </c>
      <c r="I71" s="66">
        <v>0</v>
      </c>
      <c r="J71" s="66">
        <v>0</v>
      </c>
      <c r="K71" s="67">
        <v>0</v>
      </c>
      <c r="L71" s="68">
        <v>0</v>
      </c>
      <c r="M71" s="38">
        <v>1487.5052300000002</v>
      </c>
      <c r="N71" s="39">
        <v>42328.482330000006</v>
      </c>
      <c r="O71" s="41">
        <v>43815.98756000001</v>
      </c>
      <c r="P71" s="42"/>
    </row>
    <row r="72" spans="1:16" s="1" customFormat="1" ht="12" customHeight="1">
      <c r="A72" s="9" t="s">
        <v>89</v>
      </c>
      <c r="B72" s="38">
        <v>5899.9858</v>
      </c>
      <c r="C72" s="66">
        <v>0</v>
      </c>
      <c r="D72" s="38">
        <v>5899.9858</v>
      </c>
      <c r="E72" s="38">
        <v>4026.17325</v>
      </c>
      <c r="F72" s="67">
        <v>0</v>
      </c>
      <c r="G72" s="40">
        <v>9926.15905</v>
      </c>
      <c r="H72" s="62">
        <v>0</v>
      </c>
      <c r="I72" s="38">
        <v>675.68506</v>
      </c>
      <c r="J72" s="38">
        <v>3269.15786</v>
      </c>
      <c r="K72" s="39">
        <v>3944.84292</v>
      </c>
      <c r="L72" s="41">
        <v>161.87653</v>
      </c>
      <c r="M72" s="66">
        <v>0</v>
      </c>
      <c r="N72" s="39">
        <v>5819.439600000001</v>
      </c>
      <c r="O72" s="41">
        <v>9926.159050000002</v>
      </c>
      <c r="P72" s="42"/>
    </row>
    <row r="73" spans="1:16" s="1" customFormat="1" ht="12" customHeight="1">
      <c r="A73" s="27" t="s">
        <v>90</v>
      </c>
      <c r="B73" s="51">
        <v>27821290.298439972</v>
      </c>
      <c r="C73" s="51">
        <v>17994.380579999997</v>
      </c>
      <c r="D73" s="51">
        <v>27839284.679019976</v>
      </c>
      <c r="E73" s="51">
        <v>1880311.03852</v>
      </c>
      <c r="F73" s="52">
        <v>247461</v>
      </c>
      <c r="G73" s="53">
        <v>29967056.717539977</v>
      </c>
      <c r="H73" s="65">
        <v>0</v>
      </c>
      <c r="I73" s="51">
        <v>48222.753600000004</v>
      </c>
      <c r="J73" s="51">
        <v>392368.35589000006</v>
      </c>
      <c r="K73" s="52">
        <v>440591.10949000006</v>
      </c>
      <c r="L73" s="54">
        <v>219066.437</v>
      </c>
      <c r="M73" s="51">
        <v>1725630.8939299996</v>
      </c>
      <c r="N73" s="52">
        <v>30726798.647119965</v>
      </c>
      <c r="O73" s="54">
        <v>33112087.087539967</v>
      </c>
      <c r="P73" s="42">
        <f>G73-O73</f>
        <v>-3145030.36999999</v>
      </c>
    </row>
    <row r="74" spans="1:16" s="1" customFormat="1" ht="12" customHeight="1">
      <c r="A74" s="15"/>
      <c r="B74" s="28"/>
      <c r="C74" s="28"/>
      <c r="D74" s="28"/>
      <c r="E74" s="28"/>
      <c r="F74" s="28"/>
      <c r="G74" s="28"/>
      <c r="H74" s="16"/>
      <c r="I74" s="16"/>
      <c r="J74" s="16"/>
      <c r="K74" s="28"/>
      <c r="L74" s="28"/>
      <c r="M74" s="28"/>
      <c r="N74" s="16"/>
      <c r="O74" s="29"/>
      <c r="P74" s="16"/>
    </row>
    <row r="75" spans="1:16" s="1" customFormat="1" ht="12" customHeight="1">
      <c r="A75" s="35" t="s">
        <v>91</v>
      </c>
      <c r="B75" s="28"/>
      <c r="C75" s="28"/>
      <c r="D75" s="28"/>
      <c r="E75" s="28"/>
      <c r="F75" s="28"/>
      <c r="G75" s="16"/>
      <c r="H75" s="16" t="s">
        <v>92</v>
      </c>
      <c r="I75" s="28"/>
      <c r="J75" s="28"/>
      <c r="K75" s="28"/>
      <c r="L75" s="28"/>
      <c r="M75" s="28"/>
      <c r="N75" s="28"/>
      <c r="O75" s="29"/>
      <c r="P75" s="16"/>
    </row>
    <row r="76" spans="1:16" s="1" customFormat="1" ht="12" customHeight="1">
      <c r="A76" s="30" t="s">
        <v>93</v>
      </c>
      <c r="B76" s="28"/>
      <c r="C76" s="28"/>
      <c r="D76" s="28"/>
      <c r="E76" s="28"/>
      <c r="F76" s="28"/>
      <c r="G76" s="16"/>
      <c r="H76" s="16" t="s">
        <v>94</v>
      </c>
      <c r="I76" s="28"/>
      <c r="J76" s="28"/>
      <c r="K76" s="28"/>
      <c r="L76" s="28"/>
      <c r="M76" s="28"/>
      <c r="N76" s="28"/>
      <c r="O76" s="29"/>
      <c r="P76" s="16"/>
    </row>
    <row r="77" spans="1:16" s="1" customFormat="1" ht="12" customHeight="1">
      <c r="A77" s="30" t="s">
        <v>95</v>
      </c>
      <c r="B77" s="28"/>
      <c r="C77" s="28"/>
      <c r="D77" s="28"/>
      <c r="E77" s="28"/>
      <c r="F77" s="28"/>
      <c r="G77" s="16"/>
      <c r="H77" s="16" t="s">
        <v>96</v>
      </c>
      <c r="I77" s="28"/>
      <c r="J77" s="28"/>
      <c r="K77" s="28"/>
      <c r="L77" s="28"/>
      <c r="M77" s="28"/>
      <c r="N77" s="28"/>
      <c r="O77" s="29"/>
      <c r="P77" s="16"/>
    </row>
    <row r="78" spans="1:16" s="1" customFormat="1" ht="12" customHeight="1">
      <c r="A78" s="30" t="s">
        <v>97</v>
      </c>
      <c r="B78" s="28"/>
      <c r="C78" s="28"/>
      <c r="D78" s="28"/>
      <c r="E78" s="28"/>
      <c r="F78" s="28"/>
      <c r="G78" s="16"/>
      <c r="H78" s="16" t="s">
        <v>98</v>
      </c>
      <c r="I78" s="28"/>
      <c r="J78" s="28"/>
      <c r="K78" s="28"/>
      <c r="L78" s="28"/>
      <c r="M78" s="28"/>
      <c r="N78" s="28"/>
      <c r="O78" s="29"/>
      <c r="P78" s="16"/>
    </row>
    <row r="79" spans="1:16" s="1" customFormat="1" ht="12" customHeight="1">
      <c r="A79" s="30" t="s">
        <v>99</v>
      </c>
      <c r="B79" s="28"/>
      <c r="C79" s="28"/>
      <c r="D79" s="28"/>
      <c r="E79" s="28"/>
      <c r="F79" s="28"/>
      <c r="G79" s="16"/>
      <c r="H79" s="16" t="s">
        <v>100</v>
      </c>
      <c r="I79" s="28"/>
      <c r="J79" s="28"/>
      <c r="K79" s="28"/>
      <c r="L79" s="28"/>
      <c r="M79" s="28"/>
      <c r="N79" s="28"/>
      <c r="O79" s="29"/>
      <c r="P79" s="16"/>
    </row>
    <row r="80" spans="1:16" s="1" customFormat="1" ht="12" customHeight="1">
      <c r="A80" s="30" t="s">
        <v>101</v>
      </c>
      <c r="B80" s="28"/>
      <c r="C80" s="28"/>
      <c r="D80" s="28"/>
      <c r="E80" s="28"/>
      <c r="F80" s="28"/>
      <c r="G80" s="16"/>
      <c r="H80" s="16" t="s">
        <v>102</v>
      </c>
      <c r="I80" s="28"/>
      <c r="J80" s="28"/>
      <c r="K80" s="28"/>
      <c r="L80" s="28"/>
      <c r="M80" s="28"/>
      <c r="N80" s="28"/>
      <c r="O80" s="29"/>
      <c r="P80" s="16"/>
    </row>
    <row r="81" spans="1:16" s="1" customFormat="1" ht="12" customHeight="1">
      <c r="A81" s="22"/>
      <c r="B81" s="12"/>
      <c r="C81" s="12"/>
      <c r="D81" s="12"/>
      <c r="E81" s="12"/>
      <c r="F81" s="12"/>
      <c r="G81" s="31"/>
      <c r="H81" s="12"/>
      <c r="I81" s="12"/>
      <c r="J81" s="12"/>
      <c r="K81" s="12"/>
      <c r="L81" s="12"/>
      <c r="M81" s="12"/>
      <c r="N81" s="12"/>
      <c r="O81" s="32"/>
      <c r="P81" s="16"/>
    </row>
    <row r="82" spans="1:16" s="1" customFormat="1" ht="12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s="1" customFormat="1" ht="12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 t="s">
        <v>110</v>
      </c>
    </row>
    <row r="84" spans="1:16" s="1" customFormat="1" ht="12" customHeight="1">
      <c r="A84" s="16" t="s">
        <v>103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s="1" customFormat="1" ht="12" customHeight="1">
      <c r="A85" s="33" t="s">
        <v>104</v>
      </c>
      <c r="B85" s="55">
        <f>SUM(B68:B72)</f>
        <v>83952.82537</v>
      </c>
      <c r="C85" s="59"/>
      <c r="D85" s="59">
        <f>B85+C85</f>
        <v>83952.82537</v>
      </c>
      <c r="E85" s="59"/>
      <c r="F85" s="59"/>
      <c r="G85" s="59">
        <f>SUM(D85:F85)</f>
        <v>83952.82537</v>
      </c>
      <c r="H85" s="55" t="e">
        <f>SUM(H68:H72)-H86</f>
        <v>#REF!</v>
      </c>
      <c r="I85" s="55" t="e">
        <f>SUM(I68:I72)-I86</f>
        <v>#REF!</v>
      </c>
      <c r="J85" s="55" t="e">
        <f>SUM(J68:J72)-J86</f>
        <v>#REF!</v>
      </c>
      <c r="K85" s="59" t="e">
        <f>SUM(H85:J85)</f>
        <v>#REF!</v>
      </c>
      <c r="L85" s="55" t="e">
        <f>SUM(L68:L72)-L86</f>
        <v>#REF!</v>
      </c>
      <c r="M85" s="55" t="e">
        <f>SUM(M68:M72)-M86</f>
        <v>#REF!</v>
      </c>
      <c r="N85" s="55" t="e">
        <f>SUM(N68:N72)-N86</f>
        <v>#REF!</v>
      </c>
      <c r="O85" s="59" t="e">
        <f>SUM(K85:N85)</f>
        <v>#REF!</v>
      </c>
      <c r="P85" s="56"/>
    </row>
    <row r="86" spans="1:16" s="1" customFormat="1" ht="12" customHeight="1">
      <c r="A86" s="33" t="s">
        <v>105</v>
      </c>
      <c r="B86" s="59"/>
      <c r="C86" s="59"/>
      <c r="D86" s="59">
        <f>B86+C86</f>
        <v>0</v>
      </c>
      <c r="E86" s="55" t="e">
        <f>SUM(#REF!)</f>
        <v>#REF!</v>
      </c>
      <c r="F86" s="55"/>
      <c r="G86" s="59" t="e">
        <f>SUM(D86:F86)</f>
        <v>#REF!</v>
      </c>
      <c r="H86" s="55" t="e">
        <f>SUM(#REF!)+SUM(#REF!)</f>
        <v>#REF!</v>
      </c>
      <c r="I86" s="55" t="e">
        <f>SUM(#REF!)+SUM(#REF!)</f>
        <v>#REF!</v>
      </c>
      <c r="J86" s="55" t="e">
        <f>SUM(#REF!)+SUM(#REF!)</f>
        <v>#REF!</v>
      </c>
      <c r="K86" s="59" t="e">
        <f>SUM(H86:J86)</f>
        <v>#REF!</v>
      </c>
      <c r="L86" s="55" t="e">
        <f>SUM(#REF!)+SUM(#REF!)</f>
        <v>#REF!</v>
      </c>
      <c r="M86" s="55" t="e">
        <f>SUM(#REF!)+SUM(#REF!)</f>
        <v>#REF!</v>
      </c>
      <c r="N86" s="55" t="e">
        <f>SUM(#REF!)+SUM(#REF!)</f>
        <v>#REF!</v>
      </c>
      <c r="O86" s="57" t="e">
        <f>SUM(K86:N86)</f>
        <v>#REF!</v>
      </c>
      <c r="P86" s="56"/>
    </row>
    <row r="87" spans="1:16" s="1" customFormat="1" ht="12" customHeight="1">
      <c r="A87" s="60" t="s">
        <v>106</v>
      </c>
      <c r="B87" s="59"/>
      <c r="C87" s="59"/>
      <c r="D87" s="59"/>
      <c r="E87" s="59"/>
      <c r="F87" s="59"/>
      <c r="G87" s="59">
        <f>SUM(B87:F87)</f>
        <v>0</v>
      </c>
      <c r="H87" s="59"/>
      <c r="I87" s="59"/>
      <c r="J87" s="59"/>
      <c r="K87" s="59">
        <f>SUM(H87:J87)</f>
        <v>0</v>
      </c>
      <c r="L87" s="59"/>
      <c r="M87" s="59"/>
      <c r="N87" s="59"/>
      <c r="O87" s="59">
        <f>SUM(K87:N87)</f>
        <v>0</v>
      </c>
      <c r="P87" s="56"/>
    </row>
    <row r="88" spans="1:16" s="1" customFormat="1" ht="12" customHeight="1">
      <c r="A88" s="33"/>
      <c r="B88" s="55">
        <f aca="true" t="shared" si="0" ref="B88:O88">SUM(B68:B72)-SUM(B85:B87)</f>
        <v>0</v>
      </c>
      <c r="C88" s="55">
        <f t="shared" si="0"/>
        <v>0</v>
      </c>
      <c r="D88" s="55">
        <f t="shared" si="0"/>
        <v>0</v>
      </c>
      <c r="E88" s="55" t="e">
        <f t="shared" si="0"/>
        <v>#REF!</v>
      </c>
      <c r="F88" s="55">
        <f t="shared" si="0"/>
        <v>0</v>
      </c>
      <c r="G88" s="55" t="e">
        <f t="shared" si="0"/>
        <v>#REF!</v>
      </c>
      <c r="H88" s="55" t="e">
        <f t="shared" si="0"/>
        <v>#REF!</v>
      </c>
      <c r="I88" s="55" t="e">
        <f t="shared" si="0"/>
        <v>#REF!</v>
      </c>
      <c r="J88" s="55" t="e">
        <f t="shared" si="0"/>
        <v>#REF!</v>
      </c>
      <c r="K88" s="55" t="e">
        <f t="shared" si="0"/>
        <v>#REF!</v>
      </c>
      <c r="L88" s="55" t="e">
        <f t="shared" si="0"/>
        <v>#REF!</v>
      </c>
      <c r="M88" s="55" t="e">
        <f t="shared" si="0"/>
        <v>#REF!</v>
      </c>
      <c r="N88" s="55" t="e">
        <f t="shared" si="0"/>
        <v>#REF!</v>
      </c>
      <c r="O88" s="55" t="e">
        <f t="shared" si="0"/>
        <v>#REF!</v>
      </c>
      <c r="P88" s="56"/>
    </row>
    <row r="89" spans="1:16" s="1" customFormat="1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s="1" customFormat="1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 t="s">
        <v>116</v>
      </c>
      <c r="P90" s="2" t="e">
        <f>#REF!</f>
        <v>#REF!</v>
      </c>
    </row>
    <row r="91" spans="1:16" s="1" customFormat="1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 t="s">
        <v>115</v>
      </c>
      <c r="P91" s="2" t="e">
        <f>P90-P73</f>
        <v>#REF!</v>
      </c>
    </row>
    <row r="92" spans="1:16" s="1" customFormat="1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s="1" customFormat="1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s="1" customFormat="1" ht="12" customHeight="1">
      <c r="A94" s="34" t="s">
        <v>107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s="1" customFormat="1" ht="12" customHeight="1">
      <c r="A95" s="34" t="s">
        <v>108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s="1" customFormat="1" ht="12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2" s="1" customFormat="1" ht="12" customHeight="1">
      <c r="A97" s="1" t="s">
        <v>111</v>
      </c>
      <c r="B97" s="1" t="e">
        <f>#REF!</f>
        <v>#REF!</v>
      </c>
    </row>
    <row r="98" spans="1:2" s="1" customFormat="1" ht="12" customHeight="1">
      <c r="A98" s="1" t="s">
        <v>112</v>
      </c>
      <c r="B98" s="61">
        <f>B73</f>
        <v>27821290.298439972</v>
      </c>
    </row>
    <row r="99" spans="2:3" s="1" customFormat="1" ht="12" customHeight="1">
      <c r="B99" s="1" t="e">
        <f>B97-B98</f>
        <v>#REF!</v>
      </c>
      <c r="C99" s="1" t="s">
        <v>113</v>
      </c>
    </row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  <row r="146" s="1" customFormat="1" ht="12" customHeight="1"/>
    <row r="147" s="1" customFormat="1" ht="12" customHeight="1"/>
    <row r="148" s="1" customFormat="1" ht="12" customHeight="1"/>
    <row r="149" s="1" customFormat="1" ht="12" customHeight="1"/>
    <row r="150" s="1" customFormat="1" ht="12" customHeight="1"/>
    <row r="151" s="1" customFormat="1" ht="12" customHeight="1"/>
    <row r="152" s="1" customFormat="1" ht="12" customHeight="1"/>
    <row r="153" s="1" customFormat="1" ht="12" customHeight="1"/>
    <row r="154" s="1" customFormat="1" ht="12" customHeight="1"/>
    <row r="155" s="1" customFormat="1" ht="12" customHeight="1"/>
    <row r="156" s="1" customFormat="1" ht="12" customHeight="1"/>
    <row r="157" s="1" customFormat="1" ht="12" customHeight="1"/>
    <row r="158" s="1" customFormat="1" ht="12" customHeight="1"/>
    <row r="159" s="1" customFormat="1" ht="12" customHeight="1"/>
    <row r="160" s="1" customFormat="1" ht="12" customHeight="1"/>
    <row r="161" s="1" customFormat="1" ht="12" customHeight="1"/>
    <row r="162" s="1" customFormat="1" ht="12" customHeight="1"/>
    <row r="163" s="1" customFormat="1" ht="12" customHeight="1"/>
    <row r="164" s="1" customFormat="1" ht="12" customHeight="1"/>
    <row r="165" s="1" customFormat="1" ht="12" customHeight="1"/>
    <row r="166" s="1" customFormat="1" ht="12" customHeight="1"/>
    <row r="167" s="1" customFormat="1" ht="12" customHeight="1"/>
    <row r="168" s="1" customFormat="1" ht="12" customHeight="1"/>
    <row r="169" s="1" customFormat="1" ht="12" customHeight="1"/>
    <row r="170" s="1" customFormat="1" ht="12" customHeight="1"/>
    <row r="171" s="1" customFormat="1" ht="12" customHeight="1"/>
    <row r="172" s="1" customFormat="1" ht="12" customHeight="1"/>
    <row r="173" s="1" customFormat="1" ht="12" customHeight="1"/>
    <row r="174" s="1" customFormat="1" ht="12" customHeight="1"/>
    <row r="175" s="1" customFormat="1" ht="12" customHeight="1"/>
    <row r="176" s="1" customFormat="1" ht="12" customHeight="1"/>
    <row r="177" s="1" customFormat="1" ht="12" customHeight="1"/>
    <row r="178" s="1" customFormat="1" ht="12" customHeight="1"/>
    <row r="179" s="1" customFormat="1" ht="12" customHeight="1"/>
    <row r="180" s="1" customFormat="1" ht="12" customHeight="1"/>
    <row r="181" s="1" customFormat="1" ht="12" customHeight="1"/>
    <row r="182" s="1" customFormat="1" ht="12" customHeight="1"/>
    <row r="183" s="1" customFormat="1" ht="12" customHeight="1"/>
    <row r="184" s="1" customFormat="1" ht="12" customHeight="1"/>
    <row r="185" s="1" customFormat="1" ht="12" customHeight="1"/>
    <row r="186" s="1" customFormat="1" ht="12" customHeight="1"/>
    <row r="187" s="1" customFormat="1" ht="12" customHeight="1"/>
    <row r="188" s="1" customFormat="1" ht="12" customHeight="1"/>
    <row r="189" s="1" customFormat="1" ht="12" customHeight="1"/>
    <row r="190" s="1" customFormat="1" ht="12" customHeight="1"/>
    <row r="191" s="1" customFormat="1" ht="12" customHeight="1"/>
    <row r="192" s="1" customFormat="1" ht="12" customHeight="1"/>
  </sheetData>
  <printOptions/>
  <pageMargins left="0.5" right="0.35" top="0.25" bottom="0.25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Brian Gray</cp:lastModifiedBy>
  <cp:lastPrinted>2006-02-09T12:48:13Z</cp:lastPrinted>
  <dcterms:created xsi:type="dcterms:W3CDTF">2001-03-21T15:45:48Z</dcterms:created>
  <dcterms:modified xsi:type="dcterms:W3CDTF">2006-02-21T18:15:17Z</dcterms:modified>
  <cp:category/>
  <cp:version/>
  <cp:contentType/>
  <cp:contentStatus/>
</cp:coreProperties>
</file>