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50" windowWidth="24240" windowHeight="12340" tabRatio="667" activeTab="1"/>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<sst xmlns="http://schemas.openxmlformats.org/spreadsheetml/2006/main" count="1938" uniqueCount="558">
  <si>
    <t>Line</t>
  </si>
  <si>
    <t>USPct</t>
  </si>
  <si>
    <t>NEPct</t>
  </si>
  <si>
    <t>NCPct</t>
  </si>
  <si>
    <t>SAPct</t>
  </si>
  <si>
    <t>SGPct</t>
  </si>
  <si>
    <t>WPct</t>
  </si>
  <si>
    <t>CurrMon</t>
  </si>
  <si>
    <t>CurrYear</t>
  </si>
  <si>
    <t>PrevYear</t>
  </si>
  <si>
    <t>MonSpan</t>
  </si>
  <si>
    <t>PubNum</t>
  </si>
  <si>
    <t>0</t>
  </si>
  <si>
    <t>10.8</t>
  </si>
  <si>
    <t>7.9</t>
  </si>
  <si>
    <t>8.9</t>
  </si>
  <si>
    <t>10.3</t>
  </si>
  <si>
    <t>10.5</t>
  </si>
  <si>
    <t>August</t>
  </si>
  <si>
    <t>2021</t>
  </si>
  <si>
    <t>2020</t>
  </si>
  <si>
    <t>January - August</t>
  </si>
  <si>
    <t>-2022-005</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</si>
  <si>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</si>
  <si>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</si>
  <si>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</si>
  <si>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</si>
  <si>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</si>
  <si>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</si>
  <si>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</si>
  <si>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</si>
  <si>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</si>
  <si>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</si>
  <si>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</si>
  <si>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</si>
  <si>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</si>
  <si>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</si>
  <si>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</si>
  <si>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</si>
  <si>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</si>
  <si>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</si>
  <si>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</si>
  <si>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</si>
  <si>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</si>
  <si>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</si>
  <si>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Tiffany Presmy</t>
  </si>
  <si>
    <t>Federal Highway Administration</t>
  </si>
  <si>
    <t>Office of Highway Policy Information (OHPI)</t>
  </si>
  <si>
    <t>1200 New Jersey Avenue SE</t>
  </si>
  <si>
    <t>Washington, DC 20590</t>
  </si>
  <si>
    <t>Telephone: (202) 366-5024</t>
  </si>
  <si>
    <t>Email : Tiffany.Presmy@dot.gov</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</si>
  <si>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</si>
  <si>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</si>
  <si>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</si>
  <si>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</si>
  <si>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</si>
  <si>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</si>
  <si>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</si>
  <si>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</si>
  <si>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</si>
  <si>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</si>
  <si>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</si>
  <si>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</si>
  <si>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</si>
  <si>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</si>
  <si>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45</t>
  </si>
  <si>
    <t>9.6</t>
  </si>
  <si>
    <t>0.32</t>
  </si>
  <si>
    <t>57.6</t>
  </si>
  <si>
    <t>74.1</t>
  </si>
  <si>
    <t>27.9</t>
  </si>
  <si>
    <t>12/13/2021</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</si>
  <si>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</si>
  <si>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</si>
  <si>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</si>
  <si>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</si>
  <si>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</si>
  <si>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</si>
  <si>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</si>
  <si>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</si>
  <si>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</si>
  <si>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</si>
  <si>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</si>
  <si>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</si>
  <si>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</si>
  <si>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</si>
  <si>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</si>
  <si>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</si>
  <si>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</si>
  <si>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</si>
  <si>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</si>
  <si>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</si>
  <si>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</si>
  <si>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</si>
  <si>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</si>
  <si>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</si>
  <si>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</si>
  <si>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</si>
  <si>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</si>
  <si>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</si>
  <si>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</si>
  <si>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</si>
  <si>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</si>
  <si>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</si>
  <si>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</si>
  <si>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</si>
  <si>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</si>
  <si>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</si>
  <si>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</si>
  <si>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</si>
  <si>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</si>
  <si>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</si>
  <si>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</si>
  <si>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</si>
  <si>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</si>
  <si>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</si>
  <si>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</si>
  <si>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</si>
  <si>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</si>
  <si>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</si>
  <si>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</si>
  <si>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</si>
  <si>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</si>
  <si>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</si>
  <si>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</si>
  <si>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</si>
  <si>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</si>
  <si>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</si>
  <si>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</si>
  <si>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</si>
  <si>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</si>
  <si>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</si>
  <si>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</si>
  <si>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</si>
  <si>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</si>
  <si>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</si>
  <si>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</si>
  <si>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</si>
  <si>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</si>
  <si>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</si>
  <si>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</si>
  <si>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</si>
  <si>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</si>
  <si>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</si>
  <si>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</si>
  <si>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</si>
  <si>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</si>
  <si>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</si>
  <si>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</si>
  <si>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</si>
  <si>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</si>
  <si>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</si>
  <si>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</si>
  <si>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</si>
  <si>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</si>
  <si>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</si>
  <si>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</si>
  <si>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</si>
  <si>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</si>
  <si>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</si>
  <si>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</si>
  <si>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</si>
  <si>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</si>
  <si>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</si>
  <si>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</si>
  <si>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</si>
  <si>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51</t>
  </si>
  <si>
    <t>April</t>
  </si>
  <si>
    <t>May</t>
  </si>
  <si>
    <t>June</t>
  </si>
  <si>
    <t>AprVol</t>
  </si>
  <si>
    <t>AprCuV</t>
  </si>
  <si>
    <t>AprCuP</t>
  </si>
  <si>
    <t>mayVol</t>
  </si>
  <si>
    <t>MayCuV</t>
  </si>
  <si>
    <t>MayCuP</t>
  </si>
  <si>
    <t>JunVol</t>
  </si>
  <si>
    <t>JunCuV</t>
  </si>
  <si>
    <t>JunCuP</t>
  </si>
  <si>
    <t>4</t>
  </si>
  <si>
    <t>47</t>
  </si>
  <si>
    <t>July</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</si>
  <si>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</si>
  <si>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</si>
  <si>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</si>
  <si>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</si>
  <si>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</si>
  <si>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</si>
  <si>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</si>
  <si>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</si>
  <si>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</si>
  <si>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</si>
  <si>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</si>
  <si>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</si>
  <si>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</si>
  <si>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</si>
  <si>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</si>
  <si>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</si>
  <si>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</si>
  <si>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</si>
  <si>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</si>
  <si>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</si>
  <si>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</si>
  <si>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</si>
  <si>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</si>
  <si>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</si>
  <si>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</si>
  <si>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</si>
  <si>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</si>
  <si>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</si>
  <si>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</si>
  <si>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</si>
  <si>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</si>
  <si>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</si>
  <si>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</si>
  <si>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</si>
  <si>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</si>
  <si>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</si>
  <si>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</si>
  <si>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</si>
  <si>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</si>
  <si>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</si>
  <si>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</si>
  <si>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</si>
  <si>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</si>
  <si>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</si>
  <si>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</si>
  <si>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</si>
  <si>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</si>
  <si>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</si>
  <si>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</si>
  <si>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</si>
  <si>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</si>
  <si>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</si>
  <si>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</si>
  <si>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</si>
  <si>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</si>
  <si>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</si>
  <si>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50</t>
  </si>
  <si>
    <t>46</t>
  </si>
  <si>
    <t>44</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</si>
  <si>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</si>
  <si>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</si>
  <si>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</si>
  <si>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</si>
  <si>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</si>
  <si>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</si>
  <si>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</si>
  <si>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</si>
  <si>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</si>
  <si>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</si>
  <si>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</si>
  <si>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</si>
  <si>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</si>
  <si>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</si>
  <si>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</si>
  <si>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</si>
  <si>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</si>
  <si>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</si>
  <si>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</si>
  <si>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</si>
  <si>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</si>
  <si>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</si>
  <si>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</si>
  <si>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</si>
  <si>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</si>
  <si>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</si>
  <si>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</si>
  <si>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</si>
  <si>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</si>
  <si>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</si>
  <si>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</si>
  <si>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</si>
  <si>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</si>
  <si>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</si>
  <si>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</si>
  <si>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</si>
  <si>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</si>
  <si>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09/01/19</t>
  </si>
  <si>
    <t>-</t>
  </si>
  <si>
    <t>10/03/95</t>
  </si>
  <si>
    <t>09/01/09</t>
  </si>
  <si>
    <t>07/01/00</t>
  </si>
  <si>
    <t>10/01/19</t>
  </si>
  <si>
    <t>04/01/91</t>
  </si>
  <si>
    <t>07/01/21</t>
  </si>
  <si>
    <t>10/01/96</t>
  </si>
  <si>
    <t>01/01/93</t>
  </si>
  <si>
    <t>01/01/19</t>
  </si>
  <si>
    <t>07/01/04</t>
  </si>
  <si>
    <t>07/01/20</t>
  </si>
  <si>
    <t>07/01/05</t>
  </si>
  <si>
    <t>01/01/95</t>
  </si>
  <si>
    <t>01/21/21</t>
  </si>
  <si>
    <t>10/01/09</t>
  </si>
  <si>
    <t>01/01/21</t>
  </si>
  <si>
    <t>01/01/65</t>
  </si>
  <si>
    <t>01/01/16</t>
  </si>
  <si>
    <t>07/01/91</t>
  </si>
  <si>
    <t>07/01/15</t>
  </si>
  <si>
    <t>03/01/15</t>
  </si>
  <si>
    <t>07/01/03</t>
  </si>
  <si>
    <t>01/01/90</t>
  </si>
  <si>
    <t>07/01/11</t>
  </si>
  <si>
    <t>08/01/99</t>
  </si>
  <si>
    <t>07/01/19</t>
  </si>
  <si>
    <t>07/30/13</t>
  </si>
  <si>
    <t>04/01/21</t>
  </si>
  <si>
    <t>01/01/17</t>
  </si>
  <si>
    <t>07/01/12</t>
  </si>
  <si>
    <t>08/01/00</t>
  </si>
  <si>
    <t>01/31/89</t>
  </si>
  <si>
    <t>04/01/96</t>
  </si>
  <si>
    <t>01/01/98</t>
  </si>
  <si>
    <t>11/01/16</t>
  </si>
  <si>
    <t>07/01/88</t>
  </si>
  <si>
    <t>07/01/95</t>
  </si>
  <si>
    <t>01/01/02</t>
  </si>
  <si>
    <t>07/01/18</t>
  </si>
  <si>
    <t>04/01/15</t>
  </si>
  <si>
    <t>04/01/99</t>
  </si>
  <si>
    <t>10/01/91</t>
  </si>
  <si>
    <t>09/01/97</t>
  </si>
  <si>
    <t>05/01/97</t>
  </si>
  <si>
    <t>07/01/17</t>
  </si>
  <si>
    <t>07/01/13</t>
  </si>
  <si>
    <t>07/01/16</t>
  </si>
  <si>
    <t>04/01/06</t>
  </si>
  <si>
    <t>07/01/75</t>
  </si>
  <si>
    <t>01/15/15</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</si>
  <si>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</si>
  <si>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</si>
  <si>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</si>
  <si>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</si>
  <si>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</si>
  <si>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</si>
  <si>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</si>
  <si>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</si>
  <si>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</si>
  <si>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</si>
  <si>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</si>
  <si>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</si>
  <si>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</si>
  <si>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</si>
  <si>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</si>
  <si>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</si>
  <si>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26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</si>
  <si>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</si>
  <si>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</si>
  <si>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</si>
  <si>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</si>
  <si>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</si>
  <si>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</si>
  <si>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</si>
  <si>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</si>
  <si>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</si>
  <si>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</si>
  <si>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</si>
  <si>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</si>
  <si>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</si>
  <si>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</si>
  <si>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</si>
  <si>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</si>
  <si>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</si>
  <si>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</si>
  <si>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</si>
  <si>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</si>
  <si>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</si>
  <si>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</si>
  <si>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</si>
  <si>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</si>
  <si>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</si>
  <si>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</si>
  <si>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</si>
  <si>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</si>
  <si>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</si>
  <si>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</si>
  <si>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</si>
  <si>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</si>
  <si>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</si>
  <si>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</si>
  <si>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</si>
  <si>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</si>
  <si>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</si>
  <si>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</si>
  <si>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</si>
  <si>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</si>
  <si>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</si>
  <si>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</si>
  <si>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</si>
  <si>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</si>
  <si>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</si>
  <si>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</si>
  <si>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</si>
  <si>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</si>
  <si>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</si>
  <si>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</si>
  <si>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</si>
  <si>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</si>
  <si>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</si>
  <si>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</si>
  <si>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</si>
  <si>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</si>
  <si>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</si>
  <si>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</si>
  <si>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</si>
  <si>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</si>
  <si>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</si>
  <si>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</si>
  <si>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</si>
  <si>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</si>
  <si>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</si>
  <si>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</si>
  <si>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</si>
  <si>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</si>
  <si>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</si>
  <si>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</si>
  <si>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</si>
  <si>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</si>
  <si>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</si>
  <si>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</si>
  <si>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</si>
  <si>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</si>
  <si>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</si>
  <si>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</si>
  <si>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</si>
  <si>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A special excise tax of 2% is imposed on all sales of special fuel (diesel or LPG) that are exempted from the volume tax if the fuel is sold</t>
  </si>
  <si>
    <t>for use in the State.  There is a producer credit of 40 cents per gallon of agriculturally derived alcohol produced in the State and used to</t>
  </si>
  <si>
    <t>make gasohol.</t>
  </si>
  <si>
    <t>Rates shown include 1 cent per gallon tax dedicated to the Petroleum Underground Tank Release Environmental Cleanup Indemnity Fund.  When the</t>
  </si>
  <si>
    <t>48</t>
  </si>
  <si>
    <t>Fund reaches specified balance, future tax revenues will be deposited in a highway fund.  The gasoline, gasohol, and LPG rates include 0.08</t>
  </si>
  <si>
    <t>49</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</si>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</sst>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b/>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3" fillId="0" borderId="10" xfId="0" applyFont="1" applyBorder="1" applyAlignment="1">
      <alignment/>
    </xf>
    <xf numFmtId="0" fontId="3" fillId="0" borderId="11" xfId="0" applyFont="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3" fillId="0" borderId="11" xfId="0" applyNumberFormat="1" applyFont="1" applyBorder="1" applyAlignment="1">
      <alignment/>
    </xf>
    <xf numFmtId="0" fontId="3"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3" fillId="0" borderId="10" xfId="0" applyFont="1" applyBorder="1" applyAlignment="1" quotePrefix="1">
      <alignment/>
    </xf>
    <xf numFmtId="0" fontId="3" fillId="0" borderId="14" xfId="0" applyFont="1" applyFill="1" applyBorder="1" applyAlignment="1">
      <alignment/>
    </xf>
    <xf numFmtId="0" fontId="3" fillId="0" borderId="15" xfId="0" applyFont="1" applyFill="1" applyBorder="1" applyAlignment="1">
      <alignment/>
    </xf>
    <xf numFmtId="0" fontId="3"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3"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2" xfId="0" applyFont="1" applyFill="1" applyBorder="1" applyAlignment="1">
      <alignment vertical="center"/>
    </xf>
    <xf numFmtId="3" fontId="64" fillId="0" borderId="11" xfId="0" applyNumberFormat="1" applyFont="1" applyBorder="1" applyAlignment="1">
      <alignment vertical="center"/>
    </xf>
    <xf numFmtId="0" fontId="3"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3"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5" fillId="0" borderId="10" xfId="0" applyFont="1" applyBorder="1" applyAlignment="1" quotePrefix="1">
      <alignment/>
    </xf>
    <xf numFmtId="0" fontId="5"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5"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3"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3" fillId="0" borderId="11" xfId="0" applyFont="1" applyFill="1" applyBorder="1" applyAlignment="1">
      <alignment vertical="center"/>
    </xf>
    <xf numFmtId="0" fontId="3"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78117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14325" cy="304800"/>
    <xdr:sp>
      <xdr:nvSpPr>
        <xdr:cNvPr id="2" name="AutoShape 1" descr="Click here for list of state by region">
          <a:hlinkClick r:id="rId2"/>
        </xdr:cNvPr>
        <xdr:cNvSpPr>
          <a:spLocks noChangeAspect="1"/>
        </xdr:cNvSpPr>
      </xdr:nvSpPr>
      <xdr:spPr>
        <a:xfrm>
          <a:off x="0" y="669607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6960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zoomScalePageLayoutView="0" workbookViewId="0" topLeftCell="A1">
      <selection activeCell="A1" sqref="A1"/>
    </sheetView>
  </sheetViews>
  <sheetFormatPr defaultColWidth="9.140625" defaultRowHeight="12.75"/>
  <cols>
    <col min="1" max="1" width="9.140625" style="0" customWidth="1"/>
  </cols>
  <sheetData>
    <row r="2" spans="1:12" ht="12" hidden="1">
      <c r="A2" t="s">
        <v>0</v>
      </c>
      <c r="B2" t="s">
        <v>1</v>
      </c>
      <c r="C2" t="s">
        <v>2</v>
      </c>
      <c r="D2" t="s">
        <v>3</v>
      </c>
      <c r="E2" t="s">
        <v>4</v>
      </c>
      <c r="F2" t="s">
        <v>5</v>
      </c>
      <c r="G2" t="s">
        <v>6</v>
      </c>
      <c r="H2" t="s">
        <v>7</v>
      </c>
      <c r="I2" t="s">
        <v>8</v>
      </c>
      <c r="J2" t="s">
        <v>9</v>
      </c>
      <c r="K2" t="s">
        <v>10</v>
      </c>
      <c r="L2" t="s">
        <v>11</v>
      </c>
    </row>
    <row r="3" spans="1:12" ht="12" hidden="1">
      <c r="A3" s="23" t="s">
        <v>12</v>
      </c>
      <c r="B3" s="28">
        <v>9.6</v>
      </c>
      <c r="C3" s="195" t="s">
        <v>13</v>
      </c>
      <c r="D3" s="195" t="s">
        <v>14</v>
      </c>
      <c r="E3" s="195" t="s">
        <v>15</v>
      </c>
      <c r="F3" s="195" t="s">
        <v>16</v>
      </c>
      <c r="G3" s="195" t="s">
        <v>17</v>
      </c>
      <c r="H3" s="195" t="s">
        <v>18</v>
      </c>
      <c r="I3" s="195" t="s">
        <v>19</v>
      </c>
      <c r="J3" s="195" t="s">
        <v>20</v>
      </c>
      <c r="K3" s="195" t="s">
        <v>21</v>
      </c>
      <c r="L3" s="195" t="s">
        <v>22</v>
      </c>
    </row>
    <row r="4" spans="1:10" ht="32.25">
      <c r="A4" s="1" t="s">
        <v>23</v>
      </c>
      <c r="B4" s="1"/>
      <c r="C4" s="1"/>
      <c r="D4" s="1"/>
      <c r="E4" s="1"/>
      <c r="F4" s="1"/>
      <c r="G4" s="1"/>
      <c r="H4" s="1"/>
      <c r="I4" s="1"/>
      <c r="J4" s="1"/>
    </row>
    <row r="5" spans="1:10" ht="33" customHeight="1">
      <c r="A5" s="70" t="s">
        <v>24</v>
      </c>
      <c r="B5" s="71"/>
      <c r="C5" s="70"/>
      <c r="D5" s="70"/>
      <c r="E5" s="70"/>
      <c r="F5" s="70"/>
      <c r="G5" s="70"/>
      <c r="H5" s="70"/>
      <c r="I5" s="70"/>
      <c r="J5" s="70"/>
    </row>
    <row r="6" spans="1:10" ht="29.25">
      <c r="A6" s="25" t="str">
        <f>CONCATENATE(H3," ",I3)</f>
        <v> </v>
      </c>
      <c r="B6" s="19"/>
      <c r="C6" s="19"/>
      <c r="D6" s="19"/>
      <c r="E6" s="19"/>
      <c r="F6" s="19"/>
      <c r="G6" s="19"/>
      <c r="H6" s="19"/>
      <c r="I6" s="19"/>
      <c r="J6" s="26"/>
    </row>
    <row r="7" ht="12">
      <c r="A7" s="20"/>
    </row>
    <row r="30" spans="1:10" ht="12">
      <c r="A30" t="s">
        <v>25</v>
      </c>
      <c r="G30" s="32" t="str">
        <f>CONCATENATE("Publication No. FHWA-PL",L3)</f>
        <v>Publication No. FHWA-PL</v>
      </c>
      <c r="H30" s="32"/>
      <c r="I30" s="32"/>
      <c r="J30" s="32"/>
    </row>
    <row r="32" spans="1:10" ht="12.75">
      <c r="A32" s="15" t="s">
        <v>26</v>
      </c>
      <c r="B32" s="15"/>
      <c r="C32" s="15"/>
      <c r="D32" s="15"/>
      <c r="E32" s="15"/>
      <c r="F32" s="15"/>
      <c r="G32" s="15"/>
      <c r="H32" s="15"/>
      <c r="I32" s="15"/>
      <c r="J32" s="15"/>
    </row>
    <row r="33" spans="1:10" ht="0.75" customHeight="1">
      <c r="A33" s="16" t="s">
        <v>27</v>
      </c>
      <c r="B33" s="16" t="s">
        <v>28</v>
      </c>
      <c r="C33" s="16"/>
      <c r="D33" s="16"/>
      <c r="E33" s="16"/>
      <c r="F33" s="16"/>
      <c r="G33" s="16"/>
      <c r="H33" s="16"/>
      <c r="I33" s="16"/>
      <c r="J33" s="16"/>
    </row>
    <row r="34" spans="1:10" ht="12.75" customHeight="1">
      <c r="A34" s="15">
        <f>K3</f>
        <v>0</v>
      </c>
      <c r="B34" s="26"/>
      <c r="C34" s="26"/>
      <c r="D34" s="26"/>
      <c r="E34" s="26"/>
      <c r="F34" s="26"/>
      <c r="G34" s="26"/>
      <c r="H34" s="26"/>
      <c r="I34" s="26"/>
      <c r="J34" s="26"/>
    </row>
    <row r="35" spans="1:10" ht="12.75" customHeight="1">
      <c r="A35" s="15" t="str">
        <f>CONCATENATE(J3," vs. ",I3)</f>
        <v> vs. </v>
      </c>
      <c r="B35" s="26"/>
      <c r="C35" s="26"/>
      <c r="D35" s="26"/>
      <c r="E35" s="26"/>
      <c r="F35" s="26"/>
      <c r="G35" s="26"/>
      <c r="H35" s="26"/>
      <c r="I35" s="26"/>
      <c r="J35" s="26"/>
    </row>
    <row r="36" spans="1:10" ht="12.75">
      <c r="A36" s="27" t="str">
        <f>CONCATENATE("Change for US: ",B3)</f>
        <v>Change for US: </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29</v>
      </c>
      <c r="E41" s="9"/>
      <c r="F41" s="14" t="s">
        <v>30</v>
      </c>
      <c r="G41" s="11"/>
    </row>
    <row r="42" spans="1:7" ht="0.75" customHeight="1">
      <c r="A42" s="9"/>
      <c r="B42" s="9"/>
      <c r="C42" s="14"/>
      <c r="D42" s="9" t="s">
        <v>31</v>
      </c>
      <c r="E42" s="9"/>
      <c r="F42" s="14" t="s">
        <v>32</v>
      </c>
      <c r="G42" s="11"/>
    </row>
    <row r="43" spans="2:7" ht="12">
      <c r="B43" s="10"/>
      <c r="C43" s="18"/>
      <c r="D43" t="s">
        <v>33</v>
      </c>
      <c r="E43" s="10"/>
      <c r="F43" s="18">
        <f>B3</f>
        <v>0</v>
      </c>
      <c r="G43" s="17"/>
    </row>
    <row r="44" spans="1:7" ht="12">
      <c r="A44" s="10"/>
      <c r="B44" s="12"/>
      <c r="C44" s="24"/>
      <c r="D44" s="10" t="s">
        <v>34</v>
      </c>
      <c r="E44" s="12"/>
      <c r="F44" s="24">
        <f>C3</f>
        <v>0</v>
      </c>
      <c r="G44" s="17"/>
    </row>
    <row r="45" spans="1:7" ht="12">
      <c r="A45" s="10"/>
      <c r="B45" s="12"/>
      <c r="C45" s="24"/>
      <c r="D45" s="10" t="s">
        <v>35</v>
      </c>
      <c r="E45" s="12"/>
      <c r="F45" s="24">
        <f>D3</f>
        <v>0</v>
      </c>
      <c r="G45" s="17"/>
    </row>
    <row r="46" spans="1:7" ht="12">
      <c r="A46" s="10"/>
      <c r="B46" s="12"/>
      <c r="C46" s="24"/>
      <c r="D46" s="10" t="s">
        <v>36</v>
      </c>
      <c r="E46" s="12"/>
      <c r="F46" s="24">
        <f>E3</f>
        <v>0</v>
      </c>
      <c r="G46" s="17"/>
    </row>
    <row r="47" spans="1:7" ht="12">
      <c r="A47" s="10"/>
      <c r="B47" s="12"/>
      <c r="C47" s="24"/>
      <c r="D47" s="10" t="s">
        <v>37</v>
      </c>
      <c r="E47" s="12"/>
      <c r="F47" s="24">
        <f>F3</f>
        <v>0</v>
      </c>
      <c r="G47" s="17"/>
    </row>
    <row r="48" spans="1:7" ht="12">
      <c r="A48" s="10"/>
      <c r="B48" s="12"/>
      <c r="C48" s="24"/>
      <c r="D48" s="10" t="s">
        <v>38</v>
      </c>
      <c r="E48" s="12"/>
      <c r="F48" s="24">
        <f>G3</f>
        <v>0</v>
      </c>
      <c r="G48" s="17"/>
    </row>
    <row r="49" ht="12">
      <c r="A49" s="10"/>
    </row>
    <row r="51" ht="12">
      <c r="A51" s="10" t="str">
        <f>CONCATENATE("Based on All Reported ",I3," Data")</f>
        <v>Based on All Reported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79</v>
      </c>
      <c r="D2" s="29" t="s">
        <v>80</v>
      </c>
      <c r="E2" s="29" t="s">
        <v>81</v>
      </c>
      <c r="F2" s="29" t="s">
        <v>229</v>
      </c>
      <c r="G2" s="29" t="s">
        <v>230</v>
      </c>
      <c r="H2" s="29" t="s">
        <v>231</v>
      </c>
      <c r="I2" s="29" t="s">
        <v>232</v>
      </c>
      <c r="J2" s="29" t="s">
        <v>233</v>
      </c>
      <c r="K2" s="29" t="s">
        <v>234</v>
      </c>
      <c r="L2" s="29" t="s">
        <v>235</v>
      </c>
      <c r="M2" s="29" t="s">
        <v>236</v>
      </c>
      <c r="N2" s="29" t="s">
        <v>237</v>
      </c>
      <c r="O2" s="29" t="s">
        <v>82</v>
      </c>
      <c r="P2" s="29" t="s">
        <v>8</v>
      </c>
    </row>
    <row r="3" spans="2:16" ht="12" customHeight="1" hidden="1">
      <c r="B3" s="30" t="s">
        <v>238</v>
      </c>
      <c r="C3" s="29" t="s">
        <v>167</v>
      </c>
      <c r="D3" s="29" t="s">
        <v>167</v>
      </c>
      <c r="E3" s="29" t="s">
        <v>167</v>
      </c>
      <c r="F3" s="29" t="s">
        <v>167</v>
      </c>
      <c r="G3" s="29" t="s">
        <v>239</v>
      </c>
      <c r="H3" s="195" t="s">
        <v>239</v>
      </c>
      <c r="I3" s="195" t="s">
        <v>240</v>
      </c>
      <c r="J3" s="195" t="s">
        <v>241</v>
      </c>
      <c r="K3" s="195" t="s">
        <v>12</v>
      </c>
      <c r="L3" s="195" t="s">
        <v>12</v>
      </c>
      <c r="M3" s="195" t="s">
        <v>12</v>
      </c>
      <c r="N3" s="195" t="s">
        <v>12</v>
      </c>
      <c r="O3" s="195" t="s">
        <v>72</v>
      </c>
      <c r="P3" s="195" t="s">
        <v>19</v>
      </c>
    </row>
    <row r="4" ht="12" customHeight="1"/>
    <row r="5" spans="2:15" ht="16.5" customHeight="1">
      <c r="B5" s="19" t="str">
        <f>CONCATENATE("Monthly Special Fuel Reported by States ",P3," (1)")</f>
        <v>Monthly Special Fuel Reported by States  (1)</v>
      </c>
      <c r="C5" s="19"/>
      <c r="D5" s="19"/>
      <c r="E5" s="19"/>
      <c r="F5" s="19"/>
      <c r="G5" s="19"/>
      <c r="H5" s="19"/>
      <c r="I5" s="19"/>
      <c r="J5" s="19"/>
      <c r="K5" s="19"/>
      <c r="L5" s="19"/>
      <c r="M5" s="19"/>
      <c r="N5" s="19"/>
      <c r="O5" s="19"/>
    </row>
    <row r="6" ht="7.5" customHeight="1"/>
    <row r="7" ht="1.5" customHeight="1"/>
    <row r="8" ht="1.5" customHeight="1"/>
    <row r="9" ht="9" customHeight="1">
      <c r="O9" s="84" t="s">
        <v>242</v>
      </c>
    </row>
    <row r="10" spans="2:15" ht="9" customHeight="1">
      <c r="B10" s="85" t="str">
        <f>CONCATENATE("Created On: ",O3)</f>
        <v>Created On: </v>
      </c>
      <c r="N10" s="84"/>
      <c r="O10" s="84" t="str">
        <f>CONCATENATE(P3," Reporting Period")</f>
        <v> Reporting Period</v>
      </c>
    </row>
    <row r="11" spans="2:15" ht="7.5" customHeight="1">
      <c r="B11" s="73"/>
      <c r="C11" s="33" t="s">
        <v>210</v>
      </c>
      <c r="D11" s="33" t="s">
        <v>211</v>
      </c>
      <c r="E11" s="33" t="s">
        <v>212</v>
      </c>
      <c r="F11" s="33" t="s">
        <v>213</v>
      </c>
      <c r="G11" s="33" t="s">
        <v>214</v>
      </c>
      <c r="H11" s="33" t="s">
        <v>215</v>
      </c>
      <c r="I11" s="33" t="s">
        <v>216</v>
      </c>
      <c r="J11" s="33" t="s">
        <v>217</v>
      </c>
      <c r="K11" s="33" t="s">
        <v>218</v>
      </c>
      <c r="L11" s="33" t="s">
        <v>219</v>
      </c>
      <c r="M11" s="33" t="s">
        <v>220</v>
      </c>
      <c r="N11" s="33" t="s">
        <v>221</v>
      </c>
      <c r="O11" s="73"/>
    </row>
    <row r="12" spans="2:15" ht="7.5" customHeight="1">
      <c r="B12" s="47" t="s">
        <v>99</v>
      </c>
      <c r="C12" s="47" t="str">
        <f aca="true" t="shared" si="0" ref="C12:N12">CONCATENATE("(",C3," Entries)")</f>
        <v>( Entries)</v>
      </c>
      <c r="D12" s="47" t="str">
        <f t="shared" si="0"/>
        <v>( Entries)</v>
      </c>
      <c r="E12" s="47" t="str">
        <f t="shared" si="0"/>
        <v>( Entries)</v>
      </c>
      <c r="F12" s="47" t="str">
        <f t="shared" si="0"/>
        <v>( Entries)</v>
      </c>
      <c r="G12" s="47" t="str">
        <f t="shared" si="0"/>
        <v>( Entries)</v>
      </c>
      <c r="H12" s="47" t="str">
        <f t="shared" si="0"/>
        <v>( Entries)</v>
      </c>
      <c r="I12" s="47" t="str">
        <f t="shared" si="0"/>
        <v>( Entries)</v>
      </c>
      <c r="J12" s="47" t="str">
        <f t="shared" si="0"/>
        <v>( Entries)</v>
      </c>
      <c r="K12" s="47" t="str">
        <f t="shared" si="0"/>
        <v>( Entries)</v>
      </c>
      <c r="L12" s="47" t="str">
        <f t="shared" si="0"/>
        <v>( Entries)</v>
      </c>
      <c r="M12" s="47" t="str">
        <f t="shared" si="0"/>
        <v>( Entries)</v>
      </c>
      <c r="N12" s="47" t="str">
        <f t="shared" si="0"/>
        <v>( Entries)</v>
      </c>
      <c r="O12" s="47" t="s">
        <v>33</v>
      </c>
    </row>
    <row r="13" spans="2:15" s="72" customFormat="1" ht="6" hidden="1">
      <c r="B13" s="72" t="s">
        <v>99</v>
      </c>
      <c r="C13" s="72" t="s">
        <v>100</v>
      </c>
      <c r="D13" s="72" t="s">
        <v>103</v>
      </c>
      <c r="E13" s="72" t="s">
        <v>106</v>
      </c>
      <c r="F13" s="72" t="s">
        <v>171</v>
      </c>
      <c r="G13" s="72" t="s">
        <v>222</v>
      </c>
      <c r="H13" s="72" t="s">
        <v>177</v>
      </c>
      <c r="I13" s="72" t="s">
        <v>184</v>
      </c>
      <c r="J13" s="72" t="s">
        <v>187</v>
      </c>
      <c r="K13" s="72" t="s">
        <v>190</v>
      </c>
      <c r="L13" s="72" t="s">
        <v>199</v>
      </c>
      <c r="M13" s="72" t="s">
        <v>202</v>
      </c>
      <c r="N13" s="72" t="s">
        <v>205</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109</v>
      </c>
      <c r="C15" s="79">
        <v>86863402</v>
      </c>
      <c r="D15" s="79">
        <v>76060463</v>
      </c>
      <c r="E15" s="79">
        <v>71123473</v>
      </c>
      <c r="F15" s="79">
        <v>95427212</v>
      </c>
      <c r="G15" s="79">
        <v>84467666</v>
      </c>
      <c r="H15" s="79">
        <v>81700065</v>
      </c>
      <c r="I15" s="79">
        <v>90165825</v>
      </c>
      <c r="J15" s="79">
        <v>78348016</v>
      </c>
      <c r="K15" s="79">
        <v>0</v>
      </c>
      <c r="L15" s="79">
        <v>0</v>
      </c>
      <c r="M15" s="79">
        <v>0</v>
      </c>
      <c r="N15" s="79">
        <v>0</v>
      </c>
      <c r="O15" s="79">
        <v>664156122</v>
      </c>
    </row>
    <row r="16" spans="2:15" ht="7.5" customHeight="1">
      <c r="B16" s="75" t="s">
        <v>110</v>
      </c>
      <c r="C16" s="79">
        <v>11512518</v>
      </c>
      <c r="D16" s="79">
        <v>11253402</v>
      </c>
      <c r="E16" s="79">
        <v>8715309</v>
      </c>
      <c r="F16" s="79">
        <v>10064548</v>
      </c>
      <c r="G16" s="79">
        <v>4893857</v>
      </c>
      <c r="H16" s="79">
        <v>8897120</v>
      </c>
      <c r="I16" s="79">
        <v>16628043</v>
      </c>
      <c r="J16" s="79">
        <v>25319396</v>
      </c>
      <c r="K16" s="79">
        <v>0</v>
      </c>
      <c r="L16" s="79">
        <v>0</v>
      </c>
      <c r="M16" s="79">
        <v>0</v>
      </c>
      <c r="N16" s="79">
        <v>0</v>
      </c>
      <c r="O16" s="79">
        <v>97284193</v>
      </c>
    </row>
    <row r="17" spans="2:15" ht="7.5" customHeight="1">
      <c r="B17" s="75" t="s">
        <v>111</v>
      </c>
      <c r="C17" s="79">
        <v>82037786</v>
      </c>
      <c r="D17" s="79">
        <v>86911594</v>
      </c>
      <c r="E17" s="79">
        <v>108108200</v>
      </c>
      <c r="F17" s="79">
        <v>78187593</v>
      </c>
      <c r="G17" s="79">
        <v>101931813</v>
      </c>
      <c r="H17" s="79">
        <v>101888305</v>
      </c>
      <c r="I17" s="79">
        <v>80172360</v>
      </c>
      <c r="J17" s="79">
        <v>88271174</v>
      </c>
      <c r="K17" s="79">
        <v>0</v>
      </c>
      <c r="L17" s="79">
        <v>0</v>
      </c>
      <c r="M17" s="79">
        <v>0</v>
      </c>
      <c r="N17" s="79">
        <v>0</v>
      </c>
      <c r="O17" s="79">
        <v>727508825</v>
      </c>
    </row>
    <row r="18" spans="2:15" ht="7.5" customHeight="1">
      <c r="B18" s="144" t="s">
        <v>112</v>
      </c>
      <c r="C18" s="145">
        <v>51050861</v>
      </c>
      <c r="D18" s="145">
        <v>64007199</v>
      </c>
      <c r="E18" s="145">
        <v>60773461</v>
      </c>
      <c r="F18" s="145">
        <v>56353407</v>
      </c>
      <c r="G18" s="145">
        <v>72752687</v>
      </c>
      <c r="H18" s="145">
        <v>56495669</v>
      </c>
      <c r="I18" s="145">
        <v>54758245</v>
      </c>
      <c r="J18" s="145">
        <v>74693707</v>
      </c>
      <c r="K18" s="145">
        <v>0</v>
      </c>
      <c r="L18" s="145">
        <v>0</v>
      </c>
      <c r="M18" s="145">
        <v>0</v>
      </c>
      <c r="N18" s="145">
        <v>0</v>
      </c>
      <c r="O18" s="145">
        <v>490885236</v>
      </c>
    </row>
    <row r="19" spans="2:15" ht="7.5" customHeight="1">
      <c r="B19" s="79" t="s">
        <v>113</v>
      </c>
      <c r="C19" s="79">
        <v>204193144</v>
      </c>
      <c r="D19" s="79">
        <v>205202825</v>
      </c>
      <c r="E19" s="79">
        <v>341981258</v>
      </c>
      <c r="F19" s="79">
        <v>257938666</v>
      </c>
      <c r="G19" s="79">
        <v>245307868</v>
      </c>
      <c r="H19" s="79">
        <v>347607519</v>
      </c>
      <c r="I19" s="79">
        <v>249546044</v>
      </c>
      <c r="J19" s="79">
        <v>258907965</v>
      </c>
      <c r="K19" s="79">
        <v>0</v>
      </c>
      <c r="L19" s="79">
        <v>0</v>
      </c>
      <c r="M19" s="79">
        <v>0</v>
      </c>
      <c r="N19" s="79">
        <v>0</v>
      </c>
      <c r="O19" s="79">
        <v>2110685289</v>
      </c>
    </row>
    <row r="20" spans="2:15" ht="7.5" customHeight="1">
      <c r="B20" s="75" t="s">
        <v>114</v>
      </c>
      <c r="C20" s="79">
        <v>54430814</v>
      </c>
      <c r="D20" s="79">
        <v>47869428</v>
      </c>
      <c r="E20" s="79">
        <v>52411182</v>
      </c>
      <c r="F20" s="79">
        <v>58104278</v>
      </c>
      <c r="G20" s="79">
        <v>56600974</v>
      </c>
      <c r="H20" s="79">
        <v>62717031</v>
      </c>
      <c r="I20" s="79">
        <v>62531481</v>
      </c>
      <c r="J20" s="79">
        <v>59956820</v>
      </c>
      <c r="K20" s="79">
        <v>0</v>
      </c>
      <c r="L20" s="79">
        <v>0</v>
      </c>
      <c r="M20" s="79">
        <v>0</v>
      </c>
      <c r="N20" s="79">
        <v>0</v>
      </c>
      <c r="O20" s="79">
        <v>454622009</v>
      </c>
    </row>
    <row r="21" spans="2:15" ht="7.5" customHeight="1">
      <c r="B21" s="75" t="s">
        <v>115</v>
      </c>
      <c r="C21" s="79">
        <v>20227916</v>
      </c>
      <c r="D21" s="79">
        <v>18438808</v>
      </c>
      <c r="E21" s="79">
        <v>28110544</v>
      </c>
      <c r="F21" s="79">
        <v>22537743</v>
      </c>
      <c r="G21" s="79">
        <v>21773340</v>
      </c>
      <c r="H21" s="79">
        <v>29526582</v>
      </c>
      <c r="I21" s="79">
        <v>24665799</v>
      </c>
      <c r="J21" s="79">
        <v>25636465</v>
      </c>
      <c r="K21" s="79">
        <v>0</v>
      </c>
      <c r="L21" s="79">
        <v>0</v>
      </c>
      <c r="M21" s="79">
        <v>0</v>
      </c>
      <c r="N21" s="79">
        <v>0</v>
      </c>
      <c r="O21" s="79">
        <v>190917197</v>
      </c>
    </row>
    <row r="22" spans="2:15" ht="7.5" customHeight="1">
      <c r="B22" s="144" t="s">
        <v>116</v>
      </c>
      <c r="C22" s="145">
        <v>5645934</v>
      </c>
      <c r="D22" s="145">
        <v>5468319</v>
      </c>
      <c r="E22" s="145">
        <v>7172847</v>
      </c>
      <c r="F22" s="145">
        <v>6610496</v>
      </c>
      <c r="G22" s="145">
        <v>7290242</v>
      </c>
      <c r="H22" s="145">
        <v>6931906</v>
      </c>
      <c r="I22" s="145">
        <v>6619566</v>
      </c>
      <c r="J22" s="145">
        <v>6961548</v>
      </c>
      <c r="K22" s="145">
        <v>0</v>
      </c>
      <c r="L22" s="145">
        <v>0</v>
      </c>
      <c r="M22" s="145">
        <v>0</v>
      </c>
      <c r="N22" s="145">
        <v>0</v>
      </c>
      <c r="O22" s="145">
        <v>52700858</v>
      </c>
    </row>
    <row r="23" spans="2:15" ht="7.5" customHeight="1">
      <c r="B23" s="79" t="s">
        <v>117</v>
      </c>
      <c r="C23" s="79">
        <v>1003073</v>
      </c>
      <c r="D23" s="79">
        <v>859647</v>
      </c>
      <c r="E23" s="79">
        <v>1032730</v>
      </c>
      <c r="F23" s="79">
        <v>975524</v>
      </c>
      <c r="G23" s="79">
        <v>989374</v>
      </c>
      <c r="H23" s="79">
        <v>1097661</v>
      </c>
      <c r="I23" s="79">
        <v>1112852</v>
      </c>
      <c r="J23" s="79">
        <v>1160660</v>
      </c>
      <c r="K23" s="79">
        <v>0</v>
      </c>
      <c r="L23" s="79">
        <v>0</v>
      </c>
      <c r="M23" s="79">
        <v>0</v>
      </c>
      <c r="N23" s="79">
        <v>0</v>
      </c>
      <c r="O23" s="79">
        <v>8231521</v>
      </c>
    </row>
    <row r="24" spans="2:15" ht="7.5" customHeight="1">
      <c r="B24" s="75" t="s">
        <v>118</v>
      </c>
      <c r="C24" s="79">
        <v>154893502</v>
      </c>
      <c r="D24" s="79">
        <v>147063774</v>
      </c>
      <c r="E24" s="79">
        <v>140103925</v>
      </c>
      <c r="F24" s="79">
        <v>168197803</v>
      </c>
      <c r="G24" s="79">
        <v>176835677</v>
      </c>
      <c r="H24" s="79">
        <v>169625487</v>
      </c>
      <c r="I24" s="79">
        <v>162399163</v>
      </c>
      <c r="J24" s="79">
        <v>145330287</v>
      </c>
      <c r="K24" s="79">
        <v>0</v>
      </c>
      <c r="L24" s="79">
        <v>0</v>
      </c>
      <c r="M24" s="79">
        <v>0</v>
      </c>
      <c r="N24" s="79">
        <v>0</v>
      </c>
      <c r="O24" s="79">
        <v>1264449618</v>
      </c>
    </row>
    <row r="25" spans="2:15" ht="7.5" customHeight="1">
      <c r="B25" s="75" t="s">
        <v>119</v>
      </c>
      <c r="C25" s="79">
        <v>121714559</v>
      </c>
      <c r="D25" s="79">
        <v>120682288</v>
      </c>
      <c r="E25" s="79">
        <v>139363755</v>
      </c>
      <c r="F25" s="79">
        <v>130849592</v>
      </c>
      <c r="G25" s="79">
        <v>43434054</v>
      </c>
      <c r="H25" s="79">
        <v>125088859</v>
      </c>
      <c r="I25" s="79">
        <v>129010477</v>
      </c>
      <c r="J25" s="79">
        <v>138147692</v>
      </c>
      <c r="K25" s="79">
        <v>0</v>
      </c>
      <c r="L25" s="79">
        <v>0</v>
      </c>
      <c r="M25" s="79">
        <v>0</v>
      </c>
      <c r="N25" s="79">
        <v>0</v>
      </c>
      <c r="O25" s="79">
        <v>948291276</v>
      </c>
    </row>
    <row r="26" spans="2:15" ht="7.5" customHeight="1">
      <c r="B26" s="144" t="s">
        <v>120</v>
      </c>
      <c r="C26" s="145">
        <v>3145755</v>
      </c>
      <c r="D26" s="145">
        <v>2996596</v>
      </c>
      <c r="E26" s="145">
        <v>3514601</v>
      </c>
      <c r="F26" s="145">
        <v>3784115</v>
      </c>
      <c r="G26" s="145">
        <v>3793421</v>
      </c>
      <c r="H26" s="145">
        <v>3748839</v>
      </c>
      <c r="I26" s="145">
        <v>5670109</v>
      </c>
      <c r="J26" s="145">
        <v>4307119</v>
      </c>
      <c r="K26" s="145">
        <v>0</v>
      </c>
      <c r="L26" s="145">
        <v>0</v>
      </c>
      <c r="M26" s="145">
        <v>0</v>
      </c>
      <c r="N26" s="145">
        <v>0</v>
      </c>
      <c r="O26" s="145">
        <v>30960555</v>
      </c>
    </row>
    <row r="27" spans="2:15" ht="7.5" customHeight="1">
      <c r="B27" s="79" t="s">
        <v>121</v>
      </c>
      <c r="C27" s="79">
        <v>19897241</v>
      </c>
      <c r="D27" s="79">
        <v>32269743</v>
      </c>
      <c r="E27" s="79">
        <v>30741201</v>
      </c>
      <c r="F27" s="79">
        <v>28559017</v>
      </c>
      <c r="G27" s="79">
        <v>30725183</v>
      </c>
      <c r="H27" s="79">
        <v>30978406</v>
      </c>
      <c r="I27" s="79">
        <v>30009631</v>
      </c>
      <c r="J27" s="79">
        <v>30601135</v>
      </c>
      <c r="K27" s="79">
        <v>0</v>
      </c>
      <c r="L27" s="79">
        <v>0</v>
      </c>
      <c r="M27" s="79">
        <v>0</v>
      </c>
      <c r="N27" s="79">
        <v>0</v>
      </c>
      <c r="O27" s="79">
        <v>233781557</v>
      </c>
    </row>
    <row r="28" spans="2:15" ht="7.5" customHeight="1">
      <c r="B28" s="75" t="s">
        <v>122</v>
      </c>
      <c r="C28" s="79">
        <v>119878531</v>
      </c>
      <c r="D28" s="79">
        <v>118373017</v>
      </c>
      <c r="E28" s="79">
        <v>143101470</v>
      </c>
      <c r="F28" s="79">
        <v>130013459</v>
      </c>
      <c r="G28" s="79">
        <v>126241762</v>
      </c>
      <c r="H28" s="79">
        <v>136749467</v>
      </c>
      <c r="I28" s="79">
        <v>124400403</v>
      </c>
      <c r="J28" s="79">
        <v>133889029</v>
      </c>
      <c r="K28" s="79">
        <v>0</v>
      </c>
      <c r="L28" s="79">
        <v>0</v>
      </c>
      <c r="M28" s="79">
        <v>0</v>
      </c>
      <c r="N28" s="79">
        <v>0</v>
      </c>
      <c r="O28" s="79">
        <v>1032647138</v>
      </c>
    </row>
    <row r="29" spans="2:15" ht="7.5" customHeight="1">
      <c r="B29" s="75" t="s">
        <v>123</v>
      </c>
      <c r="C29" s="79">
        <v>95130113</v>
      </c>
      <c r="D29" s="79">
        <v>116050403</v>
      </c>
      <c r="E29" s="79">
        <v>106700751</v>
      </c>
      <c r="F29" s="79">
        <v>99853342</v>
      </c>
      <c r="G29" s="79">
        <v>123122166</v>
      </c>
      <c r="H29" s="79">
        <v>102705239</v>
      </c>
      <c r="I29" s="79">
        <v>99357203</v>
      </c>
      <c r="J29" s="79">
        <v>128654119</v>
      </c>
      <c r="K29" s="79">
        <v>0</v>
      </c>
      <c r="L29" s="79">
        <v>0</v>
      </c>
      <c r="M29" s="79">
        <v>0</v>
      </c>
      <c r="N29" s="79">
        <v>0</v>
      </c>
      <c r="O29" s="79">
        <v>871573336</v>
      </c>
    </row>
    <row r="30" spans="2:15" ht="7.5" customHeight="1">
      <c r="B30" s="144" t="s">
        <v>124</v>
      </c>
      <c r="C30" s="145">
        <v>56445197</v>
      </c>
      <c r="D30" s="145">
        <v>54368357</v>
      </c>
      <c r="E30" s="145">
        <v>55496517</v>
      </c>
      <c r="F30" s="145">
        <v>67303913</v>
      </c>
      <c r="G30" s="145">
        <v>62446824</v>
      </c>
      <c r="H30" s="145">
        <v>62955110</v>
      </c>
      <c r="I30" s="145">
        <v>63540591</v>
      </c>
      <c r="J30" s="145">
        <v>68388429</v>
      </c>
      <c r="K30" s="145">
        <v>0</v>
      </c>
      <c r="L30" s="145">
        <v>0</v>
      </c>
      <c r="M30" s="145">
        <v>0</v>
      </c>
      <c r="N30" s="145">
        <v>0</v>
      </c>
      <c r="O30" s="145">
        <v>490944938</v>
      </c>
    </row>
    <row r="31" spans="2:15" ht="7.5" customHeight="1">
      <c r="B31" s="79" t="s">
        <v>125</v>
      </c>
      <c r="C31" s="79">
        <v>41543122</v>
      </c>
      <c r="D31" s="79">
        <v>327765453</v>
      </c>
      <c r="E31" s="79">
        <v>40667738</v>
      </c>
      <c r="F31" s="79">
        <v>48501832</v>
      </c>
      <c r="G31" s="79">
        <v>38726355</v>
      </c>
      <c r="H31" s="79">
        <v>45273080</v>
      </c>
      <c r="I31" s="79">
        <v>46387253</v>
      </c>
      <c r="J31" s="79">
        <v>39521416</v>
      </c>
      <c r="K31" s="79">
        <v>0</v>
      </c>
      <c r="L31" s="79">
        <v>0</v>
      </c>
      <c r="M31" s="79">
        <v>0</v>
      </c>
      <c r="N31" s="79">
        <v>0</v>
      </c>
      <c r="O31" s="79">
        <v>628386249</v>
      </c>
    </row>
    <row r="32" spans="2:15" ht="7.5" customHeight="1">
      <c r="B32" s="75" t="s">
        <v>126</v>
      </c>
      <c r="C32" s="79">
        <v>63143512</v>
      </c>
      <c r="D32" s="79">
        <v>61737557</v>
      </c>
      <c r="E32" s="79">
        <v>78351808</v>
      </c>
      <c r="F32" s="79">
        <v>67570757</v>
      </c>
      <c r="G32" s="79">
        <v>74589402</v>
      </c>
      <c r="H32" s="79">
        <v>72578664</v>
      </c>
      <c r="I32" s="79">
        <v>70551504</v>
      </c>
      <c r="J32" s="79">
        <v>74545691</v>
      </c>
      <c r="K32" s="79">
        <v>0</v>
      </c>
      <c r="L32" s="79">
        <v>0</v>
      </c>
      <c r="M32" s="79">
        <v>0</v>
      </c>
      <c r="N32" s="79">
        <v>0</v>
      </c>
      <c r="O32" s="79">
        <v>563068895</v>
      </c>
    </row>
    <row r="33" spans="2:15" ht="7.5" customHeight="1">
      <c r="B33" s="75" t="s">
        <v>127</v>
      </c>
      <c r="C33" s="79">
        <v>59593432</v>
      </c>
      <c r="D33" s="79">
        <v>50690863</v>
      </c>
      <c r="E33" s="79">
        <v>56921186</v>
      </c>
      <c r="F33" s="79">
        <v>61750358</v>
      </c>
      <c r="G33" s="79">
        <v>51507523</v>
      </c>
      <c r="H33" s="79">
        <v>63714350</v>
      </c>
      <c r="I33" s="79">
        <v>67056517</v>
      </c>
      <c r="J33" s="79">
        <v>60674269</v>
      </c>
      <c r="K33" s="79">
        <v>0</v>
      </c>
      <c r="L33" s="79">
        <v>0</v>
      </c>
      <c r="M33" s="79">
        <v>0</v>
      </c>
      <c r="N33" s="79">
        <v>0</v>
      </c>
      <c r="O33" s="79">
        <v>471908498</v>
      </c>
    </row>
    <row r="34" spans="2:15" ht="7.5" customHeight="1">
      <c r="B34" s="144" t="s">
        <v>128</v>
      </c>
      <c r="C34" s="145">
        <v>17797757</v>
      </c>
      <c r="D34" s="145">
        <v>15539875</v>
      </c>
      <c r="E34" s="145">
        <v>10196595</v>
      </c>
      <c r="F34" s="145">
        <v>19885821</v>
      </c>
      <c r="G34" s="145">
        <v>2579457</v>
      </c>
      <c r="H34" s="145">
        <v>14302131</v>
      </c>
      <c r="I34" s="145">
        <v>23558222</v>
      </c>
      <c r="J34" s="145">
        <v>16134924</v>
      </c>
      <c r="K34" s="145">
        <v>0</v>
      </c>
      <c r="L34" s="145">
        <v>0</v>
      </c>
      <c r="M34" s="145">
        <v>0</v>
      </c>
      <c r="N34" s="145">
        <v>0</v>
      </c>
      <c r="O34" s="145">
        <v>119994782</v>
      </c>
    </row>
    <row r="35" spans="2:15" ht="7.5" customHeight="1">
      <c r="B35" s="79" t="s">
        <v>129</v>
      </c>
      <c r="C35" s="79">
        <v>43442776</v>
      </c>
      <c r="D35" s="79">
        <v>32699954</v>
      </c>
      <c r="E35" s="79">
        <v>53303317</v>
      </c>
      <c r="F35" s="79">
        <v>42042500</v>
      </c>
      <c r="G35" s="79">
        <v>48313251</v>
      </c>
      <c r="H35" s="79">
        <v>50704128</v>
      </c>
      <c r="I35" s="79">
        <v>47498950</v>
      </c>
      <c r="J35" s="79">
        <v>45106399</v>
      </c>
      <c r="K35" s="79">
        <v>0</v>
      </c>
      <c r="L35" s="79">
        <v>0</v>
      </c>
      <c r="M35" s="79">
        <v>0</v>
      </c>
      <c r="N35" s="79">
        <v>0</v>
      </c>
      <c r="O35" s="79">
        <v>363111275</v>
      </c>
    </row>
    <row r="36" spans="2:15" ht="7.5" customHeight="1">
      <c r="B36" s="75" t="s">
        <v>130</v>
      </c>
      <c r="C36" s="79">
        <v>31811107</v>
      </c>
      <c r="D36" s="79">
        <v>34406091</v>
      </c>
      <c r="E36" s="79">
        <v>36742079</v>
      </c>
      <c r="F36" s="79">
        <v>35984047</v>
      </c>
      <c r="G36" s="79">
        <v>29192761</v>
      </c>
      <c r="H36" s="79">
        <v>39885691</v>
      </c>
      <c r="I36" s="79">
        <v>34038974</v>
      </c>
      <c r="J36" s="79">
        <v>34028812</v>
      </c>
      <c r="K36" s="79">
        <v>0</v>
      </c>
      <c r="L36" s="79">
        <v>0</v>
      </c>
      <c r="M36" s="79">
        <v>0</v>
      </c>
      <c r="N36" s="79">
        <v>0</v>
      </c>
      <c r="O36" s="79">
        <v>276089563</v>
      </c>
    </row>
    <row r="37" spans="2:15" ht="7.5" customHeight="1">
      <c r="B37" s="75" t="s">
        <v>131</v>
      </c>
      <c r="C37" s="79">
        <v>52569925</v>
      </c>
      <c r="D37" s="79">
        <v>66999306</v>
      </c>
      <c r="E37" s="79">
        <v>93852320</v>
      </c>
      <c r="F37" s="79">
        <v>64589047</v>
      </c>
      <c r="G37" s="79">
        <v>78863155</v>
      </c>
      <c r="H37" s="79">
        <v>101032286</v>
      </c>
      <c r="I37" s="79">
        <v>82879873</v>
      </c>
      <c r="J37" s="79">
        <v>85901087</v>
      </c>
      <c r="K37" s="79">
        <v>0</v>
      </c>
      <c r="L37" s="79">
        <v>0</v>
      </c>
      <c r="M37" s="79">
        <v>0</v>
      </c>
      <c r="N37" s="79">
        <v>0</v>
      </c>
      <c r="O37" s="79">
        <v>626687000</v>
      </c>
    </row>
    <row r="38" spans="2:15" ht="7.5" customHeight="1">
      <c r="B38" s="144" t="s">
        <v>132</v>
      </c>
      <c r="C38" s="145">
        <v>74560919</v>
      </c>
      <c r="D38" s="145">
        <v>47360507</v>
      </c>
      <c r="E38" s="145">
        <v>48579789</v>
      </c>
      <c r="F38" s="145">
        <v>70124645</v>
      </c>
      <c r="G38" s="145">
        <v>54184086</v>
      </c>
      <c r="H38" s="145">
        <v>57731878</v>
      </c>
      <c r="I38" s="145">
        <v>82646508</v>
      </c>
      <c r="J38" s="145">
        <v>59433826</v>
      </c>
      <c r="K38" s="145">
        <v>0</v>
      </c>
      <c r="L38" s="145">
        <v>0</v>
      </c>
      <c r="M38" s="145">
        <v>0</v>
      </c>
      <c r="N38" s="145">
        <v>0</v>
      </c>
      <c r="O38" s="145">
        <v>494622158</v>
      </c>
    </row>
    <row r="39" spans="2:15" ht="7.5" customHeight="1">
      <c r="B39" s="79" t="s">
        <v>133</v>
      </c>
      <c r="C39" s="79">
        <v>59460931</v>
      </c>
      <c r="D39" s="79">
        <v>59071455</v>
      </c>
      <c r="E39" s="79">
        <v>51695792</v>
      </c>
      <c r="F39" s="79">
        <v>61896973</v>
      </c>
      <c r="G39" s="79">
        <v>65810689</v>
      </c>
      <c r="H39" s="79">
        <v>65045577</v>
      </c>
      <c r="I39" s="79">
        <v>59144535</v>
      </c>
      <c r="J39" s="79">
        <v>56368357</v>
      </c>
      <c r="K39" s="79">
        <v>0</v>
      </c>
      <c r="L39" s="79">
        <v>0</v>
      </c>
      <c r="M39" s="79">
        <v>0</v>
      </c>
      <c r="N39" s="79">
        <v>0</v>
      </c>
      <c r="O39" s="79">
        <v>478494309</v>
      </c>
    </row>
    <row r="40" spans="2:15" ht="7.5" customHeight="1">
      <c r="B40" s="75" t="s">
        <v>134</v>
      </c>
      <c r="C40" s="79">
        <v>76539493</v>
      </c>
      <c r="D40" s="79">
        <v>93362579</v>
      </c>
      <c r="E40" s="79">
        <v>101599065</v>
      </c>
      <c r="F40" s="79">
        <v>78836231</v>
      </c>
      <c r="G40" s="79">
        <v>99248610</v>
      </c>
      <c r="H40" s="79">
        <v>110290259</v>
      </c>
      <c r="I40" s="79">
        <v>78628772</v>
      </c>
      <c r="J40" s="79">
        <v>108857687</v>
      </c>
      <c r="K40" s="79">
        <v>0</v>
      </c>
      <c r="L40" s="79">
        <v>0</v>
      </c>
      <c r="M40" s="79">
        <v>0</v>
      </c>
      <c r="N40" s="79">
        <v>0</v>
      </c>
      <c r="O40" s="79">
        <v>747362696</v>
      </c>
    </row>
    <row r="41" spans="2:15" ht="7.5" customHeight="1">
      <c r="B41" s="75" t="s">
        <v>135</v>
      </c>
      <c r="C41" s="79">
        <v>18818552</v>
      </c>
      <c r="D41" s="79">
        <v>19452820</v>
      </c>
      <c r="E41" s="79">
        <v>24593015</v>
      </c>
      <c r="F41" s="79">
        <v>23865019</v>
      </c>
      <c r="G41" s="79">
        <v>26786796</v>
      </c>
      <c r="H41" s="79">
        <v>29690049</v>
      </c>
      <c r="I41" s="79">
        <v>28663917</v>
      </c>
      <c r="J41" s="79">
        <v>30310063</v>
      </c>
      <c r="K41" s="79">
        <v>0</v>
      </c>
      <c r="L41" s="79">
        <v>0</v>
      </c>
      <c r="M41" s="79">
        <v>0</v>
      </c>
      <c r="N41" s="79">
        <v>0</v>
      </c>
      <c r="O41" s="79">
        <v>202180231</v>
      </c>
    </row>
    <row r="42" spans="2:15" ht="7.5" customHeight="1">
      <c r="B42" s="144" t="s">
        <v>136</v>
      </c>
      <c r="C42" s="145">
        <v>35902245</v>
      </c>
      <c r="D42" s="145">
        <v>35460438</v>
      </c>
      <c r="E42" s="145">
        <v>46098594</v>
      </c>
      <c r="F42" s="145">
        <v>45419367</v>
      </c>
      <c r="G42" s="145">
        <v>44905896</v>
      </c>
      <c r="H42" s="145">
        <v>49342608</v>
      </c>
      <c r="I42" s="145">
        <v>45564576</v>
      </c>
      <c r="J42" s="145">
        <v>48178920</v>
      </c>
      <c r="K42" s="145">
        <v>0</v>
      </c>
      <c r="L42" s="145">
        <v>0</v>
      </c>
      <c r="M42" s="145">
        <v>0</v>
      </c>
      <c r="N42" s="145">
        <v>0</v>
      </c>
      <c r="O42" s="145">
        <v>350872644</v>
      </c>
    </row>
    <row r="43" spans="2:15" ht="7.5" customHeight="1">
      <c r="B43" s="79" t="s">
        <v>137</v>
      </c>
      <c r="C43" s="79">
        <v>35762945</v>
      </c>
      <c r="D43" s="79">
        <v>34743299</v>
      </c>
      <c r="E43" s="79">
        <v>23284831</v>
      </c>
      <c r="F43" s="79">
        <v>42901381</v>
      </c>
      <c r="G43" s="79">
        <v>44498981</v>
      </c>
      <c r="H43" s="79">
        <v>27777158</v>
      </c>
      <c r="I43" s="79">
        <v>45779041</v>
      </c>
      <c r="J43" s="79">
        <v>44750176</v>
      </c>
      <c r="K43" s="79">
        <v>0</v>
      </c>
      <c r="L43" s="79">
        <v>0</v>
      </c>
      <c r="M43" s="79">
        <v>0</v>
      </c>
      <c r="N43" s="79">
        <v>0</v>
      </c>
      <c r="O43" s="79">
        <v>299497812</v>
      </c>
    </row>
    <row r="44" spans="2:15" ht="7.5" customHeight="1">
      <c r="B44" s="75" t="s">
        <v>138</v>
      </c>
      <c r="C44" s="79">
        <v>7455813</v>
      </c>
      <c r="D44" s="79">
        <v>8836862</v>
      </c>
      <c r="E44" s="79">
        <v>10667305</v>
      </c>
      <c r="F44" s="79">
        <v>9875843</v>
      </c>
      <c r="G44" s="79">
        <v>11230136</v>
      </c>
      <c r="H44" s="79">
        <v>11536834</v>
      </c>
      <c r="I44" s="79">
        <v>10656243</v>
      </c>
      <c r="J44" s="79">
        <v>11213495</v>
      </c>
      <c r="K44" s="79">
        <v>0</v>
      </c>
      <c r="L44" s="79">
        <v>0</v>
      </c>
      <c r="M44" s="79">
        <v>0</v>
      </c>
      <c r="N44" s="79">
        <v>0</v>
      </c>
      <c r="O44" s="79">
        <v>81472531</v>
      </c>
    </row>
    <row r="45" spans="2:15" ht="7.5" customHeight="1">
      <c r="B45" s="75" t="s">
        <v>139</v>
      </c>
      <c r="C45" s="79">
        <v>60720154</v>
      </c>
      <c r="D45" s="79">
        <v>54693295</v>
      </c>
      <c r="E45" s="79">
        <v>68625318</v>
      </c>
      <c r="F45" s="79">
        <v>66095789</v>
      </c>
      <c r="G45" s="79">
        <v>67652230</v>
      </c>
      <c r="H45" s="79">
        <v>69082744</v>
      </c>
      <c r="I45" s="79">
        <v>64487512</v>
      </c>
      <c r="J45" s="79">
        <v>66780009</v>
      </c>
      <c r="K45" s="79">
        <v>0</v>
      </c>
      <c r="L45" s="79">
        <v>0</v>
      </c>
      <c r="M45" s="79">
        <v>0</v>
      </c>
      <c r="N45" s="79">
        <v>0</v>
      </c>
      <c r="O45" s="79">
        <v>518137051</v>
      </c>
    </row>
    <row r="46" spans="2:15" ht="7.5" customHeight="1">
      <c r="B46" s="144" t="s">
        <v>140</v>
      </c>
      <c r="C46" s="145">
        <v>57727274</v>
      </c>
      <c r="D46" s="145">
        <v>46567615</v>
      </c>
      <c r="E46" s="145">
        <v>60387722</v>
      </c>
      <c r="F46" s="145">
        <v>75060758</v>
      </c>
      <c r="G46" s="145">
        <v>53092898</v>
      </c>
      <c r="H46" s="145">
        <v>51678228</v>
      </c>
      <c r="I46" s="145">
        <v>77764894</v>
      </c>
      <c r="J46" s="145">
        <v>59276768</v>
      </c>
      <c r="K46" s="145">
        <v>0</v>
      </c>
      <c r="L46" s="145">
        <v>0</v>
      </c>
      <c r="M46" s="145">
        <v>0</v>
      </c>
      <c r="N46" s="145">
        <v>0</v>
      </c>
      <c r="O46" s="145">
        <v>481556157</v>
      </c>
    </row>
    <row r="47" spans="2:15" ht="7.5" customHeight="1">
      <c r="B47" s="79" t="s">
        <v>141</v>
      </c>
      <c r="C47" s="79">
        <v>92238109</v>
      </c>
      <c r="D47" s="79">
        <v>96794232</v>
      </c>
      <c r="E47" s="79">
        <v>166642809</v>
      </c>
      <c r="F47" s="79">
        <v>96067068</v>
      </c>
      <c r="G47" s="79">
        <v>97694095</v>
      </c>
      <c r="H47" s="79">
        <v>163572496</v>
      </c>
      <c r="I47" s="79">
        <v>107434903</v>
      </c>
      <c r="J47" s="79">
        <v>110607043</v>
      </c>
      <c r="K47" s="79">
        <v>0</v>
      </c>
      <c r="L47" s="79">
        <v>0</v>
      </c>
      <c r="M47" s="79">
        <v>0</v>
      </c>
      <c r="N47" s="79">
        <v>0</v>
      </c>
      <c r="O47" s="79">
        <v>931050755</v>
      </c>
    </row>
    <row r="48" spans="2:15" ht="7.5" customHeight="1">
      <c r="B48" s="75" t="s">
        <v>142</v>
      </c>
      <c r="C48" s="79">
        <v>98155434</v>
      </c>
      <c r="D48" s="79">
        <v>96071323</v>
      </c>
      <c r="E48" s="79">
        <v>113292065</v>
      </c>
      <c r="F48" s="79">
        <v>102874498</v>
      </c>
      <c r="G48" s="79">
        <v>109412845</v>
      </c>
      <c r="H48" s="79">
        <v>96786550</v>
      </c>
      <c r="I48" s="79">
        <v>89565878</v>
      </c>
      <c r="J48" s="79">
        <v>114429368</v>
      </c>
      <c r="K48" s="79">
        <v>0</v>
      </c>
      <c r="L48" s="79">
        <v>0</v>
      </c>
      <c r="M48" s="79">
        <v>0</v>
      </c>
      <c r="N48" s="79">
        <v>0</v>
      </c>
      <c r="O48" s="79">
        <v>820587961</v>
      </c>
    </row>
    <row r="49" spans="2:15" ht="7.5" customHeight="1">
      <c r="B49" s="75" t="s">
        <v>143</v>
      </c>
      <c r="C49" s="79">
        <v>23660786</v>
      </c>
      <c r="D49" s="79">
        <v>13795131</v>
      </c>
      <c r="E49" s="79">
        <v>24007864</v>
      </c>
      <c r="F49" s="79">
        <v>24122994</v>
      </c>
      <c r="G49" s="79">
        <v>17349420</v>
      </c>
      <c r="H49" s="79">
        <v>25406345</v>
      </c>
      <c r="I49" s="79">
        <v>26109750</v>
      </c>
      <c r="J49" s="79">
        <v>20281539</v>
      </c>
      <c r="K49" s="79">
        <v>0</v>
      </c>
      <c r="L49" s="79">
        <v>0</v>
      </c>
      <c r="M49" s="79">
        <v>0</v>
      </c>
      <c r="N49" s="79">
        <v>0</v>
      </c>
      <c r="O49" s="79">
        <v>174733829</v>
      </c>
    </row>
    <row r="50" spans="2:15" ht="7.5" customHeight="1">
      <c r="B50" s="144" t="s">
        <v>144</v>
      </c>
      <c r="C50" s="145">
        <v>123780270</v>
      </c>
      <c r="D50" s="145">
        <v>131491166</v>
      </c>
      <c r="E50" s="145">
        <v>154540056</v>
      </c>
      <c r="F50" s="145">
        <v>133375432</v>
      </c>
      <c r="G50" s="145">
        <v>147205797</v>
      </c>
      <c r="H50" s="145">
        <v>151169049</v>
      </c>
      <c r="I50" s="145">
        <v>129455080</v>
      </c>
      <c r="J50" s="145">
        <v>151315871</v>
      </c>
      <c r="K50" s="145">
        <v>0</v>
      </c>
      <c r="L50" s="145">
        <v>0</v>
      </c>
      <c r="M50" s="145">
        <v>0</v>
      </c>
      <c r="N50" s="145">
        <v>0</v>
      </c>
      <c r="O50" s="145">
        <v>1122332721</v>
      </c>
    </row>
    <row r="51" spans="2:15" ht="7.5" customHeight="1">
      <c r="B51" s="79" t="s">
        <v>145</v>
      </c>
      <c r="C51" s="79">
        <v>69547169</v>
      </c>
      <c r="D51" s="79">
        <v>66664638</v>
      </c>
      <c r="E51" s="79">
        <v>87099759</v>
      </c>
      <c r="F51" s="79">
        <v>79798773</v>
      </c>
      <c r="G51" s="79">
        <v>81691095</v>
      </c>
      <c r="H51" s="79">
        <v>84697397</v>
      </c>
      <c r="I51" s="79">
        <v>68467424</v>
      </c>
      <c r="J51" s="79">
        <v>85938384</v>
      </c>
      <c r="K51" s="79">
        <v>0</v>
      </c>
      <c r="L51" s="79">
        <v>0</v>
      </c>
      <c r="M51" s="79">
        <v>0</v>
      </c>
      <c r="N51" s="79">
        <v>0</v>
      </c>
      <c r="O51" s="79">
        <v>623904639</v>
      </c>
    </row>
    <row r="52" spans="2:15" ht="7.5" customHeight="1">
      <c r="B52" s="75" t="s">
        <v>146</v>
      </c>
      <c r="C52" s="79">
        <v>42211905</v>
      </c>
      <c r="D52" s="79">
        <v>40981934</v>
      </c>
      <c r="E52" s="79">
        <v>48448467</v>
      </c>
      <c r="F52" s="79">
        <v>47757262</v>
      </c>
      <c r="G52" s="79">
        <v>50627226</v>
      </c>
      <c r="H52" s="79">
        <v>52707971</v>
      </c>
      <c r="I52" s="79">
        <v>54690039</v>
      </c>
      <c r="J52" s="79">
        <v>54233364</v>
      </c>
      <c r="K52" s="79">
        <v>0</v>
      </c>
      <c r="L52" s="79">
        <v>0</v>
      </c>
      <c r="M52" s="79">
        <v>0</v>
      </c>
      <c r="N52" s="79">
        <v>0</v>
      </c>
      <c r="O52" s="79">
        <v>391658167</v>
      </c>
    </row>
    <row r="53" spans="2:15" ht="7.5" customHeight="1">
      <c r="B53" s="75" t="s">
        <v>147</v>
      </c>
      <c r="C53" s="79">
        <v>110591809</v>
      </c>
      <c r="D53" s="79">
        <v>103901357</v>
      </c>
      <c r="E53" s="79">
        <v>167016560</v>
      </c>
      <c r="F53" s="79">
        <v>119957190</v>
      </c>
      <c r="G53" s="79">
        <v>118640345</v>
      </c>
      <c r="H53" s="79">
        <v>161852464</v>
      </c>
      <c r="I53" s="79">
        <v>120006035</v>
      </c>
      <c r="J53" s="79">
        <v>122516929</v>
      </c>
      <c r="K53" s="79">
        <v>0</v>
      </c>
      <c r="L53" s="79">
        <v>0</v>
      </c>
      <c r="M53" s="79">
        <v>0</v>
      </c>
      <c r="N53" s="79">
        <v>0</v>
      </c>
      <c r="O53" s="79">
        <v>1024482689</v>
      </c>
    </row>
    <row r="54" spans="2:15" ht="7.5" customHeight="1">
      <c r="B54" s="144" t="s">
        <v>148</v>
      </c>
      <c r="C54" s="145">
        <v>4805266</v>
      </c>
      <c r="D54" s="145">
        <v>5263523</v>
      </c>
      <c r="E54" s="145">
        <v>5628515</v>
      </c>
      <c r="F54" s="145">
        <v>5167254</v>
      </c>
      <c r="G54" s="145">
        <v>8069631</v>
      </c>
      <c r="H54" s="145">
        <v>5972858</v>
      </c>
      <c r="I54" s="145">
        <v>5861609</v>
      </c>
      <c r="J54" s="145">
        <v>12046874</v>
      </c>
      <c r="K54" s="145">
        <v>0</v>
      </c>
      <c r="L54" s="145">
        <v>0</v>
      </c>
      <c r="M54" s="145">
        <v>0</v>
      </c>
      <c r="N54" s="145">
        <v>0</v>
      </c>
      <c r="O54" s="145">
        <v>52815530</v>
      </c>
    </row>
    <row r="55" spans="2:15" ht="7.5" customHeight="1">
      <c r="B55" s="79" t="s">
        <v>149</v>
      </c>
      <c r="C55" s="79">
        <v>77778228</v>
      </c>
      <c r="D55" s="79">
        <v>68309893</v>
      </c>
      <c r="E55" s="79">
        <v>80972233</v>
      </c>
      <c r="F55" s="79">
        <v>77936603</v>
      </c>
      <c r="G55" s="79">
        <v>76557651</v>
      </c>
      <c r="H55" s="79">
        <v>80116109</v>
      </c>
      <c r="I55" s="79">
        <v>76380663</v>
      </c>
      <c r="J55" s="79">
        <v>73702059</v>
      </c>
      <c r="K55" s="79">
        <v>0</v>
      </c>
      <c r="L55" s="79">
        <v>0</v>
      </c>
      <c r="M55" s="79">
        <v>0</v>
      </c>
      <c r="N55" s="79">
        <v>0</v>
      </c>
      <c r="O55" s="79">
        <v>611753439</v>
      </c>
    </row>
    <row r="56" spans="2:15" ht="7.5" customHeight="1">
      <c r="B56" s="75" t="s">
        <v>150</v>
      </c>
      <c r="C56" s="79">
        <v>20370732</v>
      </c>
      <c r="D56" s="79">
        <v>18197972</v>
      </c>
      <c r="E56" s="79">
        <v>17813802</v>
      </c>
      <c r="F56" s="79">
        <v>19327623</v>
      </c>
      <c r="G56" s="79">
        <v>21251986</v>
      </c>
      <c r="H56" s="79">
        <v>21874832</v>
      </c>
      <c r="I56" s="79">
        <v>23889594</v>
      </c>
      <c r="J56" s="79">
        <v>22901274</v>
      </c>
      <c r="K56" s="79">
        <v>0</v>
      </c>
      <c r="L56" s="79">
        <v>0</v>
      </c>
      <c r="M56" s="79">
        <v>0</v>
      </c>
      <c r="N56" s="79">
        <v>0</v>
      </c>
      <c r="O56" s="79">
        <v>165627815</v>
      </c>
    </row>
    <row r="57" spans="2:15" ht="7.5" customHeight="1">
      <c r="B57" s="75" t="s">
        <v>151</v>
      </c>
      <c r="C57" s="79">
        <v>79766774</v>
      </c>
      <c r="D57" s="79">
        <v>79243535</v>
      </c>
      <c r="E57" s="79">
        <v>106370209</v>
      </c>
      <c r="F57" s="79">
        <v>89801464</v>
      </c>
      <c r="G57" s="79">
        <v>95725719</v>
      </c>
      <c r="H57" s="79">
        <v>102782170</v>
      </c>
      <c r="I57" s="79">
        <v>84420827</v>
      </c>
      <c r="J57" s="79">
        <v>101862599</v>
      </c>
      <c r="K57" s="79">
        <v>0</v>
      </c>
      <c r="L57" s="79">
        <v>0</v>
      </c>
      <c r="M57" s="79">
        <v>0</v>
      </c>
      <c r="N57" s="79">
        <v>0</v>
      </c>
      <c r="O57" s="79">
        <v>739973297</v>
      </c>
    </row>
    <row r="58" spans="2:15" ht="7.5" customHeight="1">
      <c r="B58" s="144" t="s">
        <v>152</v>
      </c>
      <c r="C58" s="145">
        <v>457395965</v>
      </c>
      <c r="D58" s="145">
        <v>401104869</v>
      </c>
      <c r="E58" s="145">
        <v>539242378</v>
      </c>
      <c r="F58" s="145">
        <v>501203328</v>
      </c>
      <c r="G58" s="145">
        <v>479796251</v>
      </c>
      <c r="H58" s="145">
        <v>510868528</v>
      </c>
      <c r="I58" s="145">
        <v>510722147</v>
      </c>
      <c r="J58" s="145">
        <v>536129098</v>
      </c>
      <c r="K58" s="145">
        <v>0</v>
      </c>
      <c r="L58" s="145">
        <v>0</v>
      </c>
      <c r="M58" s="145">
        <v>0</v>
      </c>
      <c r="N58" s="145">
        <v>0</v>
      </c>
      <c r="O58" s="145">
        <v>3936462564</v>
      </c>
    </row>
    <row r="59" spans="2:15" ht="7.5" customHeight="1">
      <c r="B59" s="79" t="s">
        <v>153</v>
      </c>
      <c r="C59" s="79">
        <v>39958647</v>
      </c>
      <c r="D59" s="79">
        <v>27058969</v>
      </c>
      <c r="E59" s="79">
        <v>47485912</v>
      </c>
      <c r="F59" s="79">
        <v>44656509</v>
      </c>
      <c r="G59" s="79">
        <v>46281434</v>
      </c>
      <c r="H59" s="79">
        <v>34140898</v>
      </c>
      <c r="I59" s="79">
        <v>48271919</v>
      </c>
      <c r="J59" s="79">
        <v>49204329</v>
      </c>
      <c r="K59" s="79">
        <v>0</v>
      </c>
      <c r="L59" s="79">
        <v>0</v>
      </c>
      <c r="M59" s="79">
        <v>0</v>
      </c>
      <c r="N59" s="79">
        <v>0</v>
      </c>
      <c r="O59" s="79">
        <v>337058617</v>
      </c>
    </row>
    <row r="60" spans="2:15" ht="7.5" customHeight="1">
      <c r="B60" s="75" t="s">
        <v>154</v>
      </c>
      <c r="C60" s="79">
        <v>5199253</v>
      </c>
      <c r="D60" s="79">
        <v>4649222</v>
      </c>
      <c r="E60" s="79">
        <v>5036670</v>
      </c>
      <c r="F60" s="79">
        <v>5112984</v>
      </c>
      <c r="G60" s="79">
        <v>5372601</v>
      </c>
      <c r="H60" s="79">
        <v>5588752</v>
      </c>
      <c r="I60" s="79">
        <v>4660119</v>
      </c>
      <c r="J60" s="79">
        <v>6153071</v>
      </c>
      <c r="K60" s="79">
        <v>0</v>
      </c>
      <c r="L60" s="79">
        <v>0</v>
      </c>
      <c r="M60" s="79">
        <v>0</v>
      </c>
      <c r="N60" s="79">
        <v>0</v>
      </c>
      <c r="O60" s="79">
        <v>41772672</v>
      </c>
    </row>
    <row r="61" spans="2:15" ht="7.5" customHeight="1">
      <c r="B61" s="75" t="s">
        <v>155</v>
      </c>
      <c r="C61" s="79">
        <v>101384697</v>
      </c>
      <c r="D61" s="79">
        <v>81837055</v>
      </c>
      <c r="E61" s="79">
        <v>89834381</v>
      </c>
      <c r="F61" s="79">
        <v>148976125</v>
      </c>
      <c r="G61" s="79">
        <v>72998302</v>
      </c>
      <c r="H61" s="79">
        <v>145611823</v>
      </c>
      <c r="I61" s="79">
        <v>100136950</v>
      </c>
      <c r="J61" s="79">
        <v>70300010</v>
      </c>
      <c r="K61" s="79">
        <v>0</v>
      </c>
      <c r="L61" s="79">
        <v>0</v>
      </c>
      <c r="M61" s="79">
        <v>0</v>
      </c>
      <c r="N61" s="79">
        <v>0</v>
      </c>
      <c r="O61" s="79">
        <v>811079343</v>
      </c>
    </row>
    <row r="62" spans="2:15" ht="7.5" customHeight="1">
      <c r="B62" s="144" t="s">
        <v>156</v>
      </c>
      <c r="C62" s="145">
        <v>58601337</v>
      </c>
      <c r="D62" s="145">
        <v>48035725</v>
      </c>
      <c r="E62" s="145">
        <v>60107913</v>
      </c>
      <c r="F62" s="145">
        <v>70158507</v>
      </c>
      <c r="G62" s="145">
        <v>62524241</v>
      </c>
      <c r="H62" s="145">
        <v>65957845</v>
      </c>
      <c r="I62" s="145">
        <v>73282549</v>
      </c>
      <c r="J62" s="145">
        <v>67573423</v>
      </c>
      <c r="K62" s="145">
        <v>0</v>
      </c>
      <c r="L62" s="145">
        <v>0</v>
      </c>
      <c r="M62" s="145">
        <v>0</v>
      </c>
      <c r="N62" s="145">
        <v>0</v>
      </c>
      <c r="O62" s="145">
        <v>506241540</v>
      </c>
    </row>
    <row r="63" spans="2:15" ht="7.5" customHeight="1">
      <c r="B63" s="75" t="s">
        <v>157</v>
      </c>
      <c r="C63" s="79">
        <v>56807840</v>
      </c>
      <c r="D63" s="79">
        <v>29833158</v>
      </c>
      <c r="E63" s="79">
        <v>38768383</v>
      </c>
      <c r="F63" s="79">
        <v>54985484</v>
      </c>
      <c r="G63" s="79">
        <v>28359126</v>
      </c>
      <c r="H63" s="79">
        <v>37311378</v>
      </c>
      <c r="I63" s="79">
        <v>62069632</v>
      </c>
      <c r="J63" s="79">
        <v>27130987</v>
      </c>
      <c r="K63" s="79">
        <v>0</v>
      </c>
      <c r="L63" s="79">
        <v>0</v>
      </c>
      <c r="M63" s="79">
        <v>0</v>
      </c>
      <c r="N63" s="79">
        <v>0</v>
      </c>
      <c r="O63" s="79">
        <v>335265988</v>
      </c>
    </row>
    <row r="64" spans="2:15" ht="7.5" customHeight="1">
      <c r="B64" s="75" t="s">
        <v>158</v>
      </c>
      <c r="C64" s="79">
        <v>66539909</v>
      </c>
      <c r="D64" s="79">
        <v>68075011</v>
      </c>
      <c r="E64" s="79">
        <v>70988325</v>
      </c>
      <c r="F64" s="79">
        <v>81748347</v>
      </c>
      <c r="G64" s="79">
        <v>73669953</v>
      </c>
      <c r="H64" s="79">
        <v>77702966</v>
      </c>
      <c r="I64" s="79">
        <v>78735412</v>
      </c>
      <c r="J64" s="79">
        <v>47609933</v>
      </c>
      <c r="K64" s="79">
        <v>0</v>
      </c>
      <c r="L64" s="79">
        <v>0</v>
      </c>
      <c r="M64" s="79">
        <v>0</v>
      </c>
      <c r="N64" s="79">
        <v>0</v>
      </c>
      <c r="O64" s="79">
        <v>565069856</v>
      </c>
    </row>
    <row r="65" spans="2:15" ht="7.5" customHeight="1" thickBot="1">
      <c r="B65" s="80" t="s">
        <v>159</v>
      </c>
      <c r="C65" s="79">
        <v>17325165</v>
      </c>
      <c r="D65" s="79">
        <v>26123483</v>
      </c>
      <c r="E65" s="79">
        <v>33970768</v>
      </c>
      <c r="F65" s="79">
        <v>22132393</v>
      </c>
      <c r="G65" s="79">
        <v>22235580</v>
      </c>
      <c r="H65" s="79">
        <v>30427317</v>
      </c>
      <c r="I65" s="79">
        <v>35395407</v>
      </c>
      <c r="J65" s="79">
        <v>29871769</v>
      </c>
      <c r="K65" s="79">
        <v>0</v>
      </c>
      <c r="L65" s="79">
        <v>0</v>
      </c>
      <c r="M65" s="79">
        <v>0</v>
      </c>
      <c r="N65" s="79">
        <v>0</v>
      </c>
      <c r="O65" s="79">
        <v>217481882</v>
      </c>
    </row>
    <row r="66" spans="2:15" ht="7.5" customHeight="1" thickTop="1">
      <c r="B66" s="76" t="s">
        <v>223</v>
      </c>
      <c r="C66" s="83">
        <v>3371039598</v>
      </c>
      <c r="D66" s="83">
        <v>3504696028</v>
      </c>
      <c r="E66" s="83">
        <v>3961284767</v>
      </c>
      <c r="F66" s="83">
        <v>3754320914</v>
      </c>
      <c r="G66" s="83">
        <v>3569252432</v>
      </c>
      <c r="H66" s="83">
        <v>4042926678</v>
      </c>
      <c r="I66" s="83">
        <v>3765451020</v>
      </c>
      <c r="J66" s="83">
        <v>3813463386</v>
      </c>
      <c r="K66" s="83">
        <v>0</v>
      </c>
      <c r="L66" s="83">
        <v>0</v>
      </c>
      <c r="M66" s="83">
        <v>0</v>
      </c>
      <c r="N66" s="83">
        <v>0</v>
      </c>
      <c r="O66" s="83">
        <v>29782434823</v>
      </c>
    </row>
    <row r="67" spans="2:15" ht="7.5" customHeight="1" thickBot="1">
      <c r="B67" s="77" t="s">
        <v>161</v>
      </c>
      <c r="C67" s="82">
        <v>26047172</v>
      </c>
      <c r="D67" s="82">
        <v>16021376</v>
      </c>
      <c r="E67" s="82">
        <v>15447079</v>
      </c>
      <c r="F67" s="82">
        <v>20464076</v>
      </c>
      <c r="G67" s="82">
        <v>28272952</v>
      </c>
      <c r="H67" s="82">
        <v>28910788</v>
      </c>
      <c r="I67" s="82">
        <v>24486377</v>
      </c>
      <c r="J67" s="82">
        <v>43422398</v>
      </c>
      <c r="K67" s="82">
        <v>0</v>
      </c>
      <c r="L67" s="82">
        <v>0</v>
      </c>
      <c r="M67" s="82">
        <v>0</v>
      </c>
      <c r="N67" s="82">
        <v>0</v>
      </c>
      <c r="O67" s="82">
        <v>203072218</v>
      </c>
    </row>
    <row r="68" spans="2:15" ht="9" customHeight="1" thickTop="1">
      <c r="B68" s="78" t="s">
        <v>224</v>
      </c>
      <c r="C68" s="81">
        <v>3397086770</v>
      </c>
      <c r="D68" s="81">
        <v>3520717404</v>
      </c>
      <c r="E68" s="81">
        <v>3976731846</v>
      </c>
      <c r="F68" s="81">
        <v>3774784990</v>
      </c>
      <c r="G68" s="81">
        <v>3597525384</v>
      </c>
      <c r="H68" s="81">
        <v>4071837466</v>
      </c>
      <c r="I68" s="81">
        <v>3789937397</v>
      </c>
      <c r="J68" s="81">
        <v>3856885784</v>
      </c>
      <c r="K68" s="81">
        <v>0</v>
      </c>
      <c r="L68" s="81">
        <v>0</v>
      </c>
      <c r="M68" s="81">
        <v>0</v>
      </c>
      <c r="N68" s="81">
        <v>0</v>
      </c>
      <c r="O68" s="81">
        <v>29985507040</v>
      </c>
    </row>
    <row r="69" spans="2:15" ht="12">
      <c r="B69" s="172" t="s">
        <v>243</v>
      </c>
      <c r="C69" s="162"/>
      <c r="D69" s="162"/>
      <c r="E69" s="162"/>
      <c r="F69" s="162"/>
      <c r="G69" s="162"/>
      <c r="H69" s="162"/>
      <c r="I69" s="162"/>
      <c r="J69" s="173" t="s">
        <v>244</v>
      </c>
      <c r="K69" s="162"/>
      <c r="L69" s="162"/>
      <c r="M69" s="162"/>
      <c r="N69" s="162"/>
      <c r="O69" s="163"/>
    </row>
    <row r="70" spans="2:15" ht="12">
      <c r="B70" s="171" t="s">
        <v>245</v>
      </c>
      <c r="C70" s="114"/>
      <c r="D70" s="114"/>
      <c r="E70" s="114"/>
      <c r="F70" s="114"/>
      <c r="G70" s="114"/>
      <c r="H70" s="114"/>
      <c r="I70" s="114"/>
      <c r="J70" s="174" t="s">
        <v>246</v>
      </c>
      <c r="K70" s="114"/>
      <c r="L70" s="114"/>
      <c r="M70" s="114"/>
      <c r="N70" s="114"/>
      <c r="O70" s="125"/>
    </row>
    <row r="71" spans="2:15" ht="12">
      <c r="B71" s="171" t="s">
        <v>247</v>
      </c>
      <c r="C71" s="114"/>
      <c r="D71" s="114"/>
      <c r="E71" s="114"/>
      <c r="F71" s="114"/>
      <c r="G71" s="114"/>
      <c r="H71" s="114"/>
      <c r="I71" s="114"/>
      <c r="J71" s="114"/>
      <c r="K71" s="114"/>
      <c r="L71" s="114"/>
      <c r="M71" s="114"/>
      <c r="N71" s="114"/>
      <c r="O71" s="125"/>
    </row>
    <row r="72" spans="2:15" ht="12">
      <c r="B72" s="78" t="s">
        <v>248</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79</v>
      </c>
      <c r="D2" s="29" t="s">
        <v>80</v>
      </c>
      <c r="E2" s="29" t="s">
        <v>81</v>
      </c>
      <c r="F2" s="29" t="s">
        <v>229</v>
      </c>
      <c r="G2" s="29" t="s">
        <v>230</v>
      </c>
      <c r="H2" s="29" t="s">
        <v>231</v>
      </c>
      <c r="I2" s="29" t="s">
        <v>232</v>
      </c>
      <c r="J2" s="29" t="s">
        <v>233</v>
      </c>
      <c r="K2" s="29" t="s">
        <v>234</v>
      </c>
      <c r="L2" s="29" t="s">
        <v>235</v>
      </c>
      <c r="M2" s="29" t="s">
        <v>236</v>
      </c>
      <c r="N2" s="29" t="s">
        <v>237</v>
      </c>
      <c r="O2" s="29" t="s">
        <v>82</v>
      </c>
      <c r="P2" s="29" t="s">
        <v>8</v>
      </c>
    </row>
    <row r="3" spans="2:16" ht="12" customHeight="1" hidden="1">
      <c r="B3" s="30" t="s">
        <v>238</v>
      </c>
      <c r="C3" s="29" t="s">
        <v>84</v>
      </c>
      <c r="D3" s="29" t="s">
        <v>84</v>
      </c>
      <c r="E3" s="29" t="s">
        <v>84</v>
      </c>
      <c r="F3" s="29" t="s">
        <v>84</v>
      </c>
      <c r="G3" s="29" t="s">
        <v>84</v>
      </c>
      <c r="H3" s="195" t="s">
        <v>84</v>
      </c>
      <c r="I3" s="195" t="s">
        <v>84</v>
      </c>
      <c r="J3" s="195" t="s">
        <v>84</v>
      </c>
      <c r="K3" s="195" t="s">
        <v>84</v>
      </c>
      <c r="L3" s="195" t="s">
        <v>84</v>
      </c>
      <c r="M3" s="195" t="s">
        <v>84</v>
      </c>
      <c r="N3" s="195" t="s">
        <v>84</v>
      </c>
      <c r="O3" s="195" t="s">
        <v>72</v>
      </c>
      <c r="P3" s="195" t="s">
        <v>20</v>
      </c>
    </row>
    <row r="4" ht="12" customHeight="1"/>
    <row r="5" spans="2:15" ht="16.5" customHeight="1">
      <c r="B5" s="19" t="str">
        <f>CONCATENATE("Monthly Special Fuel Reported by States ",P3," 1/")</f>
        <v>Monthly Special Fuel Reported by States  1/</v>
      </c>
      <c r="C5" s="19"/>
      <c r="D5" s="19"/>
      <c r="E5" s="19"/>
      <c r="F5" s="19"/>
      <c r="G5" s="19"/>
      <c r="H5" s="19"/>
      <c r="I5" s="19"/>
      <c r="J5" s="19"/>
      <c r="K5" s="19"/>
      <c r="L5" s="19"/>
      <c r="M5" s="19"/>
      <c r="N5" s="19"/>
      <c r="O5" s="19"/>
    </row>
    <row r="6" ht="7.5" customHeight="1"/>
    <row r="7" ht="1.5" customHeight="1"/>
    <row r="8" ht="1.5" customHeight="1"/>
    <row r="9" ht="9" customHeight="1">
      <c r="O9" s="84" t="s">
        <v>242</v>
      </c>
    </row>
    <row r="10" spans="2:15" ht="9" customHeight="1">
      <c r="B10" s="85" t="str">
        <f>CONCATENATE("Created On: ",O3)</f>
        <v>Created On: </v>
      </c>
      <c r="N10" s="84"/>
      <c r="O10" s="84" t="str">
        <f>CONCATENATE(P3," Reporting Period")</f>
        <v> Reporting Period</v>
      </c>
    </row>
    <row r="11" spans="2:15" ht="7.5" customHeight="1">
      <c r="B11" s="73"/>
      <c r="C11" s="33" t="s">
        <v>249</v>
      </c>
      <c r="D11" s="33" t="s">
        <v>250</v>
      </c>
      <c r="E11" s="33" t="s">
        <v>251</v>
      </c>
      <c r="F11" s="33" t="s">
        <v>252</v>
      </c>
      <c r="G11" s="33" t="s">
        <v>253</v>
      </c>
      <c r="H11" s="33" t="s">
        <v>254</v>
      </c>
      <c r="I11" s="33" t="s">
        <v>255</v>
      </c>
      <c r="J11" s="33" t="s">
        <v>256</v>
      </c>
      <c r="K11" s="33" t="s">
        <v>257</v>
      </c>
      <c r="L11" s="33" t="s">
        <v>258</v>
      </c>
      <c r="M11" s="33" t="s">
        <v>259</v>
      </c>
      <c r="N11" s="33" t="s">
        <v>260</v>
      </c>
      <c r="O11" s="73"/>
    </row>
    <row r="12" spans="2:15" ht="7.5" customHeight="1">
      <c r="B12" s="47" t="s">
        <v>99</v>
      </c>
      <c r="C12" s="47" t="str">
        <f aca="true" t="shared" si="0" ref="C12:N12">CONCATENATE("(",C3," Entries)")</f>
        <v>( Entries)</v>
      </c>
      <c r="D12" s="47" t="str">
        <f t="shared" si="0"/>
        <v>( Entries)</v>
      </c>
      <c r="E12" s="47" t="str">
        <f t="shared" si="0"/>
        <v>( Entries)</v>
      </c>
      <c r="F12" s="47" t="str">
        <f t="shared" si="0"/>
        <v>( Entries)</v>
      </c>
      <c r="G12" s="47" t="str">
        <f t="shared" si="0"/>
        <v>( Entries)</v>
      </c>
      <c r="H12" s="47" t="str">
        <f t="shared" si="0"/>
        <v>( Entries)</v>
      </c>
      <c r="I12" s="47" t="str">
        <f t="shared" si="0"/>
        <v>( Entries)</v>
      </c>
      <c r="J12" s="47" t="str">
        <f t="shared" si="0"/>
        <v>( Entries)</v>
      </c>
      <c r="K12" s="47" t="str">
        <f t="shared" si="0"/>
        <v>( Entries)</v>
      </c>
      <c r="L12" s="47" t="str">
        <f t="shared" si="0"/>
        <v>( Entries)</v>
      </c>
      <c r="M12" s="47" t="str">
        <f t="shared" si="0"/>
        <v>( Entries)</v>
      </c>
      <c r="N12" s="47" t="str">
        <f t="shared" si="0"/>
        <v>( Entries)</v>
      </c>
      <c r="O12" s="47" t="s">
        <v>33</v>
      </c>
    </row>
    <row r="13" spans="2:15" s="72" customFormat="1" ht="6" hidden="1">
      <c r="B13" s="72" t="s">
        <v>99</v>
      </c>
      <c r="C13" s="72" t="s">
        <v>100</v>
      </c>
      <c r="D13" s="72" t="s">
        <v>103</v>
      </c>
      <c r="E13" s="72" t="s">
        <v>106</v>
      </c>
      <c r="F13" s="72" t="s">
        <v>171</v>
      </c>
      <c r="G13" s="72" t="s">
        <v>222</v>
      </c>
      <c r="H13" s="72" t="s">
        <v>177</v>
      </c>
      <c r="I13" s="72" t="s">
        <v>184</v>
      </c>
      <c r="J13" s="72" t="s">
        <v>187</v>
      </c>
      <c r="K13" s="72" t="s">
        <v>190</v>
      </c>
      <c r="L13" s="72" t="s">
        <v>199</v>
      </c>
      <c r="M13" s="72" t="s">
        <v>202</v>
      </c>
      <c r="N13" s="72" t="s">
        <v>205</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109</v>
      </c>
      <c r="C15" s="79">
        <v>71756656</v>
      </c>
      <c r="D15" s="79">
        <v>69604061</v>
      </c>
      <c r="E15" s="79">
        <v>64528328</v>
      </c>
      <c r="F15" s="79">
        <v>71851105</v>
      </c>
      <c r="G15" s="79">
        <v>62228986</v>
      </c>
      <c r="H15" s="79">
        <v>64807515</v>
      </c>
      <c r="I15" s="79">
        <v>74035794</v>
      </c>
      <c r="J15" s="79">
        <v>72064844</v>
      </c>
      <c r="K15" s="79">
        <v>72272433</v>
      </c>
      <c r="L15" s="79">
        <v>81018004</v>
      </c>
      <c r="M15" s="79">
        <v>83334635</v>
      </c>
      <c r="N15" s="79">
        <v>76188620</v>
      </c>
      <c r="O15" s="79">
        <v>863690981</v>
      </c>
    </row>
    <row r="16" spans="2:15" ht="7.5" customHeight="1">
      <c r="B16" s="75" t="s">
        <v>110</v>
      </c>
      <c r="C16" s="79">
        <v>13759314</v>
      </c>
      <c r="D16" s="79">
        <v>6272846</v>
      </c>
      <c r="E16" s="79">
        <v>6522262</v>
      </c>
      <c r="F16" s="79">
        <v>4754224</v>
      </c>
      <c r="G16" s="79">
        <v>3152511</v>
      </c>
      <c r="H16" s="79">
        <v>9498837</v>
      </c>
      <c r="I16" s="79">
        <v>11172803</v>
      </c>
      <c r="J16" s="79">
        <v>28873900</v>
      </c>
      <c r="K16" s="79">
        <v>15375562</v>
      </c>
      <c r="L16" s="79">
        <v>11531283</v>
      </c>
      <c r="M16" s="79">
        <v>4940255</v>
      </c>
      <c r="N16" s="79">
        <v>4017253</v>
      </c>
      <c r="O16" s="79">
        <v>119871050</v>
      </c>
    </row>
    <row r="17" spans="2:15" ht="7.5" customHeight="1">
      <c r="B17" s="75" t="s">
        <v>111</v>
      </c>
      <c r="C17" s="79">
        <v>73083047</v>
      </c>
      <c r="D17" s="79">
        <v>81127169</v>
      </c>
      <c r="E17" s="79">
        <v>84307528</v>
      </c>
      <c r="F17" s="79">
        <v>58447398</v>
      </c>
      <c r="G17" s="79">
        <v>74695279</v>
      </c>
      <c r="H17" s="79">
        <v>80582247</v>
      </c>
      <c r="I17" s="79">
        <v>68025494</v>
      </c>
      <c r="J17" s="79">
        <v>90841622</v>
      </c>
      <c r="K17" s="79">
        <v>86620789</v>
      </c>
      <c r="L17" s="79">
        <v>82563211</v>
      </c>
      <c r="M17" s="79">
        <v>87124565</v>
      </c>
      <c r="N17" s="79">
        <v>89533473</v>
      </c>
      <c r="O17" s="79">
        <v>956951822</v>
      </c>
    </row>
    <row r="18" spans="2:15" ht="7.5" customHeight="1">
      <c r="B18" s="144" t="s">
        <v>112</v>
      </c>
      <c r="C18" s="145">
        <v>49906431</v>
      </c>
      <c r="D18" s="145">
        <v>63920012</v>
      </c>
      <c r="E18" s="145">
        <v>56059945</v>
      </c>
      <c r="F18" s="145">
        <v>46025707</v>
      </c>
      <c r="G18" s="145">
        <v>59129925</v>
      </c>
      <c r="H18" s="145">
        <v>54594576</v>
      </c>
      <c r="I18" s="145">
        <v>53107430</v>
      </c>
      <c r="J18" s="145">
        <v>65102330</v>
      </c>
      <c r="K18" s="145">
        <v>56096676</v>
      </c>
      <c r="L18" s="145">
        <v>55801812</v>
      </c>
      <c r="M18" s="145">
        <v>68077483</v>
      </c>
      <c r="N18" s="145">
        <v>56594523</v>
      </c>
      <c r="O18" s="145">
        <v>684416850</v>
      </c>
    </row>
    <row r="19" spans="2:15" ht="7.5" customHeight="1">
      <c r="B19" s="74" t="s">
        <v>113</v>
      </c>
      <c r="C19" s="79">
        <v>219960856</v>
      </c>
      <c r="D19" s="79">
        <v>213448992</v>
      </c>
      <c r="E19" s="79">
        <v>291630881</v>
      </c>
      <c r="F19" s="79">
        <v>197781742</v>
      </c>
      <c r="G19" s="79">
        <v>213753416</v>
      </c>
      <c r="H19" s="79">
        <v>308250287</v>
      </c>
      <c r="I19" s="79">
        <v>245799433</v>
      </c>
      <c r="J19" s="79">
        <v>252999856</v>
      </c>
      <c r="K19" s="79">
        <v>311576536</v>
      </c>
      <c r="L19" s="79">
        <v>261170385</v>
      </c>
      <c r="M19" s="79">
        <v>234923449</v>
      </c>
      <c r="N19" s="79">
        <v>396456570</v>
      </c>
      <c r="O19" s="79">
        <v>3147752403</v>
      </c>
    </row>
    <row r="20" spans="2:15" ht="7.5" customHeight="1">
      <c r="B20" s="75" t="s">
        <v>114</v>
      </c>
      <c r="C20" s="79">
        <v>54982548</v>
      </c>
      <c r="D20" s="79">
        <v>50438974</v>
      </c>
      <c r="E20" s="79">
        <v>55375179</v>
      </c>
      <c r="F20" s="79">
        <v>47476081</v>
      </c>
      <c r="G20" s="79">
        <v>52843789</v>
      </c>
      <c r="H20" s="79">
        <v>54978223</v>
      </c>
      <c r="I20" s="79">
        <v>61365536</v>
      </c>
      <c r="J20" s="79">
        <v>59245870</v>
      </c>
      <c r="K20" s="79">
        <v>59124954</v>
      </c>
      <c r="L20" s="79">
        <v>59167316</v>
      </c>
      <c r="M20" s="79">
        <v>52496208</v>
      </c>
      <c r="N20" s="79">
        <v>52478552</v>
      </c>
      <c r="O20" s="79">
        <v>659973230</v>
      </c>
    </row>
    <row r="21" spans="2:15" ht="7.5" customHeight="1">
      <c r="B21" s="75" t="s">
        <v>115</v>
      </c>
      <c r="C21" s="79">
        <v>20538065</v>
      </c>
      <c r="D21" s="79">
        <v>18077873</v>
      </c>
      <c r="E21" s="79">
        <v>24364142</v>
      </c>
      <c r="F21" s="79">
        <v>16776452</v>
      </c>
      <c r="G21" s="79">
        <v>17569326</v>
      </c>
      <c r="H21" s="79">
        <v>30388723</v>
      </c>
      <c r="I21" s="79">
        <v>22608432</v>
      </c>
      <c r="J21" s="79">
        <v>23671713</v>
      </c>
      <c r="K21" s="79">
        <v>34859553</v>
      </c>
      <c r="L21" s="79">
        <v>20002858</v>
      </c>
      <c r="M21" s="79">
        <v>19305706</v>
      </c>
      <c r="N21" s="79">
        <v>28009744</v>
      </c>
      <c r="O21" s="79">
        <v>276172587</v>
      </c>
    </row>
    <row r="22" spans="2:15" ht="7.5" customHeight="1">
      <c r="B22" s="144" t="s">
        <v>116</v>
      </c>
      <c r="C22" s="145">
        <v>6029750</v>
      </c>
      <c r="D22" s="145">
        <v>6556529</v>
      </c>
      <c r="E22" s="145">
        <v>7298784</v>
      </c>
      <c r="F22" s="145">
        <v>5445219</v>
      </c>
      <c r="G22" s="145">
        <v>6456324</v>
      </c>
      <c r="H22" s="145">
        <v>7012841</v>
      </c>
      <c r="I22" s="145">
        <v>5225945</v>
      </c>
      <c r="J22" s="145">
        <v>7339092</v>
      </c>
      <c r="K22" s="145">
        <v>7140030</v>
      </c>
      <c r="L22" s="145">
        <v>6297925</v>
      </c>
      <c r="M22" s="145">
        <v>6361711</v>
      </c>
      <c r="N22" s="145">
        <v>6552334</v>
      </c>
      <c r="O22" s="145">
        <v>77716484</v>
      </c>
    </row>
    <row r="23" spans="2:15" ht="7.5" customHeight="1">
      <c r="B23" s="74" t="s">
        <v>117</v>
      </c>
      <c r="C23" s="79">
        <v>1285397</v>
      </c>
      <c r="D23" s="79">
        <v>1116295</v>
      </c>
      <c r="E23" s="79">
        <v>1016451</v>
      </c>
      <c r="F23" s="79">
        <v>663897</v>
      </c>
      <c r="G23" s="79">
        <v>678184</v>
      </c>
      <c r="H23" s="79">
        <v>898744</v>
      </c>
      <c r="I23" s="79">
        <v>867041</v>
      </c>
      <c r="J23" s="79">
        <v>951923</v>
      </c>
      <c r="K23" s="79">
        <v>1086668</v>
      </c>
      <c r="L23" s="79">
        <v>924761</v>
      </c>
      <c r="M23" s="79">
        <v>905259</v>
      </c>
      <c r="N23" s="79">
        <v>993953</v>
      </c>
      <c r="O23" s="79">
        <v>11388573</v>
      </c>
    </row>
    <row r="24" spans="2:15" ht="7.5" customHeight="1">
      <c r="B24" s="75" t="s">
        <v>118</v>
      </c>
      <c r="C24" s="79">
        <v>157693911</v>
      </c>
      <c r="D24" s="79">
        <v>150615172</v>
      </c>
      <c r="E24" s="79">
        <v>149978358</v>
      </c>
      <c r="F24" s="79">
        <v>158241705</v>
      </c>
      <c r="G24" s="79">
        <v>129709480</v>
      </c>
      <c r="H24" s="79">
        <v>136499796</v>
      </c>
      <c r="I24" s="79">
        <v>139628712</v>
      </c>
      <c r="J24" s="79">
        <v>145692841</v>
      </c>
      <c r="K24" s="79">
        <v>139706831</v>
      </c>
      <c r="L24" s="79">
        <v>142834679</v>
      </c>
      <c r="M24" s="79">
        <v>151897732</v>
      </c>
      <c r="N24" s="79">
        <v>149525510</v>
      </c>
      <c r="O24" s="79">
        <v>1752024727</v>
      </c>
    </row>
    <row r="25" spans="2:15" ht="7.5" customHeight="1">
      <c r="B25" s="75" t="s">
        <v>119</v>
      </c>
      <c r="C25" s="79">
        <v>93339670</v>
      </c>
      <c r="D25" s="79">
        <v>108978583</v>
      </c>
      <c r="E25" s="79">
        <v>123060671</v>
      </c>
      <c r="F25" s="79">
        <v>106549328</v>
      </c>
      <c r="G25" s="79">
        <v>115123535</v>
      </c>
      <c r="H25" s="79">
        <v>117808682</v>
      </c>
      <c r="I25" s="79">
        <v>117266379</v>
      </c>
      <c r="J25" s="79">
        <v>119299173</v>
      </c>
      <c r="K25" s="79">
        <v>118328355</v>
      </c>
      <c r="L25" s="79">
        <v>120861724</v>
      </c>
      <c r="M25" s="79">
        <v>117667868</v>
      </c>
      <c r="N25" s="79">
        <v>123801465</v>
      </c>
      <c r="O25" s="79">
        <v>1382085433</v>
      </c>
    </row>
    <row r="26" spans="2:15" ht="7.5" customHeight="1">
      <c r="B26" s="144" t="s">
        <v>120</v>
      </c>
      <c r="C26" s="145">
        <v>3876107</v>
      </c>
      <c r="D26" s="145">
        <v>3686405</v>
      </c>
      <c r="E26" s="145">
        <v>5333896</v>
      </c>
      <c r="F26" s="145">
        <v>3028568</v>
      </c>
      <c r="G26" s="145">
        <v>2508601</v>
      </c>
      <c r="H26" s="145">
        <v>3029752</v>
      </c>
      <c r="I26" s="145">
        <v>3584527</v>
      </c>
      <c r="J26" s="145">
        <v>3459325</v>
      </c>
      <c r="K26" s="145">
        <v>3385514</v>
      </c>
      <c r="L26" s="145">
        <v>4259915</v>
      </c>
      <c r="M26" s="145">
        <v>3341366</v>
      </c>
      <c r="N26" s="145">
        <v>3447374</v>
      </c>
      <c r="O26" s="145">
        <v>42941350</v>
      </c>
    </row>
    <row r="27" spans="2:15" ht="7.5" customHeight="1">
      <c r="B27" s="74" t="s">
        <v>121</v>
      </c>
      <c r="C27" s="79">
        <v>27154206</v>
      </c>
      <c r="D27" s="79">
        <v>24421242</v>
      </c>
      <c r="E27" s="79">
        <v>24145451</v>
      </c>
      <c r="F27" s="79">
        <v>28220033</v>
      </c>
      <c r="G27" s="79">
        <v>23641308</v>
      </c>
      <c r="H27" s="79">
        <v>24022253</v>
      </c>
      <c r="I27" s="79">
        <v>36087635</v>
      </c>
      <c r="J27" s="79">
        <v>23873975</v>
      </c>
      <c r="K27" s="79">
        <v>34915077</v>
      </c>
      <c r="L27" s="79">
        <v>30240364</v>
      </c>
      <c r="M27" s="79">
        <v>27203547</v>
      </c>
      <c r="N27" s="79">
        <v>40269409</v>
      </c>
      <c r="O27" s="79">
        <v>344194500</v>
      </c>
    </row>
    <row r="28" spans="2:15" ht="7.5" customHeight="1">
      <c r="B28" s="75" t="s">
        <v>122</v>
      </c>
      <c r="C28" s="79">
        <v>120893658</v>
      </c>
      <c r="D28" s="79">
        <v>118152035</v>
      </c>
      <c r="E28" s="79">
        <v>128235552</v>
      </c>
      <c r="F28" s="79">
        <v>112910864</v>
      </c>
      <c r="G28" s="79">
        <v>116078654</v>
      </c>
      <c r="H28" s="79">
        <v>117143962</v>
      </c>
      <c r="I28" s="79">
        <v>123934680</v>
      </c>
      <c r="J28" s="79">
        <v>127238551</v>
      </c>
      <c r="K28" s="79">
        <v>134381069</v>
      </c>
      <c r="L28" s="79">
        <v>140180041</v>
      </c>
      <c r="M28" s="79">
        <v>123254017</v>
      </c>
      <c r="N28" s="79">
        <v>135768393</v>
      </c>
      <c r="O28" s="79">
        <v>1498171476</v>
      </c>
    </row>
    <row r="29" spans="2:15" ht="7.5" customHeight="1">
      <c r="B29" s="75" t="s">
        <v>123</v>
      </c>
      <c r="C29" s="79">
        <v>97186154</v>
      </c>
      <c r="D29" s="79">
        <v>109636570</v>
      </c>
      <c r="E29" s="79">
        <v>96404998</v>
      </c>
      <c r="F29" s="79">
        <v>83971277</v>
      </c>
      <c r="G29" s="79">
        <v>96416570</v>
      </c>
      <c r="H29" s="79">
        <v>96775264</v>
      </c>
      <c r="I29" s="79">
        <v>96484956</v>
      </c>
      <c r="J29" s="79">
        <v>115075241</v>
      </c>
      <c r="K29" s="79">
        <v>100295440</v>
      </c>
      <c r="L29" s="79">
        <v>105670482</v>
      </c>
      <c r="M29" s="79">
        <v>120493973</v>
      </c>
      <c r="N29" s="79">
        <v>99506710</v>
      </c>
      <c r="O29" s="79">
        <v>1217917635</v>
      </c>
    </row>
    <row r="30" spans="2:15" ht="7.5" customHeight="1">
      <c r="B30" s="144" t="s">
        <v>124</v>
      </c>
      <c r="C30" s="145">
        <v>57763905</v>
      </c>
      <c r="D30" s="145">
        <v>52555867</v>
      </c>
      <c r="E30" s="145">
        <v>59853970</v>
      </c>
      <c r="F30" s="145">
        <v>61527156</v>
      </c>
      <c r="G30" s="145">
        <v>57363969</v>
      </c>
      <c r="H30" s="145">
        <v>54841134</v>
      </c>
      <c r="I30" s="145">
        <v>69311193</v>
      </c>
      <c r="J30" s="145">
        <v>71633141</v>
      </c>
      <c r="K30" s="145">
        <v>67578607</v>
      </c>
      <c r="L30" s="145">
        <v>78410832</v>
      </c>
      <c r="M30" s="145">
        <v>65935989</v>
      </c>
      <c r="N30" s="145">
        <v>61134065</v>
      </c>
      <c r="O30" s="145">
        <v>757909828</v>
      </c>
    </row>
    <row r="31" spans="2:15" ht="7.5" customHeight="1">
      <c r="B31" s="74" t="s">
        <v>125</v>
      </c>
      <c r="C31" s="79">
        <v>35821710</v>
      </c>
      <c r="D31" s="79">
        <v>39721069</v>
      </c>
      <c r="E31" s="79">
        <v>48609985</v>
      </c>
      <c r="F31" s="79">
        <v>39913826</v>
      </c>
      <c r="G31" s="79">
        <v>42227724</v>
      </c>
      <c r="H31" s="79">
        <v>43720615</v>
      </c>
      <c r="I31" s="79">
        <v>38880893</v>
      </c>
      <c r="J31" s="79">
        <v>44197219</v>
      </c>
      <c r="K31" s="79">
        <v>44730848</v>
      </c>
      <c r="L31" s="79">
        <v>44382815</v>
      </c>
      <c r="M31" s="79">
        <v>37963188</v>
      </c>
      <c r="N31" s="79">
        <v>50137585</v>
      </c>
      <c r="O31" s="79">
        <v>510307477</v>
      </c>
    </row>
    <row r="32" spans="2:15" ht="7.5" customHeight="1">
      <c r="B32" s="75" t="s">
        <v>126</v>
      </c>
      <c r="C32" s="79">
        <v>66265403</v>
      </c>
      <c r="D32" s="79">
        <v>62243289</v>
      </c>
      <c r="E32" s="79">
        <v>67984155</v>
      </c>
      <c r="F32" s="79">
        <v>54705068</v>
      </c>
      <c r="G32" s="79">
        <v>53642281</v>
      </c>
      <c r="H32" s="79">
        <v>64732320</v>
      </c>
      <c r="I32" s="79">
        <v>66136470</v>
      </c>
      <c r="J32" s="79">
        <v>69137802</v>
      </c>
      <c r="K32" s="79">
        <v>69513880</v>
      </c>
      <c r="L32" s="79">
        <v>68575860</v>
      </c>
      <c r="M32" s="79">
        <v>66920913</v>
      </c>
      <c r="N32" s="79">
        <v>70658099</v>
      </c>
      <c r="O32" s="79">
        <v>780515540</v>
      </c>
    </row>
    <row r="33" spans="2:15" ht="7.5" customHeight="1">
      <c r="B33" s="75" t="s">
        <v>127</v>
      </c>
      <c r="C33" s="79">
        <v>64784058</v>
      </c>
      <c r="D33" s="79">
        <v>46302995</v>
      </c>
      <c r="E33" s="79">
        <v>62252361</v>
      </c>
      <c r="F33" s="79">
        <v>47512509</v>
      </c>
      <c r="G33" s="79">
        <v>41840651</v>
      </c>
      <c r="H33" s="79">
        <v>45889801</v>
      </c>
      <c r="I33" s="79">
        <v>56283333</v>
      </c>
      <c r="J33" s="79">
        <v>55655444</v>
      </c>
      <c r="K33" s="79">
        <v>62892978</v>
      </c>
      <c r="L33" s="79">
        <v>68461808</v>
      </c>
      <c r="M33" s="79">
        <v>60827840</v>
      </c>
      <c r="N33" s="79">
        <v>61373661</v>
      </c>
      <c r="O33" s="79">
        <v>674077439</v>
      </c>
    </row>
    <row r="34" spans="2:15" ht="7.5" customHeight="1">
      <c r="B34" s="144" t="s">
        <v>128</v>
      </c>
      <c r="C34" s="145">
        <v>16955199</v>
      </c>
      <c r="D34" s="145">
        <v>17871364</v>
      </c>
      <c r="E34" s="145">
        <v>14060974</v>
      </c>
      <c r="F34" s="145">
        <v>12048850</v>
      </c>
      <c r="G34" s="145">
        <v>9147814</v>
      </c>
      <c r="H34" s="145">
        <v>17636206</v>
      </c>
      <c r="I34" s="145">
        <v>7653552</v>
      </c>
      <c r="J34" s="145">
        <v>25137772</v>
      </c>
      <c r="K34" s="145">
        <v>14941289</v>
      </c>
      <c r="L34" s="145">
        <v>10526165</v>
      </c>
      <c r="M34" s="145">
        <v>18817614</v>
      </c>
      <c r="N34" s="145">
        <v>15507095</v>
      </c>
      <c r="O34" s="145">
        <v>180303894</v>
      </c>
    </row>
    <row r="35" spans="2:15" ht="7.5" customHeight="1">
      <c r="B35" s="74" t="s">
        <v>129</v>
      </c>
      <c r="C35" s="79">
        <v>47430029</v>
      </c>
      <c r="D35" s="79">
        <v>35810531</v>
      </c>
      <c r="E35" s="79">
        <v>35849877</v>
      </c>
      <c r="F35" s="79">
        <v>35674523</v>
      </c>
      <c r="G35" s="79">
        <v>31629557</v>
      </c>
      <c r="H35" s="79">
        <v>62881965</v>
      </c>
      <c r="I35" s="79">
        <v>45365389</v>
      </c>
      <c r="J35" s="79">
        <v>40418113</v>
      </c>
      <c r="K35" s="79">
        <v>42876234</v>
      </c>
      <c r="L35" s="79">
        <v>49597269</v>
      </c>
      <c r="M35" s="79">
        <v>33892008</v>
      </c>
      <c r="N35" s="79">
        <v>41931984</v>
      </c>
      <c r="O35" s="79">
        <v>503357479</v>
      </c>
    </row>
    <row r="36" spans="2:15" ht="7.5" customHeight="1">
      <c r="B36" s="75" t="s">
        <v>130</v>
      </c>
      <c r="C36" s="79">
        <v>35440135</v>
      </c>
      <c r="D36" s="79">
        <v>31244579</v>
      </c>
      <c r="E36" s="79">
        <v>32101591</v>
      </c>
      <c r="F36" s="79">
        <v>26660056</v>
      </c>
      <c r="G36" s="79">
        <v>26660056</v>
      </c>
      <c r="H36" s="79">
        <v>36828893</v>
      </c>
      <c r="I36" s="79">
        <v>31199793</v>
      </c>
      <c r="J36" s="79">
        <v>31420879</v>
      </c>
      <c r="K36" s="79">
        <v>35671304</v>
      </c>
      <c r="L36" s="79">
        <v>38991865</v>
      </c>
      <c r="M36" s="79">
        <v>36010906</v>
      </c>
      <c r="N36" s="79">
        <v>37258003</v>
      </c>
      <c r="O36" s="79">
        <v>399488060</v>
      </c>
    </row>
    <row r="37" spans="2:15" ht="7.5" customHeight="1">
      <c r="B37" s="75" t="s">
        <v>131</v>
      </c>
      <c r="C37" s="79">
        <v>65331754</v>
      </c>
      <c r="D37" s="79">
        <v>69722162</v>
      </c>
      <c r="E37" s="79">
        <v>79923413</v>
      </c>
      <c r="F37" s="79">
        <v>41429478</v>
      </c>
      <c r="G37" s="79">
        <v>81819337</v>
      </c>
      <c r="H37" s="79">
        <v>73971464</v>
      </c>
      <c r="I37" s="79">
        <v>73086308</v>
      </c>
      <c r="J37" s="79">
        <v>76834604</v>
      </c>
      <c r="K37" s="79">
        <v>98494201</v>
      </c>
      <c r="L37" s="79">
        <v>79636716</v>
      </c>
      <c r="M37" s="79">
        <v>75126082</v>
      </c>
      <c r="N37" s="79">
        <v>94419674</v>
      </c>
      <c r="O37" s="79">
        <v>909795193</v>
      </c>
    </row>
    <row r="38" spans="2:15" ht="7.5" customHeight="1">
      <c r="B38" s="144" t="s">
        <v>132</v>
      </c>
      <c r="C38" s="145">
        <v>69810873</v>
      </c>
      <c r="D38" s="145">
        <v>52407085</v>
      </c>
      <c r="E38" s="145">
        <v>46993429</v>
      </c>
      <c r="F38" s="145">
        <v>65106202</v>
      </c>
      <c r="G38" s="145">
        <v>46307357</v>
      </c>
      <c r="H38" s="145">
        <v>53370458</v>
      </c>
      <c r="I38" s="145">
        <v>73974652</v>
      </c>
      <c r="J38" s="145">
        <v>59312167</v>
      </c>
      <c r="K38" s="145">
        <v>54346186</v>
      </c>
      <c r="L38" s="145">
        <v>78521313</v>
      </c>
      <c r="M38" s="145">
        <v>66438494</v>
      </c>
      <c r="N38" s="145">
        <v>53490806</v>
      </c>
      <c r="O38" s="145">
        <v>720079022</v>
      </c>
    </row>
    <row r="39" spans="2:15" ht="7.5" customHeight="1">
      <c r="B39" s="74" t="s">
        <v>133</v>
      </c>
      <c r="C39" s="79">
        <v>52757828</v>
      </c>
      <c r="D39" s="79">
        <v>55898507</v>
      </c>
      <c r="E39" s="79">
        <v>44174451</v>
      </c>
      <c r="F39" s="79">
        <v>61993795</v>
      </c>
      <c r="G39" s="79">
        <v>52761948</v>
      </c>
      <c r="H39" s="79">
        <v>58268047</v>
      </c>
      <c r="I39" s="79">
        <v>53001245</v>
      </c>
      <c r="J39" s="79">
        <v>56365844</v>
      </c>
      <c r="K39" s="79">
        <v>65231081</v>
      </c>
      <c r="L39" s="79">
        <v>67847337</v>
      </c>
      <c r="M39" s="79">
        <v>65493321</v>
      </c>
      <c r="N39" s="79">
        <v>62958006</v>
      </c>
      <c r="O39" s="79">
        <v>696751410</v>
      </c>
    </row>
    <row r="40" spans="2:15" ht="7.5" customHeight="1">
      <c r="B40" s="75" t="s">
        <v>134</v>
      </c>
      <c r="C40" s="79">
        <v>43775771</v>
      </c>
      <c r="D40" s="79">
        <v>49480574</v>
      </c>
      <c r="E40" s="79">
        <v>104747224</v>
      </c>
      <c r="F40" s="79">
        <v>87965957</v>
      </c>
      <c r="G40" s="79">
        <v>89269068</v>
      </c>
      <c r="H40" s="79">
        <v>98048508</v>
      </c>
      <c r="I40" s="79">
        <v>80769525</v>
      </c>
      <c r="J40" s="79">
        <v>102161134</v>
      </c>
      <c r="K40" s="79">
        <v>105129997</v>
      </c>
      <c r="L40" s="79">
        <v>82306847</v>
      </c>
      <c r="M40" s="79">
        <v>100585056</v>
      </c>
      <c r="N40" s="79">
        <v>110485863</v>
      </c>
      <c r="O40" s="79">
        <v>1054725524</v>
      </c>
    </row>
    <row r="41" spans="2:15" ht="7.5" customHeight="1">
      <c r="B41" s="75" t="s">
        <v>135</v>
      </c>
      <c r="C41" s="79">
        <v>18742462</v>
      </c>
      <c r="D41" s="79">
        <v>21563224</v>
      </c>
      <c r="E41" s="79">
        <v>22495660</v>
      </c>
      <c r="F41" s="79">
        <v>19721167</v>
      </c>
      <c r="G41" s="79">
        <v>25208516</v>
      </c>
      <c r="H41" s="79">
        <v>24485590</v>
      </c>
      <c r="I41" s="79">
        <v>26190620</v>
      </c>
      <c r="J41" s="79">
        <v>29027610</v>
      </c>
      <c r="K41" s="79">
        <v>26748567</v>
      </c>
      <c r="L41" s="79">
        <v>26079888</v>
      </c>
      <c r="M41" s="79">
        <v>23454528</v>
      </c>
      <c r="N41" s="79">
        <v>23546492</v>
      </c>
      <c r="O41" s="79">
        <v>287264324</v>
      </c>
    </row>
    <row r="42" spans="2:15" ht="7.5" customHeight="1">
      <c r="B42" s="144" t="s">
        <v>136</v>
      </c>
      <c r="C42" s="145">
        <v>36055628</v>
      </c>
      <c r="D42" s="145">
        <v>34524411</v>
      </c>
      <c r="E42" s="145">
        <v>40247149</v>
      </c>
      <c r="F42" s="145">
        <v>38741735</v>
      </c>
      <c r="G42" s="145">
        <v>38827934</v>
      </c>
      <c r="H42" s="145">
        <v>44891326</v>
      </c>
      <c r="I42" s="145">
        <v>40808971</v>
      </c>
      <c r="J42" s="145">
        <v>41905359</v>
      </c>
      <c r="K42" s="145">
        <v>39638422</v>
      </c>
      <c r="L42" s="145">
        <v>46275558</v>
      </c>
      <c r="M42" s="145">
        <v>38841386</v>
      </c>
      <c r="N42" s="145">
        <v>41734455</v>
      </c>
      <c r="O42" s="145">
        <v>482492334</v>
      </c>
    </row>
    <row r="43" spans="2:15" ht="7.5" customHeight="1">
      <c r="B43" s="74" t="s">
        <v>137</v>
      </c>
      <c r="C43" s="79">
        <v>35225239</v>
      </c>
      <c r="D43" s="79">
        <v>34602393</v>
      </c>
      <c r="E43" s="79">
        <v>18016898</v>
      </c>
      <c r="F43" s="79">
        <v>33386975</v>
      </c>
      <c r="G43" s="79">
        <v>38062446</v>
      </c>
      <c r="H43" s="79">
        <v>23848815</v>
      </c>
      <c r="I43" s="79">
        <v>41206896</v>
      </c>
      <c r="J43" s="79">
        <v>41667256</v>
      </c>
      <c r="K43" s="79">
        <v>21872632</v>
      </c>
      <c r="L43" s="79">
        <v>44119679</v>
      </c>
      <c r="M43" s="79">
        <v>38607559</v>
      </c>
      <c r="N43" s="79">
        <v>18360360</v>
      </c>
      <c r="O43" s="79">
        <v>388977148</v>
      </c>
    </row>
    <row r="44" spans="2:15" ht="7.5" customHeight="1">
      <c r="B44" s="75" t="s">
        <v>138</v>
      </c>
      <c r="C44" s="79">
        <v>7005618</v>
      </c>
      <c r="D44" s="79">
        <v>8123336</v>
      </c>
      <c r="E44" s="79">
        <v>8409859</v>
      </c>
      <c r="F44" s="79">
        <v>8446830</v>
      </c>
      <c r="G44" s="79">
        <v>9088375</v>
      </c>
      <c r="H44" s="79">
        <v>9648728</v>
      </c>
      <c r="I44" s="79">
        <v>7724783</v>
      </c>
      <c r="J44" s="79">
        <v>9135491</v>
      </c>
      <c r="K44" s="79">
        <v>9954357</v>
      </c>
      <c r="L44" s="79">
        <v>9112235</v>
      </c>
      <c r="M44" s="79">
        <v>8753375</v>
      </c>
      <c r="N44" s="79">
        <v>9159009</v>
      </c>
      <c r="O44" s="79">
        <v>104561996</v>
      </c>
    </row>
    <row r="45" spans="2:15" ht="7.5" customHeight="1">
      <c r="B45" s="75" t="s">
        <v>139</v>
      </c>
      <c r="C45" s="79">
        <v>63632644</v>
      </c>
      <c r="D45" s="79">
        <v>57436816</v>
      </c>
      <c r="E45" s="79">
        <v>60476282</v>
      </c>
      <c r="F45" s="79">
        <v>49437042</v>
      </c>
      <c r="G45" s="79">
        <v>55561684</v>
      </c>
      <c r="H45" s="79">
        <v>64238893</v>
      </c>
      <c r="I45" s="79">
        <v>66468613</v>
      </c>
      <c r="J45" s="79">
        <v>65588734</v>
      </c>
      <c r="K45" s="79">
        <v>63957401</v>
      </c>
      <c r="L45" s="79">
        <v>66789156</v>
      </c>
      <c r="M45" s="79">
        <v>58962331</v>
      </c>
      <c r="N45" s="79">
        <v>65061104</v>
      </c>
      <c r="O45" s="79">
        <v>737610700</v>
      </c>
    </row>
    <row r="46" spans="2:15" ht="7.5" customHeight="1">
      <c r="B46" s="144" t="s">
        <v>140</v>
      </c>
      <c r="C46" s="145">
        <v>66175103</v>
      </c>
      <c r="D46" s="145">
        <v>51393050</v>
      </c>
      <c r="E46" s="145">
        <v>54209035</v>
      </c>
      <c r="F46" s="145">
        <v>40981809</v>
      </c>
      <c r="G46" s="145">
        <v>42401819</v>
      </c>
      <c r="H46" s="145">
        <v>66185184</v>
      </c>
      <c r="I46" s="145">
        <v>51591934</v>
      </c>
      <c r="J46" s="145">
        <v>52018961</v>
      </c>
      <c r="K46" s="145">
        <v>59412481</v>
      </c>
      <c r="L46" s="145">
        <v>56128517</v>
      </c>
      <c r="M46" s="145">
        <v>53436010</v>
      </c>
      <c r="N46" s="145">
        <v>45505566</v>
      </c>
      <c r="O46" s="145">
        <v>639439469</v>
      </c>
    </row>
    <row r="47" spans="2:15" ht="7.5" customHeight="1">
      <c r="B47" s="74" t="s">
        <v>141</v>
      </c>
      <c r="C47" s="79">
        <v>97943755</v>
      </c>
      <c r="D47" s="79">
        <v>87831394</v>
      </c>
      <c r="E47" s="79">
        <v>169964139</v>
      </c>
      <c r="F47" s="79">
        <v>73768355</v>
      </c>
      <c r="G47" s="79">
        <v>83236153</v>
      </c>
      <c r="H47" s="79">
        <v>159990753</v>
      </c>
      <c r="I47" s="79">
        <v>98473788</v>
      </c>
      <c r="J47" s="79">
        <v>102130234</v>
      </c>
      <c r="K47" s="79">
        <v>167463548</v>
      </c>
      <c r="L47" s="79">
        <v>97523909</v>
      </c>
      <c r="M47" s="79">
        <v>89133773</v>
      </c>
      <c r="N47" s="79">
        <v>169956806</v>
      </c>
      <c r="O47" s="79">
        <v>1397416607</v>
      </c>
    </row>
    <row r="48" spans="2:15" ht="7.5" customHeight="1">
      <c r="B48" s="75" t="s">
        <v>142</v>
      </c>
      <c r="C48" s="79">
        <v>99662600</v>
      </c>
      <c r="D48" s="79">
        <v>98079069</v>
      </c>
      <c r="E48" s="79">
        <v>80419319</v>
      </c>
      <c r="F48" s="79">
        <v>74845865</v>
      </c>
      <c r="G48" s="79">
        <v>84327610</v>
      </c>
      <c r="H48" s="79">
        <v>146191227</v>
      </c>
      <c r="I48" s="79">
        <v>119191064</v>
      </c>
      <c r="J48" s="79">
        <v>111001811</v>
      </c>
      <c r="K48" s="79">
        <v>99507636</v>
      </c>
      <c r="L48" s="79">
        <v>105270940</v>
      </c>
      <c r="M48" s="79">
        <v>101039652</v>
      </c>
      <c r="N48" s="79">
        <v>92219308</v>
      </c>
      <c r="O48" s="79">
        <v>1211756101</v>
      </c>
    </row>
    <row r="49" spans="2:15" ht="7.5" customHeight="1">
      <c r="B49" s="75" t="s">
        <v>143</v>
      </c>
      <c r="C49" s="79">
        <v>26925883</v>
      </c>
      <c r="D49" s="79">
        <v>21865559</v>
      </c>
      <c r="E49" s="79">
        <v>27108477</v>
      </c>
      <c r="F49" s="79">
        <v>22779455</v>
      </c>
      <c r="G49" s="79">
        <v>18738034</v>
      </c>
      <c r="H49" s="79">
        <v>23759141</v>
      </c>
      <c r="I49" s="79">
        <v>24503346</v>
      </c>
      <c r="J49" s="79">
        <v>20378159</v>
      </c>
      <c r="K49" s="79">
        <v>27858252</v>
      </c>
      <c r="L49" s="79">
        <v>27928231</v>
      </c>
      <c r="M49" s="79">
        <v>16929947</v>
      </c>
      <c r="N49" s="79">
        <v>22083207</v>
      </c>
      <c r="O49" s="79">
        <v>280857691</v>
      </c>
    </row>
    <row r="50" spans="2:15" ht="7.5" customHeight="1">
      <c r="B50" s="144" t="s">
        <v>144</v>
      </c>
      <c r="C50" s="145">
        <v>127959156</v>
      </c>
      <c r="D50" s="145">
        <v>132082248</v>
      </c>
      <c r="E50" s="145">
        <v>141955414</v>
      </c>
      <c r="F50" s="145">
        <v>103133618</v>
      </c>
      <c r="G50" s="145">
        <v>124003944</v>
      </c>
      <c r="H50" s="145">
        <v>140735881</v>
      </c>
      <c r="I50" s="145">
        <v>126533802</v>
      </c>
      <c r="J50" s="145">
        <v>144714543</v>
      </c>
      <c r="K50" s="145">
        <v>147069616</v>
      </c>
      <c r="L50" s="145">
        <v>138723100</v>
      </c>
      <c r="M50" s="145">
        <v>139193703</v>
      </c>
      <c r="N50" s="145">
        <v>144023962</v>
      </c>
      <c r="O50" s="145">
        <v>1610128987</v>
      </c>
    </row>
    <row r="51" spans="2:15" ht="7.5" customHeight="1">
      <c r="B51" s="74" t="s">
        <v>145</v>
      </c>
      <c r="C51" s="79">
        <v>66750233</v>
      </c>
      <c r="D51" s="79">
        <v>74387431</v>
      </c>
      <c r="E51" s="79">
        <v>60641211</v>
      </c>
      <c r="F51" s="79">
        <v>78716441</v>
      </c>
      <c r="G51" s="79">
        <v>68738770</v>
      </c>
      <c r="H51" s="79">
        <v>78605679</v>
      </c>
      <c r="I51" s="79">
        <v>68634010</v>
      </c>
      <c r="J51" s="79">
        <v>38963750</v>
      </c>
      <c r="K51" s="79">
        <v>118673418</v>
      </c>
      <c r="L51" s="79">
        <v>74840125</v>
      </c>
      <c r="M51" s="79">
        <v>78779375</v>
      </c>
      <c r="N51" s="79">
        <v>80689043</v>
      </c>
      <c r="O51" s="79">
        <v>888419486</v>
      </c>
    </row>
    <row r="52" spans="2:15" ht="7.5" customHeight="1">
      <c r="B52" s="75" t="s">
        <v>146</v>
      </c>
      <c r="C52" s="79">
        <v>48242177</v>
      </c>
      <c r="D52" s="79">
        <v>46255004</v>
      </c>
      <c r="E52" s="79">
        <v>50891247</v>
      </c>
      <c r="F52" s="79">
        <v>47378236</v>
      </c>
      <c r="G52" s="79">
        <v>49634535</v>
      </c>
      <c r="H52" s="79">
        <v>51674481</v>
      </c>
      <c r="I52" s="79">
        <v>53670303</v>
      </c>
      <c r="J52" s="79">
        <v>53590281</v>
      </c>
      <c r="K52" s="79">
        <v>52934798</v>
      </c>
      <c r="L52" s="79">
        <v>53635255</v>
      </c>
      <c r="M52" s="79">
        <v>50415517</v>
      </c>
      <c r="N52" s="79">
        <v>50534500</v>
      </c>
      <c r="O52" s="79">
        <v>608856334</v>
      </c>
    </row>
    <row r="53" spans="2:15" ht="7.5" customHeight="1">
      <c r="B53" s="75" t="s">
        <v>147</v>
      </c>
      <c r="C53" s="79">
        <v>113426227</v>
      </c>
      <c r="D53" s="79">
        <v>102950197</v>
      </c>
      <c r="E53" s="79">
        <v>139708836</v>
      </c>
      <c r="F53" s="79">
        <v>94327506</v>
      </c>
      <c r="G53" s="79">
        <v>103353482</v>
      </c>
      <c r="H53" s="79">
        <v>151616246</v>
      </c>
      <c r="I53" s="79">
        <v>119482677</v>
      </c>
      <c r="J53" s="79">
        <v>116689135</v>
      </c>
      <c r="K53" s="79">
        <v>155982083</v>
      </c>
      <c r="L53" s="79">
        <v>122265168</v>
      </c>
      <c r="M53" s="79">
        <v>109729653</v>
      </c>
      <c r="N53" s="79">
        <v>148987615</v>
      </c>
      <c r="O53" s="79">
        <v>1478518825</v>
      </c>
    </row>
    <row r="54" spans="2:15" ht="7.5" customHeight="1">
      <c r="B54" s="144" t="s">
        <v>148</v>
      </c>
      <c r="C54" s="145">
        <v>5101222</v>
      </c>
      <c r="D54" s="145">
        <v>5088846</v>
      </c>
      <c r="E54" s="145">
        <v>5177558</v>
      </c>
      <c r="F54" s="145">
        <v>4543635</v>
      </c>
      <c r="G54" s="145">
        <v>4463582</v>
      </c>
      <c r="H54" s="145">
        <v>5251658</v>
      </c>
      <c r="I54" s="145">
        <v>6014832</v>
      </c>
      <c r="J54" s="145">
        <v>6172103</v>
      </c>
      <c r="K54" s="145">
        <v>6130857</v>
      </c>
      <c r="L54" s="145">
        <v>4958132</v>
      </c>
      <c r="M54" s="145">
        <v>5254011</v>
      </c>
      <c r="N54" s="145">
        <v>5237160</v>
      </c>
      <c r="O54" s="145">
        <v>63393596</v>
      </c>
    </row>
    <row r="55" spans="2:15" ht="7.5" customHeight="1">
      <c r="B55" s="74" t="s">
        <v>149</v>
      </c>
      <c r="C55" s="79">
        <v>72221843</v>
      </c>
      <c r="D55" s="79">
        <v>67796108</v>
      </c>
      <c r="E55" s="79">
        <v>66115719</v>
      </c>
      <c r="F55" s="79">
        <v>59420573</v>
      </c>
      <c r="G55" s="79">
        <v>79757011</v>
      </c>
      <c r="H55" s="79">
        <v>67920988</v>
      </c>
      <c r="I55" s="79">
        <v>76699794</v>
      </c>
      <c r="J55" s="79">
        <v>72341220</v>
      </c>
      <c r="K55" s="79">
        <v>72656299</v>
      </c>
      <c r="L55" s="79">
        <v>62600954</v>
      </c>
      <c r="M55" s="79">
        <v>84006223</v>
      </c>
      <c r="N55" s="79">
        <v>68821580</v>
      </c>
      <c r="O55" s="79">
        <v>850358312</v>
      </c>
    </row>
    <row r="56" spans="2:15" ht="7.5" customHeight="1">
      <c r="B56" s="75" t="s">
        <v>150</v>
      </c>
      <c r="C56" s="79">
        <v>18626768</v>
      </c>
      <c r="D56" s="79">
        <v>18318653</v>
      </c>
      <c r="E56" s="79">
        <v>16804796</v>
      </c>
      <c r="F56" s="79">
        <v>18453543</v>
      </c>
      <c r="G56" s="79">
        <v>18439223</v>
      </c>
      <c r="H56" s="79">
        <v>19529653</v>
      </c>
      <c r="I56" s="79">
        <v>22697785</v>
      </c>
      <c r="J56" s="79">
        <v>22597575</v>
      </c>
      <c r="K56" s="79">
        <v>22762422</v>
      </c>
      <c r="L56" s="79">
        <v>25183911</v>
      </c>
      <c r="M56" s="79">
        <v>25887008</v>
      </c>
      <c r="N56" s="79">
        <v>21179348</v>
      </c>
      <c r="O56" s="79">
        <v>250480685</v>
      </c>
    </row>
    <row r="57" spans="2:15" ht="7.5" customHeight="1">
      <c r="B57" s="75" t="s">
        <v>151</v>
      </c>
      <c r="C57" s="79">
        <v>74648942</v>
      </c>
      <c r="D57" s="79">
        <v>82674259</v>
      </c>
      <c r="E57" s="79">
        <v>91389150</v>
      </c>
      <c r="F57" s="79">
        <v>76087160</v>
      </c>
      <c r="G57" s="79">
        <v>84643053</v>
      </c>
      <c r="H57" s="79">
        <v>92131738</v>
      </c>
      <c r="I57" s="79">
        <v>88154304</v>
      </c>
      <c r="J57" s="79">
        <v>94995717</v>
      </c>
      <c r="K57" s="79">
        <v>97610887</v>
      </c>
      <c r="L57" s="79">
        <v>88445923</v>
      </c>
      <c r="M57" s="79">
        <v>86865442</v>
      </c>
      <c r="N57" s="79">
        <v>98724829</v>
      </c>
      <c r="O57" s="79">
        <v>1056371404</v>
      </c>
    </row>
    <row r="58" spans="2:15" ht="7.5" customHeight="1">
      <c r="B58" s="144" t="s">
        <v>152</v>
      </c>
      <c r="C58" s="145">
        <v>465679628</v>
      </c>
      <c r="D58" s="145">
        <v>463169011</v>
      </c>
      <c r="E58" s="145">
        <v>470185413</v>
      </c>
      <c r="F58" s="145">
        <v>389764923</v>
      </c>
      <c r="G58" s="145">
        <v>381937259</v>
      </c>
      <c r="H58" s="145">
        <v>422997879</v>
      </c>
      <c r="I58" s="145">
        <v>390559488</v>
      </c>
      <c r="J58" s="145">
        <v>433542371</v>
      </c>
      <c r="K58" s="145">
        <v>468551456</v>
      </c>
      <c r="L58" s="145">
        <v>475529531</v>
      </c>
      <c r="M58" s="145">
        <v>565585062</v>
      </c>
      <c r="N58" s="145">
        <v>484356825</v>
      </c>
      <c r="O58" s="145">
        <v>5411858846</v>
      </c>
    </row>
    <row r="59" spans="2:15" ht="7.5" customHeight="1">
      <c r="B59" s="74" t="s">
        <v>153</v>
      </c>
      <c r="C59" s="79">
        <v>39671770</v>
      </c>
      <c r="D59" s="79">
        <v>43695153</v>
      </c>
      <c r="E59" s="79">
        <v>44297810</v>
      </c>
      <c r="F59" s="79">
        <v>37517455</v>
      </c>
      <c r="G59" s="79">
        <v>41352743</v>
      </c>
      <c r="H59" s="79">
        <v>48796752</v>
      </c>
      <c r="I59" s="79">
        <v>44723915</v>
      </c>
      <c r="J59" s="79">
        <v>43639083</v>
      </c>
      <c r="K59" s="79">
        <v>48643662</v>
      </c>
      <c r="L59" s="79">
        <v>45817849</v>
      </c>
      <c r="M59" s="79">
        <v>45213793</v>
      </c>
      <c r="N59" s="79">
        <v>47134422</v>
      </c>
      <c r="O59" s="79">
        <v>530504407</v>
      </c>
    </row>
    <row r="60" spans="2:15" ht="7.5" customHeight="1">
      <c r="B60" s="75" t="s">
        <v>154</v>
      </c>
      <c r="C60" s="79">
        <v>8713738</v>
      </c>
      <c r="D60" s="79">
        <v>4996338</v>
      </c>
      <c r="E60" s="79">
        <v>4894843</v>
      </c>
      <c r="F60" s="79">
        <v>5052797</v>
      </c>
      <c r="G60" s="79">
        <v>4367695</v>
      </c>
      <c r="H60" s="79">
        <v>4435192</v>
      </c>
      <c r="I60" s="79">
        <v>5568921</v>
      </c>
      <c r="J60" s="79">
        <v>5270647</v>
      </c>
      <c r="K60" s="79">
        <v>5632723</v>
      </c>
      <c r="L60" s="79">
        <v>5836433</v>
      </c>
      <c r="M60" s="79">
        <v>5030809</v>
      </c>
      <c r="N60" s="79">
        <v>5063607</v>
      </c>
      <c r="O60" s="79">
        <v>64863743</v>
      </c>
    </row>
    <row r="61" spans="2:15" ht="7.5" customHeight="1">
      <c r="B61" s="75" t="s">
        <v>155</v>
      </c>
      <c r="C61" s="79">
        <v>63453962</v>
      </c>
      <c r="D61" s="79">
        <v>84871631</v>
      </c>
      <c r="E61" s="79">
        <v>97584713</v>
      </c>
      <c r="F61" s="79">
        <v>132949017</v>
      </c>
      <c r="G61" s="79">
        <v>65145020</v>
      </c>
      <c r="H61" s="79">
        <v>110040243</v>
      </c>
      <c r="I61" s="79">
        <v>124741054</v>
      </c>
      <c r="J61" s="79">
        <v>96864203</v>
      </c>
      <c r="K61" s="79">
        <v>90331075</v>
      </c>
      <c r="L61" s="79">
        <v>81228383</v>
      </c>
      <c r="M61" s="79">
        <v>107646404</v>
      </c>
      <c r="N61" s="79">
        <v>78827363</v>
      </c>
      <c r="O61" s="79">
        <v>1133683068</v>
      </c>
    </row>
    <row r="62" spans="2:15" ht="7.5" customHeight="1">
      <c r="B62" s="144" t="s">
        <v>156</v>
      </c>
      <c r="C62" s="145">
        <v>61150794</v>
      </c>
      <c r="D62" s="145">
        <v>52550747</v>
      </c>
      <c r="E62" s="145">
        <v>54157960</v>
      </c>
      <c r="F62" s="145">
        <v>49820199</v>
      </c>
      <c r="G62" s="145">
        <v>60030543</v>
      </c>
      <c r="H62" s="145">
        <v>55283029</v>
      </c>
      <c r="I62" s="145">
        <v>65991224</v>
      </c>
      <c r="J62" s="145">
        <v>59208257</v>
      </c>
      <c r="K62" s="145">
        <v>59737156</v>
      </c>
      <c r="L62" s="145">
        <v>68555885</v>
      </c>
      <c r="M62" s="145">
        <v>53930004</v>
      </c>
      <c r="N62" s="145">
        <v>56223804</v>
      </c>
      <c r="O62" s="145">
        <v>696639602</v>
      </c>
    </row>
    <row r="63" spans="2:15" ht="7.5" customHeight="1">
      <c r="B63" s="75" t="s">
        <v>157</v>
      </c>
      <c r="C63" s="79">
        <v>38191894</v>
      </c>
      <c r="D63" s="79">
        <v>17840946</v>
      </c>
      <c r="E63" s="79">
        <v>33504627</v>
      </c>
      <c r="F63" s="79">
        <v>28265861</v>
      </c>
      <c r="G63" s="79">
        <v>26441831</v>
      </c>
      <c r="H63" s="79">
        <v>37492548</v>
      </c>
      <c r="I63" s="79">
        <v>51619462</v>
      </c>
      <c r="J63" s="79">
        <v>26046525</v>
      </c>
      <c r="K63" s="79">
        <v>35330392</v>
      </c>
      <c r="L63" s="79">
        <v>41496723</v>
      </c>
      <c r="M63" s="79">
        <v>26152494</v>
      </c>
      <c r="N63" s="79">
        <v>32478055</v>
      </c>
      <c r="O63" s="79">
        <v>394861358</v>
      </c>
    </row>
    <row r="64" spans="2:15" ht="7.5" customHeight="1">
      <c r="B64" s="75" t="s">
        <v>158</v>
      </c>
      <c r="C64" s="79">
        <v>61352007</v>
      </c>
      <c r="D64" s="79">
        <v>74054976</v>
      </c>
      <c r="E64" s="79">
        <v>67415481</v>
      </c>
      <c r="F64" s="79">
        <v>62943015</v>
      </c>
      <c r="G64" s="79">
        <v>73499779</v>
      </c>
      <c r="H64" s="79">
        <v>77332600</v>
      </c>
      <c r="I64" s="79">
        <v>66142984</v>
      </c>
      <c r="J64" s="79">
        <v>75605414</v>
      </c>
      <c r="K64" s="79">
        <v>73353521</v>
      </c>
      <c r="L64" s="79">
        <v>78643889</v>
      </c>
      <c r="M64" s="79">
        <v>74694314</v>
      </c>
      <c r="N64" s="79">
        <v>75286532</v>
      </c>
      <c r="O64" s="79">
        <v>860324512</v>
      </c>
    </row>
    <row r="65" spans="2:15" ht="7.5" customHeight="1" thickBot="1">
      <c r="B65" s="80" t="s">
        <v>159</v>
      </c>
      <c r="C65" s="79">
        <v>27708122</v>
      </c>
      <c r="D65" s="79">
        <v>25982681</v>
      </c>
      <c r="E65" s="79">
        <v>30284697</v>
      </c>
      <c r="F65" s="79">
        <v>24799867</v>
      </c>
      <c r="G65" s="79">
        <v>27786785</v>
      </c>
      <c r="H65" s="79">
        <v>27929931</v>
      </c>
      <c r="I65" s="79">
        <v>27093341</v>
      </c>
      <c r="J65" s="79">
        <v>31440571</v>
      </c>
      <c r="K65" s="79">
        <v>29800031</v>
      </c>
      <c r="L65" s="79">
        <v>32278163</v>
      </c>
      <c r="M65" s="79">
        <v>39518548</v>
      </c>
      <c r="N65" s="79">
        <v>26608314</v>
      </c>
      <c r="O65" s="79">
        <v>351231051</v>
      </c>
    </row>
    <row r="66" spans="2:15" ht="7.5" customHeight="1" thickTop="1">
      <c r="B66" s="76" t="s">
        <v>223</v>
      </c>
      <c r="C66" s="83">
        <v>3311849850</v>
      </c>
      <c r="D66" s="83">
        <v>3251444261</v>
      </c>
      <c r="E66" s="83">
        <v>3571170149</v>
      </c>
      <c r="F66" s="83">
        <v>3051964099</v>
      </c>
      <c r="G66" s="83">
        <v>3115703476</v>
      </c>
      <c r="H66" s="83">
        <v>3671495268</v>
      </c>
      <c r="I66" s="83">
        <v>3469345061</v>
      </c>
      <c r="J66" s="83">
        <v>3562539385</v>
      </c>
      <c r="K66" s="83">
        <v>3838185784</v>
      </c>
      <c r="L66" s="83">
        <v>3669051124</v>
      </c>
      <c r="M66" s="83">
        <v>3656400106</v>
      </c>
      <c r="N66" s="83">
        <v>3834301990</v>
      </c>
      <c r="O66" s="83">
        <v>42003450553</v>
      </c>
    </row>
    <row r="67" spans="2:15" ht="7.5" customHeight="1" thickBot="1">
      <c r="B67" s="77" t="s">
        <v>161</v>
      </c>
      <c r="C67" s="82">
        <v>27355936</v>
      </c>
      <c r="D67" s="82">
        <v>37328406</v>
      </c>
      <c r="E67" s="82">
        <v>36899477</v>
      </c>
      <c r="F67" s="82">
        <v>6652638</v>
      </c>
      <c r="G67" s="82">
        <v>29848650</v>
      </c>
      <c r="H67" s="82">
        <v>41802289</v>
      </c>
      <c r="I67" s="82">
        <v>39268817</v>
      </c>
      <c r="J67" s="82">
        <v>40581680</v>
      </c>
      <c r="K67" s="82">
        <v>43241622</v>
      </c>
      <c r="L67" s="82">
        <v>29750422</v>
      </c>
      <c r="M67" s="82">
        <v>21777584</v>
      </c>
      <c r="N67" s="82">
        <v>38110826</v>
      </c>
      <c r="O67" s="82">
        <v>392618347</v>
      </c>
    </row>
    <row r="68" spans="2:15" ht="9" customHeight="1" thickTop="1">
      <c r="B68" s="78" t="s">
        <v>224</v>
      </c>
      <c r="C68" s="81">
        <v>3339205786</v>
      </c>
      <c r="D68" s="81">
        <v>3288772667</v>
      </c>
      <c r="E68" s="81">
        <v>3608069626</v>
      </c>
      <c r="F68" s="81">
        <v>3058616737</v>
      </c>
      <c r="G68" s="81">
        <v>3145552126</v>
      </c>
      <c r="H68" s="81">
        <v>3713297557</v>
      </c>
      <c r="I68" s="81">
        <v>3508613878</v>
      </c>
      <c r="J68" s="81">
        <v>3603121065</v>
      </c>
      <c r="K68" s="81">
        <v>3881427406</v>
      </c>
      <c r="L68" s="81">
        <v>3698801546</v>
      </c>
      <c r="M68" s="81">
        <v>3678177690</v>
      </c>
      <c r="N68" s="81">
        <v>3872412816</v>
      </c>
      <c r="O68" s="81">
        <v>42396068900</v>
      </c>
    </row>
    <row r="69" spans="2:15" ht="12">
      <c r="B69" s="172" t="s">
        <v>243</v>
      </c>
      <c r="C69" s="162"/>
      <c r="D69" s="162"/>
      <c r="E69" s="162"/>
      <c r="F69" s="162"/>
      <c r="G69" s="162"/>
      <c r="H69" s="162"/>
      <c r="I69" s="162"/>
      <c r="J69" s="173" t="s">
        <v>244</v>
      </c>
      <c r="K69" s="162"/>
      <c r="L69" s="162"/>
      <c r="M69" s="162"/>
      <c r="N69" s="162"/>
      <c r="O69" s="163"/>
    </row>
    <row r="70" spans="2:15" ht="12">
      <c r="B70" s="171" t="s">
        <v>245</v>
      </c>
      <c r="C70" s="114"/>
      <c r="D70" s="114"/>
      <c r="E70" s="114"/>
      <c r="F70" s="114"/>
      <c r="G70" s="114"/>
      <c r="H70" s="114"/>
      <c r="I70" s="114"/>
      <c r="J70" s="174" t="s">
        <v>246</v>
      </c>
      <c r="K70" s="114"/>
      <c r="L70" s="114"/>
      <c r="M70" s="114"/>
      <c r="N70" s="114"/>
      <c r="O70" s="125"/>
    </row>
    <row r="71" spans="2:15" ht="12">
      <c r="B71" s="171" t="s">
        <v>247</v>
      </c>
      <c r="C71" s="114"/>
      <c r="D71" s="114"/>
      <c r="E71" s="114"/>
      <c r="F71" s="114"/>
      <c r="G71" s="114"/>
      <c r="H71" s="114"/>
      <c r="I71" s="114"/>
      <c r="J71" s="114"/>
      <c r="K71" s="114"/>
      <c r="L71" s="114"/>
      <c r="M71" s="114"/>
      <c r="N71" s="114"/>
      <c r="O71" s="125"/>
    </row>
    <row r="72" spans="2:15" ht="12">
      <c r="B72" s="78" t="s">
        <v>248</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57421875" style="0" customWidth="1"/>
    <col min="2" max="2" width="9.57421875" style="0" customWidth="1"/>
    <col min="3" max="10" width="8.421875" style="0" customWidth="1"/>
    <col min="11" max="11" width="6.57421875" style="0" customWidth="1"/>
    <col min="12" max="12" width="4.57421875" style="0" customWidth="1"/>
  </cols>
  <sheetData>
    <row r="1" ht="12" customHeight="1"/>
    <row r="2" spans="2:4" ht="12" customHeight="1" hidden="1">
      <c r="B2" t="s">
        <v>0</v>
      </c>
      <c r="C2" t="s">
        <v>82</v>
      </c>
      <c r="D2" t="s">
        <v>8</v>
      </c>
    </row>
    <row r="3" spans="2:4" ht="12" customHeight="1" hidden="1">
      <c r="B3" s="23" t="s">
        <v>261</v>
      </c>
      <c r="C3" s="195" t="s">
        <v>72</v>
      </c>
      <c r="D3" s="195" t="s">
        <v>19</v>
      </c>
    </row>
    <row r="4" ht="12" customHeight="1"/>
    <row r="5" spans="2:11" ht="16.5" customHeight="1">
      <c r="B5" s="6" t="s">
        <v>262</v>
      </c>
      <c r="C5" s="2"/>
      <c r="D5" s="2"/>
      <c r="E5" s="2"/>
      <c r="F5" s="2"/>
      <c r="G5" s="2"/>
      <c r="H5" s="2"/>
      <c r="I5" s="2"/>
      <c r="J5" s="2"/>
      <c r="K5" s="2"/>
    </row>
    <row r="6" ht="7.5" customHeight="1"/>
    <row r="7" spans="2:10" ht="9" customHeight="1">
      <c r="B7" s="11"/>
      <c r="C7" s="11"/>
      <c r="D7" s="11"/>
      <c r="E7" s="11"/>
      <c r="F7" s="11"/>
      <c r="G7" s="11"/>
      <c r="H7" s="11"/>
      <c r="I7" s="11"/>
      <c r="J7" s="92" t="s">
        <v>263</v>
      </c>
    </row>
    <row r="8" spans="2:10" ht="9" customHeight="1">
      <c r="B8" s="93"/>
      <c r="C8" s="11"/>
      <c r="D8" s="11"/>
      <c r="E8" s="11"/>
      <c r="F8" s="11"/>
      <c r="G8" s="11"/>
      <c r="H8" s="11"/>
      <c r="I8" s="11"/>
      <c r="J8" s="92" t="s">
        <v>264</v>
      </c>
    </row>
    <row r="9" spans="2:11" ht="12" customHeight="1">
      <c r="B9" s="93" t="str">
        <f>CONCATENATE("Created On: ",C3)</f>
        <v>Created On: </v>
      </c>
      <c r="C9" s="94"/>
      <c r="D9" s="94"/>
      <c r="E9" s="94"/>
      <c r="F9" s="94"/>
      <c r="G9" s="94"/>
      <c r="H9" s="91"/>
      <c r="I9" s="94"/>
      <c r="J9" s="95" t="str">
        <f>CONCATENATE(D3," Reporting Period")</f>
        <v> Reporting Period</v>
      </c>
      <c r="K9" s="86"/>
    </row>
    <row r="10" spans="2:11" ht="12" customHeight="1">
      <c r="B10" s="33" t="s">
        <v>99</v>
      </c>
      <c r="C10" s="34" t="s">
        <v>265</v>
      </c>
      <c r="D10" s="34"/>
      <c r="E10" s="34" t="s">
        <v>266</v>
      </c>
      <c r="F10" s="34"/>
      <c r="G10" s="36" t="s">
        <v>267</v>
      </c>
      <c r="H10" s="36"/>
      <c r="I10" s="36" t="s">
        <v>268</v>
      </c>
      <c r="J10" s="36"/>
      <c r="K10" s="86"/>
    </row>
    <row r="11" spans="2:11" ht="12" customHeight="1">
      <c r="B11" s="96"/>
      <c r="C11" s="97"/>
      <c r="D11" s="98"/>
      <c r="E11" s="97"/>
      <c r="F11" s="99"/>
      <c r="G11" s="97"/>
      <c r="H11" s="99"/>
      <c r="I11" s="98"/>
      <c r="J11" s="99"/>
      <c r="K11" s="86"/>
    </row>
    <row r="12" spans="2:11" ht="18" customHeight="1">
      <c r="B12" s="37"/>
      <c r="C12" s="37" t="s">
        <v>269</v>
      </c>
      <c r="D12" s="37" t="s">
        <v>270</v>
      </c>
      <c r="E12" s="37" t="s">
        <v>269</v>
      </c>
      <c r="F12" s="37" t="s">
        <v>270</v>
      </c>
      <c r="G12" s="37" t="s">
        <v>269</v>
      </c>
      <c r="H12" s="37" t="s">
        <v>270</v>
      </c>
      <c r="I12" s="37" t="s">
        <v>269</v>
      </c>
      <c r="J12" s="37" t="s">
        <v>270</v>
      </c>
      <c r="K12" s="90"/>
    </row>
    <row r="13" spans="2:11" ht="7.5" customHeight="1" hidden="1">
      <c r="B13" s="86" t="s">
        <v>99</v>
      </c>
      <c r="C13" s="86" t="s">
        <v>271</v>
      </c>
      <c r="D13" s="86" t="s">
        <v>272</v>
      </c>
      <c r="E13" s="86" t="s">
        <v>273</v>
      </c>
      <c r="F13" s="86" t="s">
        <v>274</v>
      </c>
      <c r="G13" s="86" t="s">
        <v>275</v>
      </c>
      <c r="H13" s="86" t="s">
        <v>276</v>
      </c>
      <c r="I13" s="86" t="s">
        <v>277</v>
      </c>
      <c r="J13" s="86" t="s">
        <v>278</v>
      </c>
      <c r="K13" s="86"/>
    </row>
    <row r="14" spans="2:11" ht="7.5" customHeight="1" hidden="1">
      <c r="B14" s="86"/>
      <c r="C14" s="86">
        <v>0</v>
      </c>
      <c r="D14" s="86"/>
      <c r="E14" s="86">
        <v>0</v>
      </c>
      <c r="F14" s="86"/>
      <c r="G14" s="86">
        <v>0</v>
      </c>
      <c r="H14" s="86"/>
      <c r="I14" s="86">
        <v>0</v>
      </c>
      <c r="J14" s="86"/>
      <c r="K14" s="86"/>
    </row>
    <row r="15" spans="2:11" ht="9" customHeight="1">
      <c r="B15" s="87" t="s">
        <v>109</v>
      </c>
      <c r="C15" s="103">
        <v>26</v>
      </c>
      <c r="D15" s="100" t="s">
        <v>279</v>
      </c>
      <c r="E15" s="103">
        <v>27</v>
      </c>
      <c r="F15" s="100" t="s">
        <v>279</v>
      </c>
      <c r="G15" s="103">
        <v>0</v>
      </c>
      <c r="H15" s="100" t="s">
        <v>280</v>
      </c>
      <c r="I15" s="103">
        <v>18</v>
      </c>
      <c r="J15" s="100" t="s">
        <v>281</v>
      </c>
      <c r="K15" s="86"/>
    </row>
    <row r="16" spans="2:11" ht="9" customHeight="1">
      <c r="B16" s="88" t="s">
        <v>110</v>
      </c>
      <c r="C16" s="104">
        <v>8</v>
      </c>
      <c r="D16" s="101" t="s">
        <v>282</v>
      </c>
      <c r="E16" s="104">
        <v>8</v>
      </c>
      <c r="F16" s="101" t="s">
        <v>282</v>
      </c>
      <c r="G16" s="104">
        <v>0</v>
      </c>
      <c r="H16" s="101" t="s">
        <v>280</v>
      </c>
      <c r="I16" s="104">
        <v>8</v>
      </c>
      <c r="J16" s="101" t="s">
        <v>282</v>
      </c>
      <c r="K16" s="86"/>
    </row>
    <row r="17" spans="2:11" ht="9" customHeight="1">
      <c r="B17" s="89" t="s">
        <v>111</v>
      </c>
      <c r="C17" s="105">
        <v>18</v>
      </c>
      <c r="D17" s="102" t="s">
        <v>283</v>
      </c>
      <c r="E17" s="105">
        <v>26</v>
      </c>
      <c r="F17" s="102" t="s">
        <v>283</v>
      </c>
      <c r="G17" s="105">
        <v>0</v>
      </c>
      <c r="H17" s="102" t="s">
        <v>280</v>
      </c>
      <c r="I17" s="105">
        <v>18</v>
      </c>
      <c r="J17" s="102" t="s">
        <v>283</v>
      </c>
      <c r="K17" s="86"/>
    </row>
    <row r="18" spans="2:11" ht="9" customHeight="1">
      <c r="B18" s="87" t="s">
        <v>112</v>
      </c>
      <c r="C18" s="103">
        <v>24.8</v>
      </c>
      <c r="D18" s="100" t="s">
        <v>284</v>
      </c>
      <c r="E18" s="103">
        <v>28.8</v>
      </c>
      <c r="F18" s="100" t="s">
        <v>284</v>
      </c>
      <c r="G18" s="103">
        <v>16.5</v>
      </c>
      <c r="H18" s="100" t="s">
        <v>285</v>
      </c>
      <c r="I18" s="103">
        <v>24.8</v>
      </c>
      <c r="J18" s="100" t="s">
        <v>284</v>
      </c>
      <c r="K18" s="86"/>
    </row>
    <row r="19" spans="2:11" ht="9" customHeight="1">
      <c r="B19" s="88" t="s">
        <v>113</v>
      </c>
      <c r="C19" s="104">
        <v>51.1</v>
      </c>
      <c r="D19" s="101" t="s">
        <v>286</v>
      </c>
      <c r="E19" s="104">
        <v>38.9</v>
      </c>
      <c r="F19" s="101" t="s">
        <v>286</v>
      </c>
      <c r="G19" s="104">
        <v>6</v>
      </c>
      <c r="H19" s="101" t="s">
        <v>287</v>
      </c>
      <c r="I19" s="104">
        <v>51.1</v>
      </c>
      <c r="J19" s="101" t="s">
        <v>286</v>
      </c>
      <c r="K19" s="86"/>
    </row>
    <row r="20" spans="2:11" ht="9" customHeight="1">
      <c r="B20" s="89" t="s">
        <v>114</v>
      </c>
      <c r="C20" s="105">
        <v>23.69</v>
      </c>
      <c r="D20" s="102" t="s">
        <v>288</v>
      </c>
      <c r="E20" s="105">
        <v>22.19</v>
      </c>
      <c r="F20" s="102" t="s">
        <v>288</v>
      </c>
      <c r="G20" s="105">
        <v>13.5</v>
      </c>
      <c r="H20" s="102" t="s">
        <v>289</v>
      </c>
      <c r="I20" s="105">
        <v>23.69</v>
      </c>
      <c r="J20" s="102" t="s">
        <v>288</v>
      </c>
      <c r="K20" s="86"/>
    </row>
    <row r="21" spans="2:11" ht="9" customHeight="1">
      <c r="B21" s="87" t="s">
        <v>115</v>
      </c>
      <c r="C21" s="103">
        <v>25</v>
      </c>
      <c r="D21" s="100" t="s">
        <v>290</v>
      </c>
      <c r="E21" s="103">
        <v>44.6</v>
      </c>
      <c r="F21" s="100" t="s">
        <v>291</v>
      </c>
      <c r="G21" s="103">
        <v>0</v>
      </c>
      <c r="H21" s="100" t="s">
        <v>280</v>
      </c>
      <c r="I21" s="103">
        <v>25</v>
      </c>
      <c r="J21" s="100" t="s">
        <v>292</v>
      </c>
      <c r="K21" s="86"/>
    </row>
    <row r="22" spans="2:11" ht="9" customHeight="1">
      <c r="B22" s="88" t="s">
        <v>116</v>
      </c>
      <c r="C22" s="104">
        <v>23</v>
      </c>
      <c r="D22" s="101" t="s">
        <v>293</v>
      </c>
      <c r="E22" s="104">
        <v>22</v>
      </c>
      <c r="F22" s="101" t="s">
        <v>293</v>
      </c>
      <c r="G22" s="104">
        <v>22</v>
      </c>
      <c r="H22" s="101" t="s">
        <v>293</v>
      </c>
      <c r="I22" s="104">
        <v>23</v>
      </c>
      <c r="J22" s="101" t="s">
        <v>293</v>
      </c>
      <c r="K22" s="86"/>
    </row>
    <row r="23" spans="2:11" ht="9" customHeight="1">
      <c r="B23" s="89" t="s">
        <v>117</v>
      </c>
      <c r="C23" s="105">
        <v>23.5</v>
      </c>
      <c r="D23" s="102" t="s">
        <v>294</v>
      </c>
      <c r="E23" s="105">
        <v>23.5</v>
      </c>
      <c r="F23" s="102" t="s">
        <v>295</v>
      </c>
      <c r="G23" s="105">
        <v>0</v>
      </c>
      <c r="H23" s="102" t="s">
        <v>280</v>
      </c>
      <c r="I23" s="105">
        <v>23.5</v>
      </c>
      <c r="J23" s="102" t="s">
        <v>295</v>
      </c>
      <c r="K23" s="86"/>
    </row>
    <row r="24" spans="2:11" ht="9" customHeight="1">
      <c r="B24" s="87" t="s">
        <v>118</v>
      </c>
      <c r="C24" s="103">
        <v>38.077</v>
      </c>
      <c r="D24" s="100" t="s">
        <v>296</v>
      </c>
      <c r="E24" s="103">
        <v>38.077</v>
      </c>
      <c r="F24" s="100" t="s">
        <v>296</v>
      </c>
      <c r="G24" s="103">
        <v>0</v>
      </c>
      <c r="H24" s="100" t="s">
        <v>297</v>
      </c>
      <c r="I24" s="103">
        <v>38.077</v>
      </c>
      <c r="J24" s="100" t="s">
        <v>296</v>
      </c>
      <c r="K24" s="86"/>
    </row>
    <row r="25" spans="2:11" ht="9" customHeight="1">
      <c r="B25" s="88" t="s">
        <v>119</v>
      </c>
      <c r="C25" s="104">
        <v>28.7</v>
      </c>
      <c r="D25" s="101" t="s">
        <v>296</v>
      </c>
      <c r="E25" s="104">
        <v>32.2</v>
      </c>
      <c r="F25" s="101" t="s">
        <v>296</v>
      </c>
      <c r="G25" s="104">
        <v>28.7</v>
      </c>
      <c r="H25" s="101" t="s">
        <v>296</v>
      </c>
      <c r="I25" s="104">
        <v>28.7</v>
      </c>
      <c r="J25" s="101" t="s">
        <v>296</v>
      </c>
      <c r="K25" s="86"/>
    </row>
    <row r="26" spans="2:11" ht="9" customHeight="1">
      <c r="B26" s="89" t="s">
        <v>120</v>
      </c>
      <c r="C26" s="105">
        <v>16</v>
      </c>
      <c r="D26" s="102" t="s">
        <v>298</v>
      </c>
      <c r="E26" s="105">
        <v>16</v>
      </c>
      <c r="F26" s="102" t="s">
        <v>298</v>
      </c>
      <c r="G26" s="105">
        <v>5.2</v>
      </c>
      <c r="H26" s="102" t="s">
        <v>290</v>
      </c>
      <c r="I26" s="105">
        <v>16</v>
      </c>
      <c r="J26" s="102" t="s">
        <v>299</v>
      </c>
      <c r="K26" s="86"/>
    </row>
    <row r="27" spans="2:11" ht="9" customHeight="1">
      <c r="B27" s="87" t="s">
        <v>121</v>
      </c>
      <c r="C27" s="103">
        <v>33</v>
      </c>
      <c r="D27" s="100" t="s">
        <v>300</v>
      </c>
      <c r="E27" s="103">
        <v>33</v>
      </c>
      <c r="F27" s="100" t="s">
        <v>300</v>
      </c>
      <c r="G27" s="103">
        <v>23.2</v>
      </c>
      <c r="H27" s="100" t="s">
        <v>300</v>
      </c>
      <c r="I27" s="103">
        <v>33</v>
      </c>
      <c r="J27" s="100" t="s">
        <v>300</v>
      </c>
      <c r="K27" s="86"/>
    </row>
    <row r="28" spans="2:11" ht="9" customHeight="1">
      <c r="B28" s="88" t="s">
        <v>122</v>
      </c>
      <c r="C28" s="104">
        <v>40.3</v>
      </c>
      <c r="D28" s="101" t="s">
        <v>286</v>
      </c>
      <c r="E28" s="104">
        <v>47.8</v>
      </c>
      <c r="F28" s="101" t="s">
        <v>286</v>
      </c>
      <c r="G28" s="104">
        <v>46.7</v>
      </c>
      <c r="H28" s="101" t="s">
        <v>286</v>
      </c>
      <c r="I28" s="104">
        <v>40.3</v>
      </c>
      <c r="J28" s="101" t="s">
        <v>286</v>
      </c>
      <c r="K28" s="86"/>
    </row>
    <row r="29" spans="2:11" ht="9" customHeight="1">
      <c r="B29" s="89" t="s">
        <v>123</v>
      </c>
      <c r="C29" s="105">
        <v>33</v>
      </c>
      <c r="D29" s="102" t="s">
        <v>286</v>
      </c>
      <c r="E29" s="105">
        <v>54</v>
      </c>
      <c r="F29" s="102" t="s">
        <v>286</v>
      </c>
      <c r="G29" s="105">
        <v>0</v>
      </c>
      <c r="H29" s="102" t="s">
        <v>280</v>
      </c>
      <c r="I29" s="105">
        <v>33</v>
      </c>
      <c r="J29" s="102" t="s">
        <v>286</v>
      </c>
      <c r="K29" s="86"/>
    </row>
    <row r="30" spans="2:11" ht="9" customHeight="1">
      <c r="B30" s="87" t="s">
        <v>124</v>
      </c>
      <c r="C30" s="103">
        <v>31</v>
      </c>
      <c r="D30" s="100" t="s">
        <v>291</v>
      </c>
      <c r="E30" s="103">
        <v>33.5</v>
      </c>
      <c r="F30" s="100" t="s">
        <v>301</v>
      </c>
      <c r="G30" s="103">
        <v>30</v>
      </c>
      <c r="H30" s="100" t="s">
        <v>301</v>
      </c>
      <c r="I30" s="103">
        <v>31</v>
      </c>
      <c r="J30" s="100" t="s">
        <v>291</v>
      </c>
      <c r="K30" s="86"/>
    </row>
    <row r="31" spans="2:11" ht="9" customHeight="1">
      <c r="B31" s="88" t="s">
        <v>125</v>
      </c>
      <c r="C31" s="104">
        <v>24</v>
      </c>
      <c r="D31" s="101" t="s">
        <v>302</v>
      </c>
      <c r="E31" s="104">
        <v>26</v>
      </c>
      <c r="F31" s="101" t="s">
        <v>302</v>
      </c>
      <c r="G31" s="104">
        <v>23</v>
      </c>
      <c r="H31" s="101" t="s">
        <v>302</v>
      </c>
      <c r="I31" s="104">
        <v>24</v>
      </c>
      <c r="J31" s="101" t="s">
        <v>302</v>
      </c>
      <c r="K31" s="86"/>
    </row>
    <row r="32" spans="2:11" ht="9" customHeight="1">
      <c r="B32" s="89" t="s">
        <v>126</v>
      </c>
      <c r="C32" s="105">
        <v>24.6</v>
      </c>
      <c r="D32" s="102" t="s">
        <v>296</v>
      </c>
      <c r="E32" s="105">
        <v>21.6</v>
      </c>
      <c r="F32" s="102" t="s">
        <v>296</v>
      </c>
      <c r="G32" s="105">
        <v>24.6</v>
      </c>
      <c r="H32" s="102" t="s">
        <v>296</v>
      </c>
      <c r="I32" s="105">
        <v>24.6</v>
      </c>
      <c r="J32" s="102" t="s">
        <v>296</v>
      </c>
      <c r="K32" s="86"/>
    </row>
    <row r="33" spans="2:11" ht="9" customHeight="1">
      <c r="B33" s="87" t="s">
        <v>127</v>
      </c>
      <c r="C33" s="103">
        <v>20</v>
      </c>
      <c r="D33" s="100" t="s">
        <v>303</v>
      </c>
      <c r="E33" s="103">
        <v>20</v>
      </c>
      <c r="F33" s="100" t="s">
        <v>303</v>
      </c>
      <c r="G33" s="103">
        <v>14.6</v>
      </c>
      <c r="H33" s="100" t="s">
        <v>298</v>
      </c>
      <c r="I33" s="103">
        <v>20</v>
      </c>
      <c r="J33" s="100" t="s">
        <v>303</v>
      </c>
      <c r="K33" s="86"/>
    </row>
    <row r="34" spans="2:11" ht="9" customHeight="1">
      <c r="B34" s="88" t="s">
        <v>128</v>
      </c>
      <c r="C34" s="104">
        <v>30</v>
      </c>
      <c r="D34" s="101" t="s">
        <v>304</v>
      </c>
      <c r="E34" s="104">
        <v>31.2</v>
      </c>
      <c r="F34" s="101" t="s">
        <v>304</v>
      </c>
      <c r="G34" s="104">
        <v>0</v>
      </c>
      <c r="H34" s="101" t="s">
        <v>280</v>
      </c>
      <c r="I34" s="104">
        <v>23</v>
      </c>
      <c r="J34" s="101" t="s">
        <v>305</v>
      </c>
      <c r="K34" s="86"/>
    </row>
    <row r="35" spans="2:11" ht="9" customHeight="1">
      <c r="B35" s="89" t="s">
        <v>129</v>
      </c>
      <c r="C35" s="105">
        <v>36.1</v>
      </c>
      <c r="D35" s="102" t="s">
        <v>286</v>
      </c>
      <c r="E35" s="105">
        <v>36.85</v>
      </c>
      <c r="F35" s="102" t="s">
        <v>286</v>
      </c>
      <c r="G35" s="105">
        <v>36.1</v>
      </c>
      <c r="H35" s="102" t="s">
        <v>286</v>
      </c>
      <c r="I35" s="105">
        <v>36.7</v>
      </c>
      <c r="J35" s="102" t="s">
        <v>306</v>
      </c>
      <c r="K35" s="86"/>
    </row>
    <row r="36" spans="2:11" ht="9" customHeight="1">
      <c r="B36" s="87" t="s">
        <v>130</v>
      </c>
      <c r="C36" s="103">
        <v>24</v>
      </c>
      <c r="D36" s="100" t="s">
        <v>307</v>
      </c>
      <c r="E36" s="103">
        <v>24</v>
      </c>
      <c r="F36" s="100" t="s">
        <v>307</v>
      </c>
      <c r="G36" s="103">
        <v>19</v>
      </c>
      <c r="H36" s="100" t="s">
        <v>308</v>
      </c>
      <c r="I36" s="103">
        <v>24</v>
      </c>
      <c r="J36" s="100" t="s">
        <v>307</v>
      </c>
      <c r="K36" s="86"/>
    </row>
    <row r="37" spans="2:11" ht="9" customHeight="1">
      <c r="B37" s="88" t="s">
        <v>131</v>
      </c>
      <c r="C37" s="104">
        <v>26.3</v>
      </c>
      <c r="D37" s="101" t="s">
        <v>309</v>
      </c>
      <c r="E37" s="104">
        <v>26.3</v>
      </c>
      <c r="F37" s="101" t="s">
        <v>309</v>
      </c>
      <c r="G37" s="104">
        <v>26.3</v>
      </c>
      <c r="H37" s="101" t="s">
        <v>309</v>
      </c>
      <c r="I37" s="104">
        <v>26.3</v>
      </c>
      <c r="J37" s="101" t="s">
        <v>309</v>
      </c>
      <c r="K37" s="86"/>
    </row>
    <row r="38" spans="2:11" ht="9" customHeight="1">
      <c r="B38" s="89" t="s">
        <v>132</v>
      </c>
      <c r="C38" s="105">
        <v>28.5</v>
      </c>
      <c r="D38" s="102" t="s">
        <v>310</v>
      </c>
      <c r="E38" s="105">
        <v>28.5</v>
      </c>
      <c r="F38" s="102" t="s">
        <v>310</v>
      </c>
      <c r="G38" s="105">
        <v>21.35</v>
      </c>
      <c r="H38" s="102" t="s">
        <v>310</v>
      </c>
      <c r="I38" s="105">
        <v>28.5</v>
      </c>
      <c r="J38" s="102" t="s">
        <v>310</v>
      </c>
      <c r="K38" s="86"/>
    </row>
    <row r="39" spans="2:11" ht="9" customHeight="1">
      <c r="B39" s="87" t="s">
        <v>133</v>
      </c>
      <c r="C39" s="103">
        <v>18.4</v>
      </c>
      <c r="D39" s="100" t="s">
        <v>311</v>
      </c>
      <c r="E39" s="103">
        <v>18.4</v>
      </c>
      <c r="F39" s="100" t="s">
        <v>311</v>
      </c>
      <c r="G39" s="103">
        <v>17</v>
      </c>
      <c r="H39" s="100" t="s">
        <v>312</v>
      </c>
      <c r="I39" s="103">
        <v>18.4</v>
      </c>
      <c r="J39" s="100" t="s">
        <v>311</v>
      </c>
      <c r="K39" s="86"/>
    </row>
    <row r="40" spans="2:11" ht="9" customHeight="1">
      <c r="B40" s="88" t="s">
        <v>134</v>
      </c>
      <c r="C40" s="104">
        <v>17</v>
      </c>
      <c r="D40" s="101" t="s">
        <v>313</v>
      </c>
      <c r="E40" s="104">
        <v>17</v>
      </c>
      <c r="F40" s="101" t="s">
        <v>313</v>
      </c>
      <c r="G40" s="104">
        <v>17</v>
      </c>
      <c r="H40" s="101" t="s">
        <v>313</v>
      </c>
      <c r="I40" s="104">
        <v>17</v>
      </c>
      <c r="J40" s="101" t="s">
        <v>313</v>
      </c>
      <c r="K40" s="86"/>
    </row>
    <row r="41" spans="2:11" ht="9" customHeight="1">
      <c r="B41" s="89" t="s">
        <v>135</v>
      </c>
      <c r="C41" s="105">
        <v>33.25</v>
      </c>
      <c r="D41" s="102" t="s">
        <v>286</v>
      </c>
      <c r="E41" s="105">
        <v>30.3</v>
      </c>
      <c r="F41" s="102" t="s">
        <v>286</v>
      </c>
      <c r="G41" s="105">
        <v>5.18</v>
      </c>
      <c r="H41" s="102" t="s">
        <v>314</v>
      </c>
      <c r="I41" s="105">
        <v>33.25</v>
      </c>
      <c r="J41" s="102" t="s">
        <v>286</v>
      </c>
      <c r="K41" s="86"/>
    </row>
    <row r="42" spans="2:11" ht="9" customHeight="1">
      <c r="B42" s="87" t="s">
        <v>136</v>
      </c>
      <c r="C42" s="103">
        <v>28.6</v>
      </c>
      <c r="D42" s="100" t="s">
        <v>286</v>
      </c>
      <c r="E42" s="103">
        <v>28.6</v>
      </c>
      <c r="F42" s="100" t="s">
        <v>286</v>
      </c>
      <c r="G42" s="103">
        <v>27.7</v>
      </c>
      <c r="H42" s="100" t="s">
        <v>286</v>
      </c>
      <c r="I42" s="103">
        <v>28.6</v>
      </c>
      <c r="J42" s="100" t="s">
        <v>286</v>
      </c>
      <c r="K42" s="86"/>
    </row>
    <row r="43" spans="2:11" ht="9" customHeight="1">
      <c r="B43" s="88" t="s">
        <v>137</v>
      </c>
      <c r="C43" s="104">
        <v>23.805</v>
      </c>
      <c r="D43" s="101" t="s">
        <v>291</v>
      </c>
      <c r="E43" s="104">
        <v>27.805</v>
      </c>
      <c r="F43" s="101" t="s">
        <v>291</v>
      </c>
      <c r="G43" s="104">
        <v>6.4</v>
      </c>
      <c r="H43" s="101" t="s">
        <v>291</v>
      </c>
      <c r="I43" s="104">
        <v>23.805</v>
      </c>
      <c r="J43" s="101" t="s">
        <v>291</v>
      </c>
      <c r="K43" s="86"/>
    </row>
    <row r="44" spans="2:11" ht="9" customHeight="1">
      <c r="B44" s="89" t="s">
        <v>138</v>
      </c>
      <c r="C44" s="105">
        <v>23.825</v>
      </c>
      <c r="D44" s="102" t="s">
        <v>309</v>
      </c>
      <c r="E44" s="105">
        <v>23.825</v>
      </c>
      <c r="F44" s="102" t="s">
        <v>309</v>
      </c>
      <c r="G44" s="105">
        <v>22.2</v>
      </c>
      <c r="H44" s="102" t="s">
        <v>309</v>
      </c>
      <c r="I44" s="105">
        <v>23.825</v>
      </c>
      <c r="J44" s="102" t="s">
        <v>309</v>
      </c>
      <c r="K44" s="86"/>
    </row>
    <row r="45" spans="2:11" ht="9" customHeight="1">
      <c r="B45" s="87" t="s">
        <v>139</v>
      </c>
      <c r="C45" s="103">
        <v>37.1</v>
      </c>
      <c r="D45" s="100" t="s">
        <v>315</v>
      </c>
      <c r="E45" s="103">
        <v>40.1</v>
      </c>
      <c r="F45" s="100" t="s">
        <v>309</v>
      </c>
      <c r="G45" s="103">
        <v>5.25</v>
      </c>
      <c r="H45" s="100" t="s">
        <v>316</v>
      </c>
      <c r="I45" s="103">
        <v>37.1</v>
      </c>
      <c r="J45" s="100" t="s">
        <v>315</v>
      </c>
      <c r="K45" s="86"/>
    </row>
    <row r="46" spans="2:11" ht="9" customHeight="1">
      <c r="B46" s="88" t="s">
        <v>140</v>
      </c>
      <c r="C46" s="104">
        <v>17</v>
      </c>
      <c r="D46" s="101" t="s">
        <v>317</v>
      </c>
      <c r="E46" s="104">
        <v>21</v>
      </c>
      <c r="F46" s="101" t="s">
        <v>290</v>
      </c>
      <c r="G46" s="104">
        <v>12</v>
      </c>
      <c r="H46" s="101" t="s">
        <v>318</v>
      </c>
      <c r="I46" s="104">
        <v>17</v>
      </c>
      <c r="J46" s="101" t="s">
        <v>317</v>
      </c>
      <c r="K46" s="86"/>
    </row>
    <row r="47" spans="2:11" ht="9" customHeight="1">
      <c r="B47" s="89" t="s">
        <v>141</v>
      </c>
      <c r="C47" s="105">
        <v>24.65</v>
      </c>
      <c r="D47" s="102" t="s">
        <v>296</v>
      </c>
      <c r="E47" s="105">
        <v>22.85</v>
      </c>
      <c r="F47" s="102" t="s">
        <v>296</v>
      </c>
      <c r="G47" s="105">
        <v>8.05</v>
      </c>
      <c r="H47" s="102" t="s">
        <v>318</v>
      </c>
      <c r="I47" s="105">
        <v>24.65</v>
      </c>
      <c r="J47" s="102" t="s">
        <v>296</v>
      </c>
      <c r="K47" s="86"/>
    </row>
    <row r="48" spans="2:11" ht="9" customHeight="1">
      <c r="B48" s="87" t="s">
        <v>142</v>
      </c>
      <c r="C48" s="103">
        <v>36.1</v>
      </c>
      <c r="D48" s="100" t="s">
        <v>296</v>
      </c>
      <c r="E48" s="103">
        <v>36.1</v>
      </c>
      <c r="F48" s="100" t="s">
        <v>296</v>
      </c>
      <c r="G48" s="103">
        <v>27.1</v>
      </c>
      <c r="H48" s="100" t="s">
        <v>292</v>
      </c>
      <c r="I48" s="103">
        <v>35.25</v>
      </c>
      <c r="J48" s="100" t="s">
        <v>304</v>
      </c>
      <c r="K48" s="86"/>
    </row>
    <row r="49" spans="2:11" ht="9" customHeight="1">
      <c r="B49" s="88" t="s">
        <v>143</v>
      </c>
      <c r="C49" s="104">
        <v>23</v>
      </c>
      <c r="D49" s="101" t="s">
        <v>292</v>
      </c>
      <c r="E49" s="104">
        <v>23</v>
      </c>
      <c r="F49" s="101" t="s">
        <v>292</v>
      </c>
      <c r="G49" s="104">
        <v>23</v>
      </c>
      <c r="H49" s="101" t="s">
        <v>292</v>
      </c>
      <c r="I49" s="104">
        <v>23</v>
      </c>
      <c r="J49" s="101" t="s">
        <v>292</v>
      </c>
      <c r="K49" s="86"/>
    </row>
    <row r="50" spans="2:11" ht="9" customHeight="1">
      <c r="B50" s="89" t="s">
        <v>144</v>
      </c>
      <c r="C50" s="105">
        <v>38.5</v>
      </c>
      <c r="D50" s="102" t="s">
        <v>306</v>
      </c>
      <c r="E50" s="105">
        <v>47</v>
      </c>
      <c r="F50" s="102" t="s">
        <v>306</v>
      </c>
      <c r="G50" s="105">
        <v>47</v>
      </c>
      <c r="H50" s="102" t="s">
        <v>306</v>
      </c>
      <c r="I50" s="105">
        <v>38.5</v>
      </c>
      <c r="J50" s="102" t="s">
        <v>306</v>
      </c>
      <c r="K50" s="86"/>
    </row>
    <row r="51" spans="2:11" ht="9" customHeight="1">
      <c r="B51" s="87" t="s">
        <v>145</v>
      </c>
      <c r="C51" s="103">
        <v>20</v>
      </c>
      <c r="D51" s="100" t="s">
        <v>319</v>
      </c>
      <c r="E51" s="103">
        <v>20</v>
      </c>
      <c r="F51" s="100" t="s">
        <v>319</v>
      </c>
      <c r="G51" s="103">
        <v>16</v>
      </c>
      <c r="H51" s="100" t="s">
        <v>319</v>
      </c>
      <c r="I51" s="103">
        <v>20</v>
      </c>
      <c r="J51" s="100" t="s">
        <v>319</v>
      </c>
      <c r="K51" s="86"/>
    </row>
    <row r="52" spans="2:11" ht="9" customHeight="1">
      <c r="B52" s="88" t="s">
        <v>146</v>
      </c>
      <c r="C52" s="104">
        <v>36</v>
      </c>
      <c r="D52" s="101" t="s">
        <v>296</v>
      </c>
      <c r="E52" s="104">
        <v>36</v>
      </c>
      <c r="F52" s="101" t="s">
        <v>296</v>
      </c>
      <c r="G52" s="104">
        <v>27.7</v>
      </c>
      <c r="H52" s="101" t="s">
        <v>296</v>
      </c>
      <c r="I52" s="104">
        <v>36</v>
      </c>
      <c r="J52" s="101" t="s">
        <v>296</v>
      </c>
      <c r="K52" s="86"/>
    </row>
    <row r="53" spans="2:11" ht="9" customHeight="1">
      <c r="B53" s="89" t="s">
        <v>147</v>
      </c>
      <c r="C53" s="105">
        <v>57.6</v>
      </c>
      <c r="D53" s="102" t="s">
        <v>296</v>
      </c>
      <c r="E53" s="105">
        <v>74.1</v>
      </c>
      <c r="F53" s="102" t="s">
        <v>296</v>
      </c>
      <c r="G53" s="105">
        <v>42.5</v>
      </c>
      <c r="H53" s="102" t="s">
        <v>296</v>
      </c>
      <c r="I53" s="105">
        <v>57.6</v>
      </c>
      <c r="J53" s="102" t="s">
        <v>296</v>
      </c>
      <c r="K53" s="86"/>
    </row>
    <row r="54" spans="2:11" ht="9" customHeight="1">
      <c r="B54" s="87" t="s">
        <v>148</v>
      </c>
      <c r="C54" s="103">
        <v>35</v>
      </c>
      <c r="D54" s="100" t="s">
        <v>306</v>
      </c>
      <c r="E54" s="103">
        <v>35</v>
      </c>
      <c r="F54" s="100" t="s">
        <v>306</v>
      </c>
      <c r="G54" s="103">
        <v>34</v>
      </c>
      <c r="H54" s="100" t="s">
        <v>306</v>
      </c>
      <c r="I54" s="103">
        <v>35</v>
      </c>
      <c r="J54" s="100" t="s">
        <v>306</v>
      </c>
      <c r="K54" s="86"/>
    </row>
    <row r="55" spans="2:11" ht="9" customHeight="1">
      <c r="B55" s="88" t="s">
        <v>149</v>
      </c>
      <c r="C55" s="104">
        <v>26</v>
      </c>
      <c r="D55" s="101" t="s">
        <v>286</v>
      </c>
      <c r="E55" s="104">
        <v>26</v>
      </c>
      <c r="F55" s="101" t="s">
        <v>286</v>
      </c>
      <c r="G55" s="104">
        <v>26</v>
      </c>
      <c r="H55" s="101" t="s">
        <v>286</v>
      </c>
      <c r="I55" s="104">
        <v>26</v>
      </c>
      <c r="J55" s="101" t="s">
        <v>286</v>
      </c>
      <c r="K55" s="86"/>
    </row>
    <row r="56" spans="2:11" ht="9" customHeight="1">
      <c r="B56" s="89" t="s">
        <v>150</v>
      </c>
      <c r="C56" s="105">
        <v>30</v>
      </c>
      <c r="D56" s="102" t="s">
        <v>320</v>
      </c>
      <c r="E56" s="105">
        <v>30</v>
      </c>
      <c r="F56" s="102" t="s">
        <v>320</v>
      </c>
      <c r="G56" s="105">
        <v>20</v>
      </c>
      <c r="H56" s="102" t="s">
        <v>321</v>
      </c>
      <c r="I56" s="105">
        <v>16</v>
      </c>
      <c r="J56" s="102" t="s">
        <v>320</v>
      </c>
      <c r="K56" s="86"/>
    </row>
    <row r="57" spans="2:11" ht="9" customHeight="1">
      <c r="B57" s="87" t="s">
        <v>151</v>
      </c>
      <c r="C57" s="103">
        <v>26</v>
      </c>
      <c r="D57" s="100" t="s">
        <v>306</v>
      </c>
      <c r="E57" s="103">
        <v>27</v>
      </c>
      <c r="F57" s="100" t="s">
        <v>306</v>
      </c>
      <c r="G57" s="103">
        <v>22</v>
      </c>
      <c r="H57" s="100" t="s">
        <v>306</v>
      </c>
      <c r="I57" s="103">
        <v>26</v>
      </c>
      <c r="J57" s="100" t="s">
        <v>306</v>
      </c>
      <c r="K57" s="86"/>
    </row>
    <row r="58" spans="2:11" ht="9" customHeight="1">
      <c r="B58" s="88" t="s">
        <v>152</v>
      </c>
      <c r="C58" s="104">
        <v>20</v>
      </c>
      <c r="D58" s="101" t="s">
        <v>322</v>
      </c>
      <c r="E58" s="104">
        <v>20</v>
      </c>
      <c r="F58" s="101" t="s">
        <v>322</v>
      </c>
      <c r="G58" s="104">
        <v>15</v>
      </c>
      <c r="H58" s="101" t="s">
        <v>323</v>
      </c>
      <c r="I58" s="104">
        <v>20</v>
      </c>
      <c r="J58" s="101" t="s">
        <v>322</v>
      </c>
      <c r="K58" s="86"/>
    </row>
    <row r="59" spans="2:11" ht="9" customHeight="1">
      <c r="B59" s="89" t="s">
        <v>153</v>
      </c>
      <c r="C59" s="105">
        <v>0.32</v>
      </c>
      <c r="D59" s="102" t="s">
        <v>296</v>
      </c>
      <c r="E59" s="105">
        <v>0.32</v>
      </c>
      <c r="F59" s="102" t="s">
        <v>296</v>
      </c>
      <c r="G59" s="105">
        <v>24.5</v>
      </c>
      <c r="H59" s="102" t="s">
        <v>324</v>
      </c>
      <c r="I59" s="105">
        <v>29.4</v>
      </c>
      <c r="J59" s="102" t="s">
        <v>298</v>
      </c>
      <c r="K59" s="86"/>
    </row>
    <row r="60" spans="2:11" ht="9" customHeight="1">
      <c r="B60" s="87" t="s">
        <v>154</v>
      </c>
      <c r="C60" s="103">
        <v>30.46</v>
      </c>
      <c r="D60" s="100" t="s">
        <v>325</v>
      </c>
      <c r="E60" s="103">
        <v>31</v>
      </c>
      <c r="F60" s="100" t="s">
        <v>326</v>
      </c>
      <c r="G60" s="103">
        <v>0</v>
      </c>
      <c r="H60" s="100" t="s">
        <v>280</v>
      </c>
      <c r="I60" s="103">
        <v>0</v>
      </c>
      <c r="J60" s="100" t="s">
        <v>280</v>
      </c>
      <c r="K60" s="86"/>
    </row>
    <row r="61" spans="2:11" ht="9" customHeight="1">
      <c r="B61" s="88" t="s">
        <v>155</v>
      </c>
      <c r="C61" s="104">
        <v>26.2</v>
      </c>
      <c r="D61" s="101" t="s">
        <v>286</v>
      </c>
      <c r="E61" s="104">
        <v>27</v>
      </c>
      <c r="F61" s="101" t="s">
        <v>286</v>
      </c>
      <c r="G61" s="104">
        <v>26.2</v>
      </c>
      <c r="H61" s="101" t="s">
        <v>286</v>
      </c>
      <c r="I61" s="104">
        <v>26.2</v>
      </c>
      <c r="J61" s="101" t="s">
        <v>286</v>
      </c>
      <c r="K61" s="86"/>
    </row>
    <row r="62" spans="2:11" ht="9" customHeight="1">
      <c r="B62" s="89" t="s">
        <v>156</v>
      </c>
      <c r="C62" s="105">
        <v>49.4</v>
      </c>
      <c r="D62" s="102" t="s">
        <v>327</v>
      </c>
      <c r="E62" s="105">
        <v>49.4</v>
      </c>
      <c r="F62" s="102" t="s">
        <v>327</v>
      </c>
      <c r="G62" s="105">
        <v>49.4</v>
      </c>
      <c r="H62" s="102" t="s">
        <v>327</v>
      </c>
      <c r="I62" s="105">
        <v>49.4</v>
      </c>
      <c r="J62" s="102" t="s">
        <v>327</v>
      </c>
      <c r="K62" s="86"/>
    </row>
    <row r="63" spans="2:11" ht="9" customHeight="1">
      <c r="B63" s="87" t="s">
        <v>157</v>
      </c>
      <c r="C63" s="104">
        <v>35.7</v>
      </c>
      <c r="D63" s="101" t="s">
        <v>296</v>
      </c>
      <c r="E63" s="104">
        <v>35.7</v>
      </c>
      <c r="F63" s="101" t="s">
        <v>296</v>
      </c>
      <c r="G63" s="104">
        <v>18.5</v>
      </c>
      <c r="H63" s="101" t="s">
        <v>296</v>
      </c>
      <c r="I63" s="104">
        <v>35.7</v>
      </c>
      <c r="J63" s="101" t="s">
        <v>296</v>
      </c>
      <c r="K63" s="86"/>
    </row>
    <row r="64" spans="2:11" ht="9" customHeight="1">
      <c r="B64" s="88" t="s">
        <v>158</v>
      </c>
      <c r="C64" s="104">
        <v>30.9</v>
      </c>
      <c r="D64" s="101" t="s">
        <v>328</v>
      </c>
      <c r="E64" s="104">
        <v>30.9</v>
      </c>
      <c r="F64" s="101" t="s">
        <v>328</v>
      </c>
      <c r="G64" s="104">
        <v>22.6</v>
      </c>
      <c r="H64" s="101" t="s">
        <v>328</v>
      </c>
      <c r="I64" s="104">
        <v>30.9</v>
      </c>
      <c r="J64" s="101" t="s">
        <v>328</v>
      </c>
      <c r="K64" s="86"/>
    </row>
    <row r="65" spans="2:11" ht="9" customHeight="1">
      <c r="B65" s="89" t="s">
        <v>159</v>
      </c>
      <c r="C65" s="105">
        <v>24</v>
      </c>
      <c r="D65" s="102" t="s">
        <v>326</v>
      </c>
      <c r="E65" s="105">
        <v>24</v>
      </c>
      <c r="F65" s="102" t="s">
        <v>326</v>
      </c>
      <c r="G65" s="105">
        <v>24</v>
      </c>
      <c r="H65" s="102" t="s">
        <v>326</v>
      </c>
      <c r="I65" s="105">
        <v>24</v>
      </c>
      <c r="J65" s="102" t="s">
        <v>326</v>
      </c>
      <c r="K65" s="86"/>
    </row>
    <row r="66" spans="2:11" ht="9" customHeight="1">
      <c r="B66" s="146" t="s">
        <v>161</v>
      </c>
      <c r="C66" s="147">
        <v>16</v>
      </c>
      <c r="D66" s="147" t="s">
        <v>329</v>
      </c>
      <c r="E66" s="147">
        <v>4</v>
      </c>
      <c r="F66" s="147" t="s">
        <v>330</v>
      </c>
      <c r="G66" s="147">
        <v>0</v>
      </c>
      <c r="H66" s="147" t="s">
        <v>280</v>
      </c>
      <c r="I66" s="147">
        <v>0</v>
      </c>
      <c r="J66" s="147" t="s">
        <v>280</v>
      </c>
      <c r="K66" s="86"/>
    </row>
    <row r="67" spans="2:11" ht="9" customHeight="1">
      <c r="B67" s="132" t="s">
        <v>331</v>
      </c>
      <c r="C67" s="149">
        <v>27.721</v>
      </c>
      <c r="D67" s="149" t="s">
        <v>280</v>
      </c>
      <c r="E67" s="149">
        <v>29.162</v>
      </c>
      <c r="F67" s="149" t="s">
        <v>280</v>
      </c>
      <c r="G67" s="149">
        <v>22.453</v>
      </c>
      <c r="H67" s="149" t="s">
        <v>280</v>
      </c>
      <c r="I67" s="149">
        <v>27.897</v>
      </c>
      <c r="J67" s="149" t="s">
        <v>280</v>
      </c>
      <c r="K67" s="86"/>
    </row>
    <row r="68" spans="2:11" ht="9" customHeight="1">
      <c r="B68" s="131" t="s">
        <v>332</v>
      </c>
      <c r="C68" s="150"/>
      <c r="D68" s="150"/>
      <c r="E68" s="150"/>
      <c r="F68" s="150"/>
      <c r="G68" s="150"/>
      <c r="H68" s="150"/>
      <c r="I68" s="150"/>
      <c r="J68" s="150"/>
      <c r="K68" s="86"/>
    </row>
    <row r="69" spans="2:10" ht="9" customHeight="1">
      <c r="B69" s="148" t="s">
        <v>333</v>
      </c>
      <c r="C69" s="120">
        <v>18.4</v>
      </c>
      <c r="D69" s="120" t="s">
        <v>334</v>
      </c>
      <c r="E69" s="120">
        <v>24.4</v>
      </c>
      <c r="F69" s="120" t="s">
        <v>334</v>
      </c>
      <c r="G69" s="120">
        <v>13.6</v>
      </c>
      <c r="H69" s="120" t="s">
        <v>334</v>
      </c>
      <c r="I69" s="120">
        <v>18.4</v>
      </c>
      <c r="J69" s="120" t="s">
        <v>335</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57421875" style="0" customWidth="1"/>
    <col min="2" max="2" width="9.140625" style="107" hidden="1" customWidth="1"/>
    <col min="4" max="4" width="9.140625" style="0" hidden="1" customWidth="1"/>
    <col min="5" max="5" width="68.57421875" style="0" customWidth="1"/>
    <col min="6" max="7" width="4.57421875" style="0" customWidth="1"/>
    <col min="8" max="8" width="0" style="0" hidden="1" customWidth="1"/>
    <col min="10" max="10" width="0" style="0" hidden="1" customWidth="1"/>
    <col min="11" max="11" width="68.57421875" style="0" customWidth="1"/>
    <col min="12" max="13" width="4.57421875" style="0" customWidth="1"/>
    <col min="14" max="14" width="0" style="0" hidden="1" customWidth="1"/>
    <col min="16" max="16" width="0" style="0" hidden="1" customWidth="1"/>
    <col min="17" max="17" width="68.57421875" style="0" customWidth="1"/>
    <col min="18" max="19" width="4.57421875" style="0" customWidth="1"/>
    <col min="20" max="20" width="0" style="0" hidden="1" customWidth="1"/>
    <col min="22" max="22" width="0" style="0" hidden="1" customWidth="1"/>
    <col min="23" max="23" width="68.57421875" style="0" customWidth="1"/>
    <col min="24" max="25" width="4.57421875" style="0" customWidth="1"/>
    <col min="26" max="26" width="0" style="0" hidden="1" customWidth="1"/>
    <col min="28" max="28" width="0" style="0" hidden="1" customWidth="1"/>
    <col min="29" max="29" width="68.57421875" style="0" customWidth="1"/>
    <col min="30" max="30" width="4.57421875" style="0" customWidth="1"/>
  </cols>
  <sheetData>
    <row r="2" spans="2:16" ht="12" hidden="1">
      <c r="B2" s="107" t="s">
        <v>0</v>
      </c>
      <c r="C2" t="s">
        <v>82</v>
      </c>
      <c r="D2" t="s">
        <v>8</v>
      </c>
      <c r="N2" t="s">
        <v>0</v>
      </c>
      <c r="O2" t="s">
        <v>82</v>
      </c>
      <c r="P2" t="s">
        <v>8</v>
      </c>
    </row>
    <row r="3" spans="2:27" ht="12" hidden="1">
      <c r="B3" s="108" t="s">
        <v>336</v>
      </c>
      <c r="C3" s="23"/>
      <c r="H3" s="23"/>
      <c r="I3" s="23"/>
      <c r="N3" s="23" t="s">
        <v>336</v>
      </c>
      <c r="O3" s="23"/>
      <c r="T3" s="23"/>
      <c r="U3" s="23"/>
      <c r="Z3" s="23"/>
      <c r="AA3" s="23"/>
    </row>
    <row r="4" spans="9:30" ht="12">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337</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
      <c r="I6" s="114"/>
      <c r="J6" s="114"/>
      <c r="K6" s="114"/>
      <c r="L6" s="114"/>
      <c r="M6" s="114"/>
      <c r="N6" s="114"/>
      <c r="O6" s="114"/>
      <c r="P6" s="114"/>
      <c r="Q6" s="114"/>
      <c r="R6" s="114"/>
      <c r="S6" s="114"/>
      <c r="T6" s="114"/>
      <c r="U6" s="114"/>
      <c r="V6" s="114"/>
      <c r="W6" s="114"/>
      <c r="X6" s="114"/>
      <c r="Y6" s="114"/>
      <c r="Z6" s="114"/>
      <c r="AA6" s="114"/>
      <c r="AB6" s="114"/>
      <c r="AC6" s="114"/>
      <c r="AD6" s="114"/>
    </row>
    <row r="7" spans="3:30" ht="12">
      <c r="C7" s="11"/>
      <c r="D7" s="11"/>
      <c r="E7" s="92" t="s">
        <v>263</v>
      </c>
      <c r="I7" s="10"/>
      <c r="J7" s="10"/>
      <c r="K7" s="191"/>
      <c r="L7" s="114"/>
      <c r="M7" s="114"/>
      <c r="N7" s="114"/>
      <c r="O7" s="10"/>
      <c r="P7" s="10"/>
      <c r="Q7" s="191"/>
      <c r="R7" s="114"/>
      <c r="S7" s="114"/>
      <c r="T7" s="114"/>
      <c r="U7" s="10"/>
      <c r="V7" s="10"/>
      <c r="W7" s="191"/>
      <c r="X7" s="114"/>
      <c r="Y7" s="114"/>
      <c r="Z7" s="114"/>
      <c r="AA7" s="10"/>
      <c r="AB7" s="10"/>
      <c r="AC7" s="191"/>
      <c r="AD7" s="114"/>
    </row>
    <row r="8" spans="3:30" ht="12">
      <c r="C8" s="93" t="s">
        <v>338</v>
      </c>
      <c r="D8" s="93"/>
      <c r="E8" s="92" t="s">
        <v>339</v>
      </c>
      <c r="I8" s="192"/>
      <c r="J8" s="192"/>
      <c r="K8" s="191"/>
      <c r="L8" s="114"/>
      <c r="M8" s="114"/>
      <c r="N8" s="114"/>
      <c r="O8" s="192"/>
      <c r="P8" s="192"/>
      <c r="Q8" s="191"/>
      <c r="R8" s="114"/>
      <c r="S8" s="114"/>
      <c r="T8" s="114"/>
      <c r="U8" s="192"/>
      <c r="V8" s="192"/>
      <c r="W8" s="191"/>
      <c r="X8" s="114"/>
      <c r="Y8" s="114"/>
      <c r="Z8" s="114"/>
      <c r="AA8" s="192"/>
      <c r="AB8" s="192"/>
      <c r="AC8" s="191"/>
      <c r="AD8" s="114"/>
    </row>
    <row r="9" spans="3:30" ht="12">
      <c r="C9" s="93">
        <f>CONCATENATE(MF121TP1!C3)</f>
      </c>
      <c r="D9" s="93"/>
      <c r="E9" s="95" t="str">
        <f>CONCATENATE(MF121TP1!D3," Reporting Period")</f>
        <v>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
      <c r="B10" s="107" t="s">
        <v>340</v>
      </c>
      <c r="C10" s="106" t="s">
        <v>99</v>
      </c>
      <c r="D10" s="110" t="s">
        <v>341</v>
      </c>
      <c r="E10" s="110" t="s">
        <v>342</v>
      </c>
      <c r="H10" s="107" t="s">
        <v>340</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65</v>
      </c>
      <c r="C11" s="109" t="s">
        <v>109</v>
      </c>
      <c r="D11" s="109" t="s">
        <v>343</v>
      </c>
      <c r="E11" s="109" t="s">
        <v>344</v>
      </c>
      <c r="G11" s="23"/>
      <c r="H11" s="108" t="s">
        <v>65</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83</v>
      </c>
      <c r="C12" s="109"/>
      <c r="D12" s="109" t="s">
        <v>343</v>
      </c>
      <c r="E12" s="109" t="s">
        <v>345</v>
      </c>
      <c r="H12" s="108" t="s">
        <v>83</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166</v>
      </c>
      <c r="C13" s="109" t="s">
        <v>111</v>
      </c>
      <c r="D13" s="109" t="s">
        <v>346</v>
      </c>
      <c r="E13" s="109" t="s">
        <v>347</v>
      </c>
      <c r="H13" s="108" t="s">
        <v>166</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348</v>
      </c>
      <c r="B14" s="108" t="s">
        <v>180</v>
      </c>
      <c r="C14" s="109"/>
      <c r="D14" s="109" t="s">
        <v>346</v>
      </c>
      <c r="E14" s="109" t="s">
        <v>349</v>
      </c>
      <c r="G14" s="23" t="s">
        <v>348</v>
      </c>
      <c r="H14" s="108" t="s">
        <v>180</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193</v>
      </c>
      <c r="C15" s="109" t="s">
        <v>112</v>
      </c>
      <c r="D15" s="109" t="s">
        <v>343</v>
      </c>
      <c r="E15" s="109" t="s">
        <v>350</v>
      </c>
      <c r="H15" s="108" t="s">
        <v>193</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208</v>
      </c>
      <c r="C16" s="109"/>
      <c r="D16" s="109" t="s">
        <v>343</v>
      </c>
      <c r="E16" s="109" t="s">
        <v>351</v>
      </c>
      <c r="H16" s="108" t="s">
        <v>208</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238</v>
      </c>
      <c r="C17" s="109" t="s">
        <v>113</v>
      </c>
      <c r="D17" s="109" t="s">
        <v>343</v>
      </c>
      <c r="E17" s="109" t="s">
        <v>352</v>
      </c>
      <c r="H17" s="108" t="s">
        <v>238</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261</v>
      </c>
      <c r="C18" s="109" t="s">
        <v>114</v>
      </c>
      <c r="D18" s="109" t="s">
        <v>343</v>
      </c>
      <c r="E18" s="109" t="s">
        <v>353</v>
      </c>
      <c r="H18" s="108" t="s">
        <v>261</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336</v>
      </c>
      <c r="C19" s="109" t="s">
        <v>115</v>
      </c>
      <c r="D19" s="109" t="s">
        <v>343</v>
      </c>
      <c r="E19" s="109" t="s">
        <v>354</v>
      </c>
      <c r="H19" s="108" t="s">
        <v>336</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355</v>
      </c>
      <c r="C20" s="109" t="s">
        <v>116</v>
      </c>
      <c r="D20" s="109" t="s">
        <v>356</v>
      </c>
      <c r="E20" s="109" t="s">
        <v>357</v>
      </c>
      <c r="H20" s="108" t="s">
        <v>355</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358</v>
      </c>
      <c r="C21" s="109"/>
      <c r="D21" s="109" t="s">
        <v>356</v>
      </c>
      <c r="E21" s="109" t="s">
        <v>359</v>
      </c>
      <c r="H21" s="108" t="s">
        <v>358</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360</v>
      </c>
      <c r="C22" s="109" t="s">
        <v>118</v>
      </c>
      <c r="D22" s="109" t="s">
        <v>343</v>
      </c>
      <c r="E22" s="109" t="s">
        <v>361</v>
      </c>
      <c r="H22" s="108" t="s">
        <v>360</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362</v>
      </c>
      <c r="C23" s="109"/>
      <c r="D23" s="109" t="s">
        <v>343</v>
      </c>
      <c r="E23" s="109" t="s">
        <v>363</v>
      </c>
      <c r="H23" s="108" t="s">
        <v>362</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364</v>
      </c>
      <c r="C24" s="109"/>
      <c r="D24" s="109" t="s">
        <v>343</v>
      </c>
      <c r="E24" s="109" t="s">
        <v>365</v>
      </c>
      <c r="H24" s="108" t="s">
        <v>364</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366</v>
      </c>
      <c r="C25" s="109"/>
      <c r="D25" s="109" t="s">
        <v>343</v>
      </c>
      <c r="E25" s="109" t="s">
        <v>367</v>
      </c>
      <c r="H25" s="108" t="s">
        <v>366</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368</v>
      </c>
      <c r="C26" s="109" t="s">
        <v>120</v>
      </c>
      <c r="D26" s="109" t="s">
        <v>343</v>
      </c>
      <c r="E26" s="109" t="s">
        <v>369</v>
      </c>
      <c r="H26" s="108" t="s">
        <v>368</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370</v>
      </c>
      <c r="C27" s="109"/>
      <c r="D27" s="109" t="s">
        <v>343</v>
      </c>
      <c r="E27" s="109" t="s">
        <v>371</v>
      </c>
      <c r="H27" s="108" t="s">
        <v>370</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372</v>
      </c>
      <c r="C28" s="109" t="s">
        <v>121</v>
      </c>
      <c r="D28" s="109" t="s">
        <v>343</v>
      </c>
      <c r="E28" s="109" t="s">
        <v>373</v>
      </c>
      <c r="H28" s="108" t="s">
        <v>372</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374</v>
      </c>
      <c r="C29" s="109" t="s">
        <v>122</v>
      </c>
      <c r="D29" s="109" t="s">
        <v>343</v>
      </c>
      <c r="E29" s="109" t="s">
        <v>375</v>
      </c>
      <c r="H29" s="108" t="s">
        <v>374</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376</v>
      </c>
      <c r="C30" s="109" t="s">
        <v>123</v>
      </c>
      <c r="D30" s="109" t="s">
        <v>343</v>
      </c>
      <c r="E30" s="109" t="s">
        <v>377</v>
      </c>
      <c r="H30" s="108" t="s">
        <v>376</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378</v>
      </c>
      <c r="C31" s="109" t="s">
        <v>124</v>
      </c>
      <c r="D31" s="109" t="s">
        <v>343</v>
      </c>
      <c r="E31" s="109" t="s">
        <v>379</v>
      </c>
      <c r="H31" s="108" t="s">
        <v>378</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380</v>
      </c>
      <c r="C32" s="109"/>
      <c r="D32" s="109" t="s">
        <v>343</v>
      </c>
      <c r="E32" s="109" t="s">
        <v>381</v>
      </c>
      <c r="H32" s="108" t="s">
        <v>380</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382</v>
      </c>
      <c r="C33" s="109" t="s">
        <v>125</v>
      </c>
      <c r="D33" s="109" t="s">
        <v>343</v>
      </c>
      <c r="E33" s="109" t="s">
        <v>383</v>
      </c>
      <c r="H33" s="108" t="s">
        <v>382</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384</v>
      </c>
      <c r="C34" s="109" t="s">
        <v>126</v>
      </c>
      <c r="D34" s="109" t="s">
        <v>343</v>
      </c>
      <c r="E34" s="109" t="s">
        <v>385</v>
      </c>
      <c r="H34" s="108" t="s">
        <v>384</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386</v>
      </c>
      <c r="C35" s="109"/>
      <c r="D35" s="109" t="s">
        <v>343</v>
      </c>
      <c r="E35" s="109" t="s">
        <v>387</v>
      </c>
      <c r="H35" s="108" t="s">
        <v>386</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388</v>
      </c>
      <c r="C36" s="109" t="s">
        <v>128</v>
      </c>
      <c r="D36" s="109" t="s">
        <v>343</v>
      </c>
      <c r="E36" s="109" t="s">
        <v>389</v>
      </c>
      <c r="H36" s="108" t="s">
        <v>388</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390</v>
      </c>
      <c r="C37" s="109" t="s">
        <v>132</v>
      </c>
      <c r="D37" s="109" t="s">
        <v>343</v>
      </c>
      <c r="E37" s="109" t="s">
        <v>391</v>
      </c>
      <c r="H37" s="108" t="s">
        <v>390</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392</v>
      </c>
      <c r="C38" s="109" t="s">
        <v>133</v>
      </c>
      <c r="D38" s="109" t="s">
        <v>343</v>
      </c>
      <c r="E38" s="109" t="s">
        <v>393</v>
      </c>
      <c r="H38" s="108" t="s">
        <v>392</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394</v>
      </c>
      <c r="C39" s="109" t="s">
        <v>134</v>
      </c>
      <c r="D39" s="109" t="s">
        <v>343</v>
      </c>
      <c r="E39" s="109" t="s">
        <v>395</v>
      </c>
      <c r="G39" s="23"/>
      <c r="H39" s="108" t="s">
        <v>394</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396</v>
      </c>
      <c r="C40" s="109" t="s">
        <v>135</v>
      </c>
      <c r="D40" s="109" t="s">
        <v>343</v>
      </c>
      <c r="E40" s="109" t="s">
        <v>397</v>
      </c>
      <c r="H40" s="108" t="s">
        <v>396</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398</v>
      </c>
      <c r="C41" s="109"/>
      <c r="D41" s="109" t="s">
        <v>343</v>
      </c>
      <c r="E41" s="109" t="s">
        <v>399</v>
      </c>
      <c r="H41" s="108" t="s">
        <v>398</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400</v>
      </c>
      <c r="C42" s="109" t="s">
        <v>136</v>
      </c>
      <c r="D42" s="109" t="s">
        <v>343</v>
      </c>
      <c r="E42" s="109" t="s">
        <v>401</v>
      </c>
      <c r="H42" s="108" t="s">
        <v>400</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402</v>
      </c>
      <c r="C43" s="109"/>
      <c r="D43" s="109" t="s">
        <v>343</v>
      </c>
      <c r="E43" s="109" t="s">
        <v>403</v>
      </c>
      <c r="H43" s="108" t="s">
        <v>402</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404</v>
      </c>
      <c r="C44" s="109"/>
      <c r="D44" s="109" t="s">
        <v>343</v>
      </c>
      <c r="E44" s="109" t="s">
        <v>405</v>
      </c>
      <c r="H44" s="108" t="s">
        <v>404</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406</v>
      </c>
      <c r="C45" s="111" t="s">
        <v>138</v>
      </c>
      <c r="D45" s="111" t="s">
        <v>343</v>
      </c>
      <c r="E45" s="111" t="s">
        <v>407</v>
      </c>
      <c r="F45" s="116"/>
      <c r="G45" s="114"/>
      <c r="H45" s="115" t="s">
        <v>406</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408</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409</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410</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263</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338</v>
      </c>
      <c r="D56" s="93"/>
      <c r="E56" s="92" t="s">
        <v>339</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f>CONCATENATE(MF121TP1!C3)</f>
      </c>
      <c r="D57" s="93"/>
      <c r="E57" s="95" t="str">
        <f>CONCATENATE(MF121TP1!D3," Reporting Period")</f>
        <v>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340</v>
      </c>
      <c r="C58" s="106" t="s">
        <v>99</v>
      </c>
      <c r="D58" s="110" t="s">
        <v>341</v>
      </c>
      <c r="E58" s="110" t="s">
        <v>342</v>
      </c>
      <c r="H58" s="107" t="s">
        <v>340</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411</v>
      </c>
      <c r="C59" s="109"/>
      <c r="D59" s="109" t="s">
        <v>343</v>
      </c>
      <c r="E59" s="109" t="s">
        <v>412</v>
      </c>
      <c r="G59" s="23"/>
      <c r="H59" s="108" t="s">
        <v>411</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413</v>
      </c>
      <c r="C60" s="109" t="s">
        <v>139</v>
      </c>
      <c r="D60" s="109" t="s">
        <v>343</v>
      </c>
      <c r="E60" s="109" t="s">
        <v>414</v>
      </c>
      <c r="H60" s="108" t="s">
        <v>413</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415</v>
      </c>
      <c r="C61" s="109"/>
      <c r="D61" s="109" t="s">
        <v>343</v>
      </c>
      <c r="E61" s="109" t="s">
        <v>416</v>
      </c>
      <c r="H61" s="108" t="s">
        <v>415</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348</v>
      </c>
      <c r="B62" s="108" t="s">
        <v>417</v>
      </c>
      <c r="C62" s="109" t="s">
        <v>140</v>
      </c>
      <c r="D62" s="109" t="s">
        <v>343</v>
      </c>
      <c r="E62" s="109" t="s">
        <v>418</v>
      </c>
      <c r="G62" s="23" t="s">
        <v>348</v>
      </c>
      <c r="H62" s="108" t="s">
        <v>417</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419</v>
      </c>
      <c r="C63" s="109"/>
      <c r="D63" s="109" t="s">
        <v>343</v>
      </c>
      <c r="E63" s="109" t="s">
        <v>420</v>
      </c>
      <c r="H63" s="108" t="s">
        <v>419</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421</v>
      </c>
      <c r="C64" s="109" t="s">
        <v>141</v>
      </c>
      <c r="D64" s="109" t="s">
        <v>343</v>
      </c>
      <c r="E64" s="109" t="s">
        <v>422</v>
      </c>
      <c r="H64" s="108" t="s">
        <v>421</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423</v>
      </c>
      <c r="C65" s="109"/>
      <c r="D65" s="109" t="s">
        <v>343</v>
      </c>
      <c r="E65" s="109" t="s">
        <v>424</v>
      </c>
      <c r="H65" s="108" t="s">
        <v>423</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2">
      <c r="B66" s="108" t="s">
        <v>425</v>
      </c>
      <c r="C66" s="109" t="s">
        <v>142</v>
      </c>
      <c r="D66" s="109" t="s">
        <v>343</v>
      </c>
      <c r="E66" s="109" t="s">
        <v>426</v>
      </c>
      <c r="H66" s="108" t="s">
        <v>425</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2">
      <c r="B67" s="108" t="s">
        <v>241</v>
      </c>
      <c r="C67" s="109" t="s">
        <v>143</v>
      </c>
      <c r="D67" s="109" t="s">
        <v>343</v>
      </c>
      <c r="E67" s="109" t="s">
        <v>427</v>
      </c>
      <c r="H67" s="108" t="s">
        <v>241</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2">
      <c r="B68" s="108" t="s">
        <v>66</v>
      </c>
      <c r="C68" s="109"/>
      <c r="D68" s="109" t="s">
        <v>343</v>
      </c>
      <c r="E68" s="109" t="s">
        <v>428</v>
      </c>
      <c r="H68" s="108" t="s">
        <v>66</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2">
      <c r="B69" s="108" t="s">
        <v>240</v>
      </c>
      <c r="C69" s="109"/>
      <c r="D69" s="109" t="s">
        <v>343</v>
      </c>
      <c r="E69" s="109" t="s">
        <v>429</v>
      </c>
      <c r="H69" s="108" t="s">
        <v>240</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2">
      <c r="B70" s="108" t="s">
        <v>181</v>
      </c>
      <c r="C70" s="109" t="s">
        <v>145</v>
      </c>
      <c r="D70" s="109" t="s">
        <v>343</v>
      </c>
      <c r="E70" s="109" t="s">
        <v>430</v>
      </c>
      <c r="H70" s="108" t="s">
        <v>181</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2">
      <c r="B71" s="108" t="s">
        <v>431</v>
      </c>
      <c r="C71" s="109"/>
      <c r="D71" s="109" t="s">
        <v>343</v>
      </c>
      <c r="E71" s="109" t="s">
        <v>432</v>
      </c>
      <c r="H71" s="108" t="s">
        <v>431</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2">
      <c r="B72" s="108" t="s">
        <v>433</v>
      </c>
      <c r="C72" s="109"/>
      <c r="D72" s="109" t="s">
        <v>343</v>
      </c>
      <c r="E72" s="109" t="s">
        <v>434</v>
      </c>
      <c r="H72" s="108" t="s">
        <v>433</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2">
      <c r="B73" s="108" t="s">
        <v>239</v>
      </c>
      <c r="C73" s="109" t="s">
        <v>146</v>
      </c>
      <c r="D73" s="109" t="s">
        <v>343</v>
      </c>
      <c r="E73" s="109" t="s">
        <v>435</v>
      </c>
      <c r="H73" s="108" t="s">
        <v>239</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2">
      <c r="B74" s="108" t="s">
        <v>167</v>
      </c>
      <c r="C74" s="109"/>
      <c r="D74" s="109" t="s">
        <v>343</v>
      </c>
      <c r="E74" s="109" t="s">
        <v>436</v>
      </c>
      <c r="H74" s="108" t="s">
        <v>167</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2">
      <c r="B75" s="108" t="s">
        <v>84</v>
      </c>
      <c r="C75" s="109" t="s">
        <v>147</v>
      </c>
      <c r="D75" s="109" t="s">
        <v>343</v>
      </c>
      <c r="E75" s="109" t="s">
        <v>437</v>
      </c>
      <c r="H75" s="108" t="s">
        <v>84</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2">
      <c r="B76" s="108" t="s">
        <v>438</v>
      </c>
      <c r="C76" s="109"/>
      <c r="D76" s="109" t="s">
        <v>343</v>
      </c>
      <c r="E76" s="109" t="s">
        <v>439</v>
      </c>
      <c r="H76" s="108" t="s">
        <v>438</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2">
      <c r="B77" s="108" t="s">
        <v>440</v>
      </c>
      <c r="C77" s="109" t="s">
        <v>148</v>
      </c>
      <c r="D77" s="109" t="s">
        <v>343</v>
      </c>
      <c r="E77" s="109" t="s">
        <v>441</v>
      </c>
      <c r="H77" s="108" t="s">
        <v>440</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2">
      <c r="B78" s="108" t="s">
        <v>442</v>
      </c>
      <c r="C78" s="109" t="s">
        <v>150</v>
      </c>
      <c r="D78" s="109" t="s">
        <v>343</v>
      </c>
      <c r="E78" s="109" t="s">
        <v>443</v>
      </c>
      <c r="H78" s="108" t="s">
        <v>442</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2">
      <c r="B79" s="108" t="s">
        <v>444</v>
      </c>
      <c r="C79" s="109" t="s">
        <v>152</v>
      </c>
      <c r="D79" s="109" t="s">
        <v>343</v>
      </c>
      <c r="E79" s="109" t="s">
        <v>353</v>
      </c>
      <c r="H79" s="108" t="s">
        <v>444</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2">
      <c r="B80" s="108" t="s">
        <v>445</v>
      </c>
      <c r="C80" s="109" t="s">
        <v>153</v>
      </c>
      <c r="D80" s="109" t="s">
        <v>343</v>
      </c>
      <c r="E80" s="109" t="s">
        <v>446</v>
      </c>
      <c r="H80" s="108" t="s">
        <v>445</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2">
      <c r="B81" s="108" t="s">
        <v>447</v>
      </c>
      <c r="C81" s="109" t="s">
        <v>154</v>
      </c>
      <c r="D81" s="109" t="s">
        <v>343</v>
      </c>
      <c r="E81" s="109" t="s">
        <v>448</v>
      </c>
      <c r="H81" s="108" t="s">
        <v>447</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2">
      <c r="B82" s="108" t="s">
        <v>449</v>
      </c>
      <c r="C82" s="109"/>
      <c r="D82" s="109" t="s">
        <v>343</v>
      </c>
      <c r="E82" s="109" t="s">
        <v>450</v>
      </c>
      <c r="H82" s="108" t="s">
        <v>449</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2">
      <c r="B83" s="108" t="s">
        <v>451</v>
      </c>
      <c r="C83" s="109" t="s">
        <v>155</v>
      </c>
      <c r="D83" s="109" t="s">
        <v>343</v>
      </c>
      <c r="E83" s="109" t="s">
        <v>452</v>
      </c>
      <c r="H83" s="108" t="s">
        <v>451</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2">
      <c r="B84" s="108" t="s">
        <v>453</v>
      </c>
      <c r="C84" s="109" t="s">
        <v>156</v>
      </c>
      <c r="D84" s="109" t="s">
        <v>343</v>
      </c>
      <c r="E84" s="109" t="s">
        <v>454</v>
      </c>
      <c r="H84" s="108" t="s">
        <v>453</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2">
      <c r="B85" s="108" t="s">
        <v>455</v>
      </c>
      <c r="C85" s="109" t="s">
        <v>157</v>
      </c>
      <c r="D85" s="109" t="s">
        <v>343</v>
      </c>
      <c r="E85" s="109" t="s">
        <v>456</v>
      </c>
      <c r="H85" s="108" t="s">
        <v>455</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2">
      <c r="B86" s="108" t="s">
        <v>457</v>
      </c>
      <c r="C86" s="109" t="s">
        <v>158</v>
      </c>
      <c r="D86" s="109" t="s">
        <v>343</v>
      </c>
      <c r="E86" s="109" t="s">
        <v>456</v>
      </c>
      <c r="H86" s="108" t="s">
        <v>457</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2">
      <c r="A87" s="23"/>
      <c r="B87" s="108" t="s">
        <v>458</v>
      </c>
      <c r="C87" s="109" t="s">
        <v>159</v>
      </c>
      <c r="D87" s="109" t="s">
        <v>343</v>
      </c>
      <c r="E87" s="109" t="s">
        <v>459</v>
      </c>
      <c r="G87" s="23"/>
      <c r="H87" s="108" t="s">
        <v>458</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
      <c r="B88" s="108" t="s">
        <v>460</v>
      </c>
      <c r="C88" s="109"/>
      <c r="D88" s="109"/>
      <c r="E88" s="109"/>
      <c r="H88" s="108" t="s">
        <v>460</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
      <c r="B89" s="108" t="s">
        <v>461</v>
      </c>
      <c r="C89" s="109"/>
      <c r="D89" s="109"/>
      <c r="E89" s="109"/>
      <c r="H89" s="108" t="s">
        <v>461</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
      <c r="B90" s="108" t="s">
        <v>462</v>
      </c>
      <c r="C90" s="109"/>
      <c r="D90" s="109"/>
      <c r="E90" s="109"/>
      <c r="H90" s="108" t="s">
        <v>462</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
      <c r="B91" s="108" t="s">
        <v>463</v>
      </c>
      <c r="C91" s="109"/>
      <c r="D91" s="109"/>
      <c r="E91" s="109"/>
      <c r="H91" s="108" t="s">
        <v>463</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
      <c r="B92" s="108" t="s">
        <v>464</v>
      </c>
      <c r="C92" s="109"/>
      <c r="D92" s="109"/>
      <c r="E92" s="109"/>
      <c r="H92" s="108" t="s">
        <v>464</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
      <c r="B93" s="108" t="s">
        <v>465</v>
      </c>
      <c r="C93" s="109"/>
      <c r="D93" s="109"/>
      <c r="E93" s="109"/>
      <c r="F93" s="116"/>
      <c r="G93" s="114"/>
      <c r="H93" s="108" t="s">
        <v>465</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466</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
      <c r="C99" s="10"/>
      <c r="D99" s="10"/>
      <c r="E99" s="191" t="s">
        <v>263</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
      <c r="C100" s="192" t="s">
        <v>338</v>
      </c>
      <c r="D100" s="192"/>
      <c r="E100" s="191" t="s">
        <v>339</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
      <c r="C101" s="98">
        <f>CONCATENATE(MF121TP1!C3)</f>
      </c>
      <c r="D101" s="98"/>
      <c r="E101" s="95" t="str">
        <f>CONCATENATE(MF121TP1!D47," Reporting Period")</f>
        <v>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
      <c r="B102" s="107" t="s">
        <v>340</v>
      </c>
      <c r="C102" s="106" t="s">
        <v>99</v>
      </c>
      <c r="D102" s="110" t="s">
        <v>341</v>
      </c>
      <c r="E102" s="110" t="s">
        <v>342</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
      <c r="B103" s="108" t="s">
        <v>467</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
      <c r="B104" s="108" t="s">
        <v>468</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
      <c r="B105" s="108" t="s">
        <v>469</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
      <c r="B106" s="108" t="s">
        <v>470</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
      <c r="B107" s="108" t="s">
        <v>471</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
      <c r="B108" s="108" t="s">
        <v>472</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
      <c r="B109" s="108" t="s">
        <v>473</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
      <c r="B110" s="108" t="s">
        <v>474</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
      <c r="B111" s="108" t="s">
        <v>475</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
      <c r="B112" s="108" t="s">
        <v>476</v>
      </c>
      <c r="C112" s="109"/>
      <c r="D112" s="109"/>
      <c r="E112" s="109"/>
    </row>
    <row r="113" spans="2:5" ht="12">
      <c r="B113" s="108" t="s">
        <v>477</v>
      </c>
      <c r="C113" s="109"/>
      <c r="D113" s="109"/>
      <c r="E113" s="109"/>
    </row>
    <row r="114" spans="2:5" ht="12">
      <c r="B114" s="108" t="s">
        <v>478</v>
      </c>
      <c r="C114" s="109"/>
      <c r="D114" s="109"/>
      <c r="E114" s="109"/>
    </row>
    <row r="115" spans="2:5" ht="12">
      <c r="B115" s="108" t="s">
        <v>479</v>
      </c>
      <c r="C115" s="109"/>
      <c r="D115" s="109"/>
      <c r="E115" s="109"/>
    </row>
    <row r="116" spans="2:5" ht="12">
      <c r="B116" s="108" t="s">
        <v>480</v>
      </c>
      <c r="C116" s="109"/>
      <c r="D116" s="109"/>
      <c r="E116" s="109"/>
    </row>
    <row r="117" spans="2:5" ht="12">
      <c r="B117" s="108" t="s">
        <v>481</v>
      </c>
      <c r="C117" s="109"/>
      <c r="D117" s="109"/>
      <c r="E117" s="109"/>
    </row>
    <row r="118" spans="2:5" ht="12">
      <c r="B118" s="108" t="s">
        <v>482</v>
      </c>
      <c r="C118" s="109"/>
      <c r="D118" s="109"/>
      <c r="E118" s="109"/>
    </row>
    <row r="119" spans="2:5" ht="12">
      <c r="B119" s="108" t="s">
        <v>483</v>
      </c>
      <c r="C119" s="109"/>
      <c r="D119" s="109"/>
      <c r="E119" s="109"/>
    </row>
    <row r="120" spans="2:5" ht="12">
      <c r="B120" s="108" t="s">
        <v>484</v>
      </c>
      <c r="C120" s="109"/>
      <c r="D120" s="109"/>
      <c r="E120" s="109"/>
    </row>
    <row r="121" spans="2:5" ht="12">
      <c r="B121" s="108" t="s">
        <v>485</v>
      </c>
      <c r="C121" s="109"/>
      <c r="D121" s="109"/>
      <c r="E121" s="109"/>
    </row>
    <row r="122" spans="2:5" ht="12">
      <c r="B122" s="108" t="s">
        <v>486</v>
      </c>
      <c r="C122" s="109"/>
      <c r="D122" s="109"/>
      <c r="E122" s="109"/>
    </row>
    <row r="123" spans="2:5" ht="12">
      <c r="B123" s="108" t="s">
        <v>487</v>
      </c>
      <c r="C123" s="109"/>
      <c r="D123" s="109"/>
      <c r="E123" s="109"/>
    </row>
    <row r="124" spans="2:5" ht="12">
      <c r="B124" s="108" t="s">
        <v>488</v>
      </c>
      <c r="C124" s="109"/>
      <c r="D124" s="109"/>
      <c r="E124" s="109"/>
    </row>
    <row r="125" spans="2:5" ht="12">
      <c r="B125" s="108" t="s">
        <v>489</v>
      </c>
      <c r="C125" s="109"/>
      <c r="D125" s="109"/>
      <c r="E125" s="109"/>
    </row>
    <row r="126" spans="2:5" ht="12">
      <c r="B126" s="108" t="s">
        <v>490</v>
      </c>
      <c r="C126" s="109"/>
      <c r="D126" s="109"/>
      <c r="E126" s="109"/>
    </row>
    <row r="127" spans="2:5" ht="12">
      <c r="B127" s="108" t="s">
        <v>491</v>
      </c>
      <c r="C127" s="109"/>
      <c r="D127" s="109"/>
      <c r="E127" s="109"/>
    </row>
    <row r="128" spans="2:5" ht="12">
      <c r="B128" s="108" t="s">
        <v>492</v>
      </c>
      <c r="C128" s="109"/>
      <c r="D128" s="109"/>
      <c r="E128" s="109"/>
    </row>
    <row r="129" spans="2:5" ht="12">
      <c r="B129" s="108" t="s">
        <v>493</v>
      </c>
      <c r="C129" s="109"/>
      <c r="D129" s="109"/>
      <c r="E129" s="109"/>
    </row>
    <row r="130" spans="2:5" ht="12">
      <c r="B130" s="108" t="s">
        <v>494</v>
      </c>
      <c r="C130" s="109"/>
      <c r="D130" s="109"/>
      <c r="E130" s="109"/>
    </row>
    <row r="131" spans="2:5" ht="12">
      <c r="B131" s="108" t="s">
        <v>495</v>
      </c>
      <c r="C131" s="109"/>
      <c r="D131" s="109"/>
      <c r="E131" s="109"/>
    </row>
    <row r="132" spans="2:5" ht="12">
      <c r="B132" s="108" t="s">
        <v>496</v>
      </c>
      <c r="C132" s="109"/>
      <c r="D132" s="109"/>
      <c r="E132" s="109"/>
    </row>
    <row r="133" spans="2:5" ht="12">
      <c r="B133" s="108" t="s">
        <v>497</v>
      </c>
      <c r="C133" s="109"/>
      <c r="D133" s="109"/>
      <c r="E133" s="109"/>
    </row>
    <row r="134" spans="2:5" ht="12">
      <c r="B134" s="108" t="s">
        <v>498</v>
      </c>
      <c r="C134" s="109"/>
      <c r="D134" s="109"/>
      <c r="E134" s="109"/>
    </row>
    <row r="135" spans="2:5" ht="12">
      <c r="B135" s="108" t="s">
        <v>499</v>
      </c>
      <c r="C135" s="109"/>
      <c r="D135" s="109"/>
      <c r="E135" s="109"/>
    </row>
    <row r="136" spans="2:5" ht="12">
      <c r="B136" s="108" t="s">
        <v>500</v>
      </c>
      <c r="C136" s="109"/>
      <c r="D136" s="109"/>
      <c r="E136" s="109"/>
    </row>
    <row r="137" spans="2:5" ht="12">
      <c r="B137" s="108" t="s">
        <v>501</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57421875" style="0" customWidth="1"/>
    <col min="2" max="2" width="9.140625" style="0" hidden="1" customWidth="1"/>
    <col min="3" max="3" width="9.57421875" style="0" customWidth="1"/>
    <col min="4" max="4" width="9.57421875" style="0" hidden="1" customWidth="1"/>
    <col min="5" max="5" width="5.57421875" style="0" customWidth="1"/>
    <col min="6" max="6" width="60.57421875" style="0" customWidth="1"/>
    <col min="7" max="8" width="4.57421875" style="0" customWidth="1"/>
    <col min="9" max="9" width="0" style="0" hidden="1" customWidth="1"/>
    <col min="11" max="11" width="0" style="0" hidden="1" customWidth="1"/>
    <col min="12" max="12" width="5.57421875" style="0" customWidth="1"/>
    <col min="13" max="13" width="60.57421875" style="0" customWidth="1"/>
    <col min="14" max="14" width="4.57421875" style="0" customWidth="1"/>
  </cols>
  <sheetData>
    <row r="2" spans="2:12" ht="12" hidden="1">
      <c r="B2" t="s">
        <v>0</v>
      </c>
      <c r="C2" t="s">
        <v>82</v>
      </c>
      <c r="E2" t="s">
        <v>8</v>
      </c>
      <c r="I2" t="s">
        <v>0</v>
      </c>
      <c r="J2" t="s">
        <v>82</v>
      </c>
      <c r="L2" t="s">
        <v>8</v>
      </c>
    </row>
    <row r="3" spans="2:11" ht="12" hidden="1">
      <c r="B3" s="23" t="s">
        <v>355</v>
      </c>
      <c r="C3" s="23"/>
      <c r="D3" s="23"/>
      <c r="I3" s="23" t="s">
        <v>355</v>
      </c>
      <c r="J3" s="23"/>
      <c r="K3" s="23"/>
    </row>
    <row r="4" spans="10:13" ht="12">
      <c r="J4" s="114"/>
      <c r="K4" s="114"/>
      <c r="L4" s="114"/>
      <c r="M4" s="114"/>
    </row>
    <row r="5" spans="3:13" ht="19.5">
      <c r="C5" s="19" t="s">
        <v>502</v>
      </c>
      <c r="D5" s="19"/>
      <c r="E5" s="6"/>
      <c r="F5" s="2"/>
      <c r="J5" s="188"/>
      <c r="K5" s="188"/>
      <c r="L5" s="189"/>
      <c r="M5" s="190"/>
    </row>
    <row r="6" spans="10:13" ht="12">
      <c r="J6" s="114"/>
      <c r="K6" s="114"/>
      <c r="L6" s="114"/>
      <c r="M6" s="114"/>
    </row>
    <row r="7" spans="3:13" ht="12">
      <c r="C7" s="11"/>
      <c r="D7" s="11"/>
      <c r="E7" s="11"/>
      <c r="F7" s="92" t="s">
        <v>263</v>
      </c>
      <c r="J7" s="10"/>
      <c r="K7" s="10"/>
      <c r="L7" s="10"/>
      <c r="M7" s="191"/>
    </row>
    <row r="8" spans="3:13" ht="12">
      <c r="C8" s="93"/>
      <c r="D8" s="93"/>
      <c r="E8" s="93"/>
      <c r="F8" s="92" t="s">
        <v>503</v>
      </c>
      <c r="J8" s="192"/>
      <c r="K8" s="192"/>
      <c r="L8" s="192"/>
      <c r="M8" s="191"/>
    </row>
    <row r="9" spans="3:13" ht="12">
      <c r="C9" s="93" t="str">
        <f>CONCATENATE("Created On: ",MF121TP1!C3)</f>
        <v>Created On: </v>
      </c>
      <c r="D9" s="93"/>
      <c r="E9" s="93"/>
      <c r="F9" s="95" t="str">
        <f>CONCATENATE(MF121TP1!D3," Reporting Period")</f>
        <v> Reporting Period</v>
      </c>
      <c r="J9" s="192"/>
      <c r="K9" s="192"/>
      <c r="L9" s="192"/>
      <c r="M9" s="191"/>
    </row>
    <row r="10" spans="2:13" ht="12">
      <c r="B10" s="107" t="s">
        <v>340</v>
      </c>
      <c r="C10" s="106" t="s">
        <v>99</v>
      </c>
      <c r="D10" s="110" t="s">
        <v>341</v>
      </c>
      <c r="E10" s="110" t="s">
        <v>504</v>
      </c>
      <c r="F10" s="110" t="s">
        <v>505</v>
      </c>
      <c r="I10" s="107" t="s">
        <v>340</v>
      </c>
      <c r="J10" s="193"/>
      <c r="K10" s="193"/>
      <c r="L10" s="193"/>
      <c r="M10" s="193"/>
    </row>
    <row r="11" spans="1:13" ht="15" customHeight="1">
      <c r="A11" s="23"/>
      <c r="B11" s="108" t="s">
        <v>65</v>
      </c>
      <c r="C11" s="109" t="s">
        <v>109</v>
      </c>
      <c r="D11" s="109" t="s">
        <v>506</v>
      </c>
      <c r="E11" s="118">
        <v>4</v>
      </c>
      <c r="F11" s="109" t="s">
        <v>507</v>
      </c>
      <c r="H11" s="23"/>
      <c r="I11" s="108" t="s">
        <v>65</v>
      </c>
      <c r="J11" s="113"/>
      <c r="K11" s="113"/>
      <c r="L11" s="196"/>
      <c r="M11" s="113"/>
    </row>
    <row r="12" spans="2:13" ht="15" customHeight="1">
      <c r="B12" s="108" t="s">
        <v>83</v>
      </c>
      <c r="C12" s="109" t="s">
        <v>111</v>
      </c>
      <c r="D12" s="109" t="s">
        <v>506</v>
      </c>
      <c r="E12" s="118">
        <v>5</v>
      </c>
      <c r="F12" s="109" t="s">
        <v>508</v>
      </c>
      <c r="I12" s="108" t="s">
        <v>83</v>
      </c>
      <c r="J12" s="113"/>
      <c r="K12" s="113"/>
      <c r="L12" s="196"/>
      <c r="M12" s="113"/>
    </row>
    <row r="13" spans="2:13" ht="15" customHeight="1">
      <c r="B13" s="108" t="s">
        <v>166</v>
      </c>
      <c r="C13" s="109" t="s">
        <v>112</v>
      </c>
      <c r="D13" s="109" t="s">
        <v>506</v>
      </c>
      <c r="E13" s="118">
        <v>4.5</v>
      </c>
      <c r="F13" s="109" t="s">
        <v>509</v>
      </c>
      <c r="I13" s="108" t="s">
        <v>166</v>
      </c>
      <c r="J13" s="113"/>
      <c r="K13" s="113"/>
      <c r="L13" s="196"/>
      <c r="M13" s="113"/>
    </row>
    <row r="14" spans="2:13" ht="15" customHeight="1">
      <c r="B14" s="108" t="s">
        <v>180</v>
      </c>
      <c r="C14" s="109" t="s">
        <v>113</v>
      </c>
      <c r="D14" s="109" t="s">
        <v>506</v>
      </c>
      <c r="E14" s="118">
        <v>6</v>
      </c>
      <c r="F14" s="109" t="s">
        <v>510</v>
      </c>
      <c r="I14" s="108" t="s">
        <v>180</v>
      </c>
      <c r="J14" s="113"/>
      <c r="K14" s="113"/>
      <c r="L14" s="196"/>
      <c r="M14" s="113"/>
    </row>
    <row r="15" spans="2:13" ht="15" customHeight="1">
      <c r="B15" s="108" t="s">
        <v>193</v>
      </c>
      <c r="C15" s="109" t="s">
        <v>114</v>
      </c>
      <c r="D15" s="109" t="s">
        <v>506</v>
      </c>
      <c r="E15" s="118">
        <v>3</v>
      </c>
      <c r="F15" s="109" t="s">
        <v>511</v>
      </c>
      <c r="I15" s="108" t="s">
        <v>193</v>
      </c>
      <c r="J15" s="113"/>
      <c r="K15" s="113"/>
      <c r="L15" s="196"/>
      <c r="M15" s="113"/>
    </row>
    <row r="16" spans="2:13" ht="15" customHeight="1">
      <c r="B16" s="108" t="s">
        <v>208</v>
      </c>
      <c r="C16" s="109" t="s">
        <v>115</v>
      </c>
      <c r="D16" s="109" t="s">
        <v>506</v>
      </c>
      <c r="E16" s="118">
        <v>5</v>
      </c>
      <c r="F16" s="109" t="s">
        <v>512</v>
      </c>
      <c r="I16" s="108" t="s">
        <v>208</v>
      </c>
      <c r="J16" s="113"/>
      <c r="K16" s="113"/>
      <c r="L16" s="196"/>
      <c r="M16" s="113"/>
    </row>
    <row r="17" spans="2:13" ht="15" customHeight="1">
      <c r="B17" s="108" t="s">
        <v>238</v>
      </c>
      <c r="C17" s="109" t="s">
        <v>117</v>
      </c>
      <c r="D17" s="109" t="s">
        <v>506</v>
      </c>
      <c r="E17" s="118">
        <v>5.75</v>
      </c>
      <c r="F17" s="109" t="s">
        <v>507</v>
      </c>
      <c r="I17" s="108" t="s">
        <v>238</v>
      </c>
      <c r="J17" s="113"/>
      <c r="K17" s="113"/>
      <c r="L17" s="196"/>
      <c r="M17" s="113"/>
    </row>
    <row r="18" spans="2:13" ht="15" customHeight="1">
      <c r="B18" s="108" t="s">
        <v>261</v>
      </c>
      <c r="C18" s="109" t="s">
        <v>119</v>
      </c>
      <c r="D18" s="109" t="s">
        <v>506</v>
      </c>
      <c r="E18" s="118">
        <v>4</v>
      </c>
      <c r="F18" s="109" t="s">
        <v>513</v>
      </c>
      <c r="I18" s="108" t="s">
        <v>261</v>
      </c>
      <c r="J18" s="113"/>
      <c r="K18" s="113"/>
      <c r="L18" s="196"/>
      <c r="M18" s="113"/>
    </row>
    <row r="19" spans="2:13" ht="15" customHeight="1">
      <c r="B19" s="108" t="s">
        <v>336</v>
      </c>
      <c r="C19" s="109" t="s">
        <v>120</v>
      </c>
      <c r="D19" s="109" t="s">
        <v>506</v>
      </c>
      <c r="E19" s="118">
        <v>4</v>
      </c>
      <c r="F19" s="109" t="s">
        <v>514</v>
      </c>
      <c r="I19" s="108" t="s">
        <v>336</v>
      </c>
      <c r="J19" s="113"/>
      <c r="K19" s="113"/>
      <c r="L19" s="196"/>
      <c r="M19" s="113"/>
    </row>
    <row r="20" spans="2:13" ht="15" customHeight="1">
      <c r="B20" s="108" t="s">
        <v>355</v>
      </c>
      <c r="C20" s="109" t="s">
        <v>121</v>
      </c>
      <c r="D20" s="109" t="s">
        <v>506</v>
      </c>
      <c r="E20" s="118">
        <v>5</v>
      </c>
      <c r="F20" s="109" t="s">
        <v>515</v>
      </c>
      <c r="I20" s="108" t="s">
        <v>355</v>
      </c>
      <c r="J20" s="113"/>
      <c r="K20" s="113"/>
      <c r="L20" s="196"/>
      <c r="M20" s="113"/>
    </row>
    <row r="21" spans="2:13" ht="15" customHeight="1">
      <c r="B21" s="108" t="s">
        <v>358</v>
      </c>
      <c r="C21" s="109" t="s">
        <v>123</v>
      </c>
      <c r="D21" s="109" t="s">
        <v>506</v>
      </c>
      <c r="E21" s="118">
        <v>5</v>
      </c>
      <c r="F21" s="109" t="s">
        <v>516</v>
      </c>
      <c r="I21" s="108" t="s">
        <v>358</v>
      </c>
      <c r="J21" s="113"/>
      <c r="K21" s="113"/>
      <c r="L21" s="196"/>
      <c r="M21" s="113"/>
    </row>
    <row r="22" spans="2:13" ht="15" customHeight="1">
      <c r="B22" s="108" t="s">
        <v>360</v>
      </c>
      <c r="C22" s="109" t="s">
        <v>124</v>
      </c>
      <c r="D22" s="109" t="s">
        <v>506</v>
      </c>
      <c r="E22" s="118">
        <v>5</v>
      </c>
      <c r="F22" s="109" t="s">
        <v>517</v>
      </c>
      <c r="I22" s="108" t="s">
        <v>360</v>
      </c>
      <c r="J22" s="113"/>
      <c r="K22" s="113"/>
      <c r="L22" s="196"/>
      <c r="M22" s="113"/>
    </row>
    <row r="23" spans="2:13" ht="15" customHeight="1">
      <c r="B23" s="108" t="s">
        <v>362</v>
      </c>
      <c r="C23" s="109" t="s">
        <v>125</v>
      </c>
      <c r="D23" s="109" t="s">
        <v>506</v>
      </c>
      <c r="E23" s="118">
        <v>4.9</v>
      </c>
      <c r="F23" s="109" t="s">
        <v>518</v>
      </c>
      <c r="I23" s="108" t="s">
        <v>362</v>
      </c>
      <c r="J23" s="113"/>
      <c r="K23" s="113"/>
      <c r="L23" s="196"/>
      <c r="M23" s="113"/>
    </row>
    <row r="24" spans="2:13" ht="15" customHeight="1">
      <c r="B24" s="108" t="s">
        <v>364</v>
      </c>
      <c r="C24" s="109" t="s">
        <v>126</v>
      </c>
      <c r="D24" s="109" t="s">
        <v>506</v>
      </c>
      <c r="E24" s="118">
        <v>6</v>
      </c>
      <c r="F24" s="109" t="s">
        <v>519</v>
      </c>
      <c r="I24" s="108" t="s">
        <v>364</v>
      </c>
      <c r="J24" s="113"/>
      <c r="K24" s="113"/>
      <c r="L24" s="196"/>
      <c r="M24" s="113"/>
    </row>
    <row r="25" spans="2:13" ht="15" customHeight="1">
      <c r="B25" s="108" t="s">
        <v>366</v>
      </c>
      <c r="C25" s="109" t="s">
        <v>128</v>
      </c>
      <c r="D25" s="109" t="s">
        <v>506</v>
      </c>
      <c r="E25" s="118">
        <v>6</v>
      </c>
      <c r="F25" s="109" t="s">
        <v>520</v>
      </c>
      <c r="I25" s="108" t="s">
        <v>366</v>
      </c>
      <c r="J25" s="113"/>
      <c r="K25" s="113"/>
      <c r="L25" s="196"/>
      <c r="M25" s="113"/>
    </row>
    <row r="26" spans="2:13" ht="15" customHeight="1">
      <c r="B26" s="108" t="s">
        <v>368</v>
      </c>
      <c r="C26" s="109" t="s">
        <v>129</v>
      </c>
      <c r="D26" s="109" t="s">
        <v>506</v>
      </c>
      <c r="E26" s="118">
        <v>6</v>
      </c>
      <c r="F26" s="109" t="s">
        <v>521</v>
      </c>
      <c r="I26" s="108" t="s">
        <v>368</v>
      </c>
      <c r="J26" s="113"/>
      <c r="K26" s="113"/>
      <c r="L26" s="196"/>
      <c r="M26" s="113"/>
    </row>
    <row r="27" spans="2:13" ht="15" customHeight="1">
      <c r="B27" s="108" t="s">
        <v>370</v>
      </c>
      <c r="C27" s="109" t="s">
        <v>130</v>
      </c>
      <c r="D27" s="109" t="s">
        <v>506</v>
      </c>
      <c r="E27" s="118">
        <v>5</v>
      </c>
      <c r="F27" s="109" t="s">
        <v>518</v>
      </c>
      <c r="I27" s="108" t="s">
        <v>370</v>
      </c>
      <c r="J27" s="113"/>
      <c r="K27" s="113"/>
      <c r="L27" s="196"/>
      <c r="M27" s="113"/>
    </row>
    <row r="28" spans="2:13" ht="15" customHeight="1">
      <c r="B28" s="108" t="s">
        <v>372</v>
      </c>
      <c r="C28" s="109" t="s">
        <v>131</v>
      </c>
      <c r="D28" s="109" t="s">
        <v>506</v>
      </c>
      <c r="E28" s="118">
        <v>6</v>
      </c>
      <c r="F28" s="109" t="s">
        <v>522</v>
      </c>
      <c r="I28" s="108" t="s">
        <v>372</v>
      </c>
      <c r="J28" s="113"/>
      <c r="K28" s="113"/>
      <c r="L28" s="196"/>
      <c r="M28" s="113"/>
    </row>
    <row r="29" spans="2:13" ht="15" customHeight="1">
      <c r="B29" s="108" t="s">
        <v>374</v>
      </c>
      <c r="C29" s="109" t="s">
        <v>132</v>
      </c>
      <c r="D29" s="109" t="s">
        <v>506</v>
      </c>
      <c r="E29" s="118">
        <v>6</v>
      </c>
      <c r="F29" s="109" t="s">
        <v>518</v>
      </c>
      <c r="I29" s="108" t="s">
        <v>374</v>
      </c>
      <c r="J29" s="113"/>
      <c r="K29" s="113"/>
      <c r="L29" s="196"/>
      <c r="M29" s="113"/>
    </row>
    <row r="30" spans="2:13" ht="15" customHeight="1">
      <c r="B30" s="108" t="s">
        <v>376</v>
      </c>
      <c r="C30" s="109" t="s">
        <v>136</v>
      </c>
      <c r="D30" s="109" t="s">
        <v>506</v>
      </c>
      <c r="E30" s="118">
        <v>5</v>
      </c>
      <c r="F30" s="109" t="s">
        <v>523</v>
      </c>
      <c r="I30" s="108" t="s">
        <v>376</v>
      </c>
      <c r="J30" s="113"/>
      <c r="K30" s="113"/>
      <c r="L30" s="196"/>
      <c r="M30" s="113"/>
    </row>
    <row r="31" spans="2:13" ht="15" customHeight="1">
      <c r="B31" s="108" t="s">
        <v>378</v>
      </c>
      <c r="C31" s="109" t="s">
        <v>140</v>
      </c>
      <c r="D31" s="109" t="s">
        <v>506</v>
      </c>
      <c r="E31" s="118">
        <v>5</v>
      </c>
      <c r="F31" s="109" t="s">
        <v>524</v>
      </c>
      <c r="I31" s="108" t="s">
        <v>378</v>
      </c>
      <c r="J31" s="113"/>
      <c r="K31" s="113"/>
      <c r="L31" s="196"/>
      <c r="M31" s="113"/>
    </row>
    <row r="32" spans="2:13" ht="15" customHeight="1">
      <c r="B32" s="108" t="s">
        <v>380</v>
      </c>
      <c r="C32" s="109" t="s">
        <v>141</v>
      </c>
      <c r="D32" s="109" t="s">
        <v>506</v>
      </c>
      <c r="E32" s="118">
        <v>4</v>
      </c>
      <c r="F32" s="109" t="s">
        <v>525</v>
      </c>
      <c r="I32" s="108" t="s">
        <v>380</v>
      </c>
      <c r="J32" s="113"/>
      <c r="K32" s="113"/>
      <c r="L32" s="196"/>
      <c r="M32" s="113"/>
    </row>
    <row r="33" spans="2:13" ht="15" customHeight="1">
      <c r="B33" s="108" t="s">
        <v>382</v>
      </c>
      <c r="C33" s="109" t="s">
        <v>143</v>
      </c>
      <c r="D33" s="109" t="s">
        <v>506</v>
      </c>
      <c r="E33" s="118">
        <v>6</v>
      </c>
      <c r="F33" s="109" t="s">
        <v>518</v>
      </c>
      <c r="I33" s="108" t="s">
        <v>382</v>
      </c>
      <c r="J33" s="113"/>
      <c r="K33" s="113"/>
      <c r="L33" s="196"/>
      <c r="M33" s="113"/>
    </row>
    <row r="34" spans="2:13" ht="15" customHeight="1">
      <c r="B34" s="108" t="s">
        <v>384</v>
      </c>
      <c r="C34" s="109" t="s">
        <v>144</v>
      </c>
      <c r="D34" s="109" t="s">
        <v>506</v>
      </c>
      <c r="E34" s="118">
        <v>5.75</v>
      </c>
      <c r="F34" s="109" t="s">
        <v>518</v>
      </c>
      <c r="I34" s="108" t="s">
        <v>384</v>
      </c>
      <c r="J34" s="113"/>
      <c r="K34" s="113"/>
      <c r="L34" s="196"/>
      <c r="M34" s="113"/>
    </row>
    <row r="35" spans="2:13" ht="15" customHeight="1">
      <c r="B35" s="108" t="s">
        <v>386</v>
      </c>
      <c r="C35" s="109" t="s">
        <v>145</v>
      </c>
      <c r="D35" s="109" t="s">
        <v>506</v>
      </c>
      <c r="E35" s="118">
        <v>4.5</v>
      </c>
      <c r="F35" s="109" t="s">
        <v>518</v>
      </c>
      <c r="I35" s="108" t="s">
        <v>386</v>
      </c>
      <c r="J35" s="113"/>
      <c r="K35" s="113"/>
      <c r="L35" s="196"/>
      <c r="M35" s="113"/>
    </row>
    <row r="36" spans="2:13" ht="15" customHeight="1">
      <c r="B36" s="108" t="s">
        <v>388</v>
      </c>
      <c r="C36" s="109" t="s">
        <v>147</v>
      </c>
      <c r="D36" s="109" t="s">
        <v>506</v>
      </c>
      <c r="E36" s="118">
        <v>6</v>
      </c>
      <c r="F36" s="109" t="s">
        <v>518</v>
      </c>
      <c r="I36" s="108" t="s">
        <v>388</v>
      </c>
      <c r="J36" s="113"/>
      <c r="K36" s="113"/>
      <c r="L36" s="196"/>
      <c r="M36" s="113"/>
    </row>
    <row r="37" spans="2:13" ht="15" customHeight="1">
      <c r="B37" s="108" t="s">
        <v>390</v>
      </c>
      <c r="C37" s="109" t="s">
        <v>149</v>
      </c>
      <c r="D37" s="109" t="s">
        <v>506</v>
      </c>
      <c r="E37" s="118">
        <v>5</v>
      </c>
      <c r="F37" s="109" t="s">
        <v>526</v>
      </c>
      <c r="I37" s="108" t="s">
        <v>390</v>
      </c>
      <c r="J37" s="113"/>
      <c r="K37" s="113"/>
      <c r="L37" s="196"/>
      <c r="M37" s="113"/>
    </row>
    <row r="38" spans="2:13" ht="15" customHeight="1">
      <c r="B38" s="108" t="s">
        <v>392</v>
      </c>
      <c r="C38" s="109" t="s">
        <v>150</v>
      </c>
      <c r="D38" s="109" t="s">
        <v>506</v>
      </c>
      <c r="E38" s="118">
        <v>4</v>
      </c>
      <c r="F38" s="109" t="s">
        <v>518</v>
      </c>
      <c r="I38" s="108" t="s">
        <v>392</v>
      </c>
      <c r="J38" s="113"/>
      <c r="K38" s="113"/>
      <c r="L38" s="196"/>
      <c r="M38" s="113"/>
    </row>
    <row r="39" spans="2:13" ht="15" customHeight="1">
      <c r="B39" s="108" t="s">
        <v>394</v>
      </c>
      <c r="C39" s="109" t="s">
        <v>151</v>
      </c>
      <c r="D39" s="109" t="s">
        <v>506</v>
      </c>
      <c r="E39" s="118">
        <v>6</v>
      </c>
      <c r="F39" s="109" t="s">
        <v>527</v>
      </c>
      <c r="I39" s="108" t="s">
        <v>394</v>
      </c>
      <c r="J39" s="113"/>
      <c r="K39" s="113"/>
      <c r="L39" s="196"/>
      <c r="M39" s="113"/>
    </row>
    <row r="40" spans="2:13" ht="15" customHeight="1">
      <c r="B40" s="108" t="s">
        <v>396</v>
      </c>
      <c r="C40" s="109" t="s">
        <v>152</v>
      </c>
      <c r="D40" s="109" t="s">
        <v>506</v>
      </c>
      <c r="E40" s="118">
        <v>6.25</v>
      </c>
      <c r="F40" s="109" t="s">
        <v>528</v>
      </c>
      <c r="I40" s="108" t="s">
        <v>396</v>
      </c>
      <c r="J40" s="113"/>
      <c r="K40" s="113"/>
      <c r="L40" s="196"/>
      <c r="M40" s="113"/>
    </row>
    <row r="41" spans="2:13" ht="15" customHeight="1">
      <c r="B41" s="108" t="s">
        <v>398</v>
      </c>
      <c r="C41" s="109" t="s">
        <v>153</v>
      </c>
      <c r="D41" s="109" t="s">
        <v>506</v>
      </c>
      <c r="E41" s="118">
        <v>4.88</v>
      </c>
      <c r="F41" s="109" t="s">
        <v>518</v>
      </c>
      <c r="I41" s="108" t="s">
        <v>398</v>
      </c>
      <c r="J41" s="113"/>
      <c r="K41" s="113"/>
      <c r="L41" s="196"/>
      <c r="M41" s="113"/>
    </row>
    <row r="42" spans="2:13" ht="15" customHeight="1">
      <c r="B42" s="108" t="s">
        <v>400</v>
      </c>
      <c r="C42" s="109" t="s">
        <v>156</v>
      </c>
      <c r="D42" s="109" t="s">
        <v>506</v>
      </c>
      <c r="E42" s="118">
        <v>6.5</v>
      </c>
      <c r="F42" s="109" t="s">
        <v>529</v>
      </c>
      <c r="I42" s="108" t="s">
        <v>400</v>
      </c>
      <c r="J42" s="113"/>
      <c r="K42" s="113"/>
      <c r="L42" s="196"/>
      <c r="M42" s="113"/>
    </row>
    <row r="43" spans="2:13" ht="15" customHeight="1">
      <c r="B43" s="108" t="s">
        <v>402</v>
      </c>
      <c r="C43" s="109" t="s">
        <v>158</v>
      </c>
      <c r="D43" s="109" t="s">
        <v>506</v>
      </c>
      <c r="E43" s="118">
        <v>5</v>
      </c>
      <c r="F43" s="109" t="s">
        <v>518</v>
      </c>
      <c r="I43" s="108" t="s">
        <v>402</v>
      </c>
      <c r="J43" s="113"/>
      <c r="K43" s="113"/>
      <c r="L43" s="196"/>
      <c r="M43" s="113"/>
    </row>
    <row r="44" spans="2:13" ht="15" customHeight="1">
      <c r="B44" s="108" t="s">
        <v>404</v>
      </c>
      <c r="C44" s="109" t="s">
        <v>159</v>
      </c>
      <c r="D44" s="109" t="s">
        <v>506</v>
      </c>
      <c r="E44" s="118">
        <v>4</v>
      </c>
      <c r="F44" s="109" t="s">
        <v>530</v>
      </c>
      <c r="I44" s="108" t="s">
        <v>404</v>
      </c>
      <c r="J44" s="113"/>
      <c r="K44" s="113"/>
      <c r="L44" s="196"/>
      <c r="M44" s="113"/>
    </row>
    <row r="45" spans="2:13" ht="15" customHeight="1">
      <c r="B45" s="117" t="s">
        <v>406</v>
      </c>
      <c r="C45" s="111"/>
      <c r="D45" s="111"/>
      <c r="E45" s="119"/>
      <c r="F45" s="111"/>
      <c r="I45" s="115" t="s">
        <v>406</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336</v>
      </c>
      <c r="C49" s="23"/>
      <c r="D49" s="23"/>
      <c r="I49" s="23" t="s">
        <v>336</v>
      </c>
      <c r="J49" s="195"/>
      <c r="K49" s="195"/>
      <c r="L49" s="114"/>
      <c r="M49" s="114"/>
    </row>
    <row r="50" spans="10:13" ht="15" customHeight="1">
      <c r="J50" s="114"/>
      <c r="K50" s="114"/>
      <c r="L50" s="114"/>
      <c r="M50" s="114"/>
    </row>
    <row r="51" spans="3:13" ht="15" customHeight="1">
      <c r="C51" s="19" t="s">
        <v>531</v>
      </c>
      <c r="D51" s="19"/>
      <c r="E51" s="6"/>
      <c r="F51" s="2"/>
      <c r="J51" s="188"/>
      <c r="K51" s="188"/>
      <c r="L51" s="189"/>
      <c r="M51" s="190"/>
    </row>
    <row r="52" spans="10:13" ht="15" customHeight="1">
      <c r="J52" s="114"/>
      <c r="K52" s="114"/>
      <c r="L52" s="114"/>
      <c r="M52" s="114"/>
    </row>
    <row r="53" spans="3:13" ht="12">
      <c r="C53" s="11"/>
      <c r="D53" s="11"/>
      <c r="E53" s="11"/>
      <c r="F53" s="92" t="s">
        <v>263</v>
      </c>
      <c r="J53" s="10"/>
      <c r="K53" s="10"/>
      <c r="L53" s="10"/>
      <c r="M53" s="191"/>
    </row>
    <row r="54" spans="3:13" ht="12">
      <c r="C54" s="93"/>
      <c r="D54" s="93"/>
      <c r="E54" s="93"/>
      <c r="F54" s="92" t="s">
        <v>503</v>
      </c>
      <c r="J54" s="192"/>
      <c r="K54" s="192"/>
      <c r="L54" s="192"/>
      <c r="M54" s="191"/>
    </row>
    <row r="55" spans="3:13" ht="12">
      <c r="C55" s="93" t="str">
        <f>CONCATENATE("Created On: ",MF121TP1!C3)</f>
        <v>Created On: </v>
      </c>
      <c r="D55" s="93"/>
      <c r="E55" s="93"/>
      <c r="F55" s="95" t="str">
        <f>CONCATENATE(MF121TP1!D3," Reporting Period")</f>
        <v> Reporting Period</v>
      </c>
      <c r="J55" s="192"/>
      <c r="K55" s="192"/>
      <c r="L55" s="192"/>
      <c r="M55" s="191"/>
    </row>
    <row r="56" spans="2:13" ht="12">
      <c r="B56" s="107" t="s">
        <v>340</v>
      </c>
      <c r="C56" s="106" t="s">
        <v>99</v>
      </c>
      <c r="D56" s="110" t="s">
        <v>341</v>
      </c>
      <c r="E56" s="110" t="s">
        <v>504</v>
      </c>
      <c r="F56" s="110" t="s">
        <v>505</v>
      </c>
      <c r="I56" s="107" t="s">
        <v>340</v>
      </c>
      <c r="J56" s="193"/>
      <c r="K56" s="193"/>
      <c r="L56" s="193"/>
      <c r="M56" s="193"/>
    </row>
    <row r="57" spans="1:13" ht="15" customHeight="1">
      <c r="A57" s="23"/>
      <c r="B57" s="108" t="s">
        <v>411</v>
      </c>
      <c r="C57" s="109"/>
      <c r="D57" s="109"/>
      <c r="E57" s="118"/>
      <c r="F57" s="109"/>
      <c r="H57" s="23"/>
      <c r="I57" s="108" t="s">
        <v>411</v>
      </c>
      <c r="J57" s="113"/>
      <c r="K57" s="113"/>
      <c r="L57" s="196"/>
      <c r="M57" s="113"/>
    </row>
    <row r="58" spans="2:13" ht="15" customHeight="1">
      <c r="B58" s="108" t="s">
        <v>413</v>
      </c>
      <c r="C58" s="109"/>
      <c r="D58" s="109"/>
      <c r="E58" s="118"/>
      <c r="F58" s="109"/>
      <c r="I58" s="108" t="s">
        <v>413</v>
      </c>
      <c r="J58" s="113"/>
      <c r="K58" s="113"/>
      <c r="L58" s="196"/>
      <c r="M58" s="113"/>
    </row>
    <row r="59" spans="2:13" ht="15" customHeight="1">
      <c r="B59" s="108" t="s">
        <v>415</v>
      </c>
      <c r="C59" s="109"/>
      <c r="D59" s="109"/>
      <c r="E59" s="118"/>
      <c r="F59" s="109"/>
      <c r="I59" s="108" t="s">
        <v>415</v>
      </c>
      <c r="J59" s="113"/>
      <c r="K59" s="113"/>
      <c r="L59" s="196"/>
      <c r="M59" s="113"/>
    </row>
    <row r="60" spans="2:13" ht="15" customHeight="1">
      <c r="B60" s="108" t="s">
        <v>417</v>
      </c>
      <c r="C60" s="109"/>
      <c r="D60" s="109"/>
      <c r="E60" s="118"/>
      <c r="F60" s="109"/>
      <c r="I60" s="108" t="s">
        <v>417</v>
      </c>
      <c r="J60" s="113"/>
      <c r="K60" s="113"/>
      <c r="L60" s="196"/>
      <c r="M60" s="113"/>
    </row>
    <row r="61" spans="2:13" ht="15" customHeight="1">
      <c r="B61" s="108" t="s">
        <v>419</v>
      </c>
      <c r="C61" s="109"/>
      <c r="D61" s="109"/>
      <c r="E61" s="118"/>
      <c r="F61" s="109"/>
      <c r="I61" s="108" t="s">
        <v>419</v>
      </c>
      <c r="J61" s="113"/>
      <c r="K61" s="113"/>
      <c r="L61" s="196"/>
      <c r="M61" s="113"/>
    </row>
    <row r="62" spans="2:13" ht="15" customHeight="1">
      <c r="B62" s="108" t="s">
        <v>421</v>
      </c>
      <c r="C62" s="109"/>
      <c r="D62" s="109"/>
      <c r="E62" s="118"/>
      <c r="F62" s="109"/>
      <c r="I62" s="108" t="s">
        <v>421</v>
      </c>
      <c r="J62" s="113"/>
      <c r="K62" s="113"/>
      <c r="L62" s="196"/>
      <c r="M62" s="113"/>
    </row>
    <row r="63" spans="2:13" ht="15" customHeight="1">
      <c r="B63" s="108" t="s">
        <v>423</v>
      </c>
      <c r="C63" s="109"/>
      <c r="D63" s="109"/>
      <c r="E63" s="118"/>
      <c r="F63" s="109"/>
      <c r="I63" s="108" t="s">
        <v>423</v>
      </c>
      <c r="J63" s="113"/>
      <c r="K63" s="113"/>
      <c r="L63" s="196"/>
      <c r="M63" s="113"/>
    </row>
    <row r="64" spans="2:13" ht="15" customHeight="1">
      <c r="B64" s="108" t="s">
        <v>425</v>
      </c>
      <c r="C64" s="109"/>
      <c r="D64" s="109"/>
      <c r="E64" s="118"/>
      <c r="F64" s="109"/>
      <c r="I64" s="108" t="s">
        <v>425</v>
      </c>
      <c r="J64" s="113"/>
      <c r="K64" s="113"/>
      <c r="L64" s="196"/>
      <c r="M64" s="113"/>
    </row>
    <row r="65" spans="2:13" ht="15" customHeight="1">
      <c r="B65" s="108" t="s">
        <v>241</v>
      </c>
      <c r="C65" s="109"/>
      <c r="D65" s="109"/>
      <c r="E65" s="118"/>
      <c r="F65" s="109"/>
      <c r="I65" s="108" t="s">
        <v>241</v>
      </c>
      <c r="J65" s="113"/>
      <c r="K65" s="113"/>
      <c r="L65" s="196"/>
      <c r="M65" s="113"/>
    </row>
    <row r="66" spans="2:13" ht="15" customHeight="1">
      <c r="B66" s="108" t="s">
        <v>66</v>
      </c>
      <c r="C66" s="109"/>
      <c r="D66" s="109"/>
      <c r="E66" s="118"/>
      <c r="F66" s="109"/>
      <c r="I66" s="108" t="s">
        <v>66</v>
      </c>
      <c r="J66" s="113"/>
      <c r="K66" s="113"/>
      <c r="L66" s="196"/>
      <c r="M66" s="113"/>
    </row>
    <row r="67" spans="2:13" ht="15" customHeight="1">
      <c r="B67" s="108" t="s">
        <v>240</v>
      </c>
      <c r="C67" s="109"/>
      <c r="D67" s="109"/>
      <c r="E67" s="118"/>
      <c r="F67" s="109"/>
      <c r="I67" s="108" t="s">
        <v>240</v>
      </c>
      <c r="J67" s="113"/>
      <c r="K67" s="113"/>
      <c r="L67" s="196"/>
      <c r="M67" s="113"/>
    </row>
    <row r="68" spans="2:13" ht="15" customHeight="1">
      <c r="B68" s="108" t="s">
        <v>181</v>
      </c>
      <c r="C68" s="109"/>
      <c r="D68" s="109"/>
      <c r="E68" s="118"/>
      <c r="F68" s="109"/>
      <c r="I68" s="108" t="s">
        <v>181</v>
      </c>
      <c r="J68" s="113"/>
      <c r="K68" s="113"/>
      <c r="L68" s="196"/>
      <c r="M68" s="113"/>
    </row>
    <row r="69" spans="2:13" ht="15" customHeight="1">
      <c r="B69" s="108" t="s">
        <v>431</v>
      </c>
      <c r="C69" s="109"/>
      <c r="D69" s="109"/>
      <c r="E69" s="118"/>
      <c r="F69" s="109"/>
      <c r="I69" s="108" t="s">
        <v>431</v>
      </c>
      <c r="J69" s="113"/>
      <c r="K69" s="113"/>
      <c r="L69" s="196"/>
      <c r="M69" s="113"/>
    </row>
    <row r="70" spans="2:13" ht="15" customHeight="1">
      <c r="B70" s="108" t="s">
        <v>433</v>
      </c>
      <c r="C70" s="109"/>
      <c r="D70" s="109"/>
      <c r="E70" s="118"/>
      <c r="F70" s="109"/>
      <c r="I70" s="108" t="s">
        <v>433</v>
      </c>
      <c r="J70" s="113"/>
      <c r="K70" s="113"/>
      <c r="L70" s="196"/>
      <c r="M70" s="113"/>
    </row>
    <row r="71" spans="2:13" ht="15" customHeight="1">
      <c r="B71" s="108" t="s">
        <v>239</v>
      </c>
      <c r="C71" s="109"/>
      <c r="D71" s="109"/>
      <c r="E71" s="118"/>
      <c r="F71" s="109"/>
      <c r="I71" s="108" t="s">
        <v>239</v>
      </c>
      <c r="J71" s="113"/>
      <c r="K71" s="113"/>
      <c r="L71" s="196"/>
      <c r="M71" s="113"/>
    </row>
    <row r="72" spans="2:13" ht="15" customHeight="1">
      <c r="B72" s="108" t="s">
        <v>167</v>
      </c>
      <c r="C72" s="109"/>
      <c r="D72" s="109"/>
      <c r="E72" s="118"/>
      <c r="F72" s="109"/>
      <c r="I72" s="108" t="s">
        <v>167</v>
      </c>
      <c r="J72" s="113"/>
      <c r="K72" s="113"/>
      <c r="L72" s="196"/>
      <c r="M72" s="113"/>
    </row>
    <row r="73" spans="2:13" ht="15" customHeight="1">
      <c r="B73" s="108" t="s">
        <v>84</v>
      </c>
      <c r="C73" s="109"/>
      <c r="D73" s="109"/>
      <c r="E73" s="118"/>
      <c r="F73" s="109"/>
      <c r="I73" s="108" t="s">
        <v>84</v>
      </c>
      <c r="J73" s="113"/>
      <c r="K73" s="113"/>
      <c r="L73" s="196"/>
      <c r="M73" s="113"/>
    </row>
    <row r="74" spans="2:13" ht="15" customHeight="1">
      <c r="B74" s="108" t="s">
        <v>438</v>
      </c>
      <c r="C74" s="109"/>
      <c r="D74" s="109"/>
      <c r="E74" s="118"/>
      <c r="F74" s="109"/>
      <c r="I74" s="108" t="s">
        <v>438</v>
      </c>
      <c r="J74" s="113"/>
      <c r="K74" s="113"/>
      <c r="L74" s="196"/>
      <c r="M74" s="113"/>
    </row>
    <row r="75" spans="2:13" ht="15" customHeight="1">
      <c r="B75" s="108" t="s">
        <v>440</v>
      </c>
      <c r="C75" s="109"/>
      <c r="D75" s="109"/>
      <c r="E75" s="118"/>
      <c r="F75" s="109"/>
      <c r="I75" s="108" t="s">
        <v>440</v>
      </c>
      <c r="J75" s="113"/>
      <c r="K75" s="113"/>
      <c r="L75" s="196"/>
      <c r="M75" s="113"/>
    </row>
    <row r="76" spans="2:13" ht="15" customHeight="1">
      <c r="B76" s="108" t="s">
        <v>442</v>
      </c>
      <c r="C76" s="109"/>
      <c r="D76" s="109"/>
      <c r="E76" s="118"/>
      <c r="F76" s="109"/>
      <c r="I76" s="108" t="s">
        <v>442</v>
      </c>
      <c r="J76" s="113"/>
      <c r="K76" s="113"/>
      <c r="L76" s="196"/>
      <c r="M76" s="113"/>
    </row>
    <row r="77" spans="2:13" ht="15" customHeight="1">
      <c r="B77" s="108" t="s">
        <v>444</v>
      </c>
      <c r="C77" s="109"/>
      <c r="D77" s="109"/>
      <c r="E77" s="118"/>
      <c r="F77" s="109"/>
      <c r="I77" s="108" t="s">
        <v>444</v>
      </c>
      <c r="J77" s="113"/>
      <c r="K77" s="113"/>
      <c r="L77" s="196"/>
      <c r="M77" s="113"/>
    </row>
    <row r="78" spans="2:13" ht="15" customHeight="1">
      <c r="B78" s="108" t="s">
        <v>445</v>
      </c>
      <c r="C78" s="109"/>
      <c r="D78" s="109"/>
      <c r="E78" s="118"/>
      <c r="F78" s="109"/>
      <c r="I78" s="108" t="s">
        <v>445</v>
      </c>
      <c r="J78" s="113"/>
      <c r="K78" s="113"/>
      <c r="L78" s="196"/>
      <c r="M78" s="113"/>
    </row>
    <row r="79" spans="2:13" ht="15" customHeight="1">
      <c r="B79" s="108" t="s">
        <v>447</v>
      </c>
      <c r="C79" s="109"/>
      <c r="D79" s="109"/>
      <c r="E79" s="118"/>
      <c r="F79" s="109"/>
      <c r="I79" s="108" t="s">
        <v>447</v>
      </c>
      <c r="J79" s="113"/>
      <c r="K79" s="113"/>
      <c r="L79" s="196"/>
      <c r="M79" s="113"/>
    </row>
    <row r="80" spans="2:13" ht="15" customHeight="1">
      <c r="B80" s="108" t="s">
        <v>449</v>
      </c>
      <c r="C80" s="109"/>
      <c r="D80" s="109"/>
      <c r="E80" s="118"/>
      <c r="F80" s="109"/>
      <c r="I80" s="108" t="s">
        <v>449</v>
      </c>
      <c r="J80" s="113"/>
      <c r="K80" s="113"/>
      <c r="L80" s="196"/>
      <c r="M80" s="113"/>
    </row>
    <row r="81" spans="2:13" ht="15" customHeight="1">
      <c r="B81" s="108" t="s">
        <v>451</v>
      </c>
      <c r="C81" s="109"/>
      <c r="D81" s="109"/>
      <c r="E81" s="118"/>
      <c r="F81" s="109"/>
      <c r="I81" s="108" t="s">
        <v>451</v>
      </c>
      <c r="J81" s="113"/>
      <c r="K81" s="113"/>
      <c r="L81" s="196"/>
      <c r="M81" s="113"/>
    </row>
    <row r="82" spans="2:13" ht="15" customHeight="1">
      <c r="B82" s="108" t="s">
        <v>453</v>
      </c>
      <c r="C82" s="109"/>
      <c r="D82" s="109"/>
      <c r="E82" s="118"/>
      <c r="F82" s="109"/>
      <c r="I82" s="108" t="s">
        <v>453</v>
      </c>
      <c r="J82" s="113"/>
      <c r="K82" s="113"/>
      <c r="L82" s="196"/>
      <c r="M82" s="113"/>
    </row>
    <row r="83" spans="2:13" ht="15" customHeight="1">
      <c r="B83" s="108" t="s">
        <v>455</v>
      </c>
      <c r="C83" s="109"/>
      <c r="D83" s="109"/>
      <c r="E83" s="118"/>
      <c r="F83" s="109"/>
      <c r="I83" s="108" t="s">
        <v>455</v>
      </c>
      <c r="J83" s="113"/>
      <c r="K83" s="113"/>
      <c r="L83" s="196"/>
      <c r="M83" s="113"/>
    </row>
    <row r="84" spans="2:13" ht="15" customHeight="1">
      <c r="B84" s="108" t="s">
        <v>457</v>
      </c>
      <c r="C84" s="109"/>
      <c r="D84" s="109"/>
      <c r="E84" s="118"/>
      <c r="F84" s="109"/>
      <c r="I84" s="108" t="s">
        <v>457</v>
      </c>
      <c r="J84" s="113"/>
      <c r="K84" s="113"/>
      <c r="L84" s="196"/>
      <c r="M84" s="113"/>
    </row>
    <row r="85" spans="2:13" ht="15" customHeight="1">
      <c r="B85" s="108" t="s">
        <v>458</v>
      </c>
      <c r="C85" s="109"/>
      <c r="D85" s="109"/>
      <c r="E85" s="118"/>
      <c r="F85" s="109"/>
      <c r="I85" s="108" t="s">
        <v>458</v>
      </c>
      <c r="J85" s="113"/>
      <c r="K85" s="113"/>
      <c r="L85" s="196"/>
      <c r="M85" s="113"/>
    </row>
    <row r="86" spans="2:13" ht="15" customHeight="1">
      <c r="B86" s="108" t="s">
        <v>460</v>
      </c>
      <c r="C86" s="109"/>
      <c r="D86" s="109"/>
      <c r="E86" s="118"/>
      <c r="F86" s="109"/>
      <c r="I86" s="108" t="s">
        <v>460</v>
      </c>
      <c r="J86" s="113"/>
      <c r="K86" s="113"/>
      <c r="L86" s="196"/>
      <c r="M86" s="113"/>
    </row>
    <row r="87" spans="2:13" ht="15" customHeight="1">
      <c r="B87" s="108" t="s">
        <v>461</v>
      </c>
      <c r="C87" s="109"/>
      <c r="D87" s="109"/>
      <c r="E87" s="118"/>
      <c r="F87" s="109"/>
      <c r="I87" s="108" t="s">
        <v>461</v>
      </c>
      <c r="J87" s="113"/>
      <c r="K87" s="113"/>
      <c r="L87" s="196"/>
      <c r="M87" s="113"/>
    </row>
    <row r="88" spans="2:13" ht="15" customHeight="1">
      <c r="B88" s="108" t="s">
        <v>462</v>
      </c>
      <c r="C88" s="109"/>
      <c r="D88" s="109"/>
      <c r="E88" s="118"/>
      <c r="F88" s="109"/>
      <c r="I88" s="108" t="s">
        <v>462</v>
      </c>
      <c r="J88" s="113"/>
      <c r="K88" s="113"/>
      <c r="L88" s="196"/>
      <c r="M88" s="113"/>
    </row>
    <row r="89" spans="2:13" ht="15" customHeight="1">
      <c r="B89" s="108" t="s">
        <v>463</v>
      </c>
      <c r="C89" s="109"/>
      <c r="D89" s="109"/>
      <c r="E89" s="118"/>
      <c r="F89" s="109"/>
      <c r="I89" s="108" t="s">
        <v>463</v>
      </c>
      <c r="J89" s="113"/>
      <c r="K89" s="113"/>
      <c r="L89" s="196"/>
      <c r="M89" s="113"/>
    </row>
    <row r="90" spans="2:13" ht="15" customHeight="1">
      <c r="B90" s="108" t="s">
        <v>464</v>
      </c>
      <c r="C90" s="109"/>
      <c r="D90" s="109"/>
      <c r="E90" s="118"/>
      <c r="F90" s="109"/>
      <c r="I90" s="108" t="s">
        <v>464</v>
      </c>
      <c r="J90" s="113"/>
      <c r="K90" s="113"/>
      <c r="L90" s="196"/>
      <c r="M90" s="113"/>
    </row>
    <row r="91" spans="2:13" ht="15" customHeight="1">
      <c r="B91" s="108" t="s">
        <v>465</v>
      </c>
      <c r="C91" s="109"/>
      <c r="D91" s="109"/>
      <c r="E91" s="118"/>
      <c r="F91" s="109"/>
      <c r="I91" s="108" t="s">
        <v>465</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57421875" style="0" customWidth="1"/>
    <col min="2" max="2" width="9.140625" style="0" hidden="1" customWidth="1"/>
    <col min="3" max="3" width="10.57421875" style="0" customWidth="1"/>
    <col min="4" max="5" width="27.57421875" style="0" customWidth="1"/>
    <col min="6" max="6" width="4.57421875" style="0" customWidth="1"/>
  </cols>
  <sheetData>
    <row r="2" spans="2:4" ht="12" hidden="1">
      <c r="B2" t="s">
        <v>0</v>
      </c>
      <c r="C2" t="s">
        <v>82</v>
      </c>
      <c r="D2" t="s">
        <v>8</v>
      </c>
    </row>
    <row r="3" spans="2:3" ht="12" hidden="1">
      <c r="B3" s="23" t="s">
        <v>355</v>
      </c>
      <c r="C3" s="23"/>
    </row>
    <row r="5" spans="3:5" ht="19.5">
      <c r="C5" s="19" t="s">
        <v>532</v>
      </c>
      <c r="D5" s="6"/>
      <c r="E5" s="2"/>
    </row>
    <row r="6" spans="3:5" ht="17.25">
      <c r="C6" s="139" t="str">
        <f>CONCATENATE(MF33G_Jan_Mar!G3,", ",MF33G_Jan_Mar!H3," Reporting Period")</f>
        <v>,  Reporting Period</v>
      </c>
      <c r="D6" s="139"/>
      <c r="E6" s="139"/>
    </row>
    <row r="7" spans="3:5" ht="12">
      <c r="C7" s="17" t="str">
        <f>CONCATENATE("Created On: ",MF33G_Jan_Mar!F3)</f>
        <v>Created On: </v>
      </c>
      <c r="D7" s="17"/>
      <c r="E7" s="140"/>
    </row>
    <row r="8" spans="3:5" ht="12">
      <c r="C8" s="93"/>
      <c r="D8" s="93"/>
      <c r="E8" s="92"/>
    </row>
    <row r="9" spans="3:5" ht="12">
      <c r="C9" s="140" t="s">
        <v>533</v>
      </c>
      <c r="D9" s="17"/>
      <c r="E9" s="94"/>
    </row>
    <row r="10" spans="2:5" ht="12">
      <c r="B10" s="107" t="s">
        <v>340</v>
      </c>
      <c r="C10" s="106" t="s">
        <v>534</v>
      </c>
      <c r="D10" s="110" t="s">
        <v>265</v>
      </c>
      <c r="E10" s="110" t="s">
        <v>266</v>
      </c>
    </row>
    <row r="11" spans="2:5" ht="9.75" customHeight="1">
      <c r="B11" s="107"/>
      <c r="C11" s="33"/>
      <c r="D11" s="133"/>
      <c r="E11" s="133"/>
    </row>
    <row r="12" spans="1:5" ht="19.5" customHeight="1">
      <c r="A12" s="23"/>
      <c r="B12" s="108" t="s">
        <v>65</v>
      </c>
      <c r="C12" s="126" t="s">
        <v>535</v>
      </c>
      <c r="D12" s="134">
        <v>384</v>
      </c>
      <c r="E12" s="134">
        <v>384</v>
      </c>
    </row>
    <row r="13" spans="1:5" ht="9.75" customHeight="1">
      <c r="A13" s="23"/>
      <c r="B13" s="108"/>
      <c r="C13" s="127"/>
      <c r="D13" s="135"/>
      <c r="E13" s="135"/>
    </row>
    <row r="14" spans="1:5" ht="9.75" customHeight="1">
      <c r="A14" s="23"/>
      <c r="B14" s="108"/>
      <c r="C14" s="128"/>
      <c r="D14" s="136"/>
      <c r="E14" s="136"/>
    </row>
    <row r="15" spans="2:5" ht="19.5" customHeight="1">
      <c r="B15" s="108" t="s">
        <v>83</v>
      </c>
      <c r="C15" s="96" t="s">
        <v>536</v>
      </c>
      <c r="D15" s="137">
        <v>426</v>
      </c>
      <c r="E15" s="137">
        <v>378</v>
      </c>
    </row>
    <row r="16" spans="2:5" ht="9.75" customHeight="1">
      <c r="B16" s="108"/>
      <c r="C16" s="129"/>
      <c r="D16" s="138"/>
      <c r="E16" s="138"/>
    </row>
    <row r="17" spans="2:5" ht="9.75" customHeight="1">
      <c r="B17" s="108"/>
      <c r="C17" s="130"/>
      <c r="D17" s="133"/>
      <c r="E17" s="133"/>
    </row>
    <row r="18" spans="2:5" ht="19.5" customHeight="1">
      <c r="B18" s="108" t="s">
        <v>166</v>
      </c>
      <c r="C18" s="96" t="s">
        <v>537</v>
      </c>
      <c r="D18" s="137">
        <v>408</v>
      </c>
      <c r="E18" s="137">
        <v>309</v>
      </c>
    </row>
    <row r="19" spans="2:5" ht="9.75" customHeight="1">
      <c r="B19" s="108"/>
      <c r="C19" s="129"/>
      <c r="D19" s="138"/>
      <c r="E19" s="138"/>
    </row>
    <row r="20" spans="2:5" ht="9.75" customHeight="1">
      <c r="B20" s="108"/>
      <c r="C20" s="130"/>
      <c r="D20" s="133"/>
      <c r="E20" s="133"/>
    </row>
    <row r="21" spans="2:5" ht="19.5" customHeight="1">
      <c r="B21" s="108" t="s">
        <v>180</v>
      </c>
      <c r="C21" s="96" t="s">
        <v>538</v>
      </c>
      <c r="D21" s="137">
        <v>458</v>
      </c>
      <c r="E21" s="137">
        <v>397</v>
      </c>
    </row>
    <row r="22" spans="2:5" ht="9.75" customHeight="1">
      <c r="B22" s="108"/>
      <c r="C22" s="131"/>
      <c r="D22" s="138"/>
      <c r="E22" s="138"/>
    </row>
    <row r="23" spans="2:5" ht="9.75" customHeight="1">
      <c r="B23" s="108"/>
      <c r="C23" s="132"/>
      <c r="D23" s="133"/>
      <c r="E23" s="133"/>
    </row>
    <row r="24" spans="2:5" ht="19.5" customHeight="1">
      <c r="B24" s="108" t="s">
        <v>193</v>
      </c>
      <c r="C24" s="96" t="s">
        <v>539</v>
      </c>
      <c r="D24" s="137">
        <v>247</v>
      </c>
      <c r="E24" s="137">
        <v>160</v>
      </c>
    </row>
    <row r="25" spans="2:5" ht="9.75" customHeight="1">
      <c r="B25" s="108"/>
      <c r="C25" s="129"/>
      <c r="D25" s="138"/>
      <c r="E25" s="138"/>
    </row>
    <row r="26" spans="2:5" ht="9.75" customHeight="1">
      <c r="B26" s="108"/>
      <c r="C26" s="130"/>
      <c r="D26" s="133"/>
      <c r="E26" s="133"/>
    </row>
    <row r="27" spans="2:5" ht="19.5" customHeight="1">
      <c r="B27" s="108" t="s">
        <v>208</v>
      </c>
      <c r="C27" s="96" t="s">
        <v>540</v>
      </c>
      <c r="D27" s="137">
        <v>509</v>
      </c>
      <c r="E27" s="137">
        <v>350</v>
      </c>
    </row>
    <row r="28" spans="2:5" ht="9.75" customHeight="1">
      <c r="B28" s="108"/>
      <c r="C28" s="129"/>
      <c r="D28" s="138"/>
      <c r="E28" s="138"/>
    </row>
    <row r="29" spans="2:5" ht="9.75" customHeight="1">
      <c r="B29" s="108"/>
      <c r="C29" s="130"/>
      <c r="D29" s="133"/>
      <c r="E29" s="133"/>
    </row>
    <row r="30" spans="2:5" ht="19.5" customHeight="1">
      <c r="B30" s="108" t="s">
        <v>238</v>
      </c>
      <c r="C30" s="96" t="s">
        <v>541</v>
      </c>
      <c r="D30" s="137">
        <v>416</v>
      </c>
      <c r="E30" s="137">
        <v>420</v>
      </c>
    </row>
    <row r="31" spans="2:5" ht="9.75" customHeight="1">
      <c r="B31" s="108"/>
      <c r="C31" s="129"/>
      <c r="D31" s="138"/>
      <c r="E31" s="138"/>
    </row>
    <row r="32" spans="2:5" ht="9.75" customHeight="1">
      <c r="B32" s="108"/>
      <c r="C32" s="130"/>
      <c r="D32" s="133"/>
      <c r="E32" s="133"/>
    </row>
    <row r="33" spans="2:5" ht="19.5" customHeight="1">
      <c r="B33" s="108" t="s">
        <v>261</v>
      </c>
      <c r="C33" s="96" t="s">
        <v>542</v>
      </c>
      <c r="D33" s="137">
        <v>46</v>
      </c>
      <c r="E33" s="137">
        <v>55</v>
      </c>
    </row>
    <row r="34" spans="2:5" ht="9.75" customHeight="1">
      <c r="B34" s="108"/>
      <c r="C34" s="129"/>
      <c r="D34" s="138"/>
      <c r="E34" s="138"/>
    </row>
    <row r="35" spans="2:5" ht="12">
      <c r="B35" s="108"/>
      <c r="C35" s="107"/>
      <c r="D35" s="107"/>
      <c r="E35" s="107"/>
    </row>
    <row r="36" spans="2:5" ht="27">
      <c r="B36" s="108"/>
      <c r="C36" s="151" t="s">
        <v>543</v>
      </c>
      <c r="D36" s="140"/>
      <c r="E36" s="140"/>
    </row>
    <row r="37" spans="2:5" ht="12">
      <c r="B37" s="108"/>
      <c r="C37" s="107" t="s">
        <v>544</v>
      </c>
      <c r="D37" s="107"/>
      <c r="E37" s="107"/>
    </row>
    <row r="38" spans="2:5" ht="12">
      <c r="B38" s="108"/>
      <c r="C38" s="107"/>
      <c r="D38" s="107"/>
      <c r="E38" s="107"/>
    </row>
    <row r="39" spans="2:5" ht="12">
      <c r="B39" s="108"/>
      <c r="C39" s="107"/>
      <c r="D39" s="107"/>
      <c r="E39" s="107"/>
    </row>
    <row r="40" spans="2:5" ht="12">
      <c r="B40" s="108"/>
      <c r="C40" s="107"/>
      <c r="D40" s="107"/>
      <c r="E40" s="107"/>
    </row>
    <row r="41" spans="2:5" ht="12">
      <c r="B41" s="108"/>
      <c r="C41" s="107"/>
      <c r="D41" s="107"/>
      <c r="E41" s="107"/>
    </row>
    <row r="42" spans="2:5" ht="12">
      <c r="B42" s="108"/>
      <c r="C42" s="107"/>
      <c r="D42" s="107"/>
      <c r="E42" s="107"/>
    </row>
    <row r="43" spans="2:5" ht="12">
      <c r="B43" s="108"/>
      <c r="C43" s="107"/>
      <c r="D43" s="107"/>
      <c r="E43" s="107"/>
    </row>
    <row r="44" spans="2:5" ht="12">
      <c r="B44" s="108"/>
      <c r="C44" s="107"/>
      <c r="D44" s="107"/>
      <c r="E44" s="107"/>
    </row>
    <row r="45" spans="2:5" ht="12">
      <c r="B45" s="108"/>
      <c r="C45" s="107"/>
      <c r="D45" s="107"/>
      <c r="E45" s="107"/>
    </row>
    <row r="46" spans="2:5" ht="12">
      <c r="B46" s="108"/>
      <c r="C46" s="107"/>
      <c r="D46" s="107"/>
      <c r="E46" s="107"/>
    </row>
    <row r="47" spans="2:5" ht="12">
      <c r="B47" s="108"/>
      <c r="C47" s="107"/>
      <c r="D47" s="107"/>
      <c r="E47" s="107"/>
    </row>
    <row r="48" spans="2:5" ht="12">
      <c r="B48" s="108"/>
      <c r="C48" s="107"/>
      <c r="D48" s="107"/>
      <c r="E48" s="107"/>
    </row>
    <row r="49" spans="2:5" ht="12">
      <c r="B49" s="108"/>
      <c r="C49" s="107"/>
      <c r="D49" s="107"/>
      <c r="E49" s="107"/>
    </row>
    <row r="50" spans="2:5" ht="12">
      <c r="B50" s="108"/>
      <c r="C50" s="107"/>
      <c r="D50" s="107"/>
      <c r="E50" s="107"/>
    </row>
    <row r="51" spans="2:5" ht="12">
      <c r="B51" s="108"/>
      <c r="C51" s="107"/>
      <c r="D51" s="107"/>
      <c r="E51" s="107"/>
    </row>
    <row r="52" spans="2:5" ht="12">
      <c r="B52" s="108"/>
      <c r="C52" s="107"/>
      <c r="D52" s="107"/>
      <c r="E52" s="107"/>
    </row>
    <row r="53" spans="2:5" ht="12">
      <c r="B53" s="108"/>
      <c r="C53" s="107"/>
      <c r="D53" s="107"/>
      <c r="E53" s="107"/>
    </row>
    <row r="54" spans="2:5" ht="12">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545</v>
      </c>
      <c r="D3" s="121"/>
      <c r="E3" s="122"/>
    </row>
    <row r="4" spans="2:5" ht="12">
      <c r="B4" s="125"/>
      <c r="C4" s="120" t="s">
        <v>89</v>
      </c>
      <c r="D4" s="120" t="s">
        <v>546</v>
      </c>
      <c r="E4" s="120">
        <v>1</v>
      </c>
    </row>
    <row r="5" spans="2:5" ht="12">
      <c r="B5" s="125"/>
      <c r="C5" s="120" t="s">
        <v>91</v>
      </c>
      <c r="D5" s="120" t="s">
        <v>547</v>
      </c>
      <c r="E5" s="120">
        <v>2</v>
      </c>
    </row>
    <row r="6" spans="2:5" ht="12">
      <c r="B6" s="125"/>
      <c r="C6" s="120" t="s">
        <v>92</v>
      </c>
      <c r="D6" s="120" t="s">
        <v>548</v>
      </c>
      <c r="E6" s="120">
        <v>3</v>
      </c>
    </row>
    <row r="7" spans="2:5" ht="12">
      <c r="B7" s="125"/>
      <c r="C7" s="120" t="s">
        <v>168</v>
      </c>
      <c r="D7" s="120" t="s">
        <v>549</v>
      </c>
      <c r="E7" s="120">
        <v>4</v>
      </c>
    </row>
    <row r="8" spans="2:5" ht="12">
      <c r="B8" s="125"/>
      <c r="C8" s="120" t="s">
        <v>169</v>
      </c>
      <c r="D8" s="120" t="s">
        <v>169</v>
      </c>
      <c r="E8" s="120">
        <v>5</v>
      </c>
    </row>
    <row r="9" spans="2:5" ht="12">
      <c r="B9" s="125"/>
      <c r="C9" s="120" t="s">
        <v>170</v>
      </c>
      <c r="D9" s="120" t="s">
        <v>550</v>
      </c>
      <c r="E9" s="120">
        <v>6</v>
      </c>
    </row>
    <row r="10" spans="2:5" ht="12">
      <c r="B10" s="125"/>
      <c r="C10" s="120" t="s">
        <v>182</v>
      </c>
      <c r="D10" s="120" t="s">
        <v>551</v>
      </c>
      <c r="E10" s="120">
        <v>7</v>
      </c>
    </row>
    <row r="11" spans="2:5" ht="12">
      <c r="B11" s="125"/>
      <c r="C11" s="120" t="s">
        <v>18</v>
      </c>
      <c r="D11" s="120" t="s">
        <v>552</v>
      </c>
      <c r="E11" s="120">
        <v>8</v>
      </c>
    </row>
    <row r="12" spans="2:5" ht="12">
      <c r="B12" s="125"/>
      <c r="C12" s="120" t="s">
        <v>183</v>
      </c>
      <c r="D12" s="120" t="s">
        <v>553</v>
      </c>
      <c r="E12" s="120">
        <v>9</v>
      </c>
    </row>
    <row r="13" spans="2:5" ht="12">
      <c r="B13" s="125"/>
      <c r="C13" s="120" t="s">
        <v>194</v>
      </c>
      <c r="D13" s="120" t="s">
        <v>554</v>
      </c>
      <c r="E13" s="120">
        <v>10</v>
      </c>
    </row>
    <row r="14" spans="2:5" ht="12">
      <c r="B14" s="125"/>
      <c r="C14" s="120" t="s">
        <v>195</v>
      </c>
      <c r="D14" s="120" t="s">
        <v>555</v>
      </c>
      <c r="E14" s="120">
        <v>11</v>
      </c>
    </row>
    <row r="15" spans="2:5" ht="12">
      <c r="B15" s="125"/>
      <c r="C15" s="120" t="s">
        <v>196</v>
      </c>
      <c r="D15" s="120" t="s">
        <v>556</v>
      </c>
      <c r="E15" s="120">
        <v>12</v>
      </c>
    </row>
    <row r="23" ht="12">
      <c r="C23" t="s">
        <v>557</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tabSelected="1" zoomScalePageLayoutView="0" workbookViewId="0" topLeftCell="A1">
      <selection activeCell="A1" sqref="A1"/>
    </sheetView>
  </sheetViews>
  <sheetFormatPr defaultColWidth="9.140625" defaultRowHeight="12.75"/>
  <sheetData>
    <row r="1" ht="12">
      <c r="K1" s="141"/>
    </row>
    <row r="2" spans="1:11" ht="18">
      <c r="A2" s="143" t="s">
        <v>39</v>
      </c>
      <c r="K2" s="141"/>
    </row>
    <row r="3" ht="12">
      <c r="K3" s="141"/>
    </row>
    <row r="4" spans="1:11" ht="51">
      <c r="A4" s="4" t="s">
        <v>40</v>
      </c>
      <c r="B4" s="2"/>
      <c r="C4" s="2"/>
      <c r="D4" s="2"/>
      <c r="E4" s="2"/>
      <c r="F4" s="2"/>
      <c r="G4" s="2"/>
      <c r="H4" s="2"/>
      <c r="I4" s="2"/>
      <c r="J4" s="2"/>
      <c r="K4" s="141"/>
    </row>
    <row r="5" ht="12">
      <c r="K5" s="141"/>
    </row>
    <row r="6" spans="1:11" ht="12">
      <c r="A6" s="141" t="s">
        <v>41</v>
      </c>
      <c r="B6" s="2"/>
      <c r="C6" s="2"/>
      <c r="D6" s="2"/>
      <c r="E6" s="2"/>
      <c r="F6" s="2"/>
      <c r="G6" s="2"/>
      <c r="H6" s="2"/>
      <c r="I6" s="2"/>
      <c r="J6" s="2"/>
      <c r="K6" s="141"/>
    </row>
    <row r="7" spans="1:11" ht="12">
      <c r="A7" s="142" t="s">
        <v>42</v>
      </c>
      <c r="B7" s="2"/>
      <c r="C7" s="2"/>
      <c r="D7" s="2"/>
      <c r="E7" s="2"/>
      <c r="F7" s="2"/>
      <c r="G7" s="2"/>
      <c r="H7" s="2"/>
      <c r="I7" s="2"/>
      <c r="J7" s="2"/>
      <c r="K7" s="141"/>
    </row>
    <row r="8" spans="1:11" ht="12">
      <c r="A8" s="141"/>
      <c r="B8" s="2"/>
      <c r="C8" s="2"/>
      <c r="D8" s="2"/>
      <c r="E8" s="2"/>
      <c r="F8" s="2"/>
      <c r="G8" s="2"/>
      <c r="H8" s="2"/>
      <c r="I8" s="2"/>
      <c r="J8" s="2"/>
      <c r="K8" s="141"/>
    </row>
    <row r="9" spans="1:11" ht="12">
      <c r="A9" s="141" t="s">
        <v>43</v>
      </c>
      <c r="B9" s="2"/>
      <c r="C9" s="2"/>
      <c r="D9" s="2"/>
      <c r="E9" s="2"/>
      <c r="F9" s="2"/>
      <c r="G9" s="2"/>
      <c r="H9" s="2"/>
      <c r="I9" s="2"/>
      <c r="J9" s="2"/>
      <c r="K9" s="141"/>
    </row>
    <row r="10" spans="1:11" ht="12">
      <c r="A10" s="141"/>
      <c r="B10" s="2"/>
      <c r="C10" s="2"/>
      <c r="D10" s="2"/>
      <c r="E10" s="2"/>
      <c r="F10" s="2"/>
      <c r="G10" s="2"/>
      <c r="H10" s="2"/>
      <c r="I10" s="2"/>
      <c r="J10" s="2"/>
      <c r="K10" s="141"/>
    </row>
    <row r="11" spans="1:11" ht="12">
      <c r="A11" s="141" t="s">
        <v>44</v>
      </c>
      <c r="B11" s="2"/>
      <c r="C11" s="2"/>
      <c r="D11" s="2"/>
      <c r="E11" s="2"/>
      <c r="F11" s="2"/>
      <c r="G11" s="2"/>
      <c r="H11" s="2"/>
      <c r="I11" s="2"/>
      <c r="J11" s="2"/>
      <c r="K11" s="141"/>
    </row>
    <row r="12" spans="1:11" ht="12">
      <c r="A12" s="141"/>
      <c r="B12" s="2"/>
      <c r="C12" s="2"/>
      <c r="D12" s="2"/>
      <c r="E12" s="2"/>
      <c r="F12" s="2"/>
      <c r="G12" s="2"/>
      <c r="H12" s="2"/>
      <c r="I12" s="2"/>
      <c r="J12" s="2"/>
      <c r="K12" s="141"/>
    </row>
    <row r="13" spans="1:11" ht="12">
      <c r="A13" s="141" t="s">
        <v>45</v>
      </c>
      <c r="B13" s="2"/>
      <c r="C13" s="2"/>
      <c r="D13" s="2"/>
      <c r="E13" s="2"/>
      <c r="F13" s="2"/>
      <c r="G13" s="2"/>
      <c r="H13" s="2"/>
      <c r="I13" s="2"/>
      <c r="J13" s="2"/>
      <c r="K13" s="141"/>
    </row>
    <row r="14" spans="1:11" ht="12">
      <c r="A14" s="141" t="s">
        <v>46</v>
      </c>
      <c r="B14" s="2"/>
      <c r="C14" s="2"/>
      <c r="D14" s="2"/>
      <c r="E14" s="2"/>
      <c r="F14" s="2"/>
      <c r="G14" s="2"/>
      <c r="H14" s="2"/>
      <c r="I14" s="2"/>
      <c r="J14" s="2"/>
      <c r="K14" s="141"/>
    </row>
    <row r="15" spans="1:11" ht="12">
      <c r="A15" s="141" t="s">
        <v>47</v>
      </c>
      <c r="B15" s="2"/>
      <c r="C15" s="2"/>
      <c r="D15" s="2"/>
      <c r="E15" s="2"/>
      <c r="F15" s="2"/>
      <c r="G15" s="2"/>
      <c r="H15" s="2"/>
      <c r="I15" s="2"/>
      <c r="J15" s="2"/>
      <c r="K15" s="141"/>
    </row>
    <row r="16" spans="1:11" ht="12">
      <c r="A16" s="141" t="s">
        <v>48</v>
      </c>
      <c r="B16" s="2"/>
      <c r="C16" s="2"/>
      <c r="D16" s="2"/>
      <c r="E16" s="2"/>
      <c r="F16" s="2"/>
      <c r="G16" s="2"/>
      <c r="H16" s="2"/>
      <c r="I16" s="2"/>
      <c r="J16" s="2"/>
      <c r="K16" s="141"/>
    </row>
    <row r="17" spans="1:11" ht="12">
      <c r="A17" s="141" t="s">
        <v>49</v>
      </c>
      <c r="B17" s="2"/>
      <c r="C17" s="2"/>
      <c r="D17" s="2"/>
      <c r="E17" s="2"/>
      <c r="F17" s="2"/>
      <c r="G17" s="2"/>
      <c r="H17" s="2"/>
      <c r="I17" s="2"/>
      <c r="J17" s="2"/>
      <c r="K17" s="141"/>
    </row>
    <row r="18" spans="1:11" ht="12">
      <c r="A18" s="141"/>
      <c r="B18" s="2"/>
      <c r="C18" s="2"/>
      <c r="D18" s="2"/>
      <c r="E18" s="2"/>
      <c r="F18" s="2"/>
      <c r="G18" s="2"/>
      <c r="H18" s="2"/>
      <c r="I18" s="2"/>
      <c r="J18" s="2"/>
      <c r="K18" s="141"/>
    </row>
    <row r="19" spans="1:11" ht="12">
      <c r="A19" s="141" t="s">
        <v>50</v>
      </c>
      <c r="B19" s="2"/>
      <c r="C19" s="2"/>
      <c r="D19" s="2"/>
      <c r="E19" s="2"/>
      <c r="F19" s="2"/>
      <c r="G19" s="2"/>
      <c r="H19" s="2"/>
      <c r="I19" s="2"/>
      <c r="J19" s="2"/>
      <c r="K19" s="141"/>
    </row>
    <row r="20" spans="1:11" ht="12">
      <c r="A20" s="141" t="s">
        <v>51</v>
      </c>
      <c r="B20" s="2"/>
      <c r="C20" s="2"/>
      <c r="D20" s="2"/>
      <c r="E20" s="2"/>
      <c r="F20" s="2"/>
      <c r="G20" s="2"/>
      <c r="H20" s="2"/>
      <c r="I20" s="2"/>
      <c r="J20" s="2"/>
      <c r="K20" s="141"/>
    </row>
    <row r="21" ht="12">
      <c r="K21" s="141"/>
    </row>
    <row r="22" ht="12">
      <c r="K22" s="141"/>
    </row>
    <row r="23" ht="12">
      <c r="K23" s="141"/>
    </row>
    <row r="24" spans="1:11" ht="19.5">
      <c r="A24" s="5" t="s">
        <v>52</v>
      </c>
      <c r="B24" s="2"/>
      <c r="C24" s="2"/>
      <c r="D24" s="2"/>
      <c r="E24" s="2"/>
      <c r="F24" s="2"/>
      <c r="G24" s="2"/>
      <c r="H24" s="2"/>
      <c r="I24" s="2"/>
      <c r="J24" s="2"/>
      <c r="K24" s="141"/>
    </row>
    <row r="25" ht="12">
      <c r="K25" s="141"/>
    </row>
    <row r="26" spans="1:11" ht="24.75">
      <c r="A26" s="4" t="s">
        <v>53</v>
      </c>
      <c r="B26" s="2"/>
      <c r="C26" s="2"/>
      <c r="D26" s="2"/>
      <c r="E26" s="2"/>
      <c r="F26" s="2"/>
      <c r="G26" s="2"/>
      <c r="H26" s="2"/>
      <c r="I26" s="2"/>
      <c r="J26" s="2"/>
      <c r="K26" s="141"/>
    </row>
    <row r="27" spans="1:11" ht="12">
      <c r="A27" s="4"/>
      <c r="B27" s="2"/>
      <c r="C27" s="2"/>
      <c r="D27" s="2"/>
      <c r="E27" s="2"/>
      <c r="F27" s="2"/>
      <c r="G27" s="2"/>
      <c r="H27" s="2"/>
      <c r="I27" s="2"/>
      <c r="J27" s="2"/>
      <c r="K27" s="141"/>
    </row>
    <row r="28" spans="1:11" ht="12">
      <c r="A28" s="141" t="s">
        <v>41</v>
      </c>
      <c r="B28" s="2"/>
      <c r="C28" s="2"/>
      <c r="D28" s="2"/>
      <c r="E28" s="2"/>
      <c r="F28" s="2"/>
      <c r="G28" s="2"/>
      <c r="H28" s="2"/>
      <c r="I28" s="2"/>
      <c r="J28" s="2"/>
      <c r="K28" s="141"/>
    </row>
    <row r="29" spans="1:11" ht="12">
      <c r="A29" s="142" t="s">
        <v>42</v>
      </c>
      <c r="B29" s="2"/>
      <c r="C29" s="2"/>
      <c r="D29" s="2"/>
      <c r="E29" s="2"/>
      <c r="F29" s="2"/>
      <c r="G29" s="2"/>
      <c r="H29" s="2"/>
      <c r="I29" s="2"/>
      <c r="J29" s="2"/>
      <c r="K29" s="141"/>
    </row>
    <row r="30" ht="12">
      <c r="K30" s="141"/>
    </row>
    <row r="31" ht="12">
      <c r="K31" s="141"/>
    </row>
    <row r="32" spans="1:11" ht="49.5">
      <c r="A32" s="4" t="s">
        <v>54</v>
      </c>
      <c r="B32" s="4"/>
      <c r="C32" s="4"/>
      <c r="D32" s="4"/>
      <c r="E32" s="4"/>
      <c r="F32" s="4"/>
      <c r="G32" s="4"/>
      <c r="H32" s="4"/>
      <c r="I32" s="4"/>
      <c r="J32" s="4"/>
      <c r="K32" s="141"/>
    </row>
    <row r="33" ht="12">
      <c r="K33" s="141"/>
    </row>
    <row r="34" ht="12">
      <c r="K34" s="141"/>
    </row>
    <row r="35" spans="1:11" ht="62.25">
      <c r="A35" s="4" t="s">
        <v>55</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 hidden="1">
      <c r="A2" s="29" t="s">
        <v>0</v>
      </c>
      <c r="B2" s="29" t="s">
        <v>56</v>
      </c>
      <c r="C2" s="29" t="s">
        <v>7</v>
      </c>
      <c r="D2" s="29" t="s">
        <v>8</v>
      </c>
      <c r="E2" s="29" t="s">
        <v>57</v>
      </c>
      <c r="F2" s="29" t="s">
        <v>58</v>
      </c>
      <c r="G2" s="29" t="s">
        <v>59</v>
      </c>
      <c r="H2" s="29" t="s">
        <v>60</v>
      </c>
      <c r="I2" s="29" t="s">
        <v>61</v>
      </c>
      <c r="J2" s="29" t="s">
        <v>62</v>
      </c>
      <c r="K2" s="29" t="s">
        <v>63</v>
      </c>
      <c r="L2" s="29" t="s">
        <v>9</v>
      </c>
      <c r="M2" s="29" t="s">
        <v>64</v>
      </c>
    </row>
    <row r="3" spans="1:13" ht="12" hidden="1">
      <c r="A3" s="30" t="s">
        <v>65</v>
      </c>
      <c r="B3" s="29" t="s">
        <v>66</v>
      </c>
      <c r="C3" s="29" t="s">
        <v>18</v>
      </c>
      <c r="D3" s="29" t="s">
        <v>19</v>
      </c>
      <c r="E3" s="29" t="s">
        <v>67</v>
      </c>
      <c r="F3" s="29" t="s">
        <v>68</v>
      </c>
      <c r="G3" s="29" t="s">
        <v>69</v>
      </c>
      <c r="H3" s="29" t="s">
        <v>68</v>
      </c>
      <c r="I3" s="29" t="s">
        <v>70</v>
      </c>
      <c r="J3" s="29" t="s">
        <v>71</v>
      </c>
      <c r="K3" s="29" t="s">
        <v>72</v>
      </c>
      <c r="L3" s="29" t="s">
        <v>20</v>
      </c>
      <c r="M3" s="29" t="s">
        <v>21</v>
      </c>
    </row>
    <row r="4" spans="1:13" ht="12">
      <c r="A4" s="29"/>
      <c r="B4" s="29"/>
      <c r="C4" s="29"/>
      <c r="D4" s="29"/>
      <c r="E4" s="29"/>
      <c r="F4" s="29"/>
      <c r="G4" s="29"/>
      <c r="H4" s="29"/>
      <c r="I4" s="29"/>
      <c r="J4" s="29"/>
      <c r="K4" s="29"/>
      <c r="L4" s="29"/>
      <c r="M4" s="29"/>
    </row>
    <row r="5" spans="1:10" ht="22.5">
      <c r="A5" s="3" t="s">
        <v>73</v>
      </c>
      <c r="B5" s="6"/>
      <c r="C5" s="6"/>
      <c r="D5" s="6"/>
      <c r="E5" s="6"/>
      <c r="F5" s="6"/>
      <c r="G5" s="6"/>
      <c r="H5" s="6"/>
      <c r="I5" s="6"/>
      <c r="J5" s="6"/>
    </row>
    <row r="6" spans="1:10" ht="15">
      <c r="A6" s="7" t="str">
        <f>CONCATENATE("Created On: ",K3,)</f>
        <v>Created On: </v>
      </c>
      <c r="B6" s="7"/>
      <c r="C6" s="7"/>
      <c r="D6" s="7"/>
      <c r="E6" s="7"/>
      <c r="F6" s="7"/>
      <c r="G6" s="7"/>
      <c r="H6" s="7"/>
      <c r="I6" s="7"/>
      <c r="J6" s="7"/>
    </row>
    <row r="7" spans="1:10" ht="15">
      <c r="A7" s="7" t="str">
        <f>CONCATENATE(C3," ",D3," Reporting Period")</f>
        <v>  Reporting Period</v>
      </c>
      <c r="B7" s="7"/>
      <c r="C7" s="7"/>
      <c r="D7" s="7"/>
      <c r="E7" s="7"/>
      <c r="F7" s="7"/>
      <c r="G7" s="7"/>
      <c r="H7" s="7"/>
      <c r="I7" s="7"/>
      <c r="J7" s="7"/>
    </row>
    <row r="10" ht="15">
      <c r="A10" s="31" t="s">
        <v>74</v>
      </c>
    </row>
    <row r="12" spans="1:10" ht="37.5">
      <c r="A12" s="4" t="str">
        <f>CONCATENATE("Based on State-reported data (",B3," entries) and estimated data where States did not report, gasoline consumption for ",M3," ",D3," changed by ",E3," percent compared to the same period in ",L3,". (1)")</f>
        <v>Based on State-reported data ( entries) and estimated data where States did not report, gasoline consumption for   changed by  percent compared to the same period in . (1)</v>
      </c>
      <c r="B12" s="4"/>
      <c r="C12" s="4"/>
      <c r="D12" s="4"/>
      <c r="E12" s="4"/>
      <c r="F12" s="4"/>
      <c r="G12" s="4"/>
      <c r="H12" s="4"/>
      <c r="I12" s="4"/>
      <c r="J12" s="4"/>
    </row>
    <row r="14" spans="1:10" ht="150">
      <c r="A14" s="4" t="s">
        <v>75</v>
      </c>
      <c r="B14" s="4"/>
      <c r="C14" s="4"/>
      <c r="D14" s="4"/>
      <c r="E14" s="4"/>
      <c r="F14" s="4"/>
      <c r="G14" s="4"/>
      <c r="H14" s="4"/>
      <c r="I14" s="4"/>
      <c r="J14" s="4"/>
    </row>
    <row r="15" spans="1:10" ht="12">
      <c r="A15" s="4" t="s">
        <v>76</v>
      </c>
      <c r="B15" s="4"/>
      <c r="C15" s="4"/>
      <c r="D15" s="4"/>
      <c r="E15" s="4"/>
      <c r="F15" s="4"/>
      <c r="G15" s="4"/>
      <c r="H15" s="4"/>
      <c r="I15" s="4"/>
      <c r="J15" s="4"/>
    </row>
    <row r="18" ht="24.75" customHeight="1">
      <c r="A18" s="31" t="s">
        <v>77</v>
      </c>
    </row>
    <row r="19" s="22" customFormat="1" ht="12.75">
      <c r="A19" s="21"/>
    </row>
    <row r="20" spans="1:10" ht="75">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are shown in the table MF-121T. The gasoline rates vary from a low of   cents per gallon to  cents with an average of  cents.Five States provide for full or partial exemptions for gasohol, a blend of 90 percent gasoline and 10 percent fuel alcohol. Diesel rates vary from  cents to  cents per gallon.</v>
      </c>
      <c r="B20" s="4"/>
      <c r="C20" s="4"/>
      <c r="D20" s="4"/>
      <c r="E20" s="4"/>
      <c r="F20" s="4"/>
      <c r="G20" s="4"/>
      <c r="H20" s="4"/>
      <c r="I20" s="4"/>
      <c r="J20" s="4"/>
    </row>
    <row r="22" spans="1:10" ht="75">
      <c r="A22" s="4" t="s">
        <v>78</v>
      </c>
      <c r="B22" s="4"/>
      <c r="C22" s="4"/>
      <c r="D22" s="4"/>
      <c r="E22" s="4"/>
      <c r="F22" s="4"/>
      <c r="G22" s="4"/>
      <c r="H22" s="4"/>
      <c r="I22" s="4"/>
      <c r="J22" s="4"/>
    </row>
    <row r="35" spans="1:10" ht="40.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and  data are available.</v>
      </c>
      <c r="B35" s="4"/>
      <c r="C35" s="4"/>
      <c r="D35" s="4"/>
      <c r="E35" s="4"/>
      <c r="F35" s="4"/>
      <c r="G35" s="4"/>
      <c r="H35" s="4"/>
      <c r="I35" s="4"/>
      <c r="J35" s="4"/>
    </row>
    <row r="36" spans="2:10" ht="12">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7.5" customHeight="1" hidden="1">
      <c r="B2" s="29" t="s">
        <v>0</v>
      </c>
      <c r="C2" s="29" t="s">
        <v>79</v>
      </c>
      <c r="D2" s="29" t="s">
        <v>80</v>
      </c>
      <c r="E2" s="29" t="s">
        <v>81</v>
      </c>
      <c r="F2" s="29" t="s">
        <v>82</v>
      </c>
      <c r="G2" s="29" t="s">
        <v>7</v>
      </c>
      <c r="H2" s="29" t="s">
        <v>8</v>
      </c>
      <c r="I2" s="29"/>
      <c r="J2" s="29"/>
      <c r="K2" s="29"/>
    </row>
    <row r="3" spans="2:11" ht="7.5" customHeight="1" hidden="1">
      <c r="B3" s="30" t="s">
        <v>83</v>
      </c>
      <c r="C3" s="29" t="s">
        <v>84</v>
      </c>
      <c r="D3" s="29" t="s">
        <v>84</v>
      </c>
      <c r="E3" s="29" t="s">
        <v>84</v>
      </c>
      <c r="F3" s="29" t="s">
        <v>72</v>
      </c>
      <c r="G3" s="29" t="s">
        <v>18</v>
      </c>
      <c r="H3" s="29" t="s">
        <v>19</v>
      </c>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ustomHeight="1">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v>
      </c>
      <c r="F8" s="39" t="s">
        <v>88</v>
      </c>
      <c r="K8" s="69" t="str">
        <f>CONCATENATE(G3," ",H3," Reporting Period")</f>
        <v>  Reporting Period</v>
      </c>
    </row>
    <row r="9" spans="2:11" ht="12" customHeight="1">
      <c r="B9" s="153"/>
      <c r="C9" s="153" t="s">
        <v>89</v>
      </c>
      <c r="D9" s="154" t="s">
        <v>90</v>
      </c>
      <c r="E9" s="154"/>
      <c r="F9" s="153" t="s">
        <v>91</v>
      </c>
      <c r="G9" s="154" t="s">
        <v>90</v>
      </c>
      <c r="H9" s="154"/>
      <c r="I9" s="153" t="s">
        <v>92</v>
      </c>
      <c r="J9" s="154" t="s">
        <v>90</v>
      </c>
      <c r="K9" s="154"/>
    </row>
    <row r="10" spans="2:11" ht="12" customHeight="1">
      <c r="B10" s="155" t="s">
        <v>93</v>
      </c>
      <c r="C10" s="156">
        <f>C3</f>
        <v>0</v>
      </c>
      <c r="D10" s="157" t="s">
        <v>94</v>
      </c>
      <c r="E10" s="157"/>
      <c r="F10" s="156">
        <f>D3</f>
        <v>0</v>
      </c>
      <c r="G10" s="157" t="s">
        <v>94</v>
      </c>
      <c r="H10" s="157"/>
      <c r="I10" s="156">
        <f>E3</f>
        <v>0</v>
      </c>
      <c r="J10" s="157" t="s">
        <v>94</v>
      </c>
      <c r="K10" s="157"/>
    </row>
    <row r="11" spans="2:11" ht="12" customHeight="1">
      <c r="B11" s="155"/>
      <c r="C11" s="155" t="str">
        <f>CONCATENATE("(",C3," Entities)")</f>
        <v>( Entities)</v>
      </c>
      <c r="D11" s="157" t="s">
        <v>95</v>
      </c>
      <c r="E11" s="157"/>
      <c r="F11" s="155" t="str">
        <f>CONCATENATE("(",D3," Entities)")</f>
        <v>( Entities)</v>
      </c>
      <c r="G11" s="157" t="s">
        <v>95</v>
      </c>
      <c r="H11" s="157"/>
      <c r="I11" s="155" t="str">
        <f>CONCATENATE("(",E3," Entities)")</f>
        <v>( Entities)</v>
      </c>
      <c r="J11" s="157" t="s">
        <v>95</v>
      </c>
      <c r="K11" s="157"/>
    </row>
    <row r="12" spans="2:11" ht="16.5" customHeight="1">
      <c r="B12" s="158"/>
      <c r="C12" s="158" t="s">
        <v>96</v>
      </c>
      <c r="D12" s="159" t="s">
        <v>97</v>
      </c>
      <c r="E12" s="159" t="s">
        <v>98</v>
      </c>
      <c r="F12" s="158" t="s">
        <v>96</v>
      </c>
      <c r="G12" s="159" t="s">
        <v>97</v>
      </c>
      <c r="H12" s="159" t="s">
        <v>98</v>
      </c>
      <c r="I12" s="158" t="s">
        <v>96</v>
      </c>
      <c r="J12" s="159" t="s">
        <v>97</v>
      </c>
      <c r="K12" s="159" t="s">
        <v>98</v>
      </c>
    </row>
    <row r="13" spans="2:11" ht="7.5" customHeight="1" hidden="1">
      <c r="B13" s="39" t="s">
        <v>99</v>
      </c>
      <c r="C13" s="39" t="s">
        <v>100</v>
      </c>
      <c r="D13" s="39" t="s">
        <v>101</v>
      </c>
      <c r="E13" s="39" t="s">
        <v>102</v>
      </c>
      <c r="F13" s="39" t="s">
        <v>103</v>
      </c>
      <c r="G13" s="39" t="s">
        <v>104</v>
      </c>
      <c r="H13" s="39" t="s">
        <v>105</v>
      </c>
      <c r="I13" s="39" t="s">
        <v>106</v>
      </c>
      <c r="J13" s="39" t="s">
        <v>107</v>
      </c>
      <c r="K13" s="39" t="s">
        <v>108</v>
      </c>
    </row>
    <row r="14" spans="2:11" ht="7.5" customHeight="1" hidden="1">
      <c r="B14" s="40"/>
      <c r="C14" s="40">
        <v>0</v>
      </c>
      <c r="D14" s="41">
        <v>0</v>
      </c>
      <c r="E14" s="41">
        <v>0</v>
      </c>
      <c r="F14" s="40">
        <v>0</v>
      </c>
      <c r="G14" s="41">
        <v>0</v>
      </c>
      <c r="H14" s="41">
        <v>0</v>
      </c>
      <c r="I14" s="40">
        <v>0</v>
      </c>
      <c r="J14" s="41">
        <v>0</v>
      </c>
      <c r="K14" s="41">
        <v>0</v>
      </c>
    </row>
    <row r="15" spans="2:11" ht="9" customHeight="1">
      <c r="B15" s="58" t="s">
        <v>109</v>
      </c>
      <c r="C15" s="49">
        <v>266906778</v>
      </c>
      <c r="D15" s="49">
        <v>266906778</v>
      </c>
      <c r="E15" s="62">
        <v>4</v>
      </c>
      <c r="F15" s="49">
        <v>253360201</v>
      </c>
      <c r="G15" s="49">
        <v>520266979</v>
      </c>
      <c r="H15" s="62">
        <v>3.4</v>
      </c>
      <c r="I15" s="49">
        <v>232492120</v>
      </c>
      <c r="J15" s="49">
        <v>752759099</v>
      </c>
      <c r="K15" s="62">
        <v>1.4</v>
      </c>
    </row>
    <row r="16" spans="2:11" ht="9" customHeight="1">
      <c r="B16" s="53" t="s">
        <v>110</v>
      </c>
      <c r="C16" s="50">
        <v>19476753</v>
      </c>
      <c r="D16" s="50">
        <v>19476753</v>
      </c>
      <c r="E16" s="63">
        <v>-13.2</v>
      </c>
      <c r="F16" s="50">
        <v>19500096</v>
      </c>
      <c r="G16" s="50">
        <v>38976849</v>
      </c>
      <c r="H16" s="63">
        <v>-9.8</v>
      </c>
      <c r="I16" s="50">
        <v>22700692</v>
      </c>
      <c r="J16" s="50">
        <v>61677541</v>
      </c>
      <c r="K16" s="63">
        <v>-3.2</v>
      </c>
    </row>
    <row r="17" spans="2:11" ht="9" customHeight="1">
      <c r="B17" s="53" t="s">
        <v>111</v>
      </c>
      <c r="C17" s="51">
        <v>227537641</v>
      </c>
      <c r="D17" s="51">
        <v>227537641</v>
      </c>
      <c r="E17" s="64">
        <v>-12.2</v>
      </c>
      <c r="F17" s="51">
        <v>215820990</v>
      </c>
      <c r="G17" s="51">
        <v>443358631</v>
      </c>
      <c r="H17" s="64">
        <v>-12.8</v>
      </c>
      <c r="I17" s="51">
        <v>262546514</v>
      </c>
      <c r="J17" s="51">
        <v>705905145</v>
      </c>
      <c r="K17" s="64">
        <v>-5</v>
      </c>
    </row>
    <row r="18" spans="2:11" ht="9" customHeight="1">
      <c r="B18" s="53" t="s">
        <v>112</v>
      </c>
      <c r="C18" s="51">
        <v>121266896</v>
      </c>
      <c r="D18" s="51">
        <v>121266896</v>
      </c>
      <c r="E18" s="64">
        <v>-0.3</v>
      </c>
      <c r="F18" s="51">
        <v>93811712</v>
      </c>
      <c r="G18" s="51">
        <v>215078608</v>
      </c>
      <c r="H18" s="64">
        <v>-10.9</v>
      </c>
      <c r="I18" s="51">
        <v>133032812</v>
      </c>
      <c r="J18" s="51">
        <v>348111420</v>
      </c>
      <c r="K18" s="64">
        <v>-2.9</v>
      </c>
    </row>
    <row r="19" spans="2:11" ht="9" customHeight="1">
      <c r="B19" s="53" t="s">
        <v>113</v>
      </c>
      <c r="C19" s="51">
        <v>995980173</v>
      </c>
      <c r="D19" s="51">
        <v>995980173</v>
      </c>
      <c r="E19" s="64">
        <v>-18.6</v>
      </c>
      <c r="F19" s="51">
        <v>975834460</v>
      </c>
      <c r="G19" s="51">
        <v>1971814633</v>
      </c>
      <c r="H19" s="64">
        <v>-18.6</v>
      </c>
      <c r="I19" s="51">
        <v>1138915242</v>
      </c>
      <c r="J19" s="51">
        <v>3110729875</v>
      </c>
      <c r="K19" s="64">
        <v>-9.6</v>
      </c>
    </row>
    <row r="20" spans="2:11" ht="9" customHeight="1">
      <c r="B20" s="53" t="s">
        <v>114</v>
      </c>
      <c r="C20" s="51">
        <v>173873640</v>
      </c>
      <c r="D20" s="51">
        <v>173873640</v>
      </c>
      <c r="E20" s="64">
        <v>-8.3</v>
      </c>
      <c r="F20" s="51">
        <v>164044389</v>
      </c>
      <c r="G20" s="51">
        <v>337918029</v>
      </c>
      <c r="H20" s="64">
        <v>-10.4</v>
      </c>
      <c r="I20" s="51">
        <v>182125498</v>
      </c>
      <c r="J20" s="51">
        <v>520043527</v>
      </c>
      <c r="K20" s="64">
        <v>-3.6</v>
      </c>
    </row>
    <row r="21" spans="2:11" ht="9" customHeight="1">
      <c r="B21" s="53" t="s">
        <v>115</v>
      </c>
      <c r="C21" s="50">
        <v>104618572</v>
      </c>
      <c r="D21" s="50">
        <v>104618572</v>
      </c>
      <c r="E21" s="63">
        <v>-14.7</v>
      </c>
      <c r="F21" s="50">
        <v>92683487</v>
      </c>
      <c r="G21" s="50">
        <v>197302059</v>
      </c>
      <c r="H21" s="63">
        <v>-17.2</v>
      </c>
      <c r="I21" s="50">
        <v>109892835</v>
      </c>
      <c r="J21" s="50">
        <v>307194894</v>
      </c>
      <c r="K21" s="63">
        <v>-9.6</v>
      </c>
    </row>
    <row r="22" spans="2:11" ht="9" customHeight="1">
      <c r="B22" s="53" t="s">
        <v>116</v>
      </c>
      <c r="C22" s="51">
        <v>35865740</v>
      </c>
      <c r="D22" s="51">
        <v>35865740</v>
      </c>
      <c r="E22" s="64">
        <v>-18.8</v>
      </c>
      <c r="F22" s="51">
        <v>31615520</v>
      </c>
      <c r="G22" s="51">
        <v>67481260</v>
      </c>
      <c r="H22" s="64">
        <v>-22.1</v>
      </c>
      <c r="I22" s="51">
        <v>40641229</v>
      </c>
      <c r="J22" s="51">
        <v>108122489</v>
      </c>
      <c r="K22" s="64">
        <v>-13.3</v>
      </c>
    </row>
    <row r="23" spans="2:11" ht="9" customHeight="1">
      <c r="B23" s="53" t="s">
        <v>117</v>
      </c>
      <c r="C23" s="50">
        <v>8147395</v>
      </c>
      <c r="D23" s="50">
        <v>8147395</v>
      </c>
      <c r="E23" s="63">
        <v>-18</v>
      </c>
      <c r="F23" s="50">
        <v>7699971</v>
      </c>
      <c r="G23" s="50">
        <v>15847366</v>
      </c>
      <c r="H23" s="63">
        <v>-18.4</v>
      </c>
      <c r="I23" s="50">
        <v>8863673</v>
      </c>
      <c r="J23" s="50">
        <v>24711039</v>
      </c>
      <c r="K23" s="63">
        <v>-11.8</v>
      </c>
    </row>
    <row r="24" spans="2:11" ht="9" customHeight="1">
      <c r="B24" s="53" t="s">
        <v>118</v>
      </c>
      <c r="C24" s="51">
        <v>725984753</v>
      </c>
      <c r="D24" s="51">
        <v>725984753</v>
      </c>
      <c r="E24" s="64">
        <v>-7.7</v>
      </c>
      <c r="F24" s="51">
        <v>719375656</v>
      </c>
      <c r="G24" s="51">
        <v>1445360409</v>
      </c>
      <c r="H24" s="64">
        <v>-8.4</v>
      </c>
      <c r="I24" s="51">
        <v>680439151</v>
      </c>
      <c r="J24" s="51">
        <v>2125799560</v>
      </c>
      <c r="K24" s="64">
        <v>-9.2</v>
      </c>
    </row>
    <row r="25" spans="2:11" ht="9" customHeight="1">
      <c r="B25" s="53" t="s">
        <v>119</v>
      </c>
      <c r="C25" s="51">
        <v>395255402</v>
      </c>
      <c r="D25" s="51">
        <v>395255402</v>
      </c>
      <c r="E25" s="64">
        <v>-3.4</v>
      </c>
      <c r="F25" s="51">
        <v>368371746</v>
      </c>
      <c r="G25" s="51">
        <v>763627148</v>
      </c>
      <c r="H25" s="64">
        <v>-5.7</v>
      </c>
      <c r="I25" s="51">
        <v>442649007</v>
      </c>
      <c r="J25" s="51">
        <v>1206276155</v>
      </c>
      <c r="K25" s="64">
        <v>0.6</v>
      </c>
    </row>
    <row r="26" spans="2:11" ht="9" customHeight="1">
      <c r="B26" s="53" t="s">
        <v>120</v>
      </c>
      <c r="C26" s="51">
        <v>31673053</v>
      </c>
      <c r="D26" s="51">
        <v>31673053</v>
      </c>
      <c r="E26" s="64">
        <v>-18.9</v>
      </c>
      <c r="F26" s="51">
        <v>29819488</v>
      </c>
      <c r="G26" s="51">
        <v>61492541</v>
      </c>
      <c r="H26" s="64">
        <v>-19.1</v>
      </c>
      <c r="I26" s="51">
        <v>34613504</v>
      </c>
      <c r="J26" s="51">
        <v>96106045</v>
      </c>
      <c r="K26" s="64">
        <v>-12.6</v>
      </c>
    </row>
    <row r="27" spans="2:11" ht="9" customHeight="1">
      <c r="B27" s="53" t="s">
        <v>121</v>
      </c>
      <c r="C27" s="51">
        <v>58682741</v>
      </c>
      <c r="D27" s="51">
        <v>58682741</v>
      </c>
      <c r="E27" s="64">
        <v>-21</v>
      </c>
      <c r="F27" s="51">
        <v>67874751</v>
      </c>
      <c r="G27" s="51">
        <v>126557492</v>
      </c>
      <c r="H27" s="64">
        <v>-9.5</v>
      </c>
      <c r="I27" s="51">
        <v>72340649</v>
      </c>
      <c r="J27" s="51">
        <v>198898141</v>
      </c>
      <c r="K27" s="64">
        <v>4.8</v>
      </c>
    </row>
    <row r="28" spans="2:11" ht="9" customHeight="1">
      <c r="B28" s="53" t="s">
        <v>122</v>
      </c>
      <c r="C28" s="51">
        <v>315714852</v>
      </c>
      <c r="D28" s="51">
        <v>315714852</v>
      </c>
      <c r="E28" s="64">
        <v>-15.1</v>
      </c>
      <c r="F28" s="51">
        <v>301904860</v>
      </c>
      <c r="G28" s="51">
        <v>617619712</v>
      </c>
      <c r="H28" s="64">
        <v>-15.5</v>
      </c>
      <c r="I28" s="51">
        <v>348715858</v>
      </c>
      <c r="J28" s="51">
        <v>966335570</v>
      </c>
      <c r="K28" s="64">
        <v>-7.9</v>
      </c>
    </row>
    <row r="29" spans="2:11" ht="9" customHeight="1">
      <c r="B29" s="53" t="s">
        <v>123</v>
      </c>
      <c r="C29" s="51">
        <v>234801223</v>
      </c>
      <c r="D29" s="51">
        <v>234801223</v>
      </c>
      <c r="E29" s="64">
        <v>-6.8</v>
      </c>
      <c r="F29" s="51">
        <v>215786182</v>
      </c>
      <c r="G29" s="51">
        <v>450587405</v>
      </c>
      <c r="H29" s="64">
        <v>-8.6</v>
      </c>
      <c r="I29" s="51">
        <v>260292643</v>
      </c>
      <c r="J29" s="51">
        <v>710880048</v>
      </c>
      <c r="K29" s="64">
        <v>-1.4</v>
      </c>
    </row>
    <row r="30" spans="2:11" ht="9" customHeight="1">
      <c r="B30" s="53" t="s">
        <v>124</v>
      </c>
      <c r="C30" s="51">
        <v>120892196</v>
      </c>
      <c r="D30" s="51">
        <v>120892196</v>
      </c>
      <c r="E30" s="64">
        <v>-6.7</v>
      </c>
      <c r="F30" s="51">
        <v>112058502</v>
      </c>
      <c r="G30" s="51">
        <v>232950698</v>
      </c>
      <c r="H30" s="64">
        <v>-7.5</v>
      </c>
      <c r="I30" s="51">
        <v>130959085</v>
      </c>
      <c r="J30" s="51">
        <v>363909783</v>
      </c>
      <c r="K30" s="64">
        <v>-2.2</v>
      </c>
    </row>
    <row r="31" spans="2:11" ht="9" customHeight="1">
      <c r="B31" s="53" t="s">
        <v>125</v>
      </c>
      <c r="C31" s="51">
        <v>96331185</v>
      </c>
      <c r="D31" s="51">
        <v>96331185</v>
      </c>
      <c r="E31" s="64">
        <v>-10.8</v>
      </c>
      <c r="F31" s="51">
        <v>87606157</v>
      </c>
      <c r="G31" s="51">
        <v>183937342</v>
      </c>
      <c r="H31" s="64">
        <v>-7.1</v>
      </c>
      <c r="I31" s="51">
        <v>104583053</v>
      </c>
      <c r="J31" s="51">
        <v>288520395</v>
      </c>
      <c r="K31" s="64">
        <v>-2.9</v>
      </c>
    </row>
    <row r="32" spans="2:11" ht="9" customHeight="1">
      <c r="B32" s="53" t="s">
        <v>126</v>
      </c>
      <c r="C32" s="51">
        <v>162803318</v>
      </c>
      <c r="D32" s="51">
        <v>162803318</v>
      </c>
      <c r="E32" s="64">
        <v>-8.3</v>
      </c>
      <c r="F32" s="51">
        <v>141164711</v>
      </c>
      <c r="G32" s="51">
        <v>303968029</v>
      </c>
      <c r="H32" s="64">
        <v>-12.9</v>
      </c>
      <c r="I32" s="51">
        <v>184183065</v>
      </c>
      <c r="J32" s="51">
        <v>488151094</v>
      </c>
      <c r="K32" s="64">
        <v>-5.7</v>
      </c>
    </row>
    <row r="33" spans="2:11" ht="9" customHeight="1">
      <c r="B33" s="53" t="s">
        <v>127</v>
      </c>
      <c r="C33" s="51">
        <v>157032250</v>
      </c>
      <c r="D33" s="51">
        <v>157032250</v>
      </c>
      <c r="E33" s="64">
        <v>-12.4</v>
      </c>
      <c r="F33" s="51">
        <v>149033299</v>
      </c>
      <c r="G33" s="51">
        <v>306065549</v>
      </c>
      <c r="H33" s="64">
        <v>-12.3</v>
      </c>
      <c r="I33" s="51">
        <v>161070053</v>
      </c>
      <c r="J33" s="51">
        <v>467135602</v>
      </c>
      <c r="K33" s="64">
        <v>-10.4</v>
      </c>
    </row>
    <row r="34" spans="2:11" ht="9" customHeight="1">
      <c r="B34" s="53" t="s">
        <v>128</v>
      </c>
      <c r="C34" s="51">
        <v>54445754</v>
      </c>
      <c r="D34" s="51">
        <v>54445754</v>
      </c>
      <c r="E34" s="64">
        <v>-19.3</v>
      </c>
      <c r="F34" s="51">
        <v>34029703</v>
      </c>
      <c r="G34" s="51">
        <v>88475457</v>
      </c>
      <c r="H34" s="64">
        <v>-27.6</v>
      </c>
      <c r="I34" s="51">
        <v>52317014</v>
      </c>
      <c r="J34" s="51">
        <v>140792471</v>
      </c>
      <c r="K34" s="64">
        <v>-18.2</v>
      </c>
    </row>
    <row r="35" spans="2:11" ht="9" customHeight="1">
      <c r="B35" s="53" t="s">
        <v>129</v>
      </c>
      <c r="C35" s="51">
        <v>154195272</v>
      </c>
      <c r="D35" s="51">
        <v>154195272</v>
      </c>
      <c r="E35" s="64">
        <v>-30.2</v>
      </c>
      <c r="F35" s="51">
        <v>134523393</v>
      </c>
      <c r="G35" s="51">
        <v>288718665</v>
      </c>
      <c r="H35" s="64">
        <v>-30.6</v>
      </c>
      <c r="I35" s="51">
        <v>293284636</v>
      </c>
      <c r="J35" s="51">
        <v>582003301</v>
      </c>
      <c r="K35" s="64">
        <v>6</v>
      </c>
    </row>
    <row r="36" spans="2:11" ht="9" customHeight="1">
      <c r="B36" s="53" t="s">
        <v>130</v>
      </c>
      <c r="C36" s="51">
        <v>183084005</v>
      </c>
      <c r="D36" s="51">
        <v>183084005</v>
      </c>
      <c r="E36" s="64">
        <v>-18.6</v>
      </c>
      <c r="F36" s="51">
        <v>170526150</v>
      </c>
      <c r="G36" s="51">
        <v>353610155</v>
      </c>
      <c r="H36" s="64">
        <v>-18.5</v>
      </c>
      <c r="I36" s="51">
        <v>201826133</v>
      </c>
      <c r="J36" s="51">
        <v>555436288</v>
      </c>
      <c r="K36" s="64">
        <v>-9.8</v>
      </c>
    </row>
    <row r="37" spans="2:11" ht="9" customHeight="1">
      <c r="B37" s="53" t="s">
        <v>131</v>
      </c>
      <c r="C37" s="51">
        <v>326476669</v>
      </c>
      <c r="D37" s="51">
        <v>326476669</v>
      </c>
      <c r="E37" s="64">
        <v>-15.1</v>
      </c>
      <c r="F37" s="51">
        <v>314502828</v>
      </c>
      <c r="G37" s="51">
        <v>640979497</v>
      </c>
      <c r="H37" s="64">
        <v>-14.3</v>
      </c>
      <c r="I37" s="51">
        <v>366379909</v>
      </c>
      <c r="J37" s="51">
        <v>1007359406</v>
      </c>
      <c r="K37" s="64">
        <v>-5.5</v>
      </c>
    </row>
    <row r="38" spans="2:11" ht="9" customHeight="1">
      <c r="B38" s="53" t="s">
        <v>132</v>
      </c>
      <c r="C38" s="51">
        <v>185091424</v>
      </c>
      <c r="D38" s="51">
        <v>185091424</v>
      </c>
      <c r="E38" s="64">
        <v>-14.8</v>
      </c>
      <c r="F38" s="51">
        <v>179743949</v>
      </c>
      <c r="G38" s="51">
        <v>364835373</v>
      </c>
      <c r="H38" s="64">
        <v>-14.7</v>
      </c>
      <c r="I38" s="51">
        <v>178263310</v>
      </c>
      <c r="J38" s="51">
        <v>543098683</v>
      </c>
      <c r="K38" s="64">
        <v>-13.9</v>
      </c>
    </row>
    <row r="39" spans="2:11" ht="9" customHeight="1">
      <c r="B39" s="53" t="s">
        <v>133</v>
      </c>
      <c r="C39" s="51">
        <v>142855664</v>
      </c>
      <c r="D39" s="51">
        <v>142855664</v>
      </c>
      <c r="E39" s="64">
        <v>-4.4</v>
      </c>
      <c r="F39" s="51">
        <v>125471452</v>
      </c>
      <c r="G39" s="51">
        <v>268327116</v>
      </c>
      <c r="H39" s="64">
        <v>-5</v>
      </c>
      <c r="I39" s="51">
        <v>99188365</v>
      </c>
      <c r="J39" s="51">
        <v>367515481</v>
      </c>
      <c r="K39" s="64">
        <v>-10</v>
      </c>
    </row>
    <row r="40" spans="2:11" ht="9" customHeight="1">
      <c r="B40" s="53" t="s">
        <v>134</v>
      </c>
      <c r="C40" s="51">
        <v>234376285</v>
      </c>
      <c r="D40" s="51">
        <v>234376285</v>
      </c>
      <c r="E40" s="64">
        <v>-7.1</v>
      </c>
      <c r="F40" s="51">
        <v>203025576</v>
      </c>
      <c r="G40" s="51">
        <v>437401861</v>
      </c>
      <c r="H40" s="64">
        <v>-19.9</v>
      </c>
      <c r="I40" s="51">
        <v>262456375</v>
      </c>
      <c r="J40" s="51">
        <v>699858236</v>
      </c>
      <c r="K40" s="64">
        <v>-10.2</v>
      </c>
    </row>
    <row r="41" spans="2:11" ht="9" customHeight="1">
      <c r="B41" s="53" t="s">
        <v>135</v>
      </c>
      <c r="C41" s="51">
        <v>41419050</v>
      </c>
      <c r="D41" s="51">
        <v>41419050</v>
      </c>
      <c r="E41" s="64">
        <v>4.2</v>
      </c>
      <c r="F41" s="51">
        <v>38380588</v>
      </c>
      <c r="G41" s="51">
        <v>79799638</v>
      </c>
      <c r="H41" s="64">
        <v>3.1</v>
      </c>
      <c r="I41" s="51">
        <v>43628293</v>
      </c>
      <c r="J41" s="51">
        <v>123427931</v>
      </c>
      <c r="K41" s="64">
        <v>7.3</v>
      </c>
    </row>
    <row r="42" spans="2:11" ht="9" customHeight="1">
      <c r="B42" s="53" t="s">
        <v>136</v>
      </c>
      <c r="C42" s="51">
        <v>64386041</v>
      </c>
      <c r="D42" s="51">
        <v>64386041</v>
      </c>
      <c r="E42" s="64">
        <v>-10.5</v>
      </c>
      <c r="F42" s="51">
        <v>62981080</v>
      </c>
      <c r="G42" s="51">
        <v>127367121</v>
      </c>
      <c r="H42" s="64">
        <v>-10.6</v>
      </c>
      <c r="I42" s="51">
        <v>73886387</v>
      </c>
      <c r="J42" s="51">
        <v>201253508</v>
      </c>
      <c r="K42" s="64">
        <v>-4.3</v>
      </c>
    </row>
    <row r="43" spans="2:11" ht="9" customHeight="1">
      <c r="B43" s="53" t="s">
        <v>137</v>
      </c>
      <c r="C43" s="51">
        <v>88447670</v>
      </c>
      <c r="D43" s="51">
        <v>88447670</v>
      </c>
      <c r="E43" s="64">
        <v>-11.7</v>
      </c>
      <c r="F43" s="51">
        <v>82194460</v>
      </c>
      <c r="G43" s="51">
        <v>170642130</v>
      </c>
      <c r="H43" s="64">
        <v>-13.2</v>
      </c>
      <c r="I43" s="51">
        <v>100141568</v>
      </c>
      <c r="J43" s="51">
        <v>270783698</v>
      </c>
      <c r="K43" s="64">
        <v>-3.9</v>
      </c>
    </row>
    <row r="44" spans="2:11" ht="9" customHeight="1">
      <c r="B44" s="53" t="s">
        <v>138</v>
      </c>
      <c r="C44" s="51">
        <v>50406216</v>
      </c>
      <c r="D44" s="51">
        <v>50406216</v>
      </c>
      <c r="E44" s="64">
        <v>-14.6</v>
      </c>
      <c r="F44" s="51">
        <v>49692766</v>
      </c>
      <c r="G44" s="51">
        <v>100098982</v>
      </c>
      <c r="H44" s="64">
        <v>-13</v>
      </c>
      <c r="I44" s="51">
        <v>54925393</v>
      </c>
      <c r="J44" s="51">
        <v>155024375</v>
      </c>
      <c r="K44" s="64">
        <v>-6</v>
      </c>
    </row>
    <row r="45" spans="2:11" ht="9" customHeight="1">
      <c r="B45" s="53" t="s">
        <v>139</v>
      </c>
      <c r="C45" s="51">
        <v>260662277</v>
      </c>
      <c r="D45" s="51">
        <v>260662277</v>
      </c>
      <c r="E45" s="64">
        <v>-16.5</v>
      </c>
      <c r="F45" s="51">
        <v>220612237</v>
      </c>
      <c r="G45" s="51">
        <v>481274514</v>
      </c>
      <c r="H45" s="64">
        <v>-20.9</v>
      </c>
      <c r="I45" s="51">
        <v>281774422</v>
      </c>
      <c r="J45" s="51">
        <v>763048936</v>
      </c>
      <c r="K45" s="64">
        <v>-9.9</v>
      </c>
    </row>
    <row r="46" spans="2:11" ht="9" customHeight="1">
      <c r="B46" s="53" t="s">
        <v>140</v>
      </c>
      <c r="C46" s="51">
        <v>87083336</v>
      </c>
      <c r="D46" s="51">
        <v>87083336</v>
      </c>
      <c r="E46" s="64">
        <v>-5.4</v>
      </c>
      <c r="F46" s="51">
        <v>67243625</v>
      </c>
      <c r="G46" s="51">
        <v>154326961</v>
      </c>
      <c r="H46" s="64">
        <v>-8.2</v>
      </c>
      <c r="I46" s="51">
        <v>88287028</v>
      </c>
      <c r="J46" s="51">
        <v>242613989</v>
      </c>
      <c r="K46" s="64">
        <v>-0.5</v>
      </c>
    </row>
    <row r="47" spans="2:11" ht="9" customHeight="1">
      <c r="B47" s="53" t="s">
        <v>141</v>
      </c>
      <c r="C47" s="51">
        <v>411722255</v>
      </c>
      <c r="D47" s="51">
        <v>411722255</v>
      </c>
      <c r="E47" s="64">
        <v>-14.7</v>
      </c>
      <c r="F47" s="51">
        <v>376172259</v>
      </c>
      <c r="G47" s="51">
        <v>787894514</v>
      </c>
      <c r="H47" s="64">
        <v>-11.1</v>
      </c>
      <c r="I47" s="51">
        <v>414389875</v>
      </c>
      <c r="J47" s="51">
        <v>1202284389</v>
      </c>
      <c r="K47" s="64">
        <v>-6.9</v>
      </c>
    </row>
    <row r="48" spans="2:11" ht="9" customHeight="1">
      <c r="B48" s="53" t="s">
        <v>142</v>
      </c>
      <c r="C48" s="51">
        <v>364953670</v>
      </c>
      <c r="D48" s="51">
        <v>364953670</v>
      </c>
      <c r="E48" s="64">
        <v>-11.5</v>
      </c>
      <c r="F48" s="51">
        <v>251738953</v>
      </c>
      <c r="G48" s="51">
        <v>616692623</v>
      </c>
      <c r="H48" s="64">
        <v>-21.7</v>
      </c>
      <c r="I48" s="51">
        <v>415861947</v>
      </c>
      <c r="J48" s="51">
        <v>1032554570</v>
      </c>
      <c r="K48" s="64">
        <v>-7.6</v>
      </c>
    </row>
    <row r="49" spans="2:11" ht="9" customHeight="1">
      <c r="B49" s="53" t="s">
        <v>143</v>
      </c>
      <c r="C49" s="51">
        <v>33812974</v>
      </c>
      <c r="D49" s="51">
        <v>33812974</v>
      </c>
      <c r="E49" s="64">
        <v>-1.3</v>
      </c>
      <c r="F49" s="51">
        <v>29987905</v>
      </c>
      <c r="G49" s="51">
        <v>63800879</v>
      </c>
      <c r="H49" s="64">
        <v>-7.7</v>
      </c>
      <c r="I49" s="51">
        <v>34660422</v>
      </c>
      <c r="J49" s="51">
        <v>98461301</v>
      </c>
      <c r="K49" s="64">
        <v>-1.4</v>
      </c>
    </row>
    <row r="50" spans="2:11" ht="9" customHeight="1">
      <c r="B50" s="53" t="s">
        <v>144</v>
      </c>
      <c r="C50" s="51">
        <v>354215647</v>
      </c>
      <c r="D50" s="51">
        <v>354215647</v>
      </c>
      <c r="E50" s="64">
        <v>-12.7</v>
      </c>
      <c r="F50" s="51">
        <v>329203952</v>
      </c>
      <c r="G50" s="51">
        <v>683419599</v>
      </c>
      <c r="H50" s="64">
        <v>-13.7</v>
      </c>
      <c r="I50" s="51">
        <v>398532364</v>
      </c>
      <c r="J50" s="51">
        <v>1081951963</v>
      </c>
      <c r="K50" s="64">
        <v>-6.1</v>
      </c>
    </row>
    <row r="51" spans="2:11" ht="9" customHeight="1">
      <c r="B51" s="53" t="s">
        <v>145</v>
      </c>
      <c r="C51" s="51">
        <v>146524644</v>
      </c>
      <c r="D51" s="51">
        <v>146524644</v>
      </c>
      <c r="E51" s="64">
        <v>-6.2</v>
      </c>
      <c r="F51" s="51">
        <v>120526325</v>
      </c>
      <c r="G51" s="51">
        <v>267050969</v>
      </c>
      <c r="H51" s="64">
        <v>-12.3</v>
      </c>
      <c r="I51" s="51">
        <v>168757439</v>
      </c>
      <c r="J51" s="51">
        <v>435808408</v>
      </c>
      <c r="K51" s="64">
        <v>-7.4</v>
      </c>
    </row>
    <row r="52" spans="2:11" ht="9" customHeight="1">
      <c r="B52" s="53" t="s">
        <v>146</v>
      </c>
      <c r="C52" s="51">
        <v>111060870</v>
      </c>
      <c r="D52" s="51">
        <v>111060870</v>
      </c>
      <c r="E52" s="64">
        <v>-3.2</v>
      </c>
      <c r="F52" s="51">
        <v>102394391</v>
      </c>
      <c r="G52" s="51">
        <v>213455261</v>
      </c>
      <c r="H52" s="64">
        <v>0.4</v>
      </c>
      <c r="I52" s="51">
        <v>125902771</v>
      </c>
      <c r="J52" s="51">
        <v>339358032</v>
      </c>
      <c r="K52" s="64">
        <v>-4.8</v>
      </c>
    </row>
    <row r="53" spans="2:11" ht="9" customHeight="1">
      <c r="B53" s="53" t="s">
        <v>147</v>
      </c>
      <c r="C53" s="51">
        <v>341224248</v>
      </c>
      <c r="D53" s="51">
        <v>341224248</v>
      </c>
      <c r="E53" s="64">
        <v>-13.7</v>
      </c>
      <c r="F53" s="51">
        <v>304396670</v>
      </c>
      <c r="G53" s="51">
        <v>645620918</v>
      </c>
      <c r="H53" s="64">
        <v>-16.7</v>
      </c>
      <c r="I53" s="51">
        <v>378443439</v>
      </c>
      <c r="J53" s="51">
        <v>1024064357</v>
      </c>
      <c r="K53" s="64">
        <v>-7.7</v>
      </c>
    </row>
    <row r="54" spans="2:11" ht="9" customHeight="1">
      <c r="B54" s="53" t="s">
        <v>148</v>
      </c>
      <c r="C54" s="51">
        <v>26389068</v>
      </c>
      <c r="D54" s="51">
        <v>26389068</v>
      </c>
      <c r="E54" s="64">
        <v>-11.6</v>
      </c>
      <c r="F54" s="51">
        <v>25185035</v>
      </c>
      <c r="G54" s="51">
        <v>51574103</v>
      </c>
      <c r="H54" s="64">
        <v>-13.4</v>
      </c>
      <c r="I54" s="51">
        <v>30041001</v>
      </c>
      <c r="J54" s="51">
        <v>81615104</v>
      </c>
      <c r="K54" s="64">
        <v>-6</v>
      </c>
    </row>
    <row r="55" spans="2:11" ht="9" customHeight="1">
      <c r="B55" s="53" t="s">
        <v>149</v>
      </c>
      <c r="C55" s="51">
        <v>235317964</v>
      </c>
      <c r="D55" s="51">
        <v>235317964</v>
      </c>
      <c r="E55" s="64">
        <v>4.3</v>
      </c>
      <c r="F55" s="51">
        <v>194458637</v>
      </c>
      <c r="G55" s="51">
        <v>429776601</v>
      </c>
      <c r="H55" s="64">
        <v>-2.7</v>
      </c>
      <c r="I55" s="51">
        <v>238190319</v>
      </c>
      <c r="J55" s="51">
        <v>667966920</v>
      </c>
      <c r="K55" s="64">
        <v>5.5</v>
      </c>
    </row>
    <row r="56" spans="2:11" ht="9" customHeight="1">
      <c r="B56" s="53" t="s">
        <v>150</v>
      </c>
      <c r="C56" s="51">
        <v>37596849</v>
      </c>
      <c r="D56" s="51">
        <v>37596849</v>
      </c>
      <c r="E56" s="64">
        <v>0.6</v>
      </c>
      <c r="F56" s="51">
        <v>33477044</v>
      </c>
      <c r="G56" s="51">
        <v>71073893</v>
      </c>
      <c r="H56" s="64">
        <v>-3.7</v>
      </c>
      <c r="I56" s="51">
        <v>33896542</v>
      </c>
      <c r="J56" s="51">
        <v>104970435</v>
      </c>
      <c r="K56" s="64">
        <v>-3</v>
      </c>
    </row>
    <row r="57" spans="2:11" ht="9" customHeight="1">
      <c r="B57" s="53" t="s">
        <v>151</v>
      </c>
      <c r="C57" s="51">
        <v>262611332</v>
      </c>
      <c r="D57" s="51">
        <v>262611332</v>
      </c>
      <c r="E57" s="64">
        <v>-6.1</v>
      </c>
      <c r="F57" s="51">
        <v>219084838</v>
      </c>
      <c r="G57" s="51">
        <v>481696170</v>
      </c>
      <c r="H57" s="64">
        <v>-9.1</v>
      </c>
      <c r="I57" s="51">
        <v>260649389</v>
      </c>
      <c r="J57" s="51">
        <v>742345559</v>
      </c>
      <c r="K57" s="64">
        <v>-7.8</v>
      </c>
    </row>
    <row r="58" spans="2:11" ht="9" customHeight="1">
      <c r="B58" s="53" t="s">
        <v>152</v>
      </c>
      <c r="C58" s="51">
        <v>1093416231</v>
      </c>
      <c r="D58" s="51">
        <v>1093416231</v>
      </c>
      <c r="E58" s="64">
        <v>-8.9</v>
      </c>
      <c r="F58" s="51">
        <v>902266541</v>
      </c>
      <c r="G58" s="51">
        <v>1995682772</v>
      </c>
      <c r="H58" s="64">
        <v>-15.7</v>
      </c>
      <c r="I58" s="51">
        <v>1248979343</v>
      </c>
      <c r="J58" s="51">
        <v>3244662115</v>
      </c>
      <c r="K58" s="64">
        <v>-6.7</v>
      </c>
    </row>
    <row r="59" spans="2:11" ht="9" customHeight="1">
      <c r="B59" s="53" t="s">
        <v>153</v>
      </c>
      <c r="C59" s="51">
        <v>97284401</v>
      </c>
      <c r="D59" s="51">
        <v>97284401</v>
      </c>
      <c r="E59" s="64">
        <v>-4.3</v>
      </c>
      <c r="F59" s="51">
        <v>87471447</v>
      </c>
      <c r="G59" s="51">
        <v>184755848</v>
      </c>
      <c r="H59" s="64">
        <v>-8.1</v>
      </c>
      <c r="I59" s="51">
        <v>107766888</v>
      </c>
      <c r="J59" s="51">
        <v>292522736</v>
      </c>
      <c r="K59" s="64">
        <v>-0.3</v>
      </c>
    </row>
    <row r="60" spans="2:11" ht="9" customHeight="1">
      <c r="B60" s="53" t="s">
        <v>154</v>
      </c>
      <c r="C60" s="51">
        <v>21123211</v>
      </c>
      <c r="D60" s="51">
        <v>21123211</v>
      </c>
      <c r="E60" s="64">
        <v>-15.4</v>
      </c>
      <c r="F60" s="51">
        <v>20541701</v>
      </c>
      <c r="G60" s="51">
        <v>41664912</v>
      </c>
      <c r="H60" s="64">
        <v>-14.5</v>
      </c>
      <c r="I60" s="51">
        <v>22722360</v>
      </c>
      <c r="J60" s="51">
        <v>64387272</v>
      </c>
      <c r="K60" s="64">
        <v>-5.8</v>
      </c>
    </row>
    <row r="61" spans="2:11" ht="9" customHeight="1">
      <c r="B61" s="53" t="s">
        <v>155</v>
      </c>
      <c r="C61" s="51">
        <v>285903292</v>
      </c>
      <c r="D61" s="51">
        <v>285903292</v>
      </c>
      <c r="E61" s="64">
        <v>-7.9</v>
      </c>
      <c r="F61" s="51">
        <v>214050507</v>
      </c>
      <c r="G61" s="51">
        <v>499953799</v>
      </c>
      <c r="H61" s="64">
        <v>-12.8</v>
      </c>
      <c r="I61" s="51">
        <v>335832438</v>
      </c>
      <c r="J61" s="51">
        <v>835786237</v>
      </c>
      <c r="K61" s="64">
        <v>-6.4</v>
      </c>
    </row>
    <row r="62" spans="2:11" ht="9" customHeight="1">
      <c r="B62" s="53" t="s">
        <v>156</v>
      </c>
      <c r="C62" s="51">
        <v>185258710</v>
      </c>
      <c r="D62" s="51">
        <v>185258710</v>
      </c>
      <c r="E62" s="64">
        <v>-15.2</v>
      </c>
      <c r="F62" s="51">
        <v>171280927</v>
      </c>
      <c r="G62" s="51">
        <v>356539637</v>
      </c>
      <c r="H62" s="64">
        <v>-18.2</v>
      </c>
      <c r="I62" s="51">
        <v>219449903</v>
      </c>
      <c r="J62" s="51">
        <v>575989540</v>
      </c>
      <c r="K62" s="64">
        <v>-7.6</v>
      </c>
    </row>
    <row r="63" spans="2:11" ht="9" customHeight="1">
      <c r="B63" s="53" t="s">
        <v>157</v>
      </c>
      <c r="C63" s="51">
        <v>56400332</v>
      </c>
      <c r="D63" s="51">
        <v>56400332</v>
      </c>
      <c r="E63" s="64">
        <v>-8.2</v>
      </c>
      <c r="F63" s="51">
        <v>65629230</v>
      </c>
      <c r="G63" s="51">
        <v>122029562</v>
      </c>
      <c r="H63" s="64">
        <v>-0.4</v>
      </c>
      <c r="I63" s="51">
        <v>64889217</v>
      </c>
      <c r="J63" s="51">
        <v>186918779</v>
      </c>
      <c r="K63" s="64">
        <v>2.2</v>
      </c>
    </row>
    <row r="64" spans="2:11" ht="9" customHeight="1">
      <c r="B64" s="53" t="s">
        <v>158</v>
      </c>
      <c r="C64" s="51">
        <v>183925728</v>
      </c>
      <c r="D64" s="51">
        <v>183925728</v>
      </c>
      <c r="E64" s="64">
        <v>-8.1</v>
      </c>
      <c r="F64" s="51">
        <v>184695911</v>
      </c>
      <c r="G64" s="51">
        <v>368621639</v>
      </c>
      <c r="H64" s="64">
        <v>-13.2</v>
      </c>
      <c r="I64" s="51">
        <v>185743025</v>
      </c>
      <c r="J64" s="51">
        <v>554364664</v>
      </c>
      <c r="K64" s="64">
        <v>-8.8</v>
      </c>
    </row>
    <row r="65" spans="2:11" ht="9" customHeight="1" thickBot="1">
      <c r="B65" s="53" t="s">
        <v>159</v>
      </c>
      <c r="C65" s="51">
        <v>23786687</v>
      </c>
      <c r="D65" s="51">
        <v>23786687</v>
      </c>
      <c r="E65" s="64">
        <v>-14</v>
      </c>
      <c r="F65" s="51">
        <v>25571475</v>
      </c>
      <c r="G65" s="51">
        <v>49358162</v>
      </c>
      <c r="H65" s="64">
        <v>-5.3</v>
      </c>
      <c r="I65" s="51">
        <v>24765960</v>
      </c>
      <c r="J65" s="51">
        <v>74124122</v>
      </c>
      <c r="K65" s="64">
        <v>-4.7</v>
      </c>
    </row>
    <row r="66" spans="2:11" ht="9" customHeight="1" thickTop="1">
      <c r="B66" s="59" t="s">
        <v>160</v>
      </c>
      <c r="C66" s="54">
        <v>10398302337</v>
      </c>
      <c r="D66" s="54">
        <v>10398302337</v>
      </c>
      <c r="E66" s="65">
        <v>-11</v>
      </c>
      <c r="F66" s="54">
        <v>9388427733</v>
      </c>
      <c r="G66" s="54">
        <v>19786730070</v>
      </c>
      <c r="H66" s="65">
        <v>-13.4</v>
      </c>
      <c r="I66" s="54">
        <v>11356890158</v>
      </c>
      <c r="J66" s="54">
        <v>31143620228</v>
      </c>
      <c r="K66" s="65">
        <v>-6.3</v>
      </c>
    </row>
    <row r="67" spans="2:11" ht="9" customHeight="1" thickBot="1">
      <c r="B67" s="60" t="s">
        <v>161</v>
      </c>
      <c r="C67" s="55">
        <v>79000137</v>
      </c>
      <c r="D67" s="55">
        <v>79000137</v>
      </c>
      <c r="E67" s="66">
        <v>-6.1</v>
      </c>
      <c r="F67" s="55">
        <v>59506081</v>
      </c>
      <c r="G67" s="55">
        <v>138506218</v>
      </c>
      <c r="H67" s="66">
        <v>-6.6</v>
      </c>
      <c r="I67" s="55">
        <v>61164142</v>
      </c>
      <c r="J67" s="55">
        <v>199670360</v>
      </c>
      <c r="K67" s="66">
        <v>-11.3</v>
      </c>
    </row>
    <row r="68" spans="2:11" ht="9" customHeight="1" thickTop="1">
      <c r="B68" s="61" t="s">
        <v>162</v>
      </c>
      <c r="C68" s="56">
        <v>10477302474</v>
      </c>
      <c r="D68" s="56">
        <v>10477302474</v>
      </c>
      <c r="E68" s="67">
        <v>-11</v>
      </c>
      <c r="F68" s="56">
        <v>9447933814</v>
      </c>
      <c r="G68" s="56">
        <v>19925236288</v>
      </c>
      <c r="H68" s="67">
        <v>-13.4</v>
      </c>
      <c r="I68" s="56">
        <v>11418054300</v>
      </c>
      <c r="J68" s="56">
        <v>31343290588</v>
      </c>
      <c r="K68" s="67">
        <v>-6.3</v>
      </c>
    </row>
    <row r="69" spans="2:11" ht="9.75" customHeight="1">
      <c r="B69" s="160" t="s">
        <v>163</v>
      </c>
      <c r="C69" s="162"/>
      <c r="D69" s="162"/>
      <c r="E69" s="162"/>
      <c r="F69" s="162"/>
      <c r="G69" s="162"/>
      <c r="H69" s="162"/>
      <c r="I69" s="162"/>
      <c r="J69" s="162"/>
      <c r="K69" s="163"/>
    </row>
    <row r="70" spans="2:11" ht="7.5" customHeight="1">
      <c r="B70" s="161" t="s">
        <v>164</v>
      </c>
      <c r="C70" s="114"/>
      <c r="D70" s="114"/>
      <c r="E70" s="114"/>
      <c r="F70" s="114"/>
      <c r="G70" s="114"/>
      <c r="H70" s="114"/>
      <c r="I70" s="114"/>
      <c r="J70" s="114"/>
      <c r="K70" s="125"/>
    </row>
    <row r="71" spans="2:11" ht="7.5" customHeight="1">
      <c r="B71" s="164" t="s">
        <v>165</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166</v>
      </c>
      <c r="C3" s="29" t="s">
        <v>84</v>
      </c>
      <c r="D3" s="29" t="s">
        <v>167</v>
      </c>
      <c r="E3" s="29" t="s">
        <v>167</v>
      </c>
      <c r="F3" s="29" t="s">
        <v>72</v>
      </c>
      <c r="G3" s="29" t="s">
        <v>18</v>
      </c>
      <c r="H3" s="29" t="s">
        <v>19</v>
      </c>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ustomHeight="1">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v>
      </c>
      <c r="F8" s="39" t="s">
        <v>88</v>
      </c>
      <c r="K8" s="69" t="str">
        <f>CONCATENATE(G3," ",H3," Reporting Period")</f>
        <v>  Reporting Period</v>
      </c>
    </row>
    <row r="9" spans="2:11" ht="12" customHeight="1">
      <c r="B9" s="33"/>
      <c r="C9" s="33" t="s">
        <v>168</v>
      </c>
      <c r="D9" s="34" t="s">
        <v>90</v>
      </c>
      <c r="E9" s="34"/>
      <c r="F9" s="33" t="s">
        <v>169</v>
      </c>
      <c r="G9" s="34" t="s">
        <v>90</v>
      </c>
      <c r="H9" s="34"/>
      <c r="I9" s="33" t="s">
        <v>170</v>
      </c>
      <c r="J9" s="34" t="s">
        <v>90</v>
      </c>
      <c r="K9" s="34"/>
    </row>
    <row r="10" spans="2:11" ht="12" customHeight="1">
      <c r="B10" s="35" t="s">
        <v>93</v>
      </c>
      <c r="C10" s="152">
        <f>C3</f>
        <v>0</v>
      </c>
      <c r="D10" s="36" t="s">
        <v>94</v>
      </c>
      <c r="E10" s="36"/>
      <c r="F10" s="152">
        <f>D3</f>
        <v>0</v>
      </c>
      <c r="G10" s="36" t="s">
        <v>94</v>
      </c>
      <c r="H10" s="36"/>
      <c r="I10" s="152">
        <f>E3</f>
        <v>0</v>
      </c>
      <c r="J10" s="36" t="s">
        <v>94</v>
      </c>
      <c r="K10" s="36"/>
    </row>
    <row r="11" spans="2:11" ht="12" customHeight="1">
      <c r="B11" s="35"/>
      <c r="C11" s="35" t="str">
        <f>CONCATENATE("(",C3," Entities)")</f>
        <v>( Entities)</v>
      </c>
      <c r="D11" s="36" t="s">
        <v>95</v>
      </c>
      <c r="E11" s="36"/>
      <c r="F11" s="35" t="str">
        <f>CONCATENATE("(",D3," Entities)")</f>
        <v>( Entities)</v>
      </c>
      <c r="G11" s="36" t="s">
        <v>95</v>
      </c>
      <c r="H11" s="36"/>
      <c r="I11" s="35" t="str">
        <f>CONCATENATE("(",E3," Entities)")</f>
        <v>( Entities)</v>
      </c>
      <c r="J11" s="36" t="s">
        <v>95</v>
      </c>
      <c r="K11" s="36"/>
    </row>
    <row r="12" spans="2:11" ht="16.5" customHeight="1">
      <c r="B12" s="37"/>
      <c r="C12" s="37" t="s">
        <v>96</v>
      </c>
      <c r="D12" s="38" t="s">
        <v>97</v>
      </c>
      <c r="E12" s="159" t="s">
        <v>98</v>
      </c>
      <c r="F12" s="37" t="s">
        <v>96</v>
      </c>
      <c r="G12" s="38" t="s">
        <v>97</v>
      </c>
      <c r="H12" s="159" t="s">
        <v>98</v>
      </c>
      <c r="I12" s="37" t="s">
        <v>96</v>
      </c>
      <c r="J12" s="38" t="s">
        <v>97</v>
      </c>
      <c r="K12" s="159" t="s">
        <v>98</v>
      </c>
    </row>
    <row r="13" spans="2:11" ht="12" hidden="1">
      <c r="B13" s="39" t="s">
        <v>99</v>
      </c>
      <c r="C13" s="39" t="s">
        <v>171</v>
      </c>
      <c r="D13" s="39" t="s">
        <v>172</v>
      </c>
      <c r="E13" s="39" t="s">
        <v>173</v>
      </c>
      <c r="F13" s="39" t="s">
        <v>174</v>
      </c>
      <c r="G13" s="39" t="s">
        <v>175</v>
      </c>
      <c r="H13" s="39" t="s">
        <v>176</v>
      </c>
      <c r="I13" s="39" t="s">
        <v>177</v>
      </c>
      <c r="J13" s="39" t="s">
        <v>178</v>
      </c>
      <c r="K13" s="39" t="s">
        <v>179</v>
      </c>
    </row>
    <row r="14" spans="2:11" ht="12" hidden="1">
      <c r="B14" s="40"/>
      <c r="C14" s="40">
        <v>0</v>
      </c>
      <c r="D14" s="41">
        <v>0</v>
      </c>
      <c r="E14" s="41">
        <v>0</v>
      </c>
      <c r="F14" s="40">
        <v>0</v>
      </c>
      <c r="G14" s="41">
        <v>0</v>
      </c>
      <c r="H14" s="41">
        <v>0</v>
      </c>
      <c r="I14" s="40">
        <v>0</v>
      </c>
      <c r="J14" s="41">
        <v>0</v>
      </c>
      <c r="K14" s="41">
        <v>0</v>
      </c>
    </row>
    <row r="15" spans="2:11" ht="9" customHeight="1">
      <c r="B15" s="42" t="s">
        <v>109</v>
      </c>
      <c r="C15" s="49">
        <v>284398124</v>
      </c>
      <c r="D15" s="49">
        <v>1037157223</v>
      </c>
      <c r="E15" s="62">
        <v>5</v>
      </c>
      <c r="F15" s="49">
        <v>290046514</v>
      </c>
      <c r="G15" s="49">
        <v>1327203737</v>
      </c>
      <c r="H15" s="62">
        <v>13.4</v>
      </c>
      <c r="I15" s="49">
        <v>297237092</v>
      </c>
      <c r="J15" s="49">
        <v>1624440829</v>
      </c>
      <c r="K15" s="62">
        <v>15.6</v>
      </c>
    </row>
    <row r="16" spans="2:11" ht="9" customHeight="1">
      <c r="B16" s="43" t="s">
        <v>110</v>
      </c>
      <c r="C16" s="50">
        <v>21687463</v>
      </c>
      <c r="D16" s="50">
        <v>83365004</v>
      </c>
      <c r="E16" s="63">
        <v>6.9</v>
      </c>
      <c r="F16" s="50">
        <v>24130003</v>
      </c>
      <c r="G16" s="50">
        <v>107495007</v>
      </c>
      <c r="H16" s="63">
        <v>7.8</v>
      </c>
      <c r="I16" s="50">
        <v>26165848</v>
      </c>
      <c r="J16" s="50">
        <v>133660855</v>
      </c>
      <c r="K16" s="63">
        <v>8.4</v>
      </c>
    </row>
    <row r="17" spans="2:11" ht="9" customHeight="1">
      <c r="B17" s="43" t="s">
        <v>111</v>
      </c>
      <c r="C17" s="51">
        <v>260644518</v>
      </c>
      <c r="D17" s="51">
        <v>966549663</v>
      </c>
      <c r="E17" s="64">
        <v>6.7</v>
      </c>
      <c r="F17" s="51">
        <v>267931148</v>
      </c>
      <c r="G17" s="51">
        <v>1234480811</v>
      </c>
      <c r="H17" s="64">
        <v>10.1</v>
      </c>
      <c r="I17" s="51">
        <v>250307877</v>
      </c>
      <c r="J17" s="51">
        <v>1484788688</v>
      </c>
      <c r="K17" s="64">
        <v>10.9</v>
      </c>
    </row>
    <row r="18" spans="2:11" ht="9" customHeight="1">
      <c r="B18" s="43" t="s">
        <v>112</v>
      </c>
      <c r="C18" s="51">
        <v>134201415</v>
      </c>
      <c r="D18" s="51">
        <v>482312835</v>
      </c>
      <c r="E18" s="64">
        <v>5.9</v>
      </c>
      <c r="F18" s="51">
        <v>140248331</v>
      </c>
      <c r="G18" s="51">
        <v>622561166</v>
      </c>
      <c r="H18" s="64">
        <v>9.2</v>
      </c>
      <c r="I18" s="51">
        <v>133834130</v>
      </c>
      <c r="J18" s="51">
        <v>756395296</v>
      </c>
      <c r="K18" s="64">
        <v>8.3</v>
      </c>
    </row>
    <row r="19" spans="2:11" ht="9" customHeight="1">
      <c r="B19" s="43" t="s">
        <v>113</v>
      </c>
      <c r="C19" s="51">
        <v>1155077720</v>
      </c>
      <c r="D19" s="51">
        <v>4265807595</v>
      </c>
      <c r="E19" s="64">
        <v>2.7</v>
      </c>
      <c r="F19" s="51">
        <v>1209075052</v>
      </c>
      <c r="G19" s="51">
        <v>5474882647</v>
      </c>
      <c r="H19" s="64">
        <v>7.8</v>
      </c>
      <c r="I19" s="51">
        <v>1196780811</v>
      </c>
      <c r="J19" s="51">
        <v>6671663458</v>
      </c>
      <c r="K19" s="64">
        <v>9.2</v>
      </c>
    </row>
    <row r="20" spans="2:11" ht="9" customHeight="1">
      <c r="B20" s="43" t="s">
        <v>114</v>
      </c>
      <c r="C20" s="51">
        <v>186890310</v>
      </c>
      <c r="D20" s="51">
        <v>706933837</v>
      </c>
      <c r="E20" s="64">
        <v>8.9</v>
      </c>
      <c r="F20" s="51">
        <v>198983241</v>
      </c>
      <c r="G20" s="51">
        <v>905917078</v>
      </c>
      <c r="H20" s="64">
        <v>12.5</v>
      </c>
      <c r="I20" s="51">
        <v>207633912</v>
      </c>
      <c r="J20" s="51">
        <v>1113550990</v>
      </c>
      <c r="K20" s="64">
        <v>12.7</v>
      </c>
    </row>
    <row r="21" spans="2:11" ht="9" customHeight="1">
      <c r="B21" s="43" t="s">
        <v>115</v>
      </c>
      <c r="C21" s="50">
        <v>110264076</v>
      </c>
      <c r="D21" s="50">
        <v>417458970</v>
      </c>
      <c r="E21" s="63">
        <v>2</v>
      </c>
      <c r="F21" s="50">
        <v>119434223</v>
      </c>
      <c r="G21" s="50">
        <v>536893193</v>
      </c>
      <c r="H21" s="63">
        <v>8</v>
      </c>
      <c r="I21" s="50">
        <v>113213707</v>
      </c>
      <c r="J21" s="50">
        <v>650106900</v>
      </c>
      <c r="K21" s="63">
        <v>7.4</v>
      </c>
    </row>
    <row r="22" spans="2:11" ht="9" customHeight="1">
      <c r="B22" s="43" t="s">
        <v>116</v>
      </c>
      <c r="C22" s="51">
        <v>41462372</v>
      </c>
      <c r="D22" s="51">
        <v>149584861</v>
      </c>
      <c r="E22" s="64">
        <v>-1.1</v>
      </c>
      <c r="F22" s="51">
        <v>44906588</v>
      </c>
      <c r="G22" s="51">
        <v>194491449</v>
      </c>
      <c r="H22" s="64">
        <v>4.8</v>
      </c>
      <c r="I22" s="51">
        <v>44027854</v>
      </c>
      <c r="J22" s="51">
        <v>238519303</v>
      </c>
      <c r="K22" s="64">
        <v>4.7</v>
      </c>
    </row>
    <row r="23" spans="2:11" ht="9" customHeight="1">
      <c r="B23" s="43" t="s">
        <v>117</v>
      </c>
      <c r="C23" s="50">
        <v>8696946</v>
      </c>
      <c r="D23" s="50">
        <v>33407985</v>
      </c>
      <c r="E23" s="63">
        <v>0</v>
      </c>
      <c r="F23" s="50">
        <v>9050952</v>
      </c>
      <c r="G23" s="50">
        <v>42458937</v>
      </c>
      <c r="H23" s="63">
        <v>6.7</v>
      </c>
      <c r="I23" s="50">
        <v>9431574</v>
      </c>
      <c r="J23" s="50">
        <v>51890511</v>
      </c>
      <c r="K23" s="63">
        <v>8.2</v>
      </c>
    </row>
    <row r="24" spans="2:11" ht="9" customHeight="1">
      <c r="B24" s="43" t="s">
        <v>118</v>
      </c>
      <c r="C24" s="51">
        <v>816975724</v>
      </c>
      <c r="D24" s="51">
        <v>2942775284</v>
      </c>
      <c r="E24" s="64">
        <v>-4.5</v>
      </c>
      <c r="F24" s="51">
        <v>798705508</v>
      </c>
      <c r="G24" s="51">
        <v>3741480792</v>
      </c>
      <c r="H24" s="64">
        <v>5.4</v>
      </c>
      <c r="I24" s="51">
        <v>830607953</v>
      </c>
      <c r="J24" s="51">
        <v>4572088745</v>
      </c>
      <c r="K24" s="64">
        <v>9.7</v>
      </c>
    </row>
    <row r="25" spans="2:11" ht="9" customHeight="1">
      <c r="B25" s="43" t="s">
        <v>119</v>
      </c>
      <c r="C25" s="51">
        <v>440758323</v>
      </c>
      <c r="D25" s="51">
        <v>1647034478</v>
      </c>
      <c r="E25" s="64">
        <v>11.9</v>
      </c>
      <c r="F25" s="51">
        <v>130540812</v>
      </c>
      <c r="G25" s="51">
        <v>1777575290</v>
      </c>
      <c r="H25" s="64">
        <v>-3</v>
      </c>
      <c r="I25" s="51">
        <v>410382547</v>
      </c>
      <c r="J25" s="51">
        <v>2187957837</v>
      </c>
      <c r="K25" s="64">
        <v>-1.5</v>
      </c>
    </row>
    <row r="26" spans="2:11" ht="9" customHeight="1">
      <c r="B26" s="43" t="s">
        <v>120</v>
      </c>
      <c r="C26" s="51">
        <v>35629966</v>
      </c>
      <c r="D26" s="51">
        <v>131736011</v>
      </c>
      <c r="E26" s="64">
        <v>0.7</v>
      </c>
      <c r="F26" s="51">
        <v>37425237</v>
      </c>
      <c r="G26" s="51">
        <v>169161248</v>
      </c>
      <c r="H26" s="64">
        <v>7</v>
      </c>
      <c r="I26" s="51">
        <v>37854160</v>
      </c>
      <c r="J26" s="51">
        <v>207015408</v>
      </c>
      <c r="K26" s="64">
        <v>10.2</v>
      </c>
    </row>
    <row r="27" spans="2:11" ht="9" customHeight="1">
      <c r="B27" s="43" t="s">
        <v>121</v>
      </c>
      <c r="C27" s="51">
        <v>56380857</v>
      </c>
      <c r="D27" s="51">
        <v>255278998</v>
      </c>
      <c r="E27" s="64">
        <v>-4.1</v>
      </c>
      <c r="F27" s="51">
        <v>72185405</v>
      </c>
      <c r="G27" s="51">
        <v>327464403</v>
      </c>
      <c r="H27" s="64">
        <v>3</v>
      </c>
      <c r="I27" s="51">
        <v>85341212</v>
      </c>
      <c r="J27" s="51">
        <v>412805615</v>
      </c>
      <c r="K27" s="64">
        <v>12.9</v>
      </c>
    </row>
    <row r="28" spans="2:11" ht="9" customHeight="1">
      <c r="B28" s="43" t="s">
        <v>122</v>
      </c>
      <c r="C28" s="51">
        <v>359381615</v>
      </c>
      <c r="D28" s="51">
        <v>1325717185</v>
      </c>
      <c r="E28" s="64">
        <v>3</v>
      </c>
      <c r="F28" s="51">
        <v>370876817</v>
      </c>
      <c r="G28" s="51">
        <v>1696594002</v>
      </c>
      <c r="H28" s="64">
        <v>8.1</v>
      </c>
      <c r="I28" s="51">
        <v>376119289</v>
      </c>
      <c r="J28" s="51">
        <v>2072713291</v>
      </c>
      <c r="K28" s="64">
        <v>9.4</v>
      </c>
    </row>
    <row r="29" spans="2:11" ht="9" customHeight="1">
      <c r="B29" s="43" t="s">
        <v>123</v>
      </c>
      <c r="C29" s="51">
        <v>265537916</v>
      </c>
      <c r="D29" s="51">
        <v>976417964</v>
      </c>
      <c r="E29" s="64">
        <v>9.8</v>
      </c>
      <c r="F29" s="51">
        <v>282051764</v>
      </c>
      <c r="G29" s="51">
        <v>1258469728</v>
      </c>
      <c r="H29" s="64">
        <v>13.8</v>
      </c>
      <c r="I29" s="51">
        <v>276387969</v>
      </c>
      <c r="J29" s="51">
        <v>1534857697</v>
      </c>
      <c r="K29" s="64">
        <v>12.8</v>
      </c>
    </row>
    <row r="30" spans="2:11" ht="9" customHeight="1">
      <c r="B30" s="43" t="s">
        <v>124</v>
      </c>
      <c r="C30" s="51">
        <v>137930109</v>
      </c>
      <c r="D30" s="51">
        <v>501839892</v>
      </c>
      <c r="E30" s="64">
        <v>6.5</v>
      </c>
      <c r="F30" s="51">
        <v>147042536</v>
      </c>
      <c r="G30" s="51">
        <v>648882428</v>
      </c>
      <c r="H30" s="64">
        <v>10.9</v>
      </c>
      <c r="I30" s="51">
        <v>149670306</v>
      </c>
      <c r="J30" s="51">
        <v>798552734</v>
      </c>
      <c r="K30" s="64">
        <v>11.3</v>
      </c>
    </row>
    <row r="31" spans="2:11" ht="9" customHeight="1">
      <c r="B31" s="43" t="s">
        <v>125</v>
      </c>
      <c r="C31" s="51">
        <v>110406897</v>
      </c>
      <c r="D31" s="51">
        <v>398927292</v>
      </c>
      <c r="E31" s="64">
        <v>7</v>
      </c>
      <c r="F31" s="51">
        <v>114608537</v>
      </c>
      <c r="G31" s="51">
        <v>513535829</v>
      </c>
      <c r="H31" s="64">
        <v>10.1</v>
      </c>
      <c r="I31" s="51">
        <v>113807854</v>
      </c>
      <c r="J31" s="51">
        <v>627343683</v>
      </c>
      <c r="K31" s="64">
        <v>9.6</v>
      </c>
    </row>
    <row r="32" spans="2:11" ht="9" customHeight="1">
      <c r="B32" s="43" t="s">
        <v>126</v>
      </c>
      <c r="C32" s="51">
        <v>184582190</v>
      </c>
      <c r="D32" s="51">
        <v>672733284</v>
      </c>
      <c r="E32" s="64">
        <v>3.9</v>
      </c>
      <c r="F32" s="51">
        <v>196330465</v>
      </c>
      <c r="G32" s="51">
        <v>869063749</v>
      </c>
      <c r="H32" s="64">
        <v>8</v>
      </c>
      <c r="I32" s="51">
        <v>193323904</v>
      </c>
      <c r="J32" s="51">
        <v>1062387653</v>
      </c>
      <c r="K32" s="64">
        <v>8</v>
      </c>
    </row>
    <row r="33" spans="2:11" ht="9" customHeight="1">
      <c r="B33" s="43" t="s">
        <v>127</v>
      </c>
      <c r="C33" s="51">
        <v>155557059</v>
      </c>
      <c r="D33" s="51">
        <v>622692661</v>
      </c>
      <c r="E33" s="64">
        <v>-4.5</v>
      </c>
      <c r="F33" s="51">
        <v>157800410</v>
      </c>
      <c r="G33" s="51">
        <v>780493071</v>
      </c>
      <c r="H33" s="64">
        <v>-1.1</v>
      </c>
      <c r="I33" s="51">
        <v>196699332</v>
      </c>
      <c r="J33" s="51">
        <v>977192403</v>
      </c>
      <c r="K33" s="64">
        <v>5.5</v>
      </c>
    </row>
    <row r="34" spans="2:11" ht="9" customHeight="1">
      <c r="B34" s="43" t="s">
        <v>128</v>
      </c>
      <c r="C34" s="51">
        <v>69008659</v>
      </c>
      <c r="D34" s="51">
        <v>209801130</v>
      </c>
      <c r="E34" s="64">
        <v>-3.7</v>
      </c>
      <c r="F34" s="51">
        <v>13763380</v>
      </c>
      <c r="G34" s="51">
        <v>223564510</v>
      </c>
      <c r="H34" s="64">
        <v>-1.9</v>
      </c>
      <c r="I34" s="51">
        <v>59708591</v>
      </c>
      <c r="J34" s="51">
        <v>283273101</v>
      </c>
      <c r="K34" s="64">
        <v>-4.8</v>
      </c>
    </row>
    <row r="35" spans="2:11" ht="9" customHeight="1">
      <c r="B35" s="43" t="s">
        <v>129</v>
      </c>
      <c r="C35" s="51">
        <v>200585808</v>
      </c>
      <c r="D35" s="51">
        <v>782589109</v>
      </c>
      <c r="E35" s="64">
        <v>13.1</v>
      </c>
      <c r="F35" s="51">
        <v>226384835</v>
      </c>
      <c r="G35" s="51">
        <v>1008973944</v>
      </c>
      <c r="H35" s="64">
        <v>22.4</v>
      </c>
      <c r="I35" s="51">
        <v>209895576</v>
      </c>
      <c r="J35" s="51">
        <v>1218869520</v>
      </c>
      <c r="K35" s="64">
        <v>12.6</v>
      </c>
    </row>
    <row r="36" spans="2:11" ht="9" customHeight="1">
      <c r="B36" s="43" t="s">
        <v>130</v>
      </c>
      <c r="C36" s="51">
        <v>200283012</v>
      </c>
      <c r="D36" s="51">
        <v>755719300</v>
      </c>
      <c r="E36" s="64">
        <v>2.9</v>
      </c>
      <c r="F36" s="51">
        <v>130769194</v>
      </c>
      <c r="G36" s="51">
        <v>886488494.01</v>
      </c>
      <c r="H36" s="64">
        <v>4</v>
      </c>
      <c r="I36" s="51">
        <v>210464687</v>
      </c>
      <c r="J36" s="51">
        <v>1096953181.212</v>
      </c>
      <c r="K36" s="64">
        <v>5.3</v>
      </c>
    </row>
    <row r="37" spans="2:11" ht="9" customHeight="1">
      <c r="B37" s="43" t="s">
        <v>131</v>
      </c>
      <c r="C37" s="51">
        <v>356173316</v>
      </c>
      <c r="D37" s="51">
        <v>1363532722</v>
      </c>
      <c r="E37" s="64">
        <v>7.3</v>
      </c>
      <c r="F37" s="51">
        <v>395668695</v>
      </c>
      <c r="G37" s="51">
        <v>1759201417</v>
      </c>
      <c r="H37" s="64">
        <v>8.3</v>
      </c>
      <c r="I37" s="51">
        <v>408869971</v>
      </c>
      <c r="J37" s="51">
        <v>2168071388</v>
      </c>
      <c r="K37" s="64">
        <v>12.1</v>
      </c>
    </row>
    <row r="38" spans="2:11" ht="9" customHeight="1">
      <c r="B38" s="43" t="s">
        <v>132</v>
      </c>
      <c r="C38" s="51">
        <v>192538916</v>
      </c>
      <c r="D38" s="51">
        <v>735637599</v>
      </c>
      <c r="E38" s="64">
        <v>-9.1</v>
      </c>
      <c r="F38" s="51">
        <v>198018120</v>
      </c>
      <c r="G38" s="51">
        <v>933655719</v>
      </c>
      <c r="H38" s="64">
        <v>-1.2</v>
      </c>
      <c r="I38" s="51">
        <v>221655471</v>
      </c>
      <c r="J38" s="51">
        <v>1155311190</v>
      </c>
      <c r="K38" s="64">
        <v>2.9</v>
      </c>
    </row>
    <row r="39" spans="2:11" ht="9" customHeight="1">
      <c r="B39" s="43" t="s">
        <v>133</v>
      </c>
      <c r="C39" s="51">
        <v>177077344</v>
      </c>
      <c r="D39" s="51">
        <v>544592825</v>
      </c>
      <c r="E39" s="64">
        <v>-2.1</v>
      </c>
      <c r="F39" s="51">
        <v>150820057</v>
      </c>
      <c r="G39" s="51">
        <v>695412882</v>
      </c>
      <c r="H39" s="64">
        <v>10.2</v>
      </c>
      <c r="I39" s="51">
        <v>163503484</v>
      </c>
      <c r="J39" s="51">
        <v>858916366</v>
      </c>
      <c r="K39" s="64">
        <v>9.2</v>
      </c>
    </row>
    <row r="40" spans="2:11" ht="9" customHeight="1">
      <c r="B40" s="43" t="s">
        <v>134</v>
      </c>
      <c r="C40" s="51">
        <v>280387553</v>
      </c>
      <c r="D40" s="51">
        <v>980245789</v>
      </c>
      <c r="E40" s="64">
        <v>1.9</v>
      </c>
      <c r="F40" s="51">
        <v>286573890</v>
      </c>
      <c r="G40" s="51">
        <v>1266819679</v>
      </c>
      <c r="H40" s="64">
        <v>6.3</v>
      </c>
      <c r="I40" s="51">
        <v>279013282</v>
      </c>
      <c r="J40" s="51">
        <v>1545832961</v>
      </c>
      <c r="K40" s="64">
        <v>6.5</v>
      </c>
    </row>
    <row r="41" spans="2:11" ht="9" customHeight="1">
      <c r="B41" s="43" t="s">
        <v>135</v>
      </c>
      <c r="C41" s="51">
        <v>42907537</v>
      </c>
      <c r="D41" s="51">
        <v>166335468</v>
      </c>
      <c r="E41" s="64">
        <v>13.7</v>
      </c>
      <c r="F41" s="51">
        <v>47880175</v>
      </c>
      <c r="G41" s="51">
        <v>214215643</v>
      </c>
      <c r="H41" s="64">
        <v>13.2</v>
      </c>
      <c r="I41" s="51">
        <v>57418358</v>
      </c>
      <c r="J41" s="51">
        <v>271634001</v>
      </c>
      <c r="K41" s="64">
        <v>14.3</v>
      </c>
    </row>
    <row r="42" spans="2:11" ht="9" customHeight="1">
      <c r="B42" s="43" t="s">
        <v>136</v>
      </c>
      <c r="C42" s="51">
        <v>76635673</v>
      </c>
      <c r="D42" s="51">
        <v>277889181</v>
      </c>
      <c r="E42" s="64">
        <v>4.5</v>
      </c>
      <c r="F42" s="51">
        <v>81023184</v>
      </c>
      <c r="G42" s="51">
        <v>358912365</v>
      </c>
      <c r="H42" s="64">
        <v>8.6</v>
      </c>
      <c r="I42" s="51">
        <v>85681195</v>
      </c>
      <c r="J42" s="51">
        <v>444593560</v>
      </c>
      <c r="K42" s="64">
        <v>8.5</v>
      </c>
    </row>
    <row r="43" spans="2:11" ht="9" customHeight="1">
      <c r="B43" s="43" t="s">
        <v>137</v>
      </c>
      <c r="C43" s="51">
        <v>103511870</v>
      </c>
      <c r="D43" s="51">
        <v>374295568</v>
      </c>
      <c r="E43" s="64">
        <v>9.9</v>
      </c>
      <c r="F43" s="51">
        <v>107469506</v>
      </c>
      <c r="G43" s="51">
        <v>481765074</v>
      </c>
      <c r="H43" s="64">
        <v>14.8</v>
      </c>
      <c r="I43" s="51">
        <v>107854849</v>
      </c>
      <c r="J43" s="51">
        <v>589619923</v>
      </c>
      <c r="K43" s="64">
        <v>15.1</v>
      </c>
    </row>
    <row r="44" spans="2:11" ht="9" customHeight="1">
      <c r="B44" s="43" t="s">
        <v>138</v>
      </c>
      <c r="C44" s="51">
        <v>53202238</v>
      </c>
      <c r="D44" s="51">
        <v>208226613</v>
      </c>
      <c r="E44" s="64">
        <v>4.4</v>
      </c>
      <c r="F44" s="51">
        <v>58899387</v>
      </c>
      <c r="G44" s="51">
        <v>267126000</v>
      </c>
      <c r="H44" s="64">
        <v>8.8</v>
      </c>
      <c r="I44" s="51">
        <v>60788745</v>
      </c>
      <c r="J44" s="51">
        <v>327914745</v>
      </c>
      <c r="K44" s="64">
        <v>9.7</v>
      </c>
    </row>
    <row r="45" spans="2:11" ht="9" customHeight="1">
      <c r="B45" s="43" t="s">
        <v>139</v>
      </c>
      <c r="C45" s="51">
        <v>284500774</v>
      </c>
      <c r="D45" s="51">
        <v>1047549710</v>
      </c>
      <c r="E45" s="64">
        <v>4.7</v>
      </c>
      <c r="F45" s="51">
        <v>308584518</v>
      </c>
      <c r="G45" s="51">
        <v>1356134228</v>
      </c>
      <c r="H45" s="64">
        <v>13.1</v>
      </c>
      <c r="I45" s="51">
        <v>317103064</v>
      </c>
      <c r="J45" s="51">
        <v>1673237292</v>
      </c>
      <c r="K45" s="64">
        <v>14.2</v>
      </c>
    </row>
    <row r="46" spans="2:11" ht="9" customHeight="1">
      <c r="B46" s="43" t="s">
        <v>140</v>
      </c>
      <c r="C46" s="51">
        <v>94025124</v>
      </c>
      <c r="D46" s="51">
        <v>336639113</v>
      </c>
      <c r="E46" s="64">
        <v>14.2</v>
      </c>
      <c r="F46" s="51">
        <v>89352586</v>
      </c>
      <c r="G46" s="51">
        <v>425991699</v>
      </c>
      <c r="H46" s="64">
        <v>20.3</v>
      </c>
      <c r="I46" s="51">
        <v>95700424</v>
      </c>
      <c r="J46" s="51">
        <v>521692123</v>
      </c>
      <c r="K46" s="64">
        <v>16.5</v>
      </c>
    </row>
    <row r="47" spans="2:11" ht="9" customHeight="1">
      <c r="B47" s="43" t="s">
        <v>141</v>
      </c>
      <c r="C47" s="51">
        <v>471725349</v>
      </c>
      <c r="D47" s="51">
        <v>1674009738</v>
      </c>
      <c r="E47" s="64">
        <v>11.2</v>
      </c>
      <c r="F47" s="51">
        <v>458954605</v>
      </c>
      <c r="G47" s="51">
        <v>2132964343</v>
      </c>
      <c r="H47" s="64">
        <v>14.3</v>
      </c>
      <c r="I47" s="51">
        <v>481238315</v>
      </c>
      <c r="J47" s="51">
        <v>2614202658</v>
      </c>
      <c r="K47" s="64">
        <v>16</v>
      </c>
    </row>
    <row r="48" spans="2:11" ht="9" customHeight="1">
      <c r="B48" s="43" t="s">
        <v>142</v>
      </c>
      <c r="C48" s="51">
        <v>425337419</v>
      </c>
      <c r="D48" s="51">
        <v>1457891989</v>
      </c>
      <c r="E48" s="64">
        <v>8.9</v>
      </c>
      <c r="F48" s="51">
        <v>533617685</v>
      </c>
      <c r="G48" s="51">
        <v>1991509674</v>
      </c>
      <c r="H48" s="64">
        <v>22.3</v>
      </c>
      <c r="I48" s="51">
        <v>415032446</v>
      </c>
      <c r="J48" s="51">
        <v>2406542120</v>
      </c>
      <c r="K48" s="64">
        <v>10.7</v>
      </c>
    </row>
    <row r="49" spans="2:11" ht="9" customHeight="1">
      <c r="B49" s="43" t="s">
        <v>143</v>
      </c>
      <c r="C49" s="51">
        <v>33619397</v>
      </c>
      <c r="D49" s="51">
        <v>132080698</v>
      </c>
      <c r="E49" s="64">
        <v>4.3</v>
      </c>
      <c r="F49" s="51">
        <v>36380654</v>
      </c>
      <c r="G49" s="51">
        <v>168461352</v>
      </c>
      <c r="H49" s="64">
        <v>5.9</v>
      </c>
      <c r="I49" s="51">
        <v>38431348</v>
      </c>
      <c r="J49" s="51">
        <v>206892700</v>
      </c>
      <c r="K49" s="64">
        <v>6.6</v>
      </c>
    </row>
    <row r="50" spans="2:11" ht="9" customHeight="1">
      <c r="B50" s="43" t="s">
        <v>144</v>
      </c>
      <c r="C50" s="51">
        <v>401903036</v>
      </c>
      <c r="D50" s="51">
        <v>1483854999</v>
      </c>
      <c r="E50" s="64">
        <v>4.6</v>
      </c>
      <c r="F50" s="51">
        <v>430830773</v>
      </c>
      <c r="G50" s="51">
        <v>1914685772</v>
      </c>
      <c r="H50" s="64">
        <v>9.2</v>
      </c>
      <c r="I50" s="51">
        <v>424260392</v>
      </c>
      <c r="J50" s="51">
        <v>2338946164</v>
      </c>
      <c r="K50" s="64">
        <v>9.2</v>
      </c>
    </row>
    <row r="51" spans="2:11" ht="9" customHeight="1">
      <c r="B51" s="43" t="s">
        <v>145</v>
      </c>
      <c r="C51" s="51">
        <v>168114192</v>
      </c>
      <c r="D51" s="51">
        <v>603922600</v>
      </c>
      <c r="E51" s="64">
        <v>6.1</v>
      </c>
      <c r="F51" s="51">
        <v>172956039</v>
      </c>
      <c r="G51" s="51">
        <v>776878639</v>
      </c>
      <c r="H51" s="64">
        <v>8.8</v>
      </c>
      <c r="I51" s="51">
        <v>169600614</v>
      </c>
      <c r="J51" s="51">
        <v>946479253</v>
      </c>
      <c r="K51" s="64">
        <v>8</v>
      </c>
    </row>
    <row r="52" spans="2:11" ht="9" customHeight="1">
      <c r="B52" s="43" t="s">
        <v>146</v>
      </c>
      <c r="C52" s="51">
        <v>130842321</v>
      </c>
      <c r="D52" s="51">
        <v>470200353</v>
      </c>
      <c r="E52" s="64">
        <v>6.5</v>
      </c>
      <c r="F52" s="51">
        <v>134244210</v>
      </c>
      <c r="G52" s="51">
        <v>604444563</v>
      </c>
      <c r="H52" s="64">
        <v>11.8</v>
      </c>
      <c r="I52" s="51">
        <v>138316714</v>
      </c>
      <c r="J52" s="51">
        <v>742761277</v>
      </c>
      <c r="K52" s="64">
        <v>11.3</v>
      </c>
    </row>
    <row r="53" spans="2:11" ht="9" customHeight="1">
      <c r="B53" s="43" t="s">
        <v>147</v>
      </c>
      <c r="C53" s="51">
        <v>384171108</v>
      </c>
      <c r="D53" s="51">
        <v>1408235465</v>
      </c>
      <c r="E53" s="64">
        <v>4.8</v>
      </c>
      <c r="F53" s="51">
        <v>411106048</v>
      </c>
      <c r="G53" s="51">
        <v>1819341513</v>
      </c>
      <c r="H53" s="64">
        <v>10.2</v>
      </c>
      <c r="I53" s="51">
        <v>406200087</v>
      </c>
      <c r="J53" s="51">
        <v>2225541600</v>
      </c>
      <c r="K53" s="64">
        <v>10.5</v>
      </c>
    </row>
    <row r="54" spans="2:11" ht="9" customHeight="1">
      <c r="B54" s="43" t="s">
        <v>148</v>
      </c>
      <c r="C54" s="51">
        <v>29315224</v>
      </c>
      <c r="D54" s="51">
        <v>110930328</v>
      </c>
      <c r="E54" s="64">
        <v>5.9</v>
      </c>
      <c r="F54" s="51">
        <v>31234336</v>
      </c>
      <c r="G54" s="51">
        <v>142164664</v>
      </c>
      <c r="H54" s="64">
        <v>11</v>
      </c>
      <c r="I54" s="51">
        <v>32863591</v>
      </c>
      <c r="J54" s="51">
        <v>175028255</v>
      </c>
      <c r="K54" s="64">
        <v>12.4</v>
      </c>
    </row>
    <row r="55" spans="2:11" ht="9" customHeight="1">
      <c r="B55" s="43" t="s">
        <v>149</v>
      </c>
      <c r="C55" s="51">
        <v>242221635</v>
      </c>
      <c r="D55" s="51">
        <v>910188555</v>
      </c>
      <c r="E55" s="64">
        <v>18.1</v>
      </c>
      <c r="F55" s="51">
        <v>251919839</v>
      </c>
      <c r="G55" s="51">
        <v>1162108394</v>
      </c>
      <c r="H55" s="64">
        <v>13.3</v>
      </c>
      <c r="I55" s="51">
        <v>244254911</v>
      </c>
      <c r="J55" s="51">
        <v>1406363305</v>
      </c>
      <c r="K55" s="64">
        <v>13.7</v>
      </c>
    </row>
    <row r="56" spans="2:11" ht="9" customHeight="1">
      <c r="B56" s="43" t="s">
        <v>150</v>
      </c>
      <c r="C56" s="51">
        <v>41907911</v>
      </c>
      <c r="D56" s="51">
        <v>146878346</v>
      </c>
      <c r="E56" s="64">
        <v>3.2</v>
      </c>
      <c r="F56" s="51">
        <v>39468753</v>
      </c>
      <c r="G56" s="51">
        <v>186347099</v>
      </c>
      <c r="H56" s="64">
        <v>9.2</v>
      </c>
      <c r="I56" s="51">
        <v>43218594</v>
      </c>
      <c r="J56" s="51">
        <v>229565693</v>
      </c>
      <c r="K56" s="64">
        <v>11.6</v>
      </c>
    </row>
    <row r="57" spans="2:11" ht="9" customHeight="1">
      <c r="B57" s="43" t="s">
        <v>151</v>
      </c>
      <c r="C57" s="51">
        <v>308810487</v>
      </c>
      <c r="D57" s="51">
        <v>1051156046</v>
      </c>
      <c r="E57" s="64">
        <v>6.4</v>
      </c>
      <c r="F57" s="51">
        <v>310703055</v>
      </c>
      <c r="G57" s="51">
        <v>1361859101</v>
      </c>
      <c r="H57" s="64">
        <v>9.4</v>
      </c>
      <c r="I57" s="51">
        <v>308467589</v>
      </c>
      <c r="J57" s="51">
        <v>1670326690</v>
      </c>
      <c r="K57" s="64">
        <v>9.1</v>
      </c>
    </row>
    <row r="58" spans="2:11" ht="9" customHeight="1">
      <c r="B58" s="43" t="s">
        <v>152</v>
      </c>
      <c r="C58" s="51">
        <v>1226557737</v>
      </c>
      <c r="D58" s="51">
        <v>4471219852</v>
      </c>
      <c r="E58" s="64">
        <v>4.6</v>
      </c>
      <c r="F58" s="51">
        <v>1252277705</v>
      </c>
      <c r="G58" s="51">
        <v>5723497557</v>
      </c>
      <c r="H58" s="64">
        <v>7.9</v>
      </c>
      <c r="I58" s="51">
        <v>1234300846</v>
      </c>
      <c r="J58" s="51">
        <v>6957798403</v>
      </c>
      <c r="K58" s="64">
        <v>8.7</v>
      </c>
    </row>
    <row r="59" spans="2:11" ht="9" customHeight="1">
      <c r="B59" s="43" t="s">
        <v>153</v>
      </c>
      <c r="C59" s="51">
        <v>106105140</v>
      </c>
      <c r="D59" s="51">
        <v>398627876</v>
      </c>
      <c r="E59" s="64">
        <v>9.9</v>
      </c>
      <c r="F59" s="51">
        <v>112429829</v>
      </c>
      <c r="G59" s="51">
        <v>511057705</v>
      </c>
      <c r="H59" s="64">
        <v>12.6</v>
      </c>
      <c r="I59" s="51">
        <v>102176415</v>
      </c>
      <c r="J59" s="51">
        <v>613234120</v>
      </c>
      <c r="K59" s="64">
        <v>10</v>
      </c>
    </row>
    <row r="60" spans="2:11" ht="9" customHeight="1">
      <c r="B60" s="43" t="s">
        <v>154</v>
      </c>
      <c r="C60" s="52">
        <v>21169760</v>
      </c>
      <c r="D60" s="52">
        <v>85557032</v>
      </c>
      <c r="E60" s="68">
        <v>5.9</v>
      </c>
      <c r="F60" s="52">
        <v>23982373</v>
      </c>
      <c r="G60" s="52">
        <v>109539405</v>
      </c>
      <c r="H60" s="68">
        <v>10.6</v>
      </c>
      <c r="I60" s="52">
        <v>24957089</v>
      </c>
      <c r="J60" s="52">
        <v>134496494</v>
      </c>
      <c r="K60" s="68">
        <v>11</v>
      </c>
    </row>
    <row r="61" spans="2:11" ht="9" customHeight="1">
      <c r="B61" s="43" t="s">
        <v>155</v>
      </c>
      <c r="C61" s="52">
        <v>524897400</v>
      </c>
      <c r="D61" s="52">
        <v>1360683637</v>
      </c>
      <c r="E61" s="68">
        <v>6.8</v>
      </c>
      <c r="F61" s="52">
        <v>257199727</v>
      </c>
      <c r="G61" s="52">
        <v>1617883364</v>
      </c>
      <c r="H61" s="68">
        <v>10.8</v>
      </c>
      <c r="I61" s="52">
        <v>474703089</v>
      </c>
      <c r="J61" s="52">
        <v>2092586453</v>
      </c>
      <c r="K61" s="68">
        <v>12.5</v>
      </c>
    </row>
    <row r="62" spans="2:11" ht="9" customHeight="1">
      <c r="B62" s="43" t="s">
        <v>156</v>
      </c>
      <c r="C62" s="51">
        <v>220974370</v>
      </c>
      <c r="D62" s="51">
        <v>796963910</v>
      </c>
      <c r="E62" s="64">
        <v>6</v>
      </c>
      <c r="F62" s="51">
        <v>228554550</v>
      </c>
      <c r="G62" s="51">
        <v>1025518460</v>
      </c>
      <c r="H62" s="64">
        <v>8.4</v>
      </c>
      <c r="I62" s="51">
        <v>238492549</v>
      </c>
      <c r="J62" s="51">
        <v>1264011009</v>
      </c>
      <c r="K62" s="64">
        <v>10.2</v>
      </c>
    </row>
    <row r="63" spans="2:11" ht="9" customHeight="1">
      <c r="B63" s="43" t="s">
        <v>157</v>
      </c>
      <c r="C63" s="51">
        <v>52673868</v>
      </c>
      <c r="D63" s="51">
        <v>239592647</v>
      </c>
      <c r="E63" s="64">
        <v>9.6</v>
      </c>
      <c r="F63" s="51">
        <v>87904506</v>
      </c>
      <c r="G63" s="51">
        <v>327497153</v>
      </c>
      <c r="H63" s="64">
        <v>15.2</v>
      </c>
      <c r="I63" s="51">
        <v>66824159</v>
      </c>
      <c r="J63" s="51">
        <v>394321312</v>
      </c>
      <c r="K63" s="64">
        <v>12.4</v>
      </c>
    </row>
    <row r="64" spans="2:11" ht="9" customHeight="1">
      <c r="B64" s="43" t="s">
        <v>158</v>
      </c>
      <c r="C64" s="51">
        <v>209224516</v>
      </c>
      <c r="D64" s="51">
        <v>763589180</v>
      </c>
      <c r="E64" s="64">
        <v>6.3</v>
      </c>
      <c r="F64" s="51">
        <v>211774664</v>
      </c>
      <c r="G64" s="51">
        <v>975363844</v>
      </c>
      <c r="H64" s="64">
        <v>4</v>
      </c>
      <c r="I64" s="51">
        <v>215272594</v>
      </c>
      <c r="J64" s="51">
        <v>1190636438</v>
      </c>
      <c r="K64" s="64">
        <v>2.8</v>
      </c>
    </row>
    <row r="65" spans="2:11" ht="9" customHeight="1" thickBot="1">
      <c r="B65" s="43" t="s">
        <v>159</v>
      </c>
      <c r="C65" s="51">
        <v>23917071</v>
      </c>
      <c r="D65" s="51">
        <v>98041193</v>
      </c>
      <c r="E65" s="64">
        <v>-2.7</v>
      </c>
      <c r="F65" s="51">
        <v>25157048</v>
      </c>
      <c r="G65" s="51">
        <v>123198241</v>
      </c>
      <c r="H65" s="64">
        <v>0.5</v>
      </c>
      <c r="I65" s="51">
        <v>24002515</v>
      </c>
      <c r="J65" s="51">
        <v>147200756</v>
      </c>
      <c r="K65" s="64">
        <v>-0.1</v>
      </c>
    </row>
    <row r="66" spans="2:11" ht="9" customHeight="1" thickTop="1">
      <c r="B66" s="44" t="s">
        <v>160</v>
      </c>
      <c r="C66" s="54">
        <v>11920789365</v>
      </c>
      <c r="D66" s="54">
        <v>43064409593</v>
      </c>
      <c r="E66" s="65">
        <v>4.7</v>
      </c>
      <c r="F66" s="54">
        <v>11717277469</v>
      </c>
      <c r="G66" s="54">
        <v>54781687062.01</v>
      </c>
      <c r="H66" s="65">
        <v>9</v>
      </c>
      <c r="I66" s="54">
        <v>12309098885</v>
      </c>
      <c r="J66" s="54">
        <v>67090785947.212</v>
      </c>
      <c r="K66" s="65">
        <v>9.6</v>
      </c>
    </row>
    <row r="67" spans="2:11" ht="9" customHeight="1" thickBot="1">
      <c r="B67" s="45" t="s">
        <v>161</v>
      </c>
      <c r="C67" s="55">
        <v>81232584</v>
      </c>
      <c r="D67" s="55">
        <v>280902944</v>
      </c>
      <c r="E67" s="66">
        <v>0.8</v>
      </c>
      <c r="F67" s="55">
        <v>68678440</v>
      </c>
      <c r="G67" s="55">
        <v>349581384</v>
      </c>
      <c r="H67" s="66">
        <v>1.5</v>
      </c>
      <c r="I67" s="55">
        <v>88200637</v>
      </c>
      <c r="J67" s="55">
        <v>437782021</v>
      </c>
      <c r="K67" s="66">
        <v>7.5</v>
      </c>
    </row>
    <row r="68" spans="2:11" ht="9" customHeight="1" thickTop="1">
      <c r="B68" s="46" t="s">
        <v>162</v>
      </c>
      <c r="C68" s="56">
        <v>12002021949</v>
      </c>
      <c r="D68" s="56">
        <v>43345312537</v>
      </c>
      <c r="E68" s="67">
        <v>4.7</v>
      </c>
      <c r="F68" s="56">
        <v>11785955909</v>
      </c>
      <c r="G68" s="56">
        <v>55131268446.01</v>
      </c>
      <c r="H68" s="67">
        <v>8.9</v>
      </c>
      <c r="I68" s="56">
        <v>12397299522</v>
      </c>
      <c r="J68" s="56">
        <v>67528567968.212</v>
      </c>
      <c r="K68" s="67">
        <v>9.6</v>
      </c>
    </row>
    <row r="69" spans="2:11" ht="9.75" customHeight="1">
      <c r="B69" s="160" t="s">
        <v>163</v>
      </c>
      <c r="C69" s="162"/>
      <c r="D69" s="162"/>
      <c r="E69" s="162"/>
      <c r="F69" s="162"/>
      <c r="G69" s="162"/>
      <c r="H69" s="162"/>
      <c r="I69" s="162"/>
      <c r="J69" s="162"/>
      <c r="K69" s="163"/>
    </row>
    <row r="70" spans="2:11" ht="7.5" customHeight="1">
      <c r="B70" s="161" t="s">
        <v>164</v>
      </c>
      <c r="C70" s="114"/>
      <c r="D70" s="114"/>
      <c r="E70" s="114"/>
      <c r="F70" s="114"/>
      <c r="G70" s="114"/>
      <c r="H70" s="114"/>
      <c r="I70" s="114"/>
      <c r="J70" s="114"/>
      <c r="K70" s="125"/>
    </row>
    <row r="71" spans="2:11" ht="7.5" customHeight="1">
      <c r="B71" s="164" t="s">
        <v>165</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180</v>
      </c>
      <c r="C3" s="29" t="s">
        <v>181</v>
      </c>
      <c r="D3" s="29" t="s">
        <v>66</v>
      </c>
      <c r="E3" s="29" t="s">
        <v>12</v>
      </c>
      <c r="F3" s="29" t="s">
        <v>72</v>
      </c>
      <c r="G3" s="29" t="s">
        <v>18</v>
      </c>
      <c r="H3" s="29" t="s">
        <v>19</v>
      </c>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ustomHeight="1">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v>
      </c>
      <c r="F8" s="39" t="s">
        <v>88</v>
      </c>
      <c r="K8" s="69" t="str">
        <f>CONCATENATE(G3," ",H3," Reporting Period")</f>
        <v>  Reporting Period</v>
      </c>
    </row>
    <row r="9" spans="2:11" ht="12" customHeight="1">
      <c r="B9" s="33"/>
      <c r="C9" s="33" t="s">
        <v>182</v>
      </c>
      <c r="D9" s="34" t="s">
        <v>90</v>
      </c>
      <c r="E9" s="34"/>
      <c r="F9" s="33" t="s">
        <v>18</v>
      </c>
      <c r="G9" s="34" t="s">
        <v>90</v>
      </c>
      <c r="H9" s="34"/>
      <c r="I9" s="33" t="s">
        <v>183</v>
      </c>
      <c r="J9" s="34" t="s">
        <v>90</v>
      </c>
      <c r="K9" s="34"/>
    </row>
    <row r="10" spans="2:11" ht="12" customHeight="1">
      <c r="B10" s="35" t="s">
        <v>93</v>
      </c>
      <c r="C10" s="152">
        <f>C3</f>
        <v>0</v>
      </c>
      <c r="D10" s="36" t="s">
        <v>94</v>
      </c>
      <c r="E10" s="36"/>
      <c r="F10" s="152">
        <f>D3</f>
        <v>0</v>
      </c>
      <c r="G10" s="36" t="s">
        <v>94</v>
      </c>
      <c r="H10" s="36"/>
      <c r="I10" s="152">
        <f>E3</f>
        <v>0</v>
      </c>
      <c r="J10" s="36" t="s">
        <v>94</v>
      </c>
      <c r="K10" s="36"/>
    </row>
    <row r="11" spans="2:11" ht="12" customHeight="1">
      <c r="B11" s="47"/>
      <c r="C11" s="47" t="str">
        <f>CONCATENATE("(",C3," Entities)")</f>
        <v>( Entities)</v>
      </c>
      <c r="D11" s="48" t="s">
        <v>95</v>
      </c>
      <c r="E11" s="48"/>
      <c r="F11" s="47" t="str">
        <f>CONCATENATE("(",D3," Entities)")</f>
        <v>( Entities)</v>
      </c>
      <c r="G11" s="48" t="s">
        <v>95</v>
      </c>
      <c r="H11" s="48"/>
      <c r="I11" s="47" t="str">
        <f>CONCATENATE("(",E3," Entities)")</f>
        <v>( Entities)</v>
      </c>
      <c r="J11" s="48" t="s">
        <v>95</v>
      </c>
      <c r="K11" s="48"/>
    </row>
    <row r="12" spans="2:11" ht="16.5" customHeight="1">
      <c r="B12" s="37"/>
      <c r="C12" s="37" t="s">
        <v>96</v>
      </c>
      <c r="D12" s="37" t="s">
        <v>97</v>
      </c>
      <c r="E12" s="159" t="s">
        <v>98</v>
      </c>
      <c r="F12" s="37" t="s">
        <v>96</v>
      </c>
      <c r="G12" s="37" t="s">
        <v>97</v>
      </c>
      <c r="H12" s="159" t="s">
        <v>98</v>
      </c>
      <c r="I12" s="37" t="s">
        <v>96</v>
      </c>
      <c r="J12" s="37" t="s">
        <v>97</v>
      </c>
      <c r="K12" s="159" t="s">
        <v>98</v>
      </c>
    </row>
    <row r="13" spans="2:11" ht="12" hidden="1">
      <c r="B13" s="39" t="s">
        <v>99</v>
      </c>
      <c r="C13" s="39" t="s">
        <v>184</v>
      </c>
      <c r="D13" s="39" t="s">
        <v>185</v>
      </c>
      <c r="E13" s="39" t="s">
        <v>186</v>
      </c>
      <c r="F13" s="39" t="s">
        <v>187</v>
      </c>
      <c r="G13" s="39" t="s">
        <v>188</v>
      </c>
      <c r="H13" s="39" t="s">
        <v>189</v>
      </c>
      <c r="I13" s="39" t="s">
        <v>190</v>
      </c>
      <c r="J13" s="39" t="s">
        <v>191</v>
      </c>
      <c r="K13" s="39" t="s">
        <v>192</v>
      </c>
    </row>
    <row r="14" spans="2:11" ht="12" hidden="1">
      <c r="B14" s="40"/>
      <c r="C14" s="40">
        <v>0</v>
      </c>
      <c r="D14" s="41">
        <v>0</v>
      </c>
      <c r="E14" s="41">
        <v>0</v>
      </c>
      <c r="F14" s="40">
        <v>0</v>
      </c>
      <c r="G14" s="41">
        <v>0</v>
      </c>
      <c r="H14" s="41">
        <v>0</v>
      </c>
      <c r="I14" s="40">
        <v>0</v>
      </c>
      <c r="J14" s="41">
        <v>0</v>
      </c>
      <c r="K14" s="41">
        <v>0</v>
      </c>
    </row>
    <row r="15" spans="2:11" ht="9" customHeight="1">
      <c r="B15" s="42" t="s">
        <v>109</v>
      </c>
      <c r="C15" s="49">
        <v>288906169</v>
      </c>
      <c r="D15" s="49">
        <v>1913346998</v>
      </c>
      <c r="E15" s="62">
        <v>15.4</v>
      </c>
      <c r="F15" s="49">
        <v>295307359</v>
      </c>
      <c r="G15" s="49">
        <v>2208654357</v>
      </c>
      <c r="H15" s="62">
        <v>15</v>
      </c>
      <c r="I15" s="49">
        <v>0</v>
      </c>
      <c r="J15" s="49">
        <v>0</v>
      </c>
      <c r="K15" s="62">
        <v>0</v>
      </c>
    </row>
    <row r="16" spans="2:11" ht="9" customHeight="1">
      <c r="B16" s="43" t="s">
        <v>110</v>
      </c>
      <c r="C16" s="50">
        <v>28447694</v>
      </c>
      <c r="D16" s="50">
        <v>162108549</v>
      </c>
      <c r="E16" s="63">
        <v>8.4</v>
      </c>
      <c r="F16" s="50">
        <v>27424064</v>
      </c>
      <c r="G16" s="50">
        <v>189532613</v>
      </c>
      <c r="H16" s="63">
        <v>8.4</v>
      </c>
      <c r="I16" s="50">
        <v>0</v>
      </c>
      <c r="J16" s="50">
        <v>0</v>
      </c>
      <c r="K16" s="63">
        <v>0</v>
      </c>
    </row>
    <row r="17" spans="2:11" ht="9" customHeight="1">
      <c r="B17" s="43" t="s">
        <v>111</v>
      </c>
      <c r="C17" s="51">
        <v>274837103</v>
      </c>
      <c r="D17" s="51">
        <v>1759625791</v>
      </c>
      <c r="E17" s="64">
        <v>11.9</v>
      </c>
      <c r="F17" s="51">
        <v>251799064</v>
      </c>
      <c r="G17" s="51">
        <v>2011424855</v>
      </c>
      <c r="H17" s="64">
        <v>11</v>
      </c>
      <c r="I17" s="51">
        <v>0</v>
      </c>
      <c r="J17" s="51">
        <v>0</v>
      </c>
      <c r="K17" s="64">
        <v>0</v>
      </c>
    </row>
    <row r="18" spans="2:11" ht="9" customHeight="1">
      <c r="B18" s="43" t="s">
        <v>112</v>
      </c>
      <c r="C18" s="51">
        <v>139622798</v>
      </c>
      <c r="D18" s="51">
        <v>896018094</v>
      </c>
      <c r="E18" s="64">
        <v>7.8</v>
      </c>
      <c r="F18" s="51">
        <v>137444513</v>
      </c>
      <c r="G18" s="51">
        <v>1033462607</v>
      </c>
      <c r="H18" s="64">
        <v>7.3</v>
      </c>
      <c r="I18" s="51">
        <v>0</v>
      </c>
      <c r="J18" s="51">
        <v>0</v>
      </c>
      <c r="K18" s="64">
        <v>0</v>
      </c>
    </row>
    <row r="19" spans="2:11" ht="9" customHeight="1">
      <c r="B19" s="43" t="s">
        <v>113</v>
      </c>
      <c r="C19" s="51">
        <v>1232804307</v>
      </c>
      <c r="D19" s="51">
        <v>7904467765</v>
      </c>
      <c r="E19" s="64">
        <v>9.8</v>
      </c>
      <c r="F19" s="51">
        <v>1235150159</v>
      </c>
      <c r="G19" s="51">
        <v>9139617924</v>
      </c>
      <c r="H19" s="64">
        <v>9.8</v>
      </c>
      <c r="I19" s="51">
        <v>0</v>
      </c>
      <c r="J19" s="51">
        <v>0</v>
      </c>
      <c r="K19" s="64">
        <v>0</v>
      </c>
    </row>
    <row r="20" spans="2:11" ht="9" customHeight="1">
      <c r="B20" s="43" t="s">
        <v>114</v>
      </c>
      <c r="C20" s="51">
        <v>224674732</v>
      </c>
      <c r="D20" s="51">
        <v>1338225721.828</v>
      </c>
      <c r="E20" s="64">
        <v>12.4</v>
      </c>
      <c r="F20" s="51">
        <v>224005010</v>
      </c>
      <c r="G20" s="51">
        <v>1562230731.758</v>
      </c>
      <c r="H20" s="64">
        <v>12.1</v>
      </c>
      <c r="I20" s="51">
        <v>0</v>
      </c>
      <c r="J20" s="51">
        <v>0</v>
      </c>
      <c r="K20" s="64">
        <v>0</v>
      </c>
    </row>
    <row r="21" spans="2:11" ht="9" customHeight="1">
      <c r="B21" s="43" t="s">
        <v>115</v>
      </c>
      <c r="C21" s="50">
        <v>130485993</v>
      </c>
      <c r="D21" s="50">
        <v>780592893.069</v>
      </c>
      <c r="E21" s="63">
        <v>8.1</v>
      </c>
      <c r="F21" s="50">
        <v>140035894</v>
      </c>
      <c r="G21" s="50">
        <v>920628787.157</v>
      </c>
      <c r="H21" s="63">
        <v>8.5</v>
      </c>
      <c r="I21" s="50">
        <v>0</v>
      </c>
      <c r="J21" s="50">
        <v>0</v>
      </c>
      <c r="K21" s="63">
        <v>0</v>
      </c>
    </row>
    <row r="22" spans="2:11" ht="9" customHeight="1">
      <c r="B22" s="43" t="s">
        <v>116</v>
      </c>
      <c r="C22" s="51">
        <v>48304375</v>
      </c>
      <c r="D22" s="51">
        <v>286823678</v>
      </c>
      <c r="E22" s="64">
        <v>8.4</v>
      </c>
      <c r="F22" s="51">
        <v>46769208</v>
      </c>
      <c r="G22" s="51">
        <v>333592886</v>
      </c>
      <c r="H22" s="64">
        <v>7.5</v>
      </c>
      <c r="I22" s="51">
        <v>0</v>
      </c>
      <c r="J22" s="51">
        <v>0</v>
      </c>
      <c r="K22" s="64">
        <v>0</v>
      </c>
    </row>
    <row r="23" spans="2:11" ht="9" customHeight="1">
      <c r="B23" s="43" t="s">
        <v>117</v>
      </c>
      <c r="C23" s="50">
        <v>9945757</v>
      </c>
      <c r="D23" s="50">
        <v>61836268</v>
      </c>
      <c r="E23" s="63">
        <v>8.5</v>
      </c>
      <c r="F23" s="50">
        <v>10100010</v>
      </c>
      <c r="G23" s="50">
        <v>71936278</v>
      </c>
      <c r="H23" s="63">
        <v>8.6</v>
      </c>
      <c r="I23" s="50">
        <v>0</v>
      </c>
      <c r="J23" s="50">
        <v>0</v>
      </c>
      <c r="K23" s="63">
        <v>0</v>
      </c>
    </row>
    <row r="24" spans="2:11" ht="9" customHeight="1">
      <c r="B24" s="43" t="s">
        <v>118</v>
      </c>
      <c r="C24" s="51">
        <v>780158018</v>
      </c>
      <c r="D24" s="51">
        <v>5352246763</v>
      </c>
      <c r="E24" s="64">
        <v>10.2</v>
      </c>
      <c r="F24" s="51">
        <v>795595154</v>
      </c>
      <c r="G24" s="51">
        <v>6147841917</v>
      </c>
      <c r="H24" s="64">
        <v>10.5</v>
      </c>
      <c r="I24" s="51">
        <v>0</v>
      </c>
      <c r="J24" s="51">
        <v>0</v>
      </c>
      <c r="K24" s="64">
        <v>0</v>
      </c>
    </row>
    <row r="25" spans="2:11" ht="9" customHeight="1">
      <c r="B25" s="43" t="s">
        <v>119</v>
      </c>
      <c r="C25" s="51">
        <v>457821491</v>
      </c>
      <c r="D25" s="51">
        <v>2645779328</v>
      </c>
      <c r="E25" s="64">
        <v>0.2</v>
      </c>
      <c r="F25" s="51">
        <v>456461217</v>
      </c>
      <c r="G25" s="51">
        <v>3102240545</v>
      </c>
      <c r="H25" s="64">
        <v>1.6</v>
      </c>
      <c r="I25" s="51">
        <v>0</v>
      </c>
      <c r="J25" s="51">
        <v>0</v>
      </c>
      <c r="K25" s="64">
        <v>0</v>
      </c>
    </row>
    <row r="26" spans="2:11" ht="9" customHeight="1">
      <c r="B26" s="43" t="s">
        <v>120</v>
      </c>
      <c r="C26" s="51">
        <v>36721145</v>
      </c>
      <c r="D26" s="51">
        <v>243736553</v>
      </c>
      <c r="E26" s="64">
        <v>11</v>
      </c>
      <c r="F26" s="51">
        <v>37932971</v>
      </c>
      <c r="G26" s="51">
        <v>281669524</v>
      </c>
      <c r="H26" s="64">
        <v>13.2</v>
      </c>
      <c r="I26" s="51">
        <v>0</v>
      </c>
      <c r="J26" s="51">
        <v>0</v>
      </c>
      <c r="K26" s="64">
        <v>0</v>
      </c>
    </row>
    <row r="27" spans="2:11" ht="9" customHeight="1">
      <c r="B27" s="43" t="s">
        <v>121</v>
      </c>
      <c r="C27" s="51">
        <v>74485070</v>
      </c>
      <c r="D27" s="51">
        <v>487290685</v>
      </c>
      <c r="E27" s="64">
        <v>6.4</v>
      </c>
      <c r="F27" s="51">
        <v>82666821</v>
      </c>
      <c r="G27" s="51">
        <v>569957506</v>
      </c>
      <c r="H27" s="64">
        <v>7</v>
      </c>
      <c r="I27" s="51">
        <v>0</v>
      </c>
      <c r="J27" s="51">
        <v>0</v>
      </c>
      <c r="K27" s="64">
        <v>0</v>
      </c>
    </row>
    <row r="28" spans="2:11" ht="9" customHeight="1">
      <c r="B28" s="43" t="s">
        <v>122</v>
      </c>
      <c r="C28" s="51">
        <v>381609005</v>
      </c>
      <c r="D28" s="51">
        <v>2454322296</v>
      </c>
      <c r="E28" s="64">
        <v>8.5</v>
      </c>
      <c r="F28" s="51">
        <v>384491143</v>
      </c>
      <c r="G28" s="51">
        <v>2838813439</v>
      </c>
      <c r="H28" s="64">
        <v>8</v>
      </c>
      <c r="I28" s="51">
        <v>0</v>
      </c>
      <c r="J28" s="51">
        <v>0</v>
      </c>
      <c r="K28" s="64">
        <v>0</v>
      </c>
    </row>
    <row r="29" spans="2:11" ht="9" customHeight="1">
      <c r="B29" s="43" t="s">
        <v>123</v>
      </c>
      <c r="C29" s="51">
        <v>285994135</v>
      </c>
      <c r="D29" s="51">
        <v>1820851832</v>
      </c>
      <c r="E29" s="64">
        <v>11.5</v>
      </c>
      <c r="F29" s="51">
        <v>290040164</v>
      </c>
      <c r="G29" s="51">
        <v>2110891996.479</v>
      </c>
      <c r="H29" s="64">
        <v>11</v>
      </c>
      <c r="I29" s="51">
        <v>0</v>
      </c>
      <c r="J29" s="51">
        <v>0</v>
      </c>
      <c r="K29" s="64">
        <v>0</v>
      </c>
    </row>
    <row r="30" spans="2:11" ht="9" customHeight="1">
      <c r="B30" s="43" t="s">
        <v>124</v>
      </c>
      <c r="C30" s="51">
        <v>150279603</v>
      </c>
      <c r="D30" s="51">
        <v>948832337</v>
      </c>
      <c r="E30" s="64">
        <v>11.3</v>
      </c>
      <c r="F30" s="51">
        <v>150038571</v>
      </c>
      <c r="G30" s="51">
        <v>1098870908</v>
      </c>
      <c r="H30" s="64">
        <v>10.8</v>
      </c>
      <c r="I30" s="51">
        <v>0</v>
      </c>
      <c r="J30" s="51">
        <v>0</v>
      </c>
      <c r="K30" s="64">
        <v>0</v>
      </c>
    </row>
    <row r="31" spans="2:11" ht="9" customHeight="1">
      <c r="B31" s="43" t="s">
        <v>125</v>
      </c>
      <c r="C31" s="51">
        <v>119834425</v>
      </c>
      <c r="D31" s="51">
        <v>747178108</v>
      </c>
      <c r="E31" s="64">
        <v>9.8</v>
      </c>
      <c r="F31" s="51">
        <v>117603942</v>
      </c>
      <c r="G31" s="51">
        <v>864782050</v>
      </c>
      <c r="H31" s="64">
        <v>9.6</v>
      </c>
      <c r="I31" s="51">
        <v>0</v>
      </c>
      <c r="J31" s="51">
        <v>0</v>
      </c>
      <c r="K31" s="64">
        <v>0</v>
      </c>
    </row>
    <row r="32" spans="2:11" ht="9" customHeight="1">
      <c r="B32" s="43" t="s">
        <v>126</v>
      </c>
      <c r="C32" s="51">
        <v>200718469</v>
      </c>
      <c r="D32" s="51">
        <v>1263106122</v>
      </c>
      <c r="E32" s="64">
        <v>7.6</v>
      </c>
      <c r="F32" s="51">
        <v>197184340</v>
      </c>
      <c r="G32" s="51">
        <v>1460290462</v>
      </c>
      <c r="H32" s="64">
        <v>7.5</v>
      </c>
      <c r="I32" s="51">
        <v>0</v>
      </c>
      <c r="J32" s="51">
        <v>0</v>
      </c>
      <c r="K32" s="64">
        <v>0</v>
      </c>
    </row>
    <row r="33" spans="2:11" ht="9" customHeight="1">
      <c r="B33" s="43" t="s">
        <v>127</v>
      </c>
      <c r="C33" s="51">
        <v>194412443</v>
      </c>
      <c r="D33" s="51">
        <v>1171604846</v>
      </c>
      <c r="E33" s="64">
        <v>5.5</v>
      </c>
      <c r="F33" s="51">
        <v>194185406</v>
      </c>
      <c r="G33" s="51">
        <v>1365790252</v>
      </c>
      <c r="H33" s="64">
        <v>5.6</v>
      </c>
      <c r="I33" s="51">
        <v>0</v>
      </c>
      <c r="J33" s="51">
        <v>0</v>
      </c>
      <c r="K33" s="64">
        <v>0</v>
      </c>
    </row>
    <row r="34" spans="2:11" ht="9" customHeight="1">
      <c r="B34" s="43" t="s">
        <v>128</v>
      </c>
      <c r="C34" s="51">
        <v>105563134</v>
      </c>
      <c r="D34" s="51">
        <v>388836235</v>
      </c>
      <c r="E34" s="64">
        <v>17.9</v>
      </c>
      <c r="F34" s="51">
        <v>58276941</v>
      </c>
      <c r="G34" s="51">
        <v>447113176</v>
      </c>
      <c r="H34" s="64">
        <v>5.7</v>
      </c>
      <c r="I34" s="51">
        <v>0</v>
      </c>
      <c r="J34" s="51">
        <v>0</v>
      </c>
      <c r="K34" s="64">
        <v>0</v>
      </c>
    </row>
    <row r="35" spans="2:11" ht="9" customHeight="1">
      <c r="B35" s="43" t="s">
        <v>129</v>
      </c>
      <c r="C35" s="51">
        <v>204271684</v>
      </c>
      <c r="D35" s="51">
        <v>1423141204</v>
      </c>
      <c r="E35" s="64">
        <v>11.2</v>
      </c>
      <c r="F35" s="51">
        <v>241366888</v>
      </c>
      <c r="G35" s="51">
        <v>1664508092</v>
      </c>
      <c r="H35" s="64">
        <v>11.9</v>
      </c>
      <c r="I35" s="51">
        <v>0</v>
      </c>
      <c r="J35" s="51">
        <v>0</v>
      </c>
      <c r="K35" s="64">
        <v>0</v>
      </c>
    </row>
    <row r="36" spans="2:11" ht="9" customHeight="1">
      <c r="B36" s="43" t="s">
        <v>130</v>
      </c>
      <c r="C36" s="51">
        <v>233160860</v>
      </c>
      <c r="D36" s="51">
        <v>1330114041.032</v>
      </c>
      <c r="E36" s="64">
        <v>6.4</v>
      </c>
      <c r="F36" s="51">
        <v>235654992</v>
      </c>
      <c r="G36" s="51">
        <v>1565769033.22</v>
      </c>
      <c r="H36" s="64">
        <v>7</v>
      </c>
      <c r="I36" s="51">
        <v>0</v>
      </c>
      <c r="J36" s="51">
        <v>0</v>
      </c>
      <c r="K36" s="64">
        <v>0</v>
      </c>
    </row>
    <row r="37" spans="2:11" ht="9" customHeight="1">
      <c r="B37" s="43" t="s">
        <v>131</v>
      </c>
      <c r="C37" s="51">
        <v>454001597</v>
      </c>
      <c r="D37" s="51">
        <v>2622072985.358</v>
      </c>
      <c r="E37" s="64">
        <v>11.5</v>
      </c>
      <c r="F37" s="51">
        <v>427489632</v>
      </c>
      <c r="G37" s="51">
        <v>3049562616.862</v>
      </c>
      <c r="H37" s="64">
        <v>11</v>
      </c>
      <c r="I37" s="51">
        <v>0</v>
      </c>
      <c r="J37" s="51">
        <v>0</v>
      </c>
      <c r="K37" s="64">
        <v>0</v>
      </c>
    </row>
    <row r="38" spans="2:11" ht="9" customHeight="1">
      <c r="B38" s="43" t="s">
        <v>132</v>
      </c>
      <c r="C38" s="51">
        <v>232911627</v>
      </c>
      <c r="D38" s="51">
        <v>1388222817</v>
      </c>
      <c r="E38" s="64">
        <v>4.5</v>
      </c>
      <c r="F38" s="51">
        <v>235691593</v>
      </c>
      <c r="G38" s="51">
        <v>1623914410</v>
      </c>
      <c r="H38" s="64">
        <v>4.9</v>
      </c>
      <c r="I38" s="51">
        <v>0</v>
      </c>
      <c r="J38" s="51">
        <v>0</v>
      </c>
      <c r="K38" s="64">
        <v>0</v>
      </c>
    </row>
    <row r="39" spans="2:11" ht="9" customHeight="1">
      <c r="B39" s="43" t="s">
        <v>133</v>
      </c>
      <c r="C39" s="51">
        <v>152054242</v>
      </c>
      <c r="D39" s="51">
        <v>1010970608</v>
      </c>
      <c r="E39" s="64">
        <v>7.7</v>
      </c>
      <c r="F39" s="51">
        <v>152054242</v>
      </c>
      <c r="G39" s="51">
        <v>1163024850</v>
      </c>
      <c r="H39" s="64">
        <v>6.9</v>
      </c>
      <c r="I39" s="51">
        <v>0</v>
      </c>
      <c r="J39" s="51">
        <v>0</v>
      </c>
      <c r="K39" s="64">
        <v>0</v>
      </c>
    </row>
    <row r="40" spans="2:11" ht="9" customHeight="1">
      <c r="B40" s="43" t="s">
        <v>134</v>
      </c>
      <c r="C40" s="51">
        <v>283169178</v>
      </c>
      <c r="D40" s="51">
        <v>1829002139</v>
      </c>
      <c r="E40" s="64">
        <v>5.9</v>
      </c>
      <c r="F40" s="51">
        <v>268697768</v>
      </c>
      <c r="G40" s="51">
        <v>2097699907</v>
      </c>
      <c r="H40" s="64">
        <v>5.2</v>
      </c>
      <c r="I40" s="51">
        <v>0</v>
      </c>
      <c r="J40" s="51">
        <v>0</v>
      </c>
      <c r="K40" s="64">
        <v>0</v>
      </c>
    </row>
    <row r="41" spans="2:11" ht="9" customHeight="1">
      <c r="B41" s="43" t="s">
        <v>135</v>
      </c>
      <c r="C41" s="51">
        <v>60198017</v>
      </c>
      <c r="D41" s="51">
        <v>331832018</v>
      </c>
      <c r="E41" s="64">
        <v>12.8</v>
      </c>
      <c r="F41" s="51">
        <v>57046132</v>
      </c>
      <c r="G41" s="51">
        <v>388878150</v>
      </c>
      <c r="H41" s="64">
        <v>11.1</v>
      </c>
      <c r="I41" s="51">
        <v>0</v>
      </c>
      <c r="J41" s="51">
        <v>0</v>
      </c>
      <c r="K41" s="64">
        <v>0</v>
      </c>
    </row>
    <row r="42" spans="2:11" ht="9" customHeight="1">
      <c r="B42" s="43" t="s">
        <v>136</v>
      </c>
      <c r="C42" s="51">
        <v>87838176</v>
      </c>
      <c r="D42" s="51">
        <v>532431736</v>
      </c>
      <c r="E42" s="64">
        <v>8.5</v>
      </c>
      <c r="F42" s="51">
        <v>83339463</v>
      </c>
      <c r="G42" s="51">
        <v>615771199</v>
      </c>
      <c r="H42" s="64">
        <v>7.9</v>
      </c>
      <c r="I42" s="51">
        <v>0</v>
      </c>
      <c r="J42" s="51">
        <v>0</v>
      </c>
      <c r="K42" s="64">
        <v>0</v>
      </c>
    </row>
    <row r="43" spans="2:11" ht="9" customHeight="1">
      <c r="B43" s="43" t="s">
        <v>137</v>
      </c>
      <c r="C43" s="51">
        <v>113165261</v>
      </c>
      <c r="D43" s="51">
        <v>702785184</v>
      </c>
      <c r="E43" s="64">
        <v>14.9</v>
      </c>
      <c r="F43" s="51">
        <v>109801521</v>
      </c>
      <c r="G43" s="51">
        <v>812586705</v>
      </c>
      <c r="H43" s="64">
        <v>14.1</v>
      </c>
      <c r="I43" s="51">
        <v>0</v>
      </c>
      <c r="J43" s="51">
        <v>0</v>
      </c>
      <c r="K43" s="64">
        <v>0</v>
      </c>
    </row>
    <row r="44" spans="2:11" ht="9" customHeight="1">
      <c r="B44" s="43" t="s">
        <v>138</v>
      </c>
      <c r="C44" s="51">
        <v>62945605</v>
      </c>
      <c r="D44" s="51">
        <v>390860350</v>
      </c>
      <c r="E44" s="64">
        <v>8.9</v>
      </c>
      <c r="F44" s="51">
        <v>65149612</v>
      </c>
      <c r="G44" s="51">
        <v>456009962</v>
      </c>
      <c r="H44" s="64">
        <v>8.7</v>
      </c>
      <c r="I44" s="51">
        <v>0</v>
      </c>
      <c r="J44" s="51">
        <v>0</v>
      </c>
      <c r="K44" s="64">
        <v>0</v>
      </c>
    </row>
    <row r="45" spans="2:11" ht="9" customHeight="1">
      <c r="B45" s="43" t="s">
        <v>139</v>
      </c>
      <c r="C45" s="51">
        <v>328419623</v>
      </c>
      <c r="D45" s="51">
        <v>2001656915</v>
      </c>
      <c r="E45" s="64">
        <v>13.7</v>
      </c>
      <c r="F45" s="51">
        <v>324263786</v>
      </c>
      <c r="G45" s="51">
        <v>2325920701</v>
      </c>
      <c r="H45" s="64">
        <v>12.4</v>
      </c>
      <c r="I45" s="51">
        <v>0</v>
      </c>
      <c r="J45" s="51">
        <v>0</v>
      </c>
      <c r="K45" s="64">
        <v>0</v>
      </c>
    </row>
    <row r="46" spans="2:11" ht="9" customHeight="1">
      <c r="B46" s="43" t="s">
        <v>140</v>
      </c>
      <c r="C46" s="51">
        <v>97280974</v>
      </c>
      <c r="D46" s="51">
        <v>618973097</v>
      </c>
      <c r="E46" s="64">
        <v>16.5</v>
      </c>
      <c r="F46" s="51">
        <v>91273314</v>
      </c>
      <c r="G46" s="51">
        <v>710246411</v>
      </c>
      <c r="H46" s="64">
        <v>16.1</v>
      </c>
      <c r="I46" s="51">
        <v>0</v>
      </c>
      <c r="J46" s="51">
        <v>0</v>
      </c>
      <c r="K46" s="64">
        <v>0</v>
      </c>
    </row>
    <row r="47" spans="2:11" ht="9" customHeight="1">
      <c r="B47" s="43" t="s">
        <v>141</v>
      </c>
      <c r="C47" s="51">
        <v>455745515</v>
      </c>
      <c r="D47" s="51">
        <v>3069948172.606</v>
      </c>
      <c r="E47" s="64">
        <v>15.3</v>
      </c>
      <c r="F47" s="51">
        <v>529965964</v>
      </c>
      <c r="G47" s="51">
        <v>3599914136.862</v>
      </c>
      <c r="H47" s="64">
        <v>14.6</v>
      </c>
      <c r="I47" s="51">
        <v>0</v>
      </c>
      <c r="J47" s="51">
        <v>0</v>
      </c>
      <c r="K47" s="64">
        <v>0</v>
      </c>
    </row>
    <row r="48" spans="2:11" ht="9" customHeight="1">
      <c r="B48" s="43" t="s">
        <v>142</v>
      </c>
      <c r="C48" s="51">
        <v>437363939</v>
      </c>
      <c r="D48" s="51">
        <v>2843906059</v>
      </c>
      <c r="E48" s="64">
        <v>10.8</v>
      </c>
      <c r="F48" s="51">
        <v>493424421</v>
      </c>
      <c r="G48" s="51">
        <v>3337330480</v>
      </c>
      <c r="H48" s="64">
        <v>11.8</v>
      </c>
      <c r="I48" s="51">
        <v>0</v>
      </c>
      <c r="J48" s="51">
        <v>0</v>
      </c>
      <c r="K48" s="64">
        <v>0</v>
      </c>
    </row>
    <row r="49" spans="2:11" ht="9" customHeight="1">
      <c r="B49" s="43" t="s">
        <v>143</v>
      </c>
      <c r="C49" s="51">
        <v>40021959</v>
      </c>
      <c r="D49" s="51">
        <v>246914659</v>
      </c>
      <c r="E49" s="64">
        <v>6.1</v>
      </c>
      <c r="F49" s="51">
        <v>38083321</v>
      </c>
      <c r="G49" s="51">
        <v>284997980</v>
      </c>
      <c r="H49" s="64">
        <v>4.5</v>
      </c>
      <c r="I49" s="51">
        <v>0</v>
      </c>
      <c r="J49" s="51">
        <v>0</v>
      </c>
      <c r="K49" s="64">
        <v>0</v>
      </c>
    </row>
    <row r="50" spans="2:11" ht="9" customHeight="1">
      <c r="B50" s="43" t="s">
        <v>144</v>
      </c>
      <c r="C50" s="51">
        <v>435969655</v>
      </c>
      <c r="D50" s="51">
        <v>2774915819</v>
      </c>
      <c r="E50" s="64">
        <v>8.6</v>
      </c>
      <c r="F50" s="51">
        <v>439010644</v>
      </c>
      <c r="G50" s="51">
        <v>3213926463</v>
      </c>
      <c r="H50" s="64">
        <v>8.5</v>
      </c>
      <c r="I50" s="51">
        <v>0</v>
      </c>
      <c r="J50" s="51">
        <v>0</v>
      </c>
      <c r="K50" s="64">
        <v>0</v>
      </c>
    </row>
    <row r="51" spans="2:11" ht="9" customHeight="1">
      <c r="B51" s="43" t="s">
        <v>145</v>
      </c>
      <c r="C51" s="51">
        <v>175842349</v>
      </c>
      <c r="D51" s="51">
        <v>1122321602</v>
      </c>
      <c r="E51" s="64">
        <v>7.9</v>
      </c>
      <c r="F51" s="51">
        <v>171814618</v>
      </c>
      <c r="G51" s="51">
        <v>1294136220</v>
      </c>
      <c r="H51" s="64">
        <v>4</v>
      </c>
      <c r="I51" s="51">
        <v>0</v>
      </c>
      <c r="J51" s="51">
        <v>0</v>
      </c>
      <c r="K51" s="64">
        <v>0</v>
      </c>
    </row>
    <row r="52" spans="2:11" ht="9" customHeight="1">
      <c r="B52" s="43" t="s">
        <v>146</v>
      </c>
      <c r="C52" s="51">
        <v>148382147</v>
      </c>
      <c r="D52" s="51">
        <v>891143424</v>
      </c>
      <c r="E52" s="64">
        <v>11.2</v>
      </c>
      <c r="F52" s="51">
        <v>141805880</v>
      </c>
      <c r="G52" s="51">
        <v>1032949304</v>
      </c>
      <c r="H52" s="64">
        <v>10.2</v>
      </c>
      <c r="I52" s="51">
        <v>0</v>
      </c>
      <c r="J52" s="51">
        <v>0</v>
      </c>
      <c r="K52" s="64">
        <v>0</v>
      </c>
    </row>
    <row r="53" spans="2:11" ht="9" customHeight="1">
      <c r="B53" s="43" t="s">
        <v>147</v>
      </c>
      <c r="C53" s="51">
        <v>423734452</v>
      </c>
      <c r="D53" s="51">
        <v>2649276052</v>
      </c>
      <c r="E53" s="64">
        <v>9.9</v>
      </c>
      <c r="F53" s="51">
        <v>419323929</v>
      </c>
      <c r="G53" s="51">
        <v>3068599981</v>
      </c>
      <c r="H53" s="64">
        <v>9.3</v>
      </c>
      <c r="I53" s="51">
        <v>0</v>
      </c>
      <c r="J53" s="51">
        <v>0</v>
      </c>
      <c r="K53" s="64">
        <v>0</v>
      </c>
    </row>
    <row r="54" spans="2:11" ht="9" customHeight="1">
      <c r="B54" s="43" t="s">
        <v>148</v>
      </c>
      <c r="C54" s="51">
        <v>33558811</v>
      </c>
      <c r="D54" s="51">
        <v>208587066</v>
      </c>
      <c r="E54" s="64">
        <v>10.7</v>
      </c>
      <c r="F54" s="51">
        <v>28803561</v>
      </c>
      <c r="G54" s="51">
        <v>237390627</v>
      </c>
      <c r="H54" s="64">
        <v>8.2</v>
      </c>
      <c r="I54" s="51">
        <v>0</v>
      </c>
      <c r="J54" s="51">
        <v>0</v>
      </c>
      <c r="K54" s="64">
        <v>0</v>
      </c>
    </row>
    <row r="55" spans="2:11" ht="9" customHeight="1">
      <c r="B55" s="43" t="s">
        <v>149</v>
      </c>
      <c r="C55" s="51">
        <v>252161617</v>
      </c>
      <c r="D55" s="51">
        <v>1658524922</v>
      </c>
      <c r="E55" s="64">
        <v>11.6</v>
      </c>
      <c r="F55" s="51">
        <v>224242307</v>
      </c>
      <c r="G55" s="51">
        <v>1882767229</v>
      </c>
      <c r="H55" s="64">
        <v>9.6</v>
      </c>
      <c r="I55" s="51">
        <v>0</v>
      </c>
      <c r="J55" s="51">
        <v>0</v>
      </c>
      <c r="K55" s="64">
        <v>0</v>
      </c>
    </row>
    <row r="56" spans="2:11" ht="9" customHeight="1">
      <c r="B56" s="43" t="s">
        <v>150</v>
      </c>
      <c r="C56" s="51">
        <v>50366636</v>
      </c>
      <c r="D56" s="51">
        <v>279932329</v>
      </c>
      <c r="E56" s="64">
        <v>12.7</v>
      </c>
      <c r="F56" s="51">
        <v>51498343</v>
      </c>
      <c r="G56" s="51">
        <v>331430672</v>
      </c>
      <c r="H56" s="64">
        <v>11.5</v>
      </c>
      <c r="I56" s="51">
        <v>0</v>
      </c>
      <c r="J56" s="51">
        <v>0</v>
      </c>
      <c r="K56" s="64">
        <v>0</v>
      </c>
    </row>
    <row r="57" spans="2:11" ht="9" customHeight="1">
      <c r="B57" s="43" t="s">
        <v>151</v>
      </c>
      <c r="C57" s="51">
        <v>309785413</v>
      </c>
      <c r="D57" s="51">
        <v>1980112103</v>
      </c>
      <c r="E57" s="64">
        <v>9.1</v>
      </c>
      <c r="F57" s="51">
        <v>311803450</v>
      </c>
      <c r="G57" s="51">
        <v>2291915553</v>
      </c>
      <c r="H57" s="64">
        <v>9.2</v>
      </c>
      <c r="I57" s="51">
        <v>0</v>
      </c>
      <c r="J57" s="51">
        <v>0</v>
      </c>
      <c r="K57" s="64">
        <v>0</v>
      </c>
    </row>
    <row r="58" spans="2:11" ht="9" customHeight="1">
      <c r="B58" s="43" t="s">
        <v>152</v>
      </c>
      <c r="C58" s="51">
        <v>1272431889</v>
      </c>
      <c r="D58" s="51">
        <v>8230230292</v>
      </c>
      <c r="E58" s="64">
        <v>12.9</v>
      </c>
      <c r="F58" s="51">
        <v>1278866490</v>
      </c>
      <c r="G58" s="51">
        <v>9509096782</v>
      </c>
      <c r="H58" s="64">
        <v>12.4</v>
      </c>
      <c r="I58" s="51">
        <v>0</v>
      </c>
      <c r="J58" s="51">
        <v>0</v>
      </c>
      <c r="K58" s="64">
        <v>0</v>
      </c>
    </row>
    <row r="59" spans="2:11" ht="9" customHeight="1">
      <c r="B59" s="43" t="s">
        <v>153</v>
      </c>
      <c r="C59" s="51">
        <v>120462399</v>
      </c>
      <c r="D59" s="51">
        <v>733696519</v>
      </c>
      <c r="E59" s="64">
        <v>9.7</v>
      </c>
      <c r="F59" s="51">
        <v>119536942</v>
      </c>
      <c r="G59" s="51">
        <v>853233461</v>
      </c>
      <c r="H59" s="64">
        <v>9.2</v>
      </c>
      <c r="I59" s="51">
        <v>0</v>
      </c>
      <c r="J59" s="51">
        <v>0</v>
      </c>
      <c r="K59" s="64">
        <v>0</v>
      </c>
    </row>
    <row r="60" spans="2:11" ht="9" customHeight="1">
      <c r="B60" s="43" t="s">
        <v>154</v>
      </c>
      <c r="C60" s="51">
        <v>26317465</v>
      </c>
      <c r="D60" s="51">
        <v>160813959</v>
      </c>
      <c r="E60" s="64">
        <v>10.4</v>
      </c>
      <c r="F60" s="51">
        <v>27261993</v>
      </c>
      <c r="G60" s="51">
        <v>188075952</v>
      </c>
      <c r="H60" s="64">
        <v>10.5</v>
      </c>
      <c r="I60" s="51">
        <v>0</v>
      </c>
      <c r="J60" s="51">
        <v>0</v>
      </c>
      <c r="K60" s="64">
        <v>0</v>
      </c>
    </row>
    <row r="61" spans="2:11" ht="9" customHeight="1">
      <c r="B61" s="43" t="s">
        <v>155</v>
      </c>
      <c r="C61" s="51">
        <v>331701114</v>
      </c>
      <c r="D61" s="51">
        <v>2424287567</v>
      </c>
      <c r="E61" s="64">
        <v>10.6</v>
      </c>
      <c r="F61" s="51">
        <v>273184596</v>
      </c>
      <c r="G61" s="51">
        <v>2697472163</v>
      </c>
      <c r="H61" s="64">
        <v>8.5</v>
      </c>
      <c r="I61" s="51">
        <v>0</v>
      </c>
      <c r="J61" s="51">
        <v>0</v>
      </c>
      <c r="K61" s="64">
        <v>0</v>
      </c>
    </row>
    <row r="62" spans="2:11" ht="9" customHeight="1">
      <c r="B62" s="43" t="s">
        <v>156</v>
      </c>
      <c r="C62" s="51">
        <v>243738943</v>
      </c>
      <c r="D62" s="51">
        <v>1507749952</v>
      </c>
      <c r="E62" s="64">
        <v>10.1</v>
      </c>
      <c r="F62" s="51">
        <v>240717035</v>
      </c>
      <c r="G62" s="51">
        <v>1748466987</v>
      </c>
      <c r="H62" s="64">
        <v>9.8</v>
      </c>
      <c r="I62" s="51">
        <v>0</v>
      </c>
      <c r="J62" s="51">
        <v>0</v>
      </c>
      <c r="K62" s="64">
        <v>0</v>
      </c>
    </row>
    <row r="63" spans="2:11" ht="9" customHeight="1">
      <c r="B63" s="43" t="s">
        <v>157</v>
      </c>
      <c r="C63" s="51">
        <v>77749544</v>
      </c>
      <c r="D63" s="51">
        <v>472070856</v>
      </c>
      <c r="E63" s="64">
        <v>13.1</v>
      </c>
      <c r="F63" s="51">
        <v>71382432</v>
      </c>
      <c r="G63" s="51">
        <v>543453288</v>
      </c>
      <c r="H63" s="64">
        <v>10.9</v>
      </c>
      <c r="I63" s="51">
        <v>0</v>
      </c>
      <c r="J63" s="51">
        <v>0</v>
      </c>
      <c r="K63" s="64">
        <v>0</v>
      </c>
    </row>
    <row r="64" spans="2:11" ht="9" customHeight="1">
      <c r="B64" s="43" t="s">
        <v>158</v>
      </c>
      <c r="C64" s="51">
        <v>249141420</v>
      </c>
      <c r="D64" s="51">
        <v>1439777858</v>
      </c>
      <c r="E64" s="64">
        <v>4.9</v>
      </c>
      <c r="F64" s="51">
        <v>182014766</v>
      </c>
      <c r="G64" s="51">
        <v>1621792624</v>
      </c>
      <c r="H64" s="64">
        <v>1.5</v>
      </c>
      <c r="I64" s="51">
        <v>0</v>
      </c>
      <c r="J64" s="51">
        <v>0</v>
      </c>
      <c r="K64" s="64">
        <v>0</v>
      </c>
    </row>
    <row r="65" spans="2:11" ht="9" customHeight="1" thickBot="1">
      <c r="B65" s="43" t="s">
        <v>159</v>
      </c>
      <c r="C65" s="51">
        <v>44416886</v>
      </c>
      <c r="D65" s="51">
        <v>191617642</v>
      </c>
      <c r="E65" s="64">
        <v>8</v>
      </c>
      <c r="F65" s="51">
        <v>40497334</v>
      </c>
      <c r="G65" s="51">
        <v>232114976</v>
      </c>
      <c r="H65" s="64">
        <v>7.5</v>
      </c>
      <c r="I65" s="51">
        <v>0</v>
      </c>
      <c r="J65" s="51">
        <v>0</v>
      </c>
      <c r="K65" s="64">
        <v>0</v>
      </c>
    </row>
    <row r="66" spans="2:11" ht="9" customHeight="1" thickTop="1">
      <c r="B66" s="44" t="s">
        <v>160</v>
      </c>
      <c r="C66" s="54">
        <v>12603934863</v>
      </c>
      <c r="D66" s="54">
        <v>79694720809.893</v>
      </c>
      <c r="E66" s="65">
        <v>10</v>
      </c>
      <c r="F66" s="54">
        <v>12507578920</v>
      </c>
      <c r="G66" s="54">
        <v>92202299730.338</v>
      </c>
      <c r="H66" s="65">
        <v>9.6</v>
      </c>
      <c r="I66" s="54">
        <v>0</v>
      </c>
      <c r="J66" s="54">
        <v>0</v>
      </c>
      <c r="K66" s="65">
        <v>0</v>
      </c>
    </row>
    <row r="67" spans="2:11" ht="9" customHeight="1" thickBot="1">
      <c r="B67" s="45" t="s">
        <v>161</v>
      </c>
      <c r="C67" s="55">
        <v>68302001</v>
      </c>
      <c r="D67" s="55">
        <v>506084022</v>
      </c>
      <c r="E67" s="66">
        <v>5.2</v>
      </c>
      <c r="F67" s="55">
        <v>69393728</v>
      </c>
      <c r="G67" s="55">
        <v>575477750.448</v>
      </c>
      <c r="H67" s="66">
        <v>5.6</v>
      </c>
      <c r="I67" s="55">
        <v>0</v>
      </c>
      <c r="J67" s="55">
        <v>0</v>
      </c>
      <c r="K67" s="66">
        <v>0</v>
      </c>
    </row>
    <row r="68" spans="2:11" ht="9" customHeight="1" thickTop="1">
      <c r="B68" s="46" t="s">
        <v>162</v>
      </c>
      <c r="C68" s="56">
        <v>12672236864</v>
      </c>
      <c r="D68" s="56">
        <v>80200804831.893</v>
      </c>
      <c r="E68" s="67">
        <v>10</v>
      </c>
      <c r="F68" s="56">
        <v>12576972648</v>
      </c>
      <c r="G68" s="56">
        <v>92777777480.786</v>
      </c>
      <c r="H68" s="67">
        <v>9.6</v>
      </c>
      <c r="I68" s="56">
        <v>0</v>
      </c>
      <c r="J68" s="56">
        <v>0</v>
      </c>
      <c r="K68" s="67">
        <v>0</v>
      </c>
    </row>
    <row r="69" spans="2:11" ht="9.75" customHeight="1">
      <c r="B69" s="160" t="s">
        <v>163</v>
      </c>
      <c r="C69" s="162"/>
      <c r="D69" s="162"/>
      <c r="E69" s="162"/>
      <c r="F69" s="162"/>
      <c r="G69" s="162"/>
      <c r="H69" s="162"/>
      <c r="I69" s="162"/>
      <c r="J69" s="162"/>
      <c r="K69" s="163"/>
    </row>
    <row r="70" spans="2:11" ht="7.5" customHeight="1">
      <c r="B70" s="161" t="s">
        <v>164</v>
      </c>
      <c r="C70" s="114"/>
      <c r="D70" s="114"/>
      <c r="E70" s="114"/>
      <c r="F70" s="114"/>
      <c r="G70" s="114"/>
      <c r="H70" s="114"/>
      <c r="I70" s="114"/>
      <c r="J70" s="114"/>
      <c r="K70" s="125"/>
    </row>
    <row r="71" spans="2:11" ht="7.5" customHeight="1">
      <c r="B71" s="164" t="s">
        <v>165</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193</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v>
      </c>
      <c r="F8" s="39" t="s">
        <v>88</v>
      </c>
      <c r="K8" s="69" t="str">
        <f>CONCATENATE(G3," ",H3," Reporting Period")</f>
        <v>  Reporting Period</v>
      </c>
    </row>
    <row r="9" spans="2:11" ht="12" customHeight="1">
      <c r="B9" s="33"/>
      <c r="C9" s="33" t="s">
        <v>194</v>
      </c>
      <c r="D9" s="34" t="s">
        <v>90</v>
      </c>
      <c r="E9" s="34"/>
      <c r="F9" s="33" t="s">
        <v>195</v>
      </c>
      <c r="G9" s="34" t="s">
        <v>90</v>
      </c>
      <c r="H9" s="34"/>
      <c r="I9" s="33" t="s">
        <v>196</v>
      </c>
      <c r="J9" s="34" t="s">
        <v>90</v>
      </c>
      <c r="K9" s="34"/>
    </row>
    <row r="10" spans="2:11" ht="12" customHeight="1">
      <c r="B10" s="35" t="s">
        <v>93</v>
      </c>
      <c r="C10" s="152">
        <f>C3</f>
        <v>0</v>
      </c>
      <c r="D10" s="36" t="s">
        <v>94</v>
      </c>
      <c r="E10" s="36"/>
      <c r="F10" s="152">
        <f>D3</f>
        <v>0</v>
      </c>
      <c r="G10" s="36" t="s">
        <v>94</v>
      </c>
      <c r="H10" s="36"/>
      <c r="I10" s="152">
        <f>E3</f>
        <v>0</v>
      </c>
      <c r="J10" s="36" t="s">
        <v>94</v>
      </c>
      <c r="K10" s="36"/>
    </row>
    <row r="11" spans="2:11" ht="12" customHeight="1">
      <c r="B11" s="35"/>
      <c r="C11" s="35" t="str">
        <f>CONCATENATE("(",C3," Entities)")</f>
        <v>( Entities)</v>
      </c>
      <c r="D11" s="36" t="s">
        <v>95</v>
      </c>
      <c r="E11" s="36"/>
      <c r="F11" s="35" t="str">
        <f>CONCATENATE("(",D3," Entities)")</f>
        <v>( Entities)</v>
      </c>
      <c r="G11" s="36" t="s">
        <v>95</v>
      </c>
      <c r="H11" s="36"/>
      <c r="I11" s="35" t="str">
        <f>CONCATENATE("(",E3," Entities)")</f>
        <v>( Entities)</v>
      </c>
      <c r="J11" s="36" t="s">
        <v>95</v>
      </c>
      <c r="K11" s="36"/>
    </row>
    <row r="12" spans="2:11" ht="16.5" customHeight="1">
      <c r="B12" s="37"/>
      <c r="C12" s="37" t="s">
        <v>197</v>
      </c>
      <c r="D12" s="38" t="s">
        <v>97</v>
      </c>
      <c r="E12" s="38" t="s">
        <v>198</v>
      </c>
      <c r="F12" s="37" t="s">
        <v>197</v>
      </c>
      <c r="G12" s="38" t="s">
        <v>97</v>
      </c>
      <c r="H12" s="38" t="s">
        <v>198</v>
      </c>
      <c r="I12" s="37" t="s">
        <v>197</v>
      </c>
      <c r="J12" s="38" t="s">
        <v>97</v>
      </c>
      <c r="K12" s="38" t="s">
        <v>198</v>
      </c>
    </row>
    <row r="13" spans="2:11" ht="12" hidden="1">
      <c r="B13" s="39" t="s">
        <v>99</v>
      </c>
      <c r="C13" s="39" t="s">
        <v>199</v>
      </c>
      <c r="D13" s="39" t="s">
        <v>200</v>
      </c>
      <c r="E13" s="39" t="s">
        <v>201</v>
      </c>
      <c r="F13" s="39" t="s">
        <v>202</v>
      </c>
      <c r="G13" s="39" t="s">
        <v>203</v>
      </c>
      <c r="H13" s="39" t="s">
        <v>204</v>
      </c>
      <c r="I13" s="39" t="s">
        <v>205</v>
      </c>
      <c r="J13" s="39" t="s">
        <v>206</v>
      </c>
      <c r="K13" s="39" t="s">
        <v>207</v>
      </c>
    </row>
    <row r="14" spans="2:11" ht="12" hidden="1">
      <c r="B14" s="40"/>
      <c r="C14" s="40">
        <v>0</v>
      </c>
      <c r="D14" s="41">
        <v>0</v>
      </c>
      <c r="E14" s="41">
        <v>0</v>
      </c>
      <c r="F14" s="40">
        <v>0</v>
      </c>
      <c r="G14" s="41">
        <v>0</v>
      </c>
      <c r="H14" s="41">
        <v>0</v>
      </c>
      <c r="I14" s="40">
        <v>0</v>
      </c>
      <c r="J14" s="41">
        <v>0</v>
      </c>
      <c r="K14" s="41">
        <v>0</v>
      </c>
    </row>
    <row r="15" spans="2:11" ht="9" customHeight="1">
      <c r="B15" s="42" t="s">
        <v>109</v>
      </c>
      <c r="C15" s="49"/>
      <c r="D15" s="49"/>
      <c r="E15" s="62"/>
      <c r="F15" s="49"/>
      <c r="G15" s="49"/>
      <c r="H15" s="62"/>
      <c r="I15" s="49"/>
      <c r="J15" s="49"/>
      <c r="K15" s="62"/>
    </row>
    <row r="16" spans="2:11" ht="9" customHeight="1">
      <c r="B16" s="43" t="s">
        <v>110</v>
      </c>
      <c r="C16" s="50"/>
      <c r="D16" s="50"/>
      <c r="E16" s="63"/>
      <c r="F16" s="50"/>
      <c r="G16" s="50"/>
      <c r="H16" s="63"/>
      <c r="I16" s="50"/>
      <c r="J16" s="50"/>
      <c r="K16" s="63"/>
    </row>
    <row r="17" spans="2:11" ht="9" customHeight="1">
      <c r="B17" s="43" t="s">
        <v>111</v>
      </c>
      <c r="C17" s="51"/>
      <c r="D17" s="51"/>
      <c r="E17" s="64"/>
      <c r="F17" s="51"/>
      <c r="G17" s="51"/>
      <c r="H17" s="64"/>
      <c r="I17" s="51"/>
      <c r="J17" s="51"/>
      <c r="K17" s="64"/>
    </row>
    <row r="18" spans="2:11" ht="9" customHeight="1">
      <c r="B18" s="43" t="s">
        <v>112</v>
      </c>
      <c r="C18" s="51"/>
      <c r="D18" s="51"/>
      <c r="E18" s="64"/>
      <c r="F18" s="51"/>
      <c r="G18" s="51"/>
      <c r="H18" s="64"/>
      <c r="I18" s="51"/>
      <c r="J18" s="51"/>
      <c r="K18" s="64"/>
    </row>
    <row r="19" spans="2:11" ht="9" customHeight="1">
      <c r="B19" s="43" t="s">
        <v>113</v>
      </c>
      <c r="C19" s="51"/>
      <c r="D19" s="51"/>
      <c r="E19" s="64"/>
      <c r="F19" s="51"/>
      <c r="G19" s="51"/>
      <c r="H19" s="64"/>
      <c r="I19" s="51"/>
      <c r="J19" s="51"/>
      <c r="K19" s="64"/>
    </row>
    <row r="20" spans="2:11" ht="9" customHeight="1">
      <c r="B20" s="43" t="s">
        <v>114</v>
      </c>
      <c r="C20" s="51"/>
      <c r="D20" s="51"/>
      <c r="E20" s="64"/>
      <c r="F20" s="51"/>
      <c r="G20" s="51"/>
      <c r="H20" s="64"/>
      <c r="I20" s="51"/>
      <c r="J20" s="51"/>
      <c r="K20" s="64"/>
    </row>
    <row r="21" spans="2:11" ht="9" customHeight="1">
      <c r="B21" s="43" t="s">
        <v>115</v>
      </c>
      <c r="C21" s="50"/>
      <c r="D21" s="50"/>
      <c r="E21" s="63"/>
      <c r="F21" s="50"/>
      <c r="G21" s="50"/>
      <c r="H21" s="63"/>
      <c r="I21" s="50"/>
      <c r="J21" s="50"/>
      <c r="K21" s="63"/>
    </row>
    <row r="22" spans="2:11" ht="9" customHeight="1">
      <c r="B22" s="43" t="s">
        <v>116</v>
      </c>
      <c r="C22" s="51"/>
      <c r="D22" s="51"/>
      <c r="E22" s="64"/>
      <c r="F22" s="51"/>
      <c r="G22" s="51"/>
      <c r="H22" s="64"/>
      <c r="I22" s="51"/>
      <c r="J22" s="51"/>
      <c r="K22" s="64"/>
    </row>
    <row r="23" spans="2:11" ht="9" customHeight="1">
      <c r="B23" s="43" t="s">
        <v>117</v>
      </c>
      <c r="C23" s="50"/>
      <c r="D23" s="50"/>
      <c r="E23" s="63"/>
      <c r="F23" s="50"/>
      <c r="G23" s="50"/>
      <c r="H23" s="63"/>
      <c r="I23" s="50"/>
      <c r="J23" s="50"/>
      <c r="K23" s="63"/>
    </row>
    <row r="24" spans="2:11" ht="9" customHeight="1">
      <c r="B24" s="43" t="s">
        <v>118</v>
      </c>
      <c r="C24" s="51"/>
      <c r="D24" s="51"/>
      <c r="E24" s="64"/>
      <c r="F24" s="51"/>
      <c r="G24" s="51"/>
      <c r="H24" s="64"/>
      <c r="I24" s="51"/>
      <c r="J24" s="51"/>
      <c r="K24" s="64"/>
    </row>
    <row r="25" spans="2:11" ht="9" customHeight="1">
      <c r="B25" s="43" t="s">
        <v>119</v>
      </c>
      <c r="C25" s="51"/>
      <c r="D25" s="51"/>
      <c r="E25" s="64"/>
      <c r="F25" s="51"/>
      <c r="G25" s="51"/>
      <c r="H25" s="64"/>
      <c r="I25" s="51"/>
      <c r="J25" s="51"/>
      <c r="K25" s="64"/>
    </row>
    <row r="26" spans="2:11" ht="9" customHeight="1">
      <c r="B26" s="43" t="s">
        <v>120</v>
      </c>
      <c r="C26" s="51"/>
      <c r="D26" s="51"/>
      <c r="E26" s="64"/>
      <c r="F26" s="51"/>
      <c r="G26" s="51"/>
      <c r="H26" s="64"/>
      <c r="I26" s="51"/>
      <c r="J26" s="51"/>
      <c r="K26" s="64"/>
    </row>
    <row r="27" spans="2:11" ht="9" customHeight="1">
      <c r="B27" s="43" t="s">
        <v>121</v>
      </c>
      <c r="C27" s="51"/>
      <c r="D27" s="51"/>
      <c r="E27" s="64"/>
      <c r="F27" s="51"/>
      <c r="G27" s="51"/>
      <c r="H27" s="64"/>
      <c r="I27" s="51"/>
      <c r="J27" s="51"/>
      <c r="K27" s="64"/>
    </row>
    <row r="28" spans="2:11" ht="9" customHeight="1">
      <c r="B28" s="43" t="s">
        <v>122</v>
      </c>
      <c r="C28" s="51"/>
      <c r="D28" s="51"/>
      <c r="E28" s="64"/>
      <c r="F28" s="51"/>
      <c r="G28" s="51"/>
      <c r="H28" s="64"/>
      <c r="I28" s="51"/>
      <c r="J28" s="51"/>
      <c r="K28" s="64"/>
    </row>
    <row r="29" spans="2:11" ht="9" customHeight="1">
      <c r="B29" s="43" t="s">
        <v>123</v>
      </c>
      <c r="C29" s="51"/>
      <c r="D29" s="51"/>
      <c r="E29" s="64"/>
      <c r="F29" s="51"/>
      <c r="G29" s="51"/>
      <c r="H29" s="64"/>
      <c r="I29" s="51"/>
      <c r="J29" s="51"/>
      <c r="K29" s="64"/>
    </row>
    <row r="30" spans="2:11" ht="9" customHeight="1">
      <c r="B30" s="43" t="s">
        <v>124</v>
      </c>
      <c r="C30" s="51"/>
      <c r="D30" s="51"/>
      <c r="E30" s="64"/>
      <c r="F30" s="51"/>
      <c r="G30" s="51"/>
      <c r="H30" s="64"/>
      <c r="I30" s="51"/>
      <c r="J30" s="51"/>
      <c r="K30" s="64"/>
    </row>
    <row r="31" spans="2:11" ht="9" customHeight="1">
      <c r="B31" s="43" t="s">
        <v>125</v>
      </c>
      <c r="C31" s="51"/>
      <c r="D31" s="51"/>
      <c r="E31" s="64"/>
      <c r="F31" s="51"/>
      <c r="G31" s="51"/>
      <c r="H31" s="64"/>
      <c r="I31" s="51"/>
      <c r="J31" s="51"/>
      <c r="K31" s="64"/>
    </row>
    <row r="32" spans="2:11" ht="9" customHeight="1">
      <c r="B32" s="43" t="s">
        <v>126</v>
      </c>
      <c r="C32" s="51"/>
      <c r="D32" s="51"/>
      <c r="E32" s="64"/>
      <c r="F32" s="51"/>
      <c r="G32" s="51"/>
      <c r="H32" s="64"/>
      <c r="I32" s="51"/>
      <c r="J32" s="51"/>
      <c r="K32" s="64"/>
    </row>
    <row r="33" spans="2:11" ht="9" customHeight="1">
      <c r="B33" s="43" t="s">
        <v>127</v>
      </c>
      <c r="C33" s="51"/>
      <c r="D33" s="51"/>
      <c r="E33" s="64"/>
      <c r="F33" s="51"/>
      <c r="G33" s="51"/>
      <c r="H33" s="64"/>
      <c r="I33" s="51"/>
      <c r="J33" s="51"/>
      <c r="K33" s="64"/>
    </row>
    <row r="34" spans="2:11" ht="9" customHeight="1">
      <c r="B34" s="43" t="s">
        <v>128</v>
      </c>
      <c r="C34" s="51"/>
      <c r="D34" s="51"/>
      <c r="E34" s="64"/>
      <c r="F34" s="51"/>
      <c r="G34" s="51"/>
      <c r="H34" s="64"/>
      <c r="I34" s="51"/>
      <c r="J34" s="51"/>
      <c r="K34" s="64"/>
    </row>
    <row r="35" spans="2:11" ht="9" customHeight="1">
      <c r="B35" s="43" t="s">
        <v>129</v>
      </c>
      <c r="C35" s="51"/>
      <c r="D35" s="51"/>
      <c r="E35" s="64"/>
      <c r="F35" s="51"/>
      <c r="G35" s="51"/>
      <c r="H35" s="64"/>
      <c r="I35" s="51"/>
      <c r="J35" s="51"/>
      <c r="K35" s="64"/>
    </row>
    <row r="36" spans="2:11" ht="9" customHeight="1">
      <c r="B36" s="43" t="s">
        <v>130</v>
      </c>
      <c r="C36" s="51"/>
      <c r="D36" s="51"/>
      <c r="E36" s="64"/>
      <c r="F36" s="51"/>
      <c r="G36" s="51"/>
      <c r="H36" s="64"/>
      <c r="I36" s="51"/>
      <c r="J36" s="51"/>
      <c r="K36" s="64"/>
    </row>
    <row r="37" spans="2:11" ht="9" customHeight="1">
      <c r="B37" s="43" t="s">
        <v>131</v>
      </c>
      <c r="C37" s="51"/>
      <c r="D37" s="51"/>
      <c r="E37" s="64"/>
      <c r="F37" s="51"/>
      <c r="G37" s="51"/>
      <c r="H37" s="64"/>
      <c r="I37" s="51"/>
      <c r="J37" s="51"/>
      <c r="K37" s="64"/>
    </row>
    <row r="38" spans="2:11" ht="9" customHeight="1">
      <c r="B38" s="43" t="s">
        <v>132</v>
      </c>
      <c r="C38" s="51"/>
      <c r="D38" s="51"/>
      <c r="E38" s="64"/>
      <c r="F38" s="51"/>
      <c r="G38" s="51"/>
      <c r="H38" s="64"/>
      <c r="I38" s="51"/>
      <c r="J38" s="51"/>
      <c r="K38" s="64"/>
    </row>
    <row r="39" spans="2:11" ht="9" customHeight="1">
      <c r="B39" s="43" t="s">
        <v>133</v>
      </c>
      <c r="C39" s="51"/>
      <c r="D39" s="51"/>
      <c r="E39" s="64"/>
      <c r="F39" s="51"/>
      <c r="G39" s="51"/>
      <c r="H39" s="64"/>
      <c r="I39" s="51"/>
      <c r="J39" s="51"/>
      <c r="K39" s="64"/>
    </row>
    <row r="40" spans="2:11" ht="9" customHeight="1">
      <c r="B40" s="43" t="s">
        <v>134</v>
      </c>
      <c r="C40" s="51"/>
      <c r="D40" s="51"/>
      <c r="E40" s="64"/>
      <c r="F40" s="51"/>
      <c r="G40" s="51"/>
      <c r="H40" s="64"/>
      <c r="I40" s="51"/>
      <c r="J40" s="51"/>
      <c r="K40" s="64"/>
    </row>
    <row r="41" spans="2:11" ht="9" customHeight="1">
      <c r="B41" s="43" t="s">
        <v>135</v>
      </c>
      <c r="C41" s="51"/>
      <c r="D41" s="51"/>
      <c r="E41" s="64"/>
      <c r="F41" s="51"/>
      <c r="G41" s="51"/>
      <c r="H41" s="64"/>
      <c r="I41" s="51"/>
      <c r="J41" s="51"/>
      <c r="K41" s="64"/>
    </row>
    <row r="42" spans="2:11" ht="9" customHeight="1">
      <c r="B42" s="43" t="s">
        <v>136</v>
      </c>
      <c r="C42" s="51"/>
      <c r="D42" s="51"/>
      <c r="E42" s="64"/>
      <c r="F42" s="51"/>
      <c r="G42" s="51"/>
      <c r="H42" s="64"/>
      <c r="I42" s="51"/>
      <c r="J42" s="51"/>
      <c r="K42" s="64"/>
    </row>
    <row r="43" spans="2:11" ht="9" customHeight="1">
      <c r="B43" s="43" t="s">
        <v>137</v>
      </c>
      <c r="C43" s="51"/>
      <c r="D43" s="51"/>
      <c r="E43" s="64"/>
      <c r="F43" s="51"/>
      <c r="G43" s="51"/>
      <c r="H43" s="64"/>
      <c r="I43" s="51"/>
      <c r="J43" s="51"/>
      <c r="K43" s="64"/>
    </row>
    <row r="44" spans="2:11" ht="9" customHeight="1">
      <c r="B44" s="43" t="s">
        <v>138</v>
      </c>
      <c r="C44" s="51"/>
      <c r="D44" s="51"/>
      <c r="E44" s="64"/>
      <c r="F44" s="51"/>
      <c r="G44" s="51"/>
      <c r="H44" s="64"/>
      <c r="I44" s="51"/>
      <c r="J44" s="51"/>
      <c r="K44" s="64"/>
    </row>
    <row r="45" spans="2:11" ht="9" customHeight="1">
      <c r="B45" s="43" t="s">
        <v>139</v>
      </c>
      <c r="C45" s="51"/>
      <c r="D45" s="51"/>
      <c r="E45" s="64"/>
      <c r="F45" s="51"/>
      <c r="G45" s="51"/>
      <c r="H45" s="64"/>
      <c r="I45" s="51"/>
      <c r="J45" s="51"/>
      <c r="K45" s="64"/>
    </row>
    <row r="46" spans="2:11" ht="9" customHeight="1">
      <c r="B46" s="43" t="s">
        <v>140</v>
      </c>
      <c r="C46" s="51"/>
      <c r="D46" s="51"/>
      <c r="E46" s="64"/>
      <c r="F46" s="51"/>
      <c r="G46" s="51"/>
      <c r="H46" s="64"/>
      <c r="I46" s="51"/>
      <c r="J46" s="51"/>
      <c r="K46" s="64"/>
    </row>
    <row r="47" spans="2:11" ht="9" customHeight="1">
      <c r="B47" s="43" t="s">
        <v>141</v>
      </c>
      <c r="C47" s="51"/>
      <c r="D47" s="51"/>
      <c r="E47" s="64"/>
      <c r="F47" s="51"/>
      <c r="G47" s="51"/>
      <c r="H47" s="64"/>
      <c r="I47" s="51"/>
      <c r="J47" s="51"/>
      <c r="K47" s="64"/>
    </row>
    <row r="48" spans="2:11" ht="9" customHeight="1">
      <c r="B48" s="43" t="s">
        <v>142</v>
      </c>
      <c r="C48" s="51"/>
      <c r="D48" s="51"/>
      <c r="E48" s="64"/>
      <c r="F48" s="51"/>
      <c r="G48" s="51"/>
      <c r="H48" s="64"/>
      <c r="I48" s="51"/>
      <c r="J48" s="51"/>
      <c r="K48" s="64"/>
    </row>
    <row r="49" spans="2:11" ht="9" customHeight="1">
      <c r="B49" s="43" t="s">
        <v>143</v>
      </c>
      <c r="C49" s="51"/>
      <c r="D49" s="51"/>
      <c r="E49" s="64"/>
      <c r="F49" s="51"/>
      <c r="G49" s="51"/>
      <c r="H49" s="64"/>
      <c r="I49" s="51"/>
      <c r="J49" s="51"/>
      <c r="K49" s="64"/>
    </row>
    <row r="50" spans="2:11" ht="9" customHeight="1">
      <c r="B50" s="43" t="s">
        <v>144</v>
      </c>
      <c r="C50" s="51"/>
      <c r="D50" s="51"/>
      <c r="E50" s="64"/>
      <c r="F50" s="51"/>
      <c r="G50" s="51"/>
      <c r="H50" s="64"/>
      <c r="I50" s="51"/>
      <c r="J50" s="51"/>
      <c r="K50" s="64"/>
    </row>
    <row r="51" spans="2:11" ht="9" customHeight="1">
      <c r="B51" s="43" t="s">
        <v>145</v>
      </c>
      <c r="C51" s="51"/>
      <c r="D51" s="51"/>
      <c r="E51" s="64"/>
      <c r="F51" s="51"/>
      <c r="G51" s="51"/>
      <c r="H51" s="64"/>
      <c r="I51" s="51"/>
      <c r="J51" s="51"/>
      <c r="K51" s="64"/>
    </row>
    <row r="52" spans="2:11" ht="9" customHeight="1">
      <c r="B52" s="43" t="s">
        <v>146</v>
      </c>
      <c r="C52" s="51"/>
      <c r="D52" s="51"/>
      <c r="E52" s="64"/>
      <c r="F52" s="51"/>
      <c r="G52" s="51"/>
      <c r="H52" s="64"/>
      <c r="I52" s="51"/>
      <c r="J52" s="51"/>
      <c r="K52" s="64"/>
    </row>
    <row r="53" spans="2:11" ht="9" customHeight="1">
      <c r="B53" s="43" t="s">
        <v>147</v>
      </c>
      <c r="C53" s="51"/>
      <c r="D53" s="51"/>
      <c r="E53" s="64"/>
      <c r="F53" s="51"/>
      <c r="G53" s="51"/>
      <c r="H53" s="64"/>
      <c r="I53" s="51"/>
      <c r="J53" s="51"/>
      <c r="K53" s="64"/>
    </row>
    <row r="54" spans="2:11" ht="9" customHeight="1">
      <c r="B54" s="43" t="s">
        <v>148</v>
      </c>
      <c r="C54" s="51"/>
      <c r="D54" s="51"/>
      <c r="E54" s="64"/>
      <c r="F54" s="51"/>
      <c r="G54" s="51"/>
      <c r="H54" s="64"/>
      <c r="I54" s="51"/>
      <c r="J54" s="51"/>
      <c r="K54" s="64"/>
    </row>
    <row r="55" spans="2:11" ht="9" customHeight="1">
      <c r="B55" s="43" t="s">
        <v>149</v>
      </c>
      <c r="C55" s="51"/>
      <c r="D55" s="51"/>
      <c r="E55" s="64"/>
      <c r="F55" s="51"/>
      <c r="G55" s="51"/>
      <c r="H55" s="64"/>
      <c r="I55" s="51"/>
      <c r="J55" s="51"/>
      <c r="K55" s="64"/>
    </row>
    <row r="56" spans="2:11" ht="9" customHeight="1">
      <c r="B56" s="43" t="s">
        <v>150</v>
      </c>
      <c r="C56" s="51"/>
      <c r="D56" s="51"/>
      <c r="E56" s="64"/>
      <c r="F56" s="51"/>
      <c r="G56" s="51"/>
      <c r="H56" s="64"/>
      <c r="I56" s="51"/>
      <c r="J56" s="51"/>
      <c r="K56" s="64"/>
    </row>
    <row r="57" spans="2:11" ht="9" customHeight="1">
      <c r="B57" s="43" t="s">
        <v>151</v>
      </c>
      <c r="C57" s="51"/>
      <c r="D57" s="51"/>
      <c r="E57" s="64"/>
      <c r="F57" s="51"/>
      <c r="G57" s="51"/>
      <c r="H57" s="64"/>
      <c r="I57" s="51"/>
      <c r="J57" s="51"/>
      <c r="K57" s="64"/>
    </row>
    <row r="58" spans="2:11" ht="9" customHeight="1">
      <c r="B58" s="43" t="s">
        <v>152</v>
      </c>
      <c r="C58" s="51"/>
      <c r="D58" s="51"/>
      <c r="E58" s="64"/>
      <c r="F58" s="51"/>
      <c r="G58" s="51"/>
      <c r="H58" s="64"/>
      <c r="I58" s="51"/>
      <c r="J58" s="51"/>
      <c r="K58" s="64"/>
    </row>
    <row r="59" spans="2:11" ht="9" customHeight="1">
      <c r="B59" s="43" t="s">
        <v>153</v>
      </c>
      <c r="C59" s="51"/>
      <c r="D59" s="51"/>
      <c r="E59" s="64"/>
      <c r="F59" s="51"/>
      <c r="G59" s="51"/>
      <c r="H59" s="64"/>
      <c r="I59" s="51"/>
      <c r="J59" s="51"/>
      <c r="K59" s="64"/>
    </row>
    <row r="60" spans="2:11" ht="9" customHeight="1">
      <c r="B60" s="43" t="s">
        <v>154</v>
      </c>
      <c r="C60" s="52"/>
      <c r="D60" s="52"/>
      <c r="E60" s="68"/>
      <c r="F60" s="52"/>
      <c r="G60" s="52"/>
      <c r="H60" s="68"/>
      <c r="I60" s="52"/>
      <c r="J60" s="52"/>
      <c r="K60" s="68"/>
    </row>
    <row r="61" spans="2:11" ht="9" customHeight="1">
      <c r="B61" s="43" t="s">
        <v>155</v>
      </c>
      <c r="C61" s="52"/>
      <c r="D61" s="52"/>
      <c r="E61" s="68"/>
      <c r="F61" s="52"/>
      <c r="G61" s="52"/>
      <c r="H61" s="68"/>
      <c r="I61" s="52"/>
      <c r="J61" s="52"/>
      <c r="K61" s="68"/>
    </row>
    <row r="62" spans="2:11" ht="9" customHeight="1">
      <c r="B62" s="43" t="s">
        <v>156</v>
      </c>
      <c r="C62" s="51"/>
      <c r="D62" s="51"/>
      <c r="E62" s="64"/>
      <c r="F62" s="51"/>
      <c r="G62" s="51"/>
      <c r="H62" s="64"/>
      <c r="I62" s="51"/>
      <c r="J62" s="51"/>
      <c r="K62" s="64"/>
    </row>
    <row r="63" spans="2:11" ht="9" customHeight="1">
      <c r="B63" s="43" t="s">
        <v>157</v>
      </c>
      <c r="C63" s="51"/>
      <c r="D63" s="51"/>
      <c r="E63" s="64"/>
      <c r="F63" s="51"/>
      <c r="G63" s="51"/>
      <c r="H63" s="64"/>
      <c r="I63" s="51"/>
      <c r="J63" s="51"/>
      <c r="K63" s="64"/>
    </row>
    <row r="64" spans="2:11" ht="9" customHeight="1">
      <c r="B64" s="43" t="s">
        <v>158</v>
      </c>
      <c r="C64" s="51"/>
      <c r="D64" s="51"/>
      <c r="E64" s="64"/>
      <c r="F64" s="51"/>
      <c r="G64" s="51"/>
      <c r="H64" s="64"/>
      <c r="I64" s="51"/>
      <c r="J64" s="51"/>
      <c r="K64" s="64"/>
    </row>
    <row r="65" spans="2:11" ht="9" customHeight="1" thickBot="1">
      <c r="B65" s="43" t="s">
        <v>159</v>
      </c>
      <c r="C65" s="51"/>
      <c r="D65" s="51"/>
      <c r="E65" s="64"/>
      <c r="F65" s="51"/>
      <c r="G65" s="51"/>
      <c r="H65" s="64"/>
      <c r="I65" s="51"/>
      <c r="J65" s="51"/>
      <c r="K65" s="64"/>
    </row>
    <row r="66" spans="2:11" ht="9" customHeight="1" thickTop="1">
      <c r="B66" s="44" t="s">
        <v>160</v>
      </c>
      <c r="C66" s="54"/>
      <c r="D66" s="54"/>
      <c r="E66" s="65"/>
      <c r="F66" s="54"/>
      <c r="G66" s="54"/>
      <c r="H66" s="65"/>
      <c r="I66" s="54"/>
      <c r="J66" s="54"/>
      <c r="K66" s="65"/>
    </row>
    <row r="67" spans="2:11" ht="9" customHeight="1" thickBot="1">
      <c r="B67" s="45" t="s">
        <v>161</v>
      </c>
      <c r="C67" s="55"/>
      <c r="D67" s="55"/>
      <c r="E67" s="66"/>
      <c r="F67" s="55"/>
      <c r="G67" s="55"/>
      <c r="H67" s="66"/>
      <c r="I67" s="55"/>
      <c r="J67" s="55"/>
      <c r="K67" s="66"/>
    </row>
    <row r="68" spans="2:11" ht="9" customHeight="1" thickTop="1">
      <c r="B68" s="46" t="s">
        <v>162</v>
      </c>
      <c r="C68" s="56"/>
      <c r="D68" s="56"/>
      <c r="E68" s="67"/>
      <c r="F68" s="56"/>
      <c r="G68" s="56"/>
      <c r="H68" s="57"/>
      <c r="I68" s="56"/>
      <c r="J68" s="56"/>
      <c r="K68" s="67"/>
    </row>
    <row r="69" spans="2:11" ht="9" customHeight="1">
      <c r="B69" s="160" t="s">
        <v>163</v>
      </c>
      <c r="C69" s="162"/>
      <c r="D69" s="162"/>
      <c r="E69" s="162"/>
      <c r="F69" s="162"/>
      <c r="G69" s="162"/>
      <c r="H69" s="162"/>
      <c r="I69" s="162"/>
      <c r="J69" s="162"/>
      <c r="K69" s="163"/>
    </row>
    <row r="70" spans="2:11" ht="7.5" customHeight="1">
      <c r="B70" s="161" t="s">
        <v>164</v>
      </c>
      <c r="C70" s="114"/>
      <c r="D70" s="114"/>
      <c r="E70" s="114"/>
      <c r="F70" s="114"/>
      <c r="G70" s="114"/>
      <c r="H70" s="114"/>
      <c r="I70" s="114"/>
      <c r="J70" s="114"/>
      <c r="K70" s="125"/>
    </row>
    <row r="71" spans="2:11" ht="7.5" customHeight="1">
      <c r="B71" s="164" t="s">
        <v>165</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7.5" customHeight="1"/>
    <row r="2" spans="2:6" ht="12" customHeight="1" hidden="1">
      <c r="B2" s="29" t="s">
        <v>0</v>
      </c>
      <c r="C2" s="29" t="s">
        <v>82</v>
      </c>
      <c r="D2" s="29" t="s">
        <v>8</v>
      </c>
      <c r="E2" s="29"/>
      <c r="F2" s="29"/>
    </row>
    <row r="3" spans="2:6" ht="12" customHeight="1" hidden="1">
      <c r="B3" s="30" t="s">
        <v>208</v>
      </c>
      <c r="C3" s="29" t="s">
        <v>72</v>
      </c>
      <c r="D3" s="29" t="s">
        <v>20</v>
      </c>
      <c r="E3" s="29"/>
      <c r="F3" s="29"/>
    </row>
    <row r="4" ht="7.5" customHeight="1"/>
    <row r="5" spans="2:15" ht="16.5" customHeight="1">
      <c r="B5" s="19" t="str">
        <f>CONCATENATE("Monthly Gasoline/Gasohol Reported by States ",D3," (1)")</f>
        <v>Monthly Gasoline/Gasohol Reported by States  (1)</v>
      </c>
      <c r="C5" s="19"/>
      <c r="D5" s="19"/>
      <c r="E5" s="19"/>
      <c r="F5" s="19"/>
      <c r="G5" s="19"/>
      <c r="H5" s="19"/>
      <c r="I5" s="19"/>
      <c r="J5" s="19"/>
      <c r="K5" s="19"/>
      <c r="L5" s="19"/>
      <c r="M5" s="19"/>
      <c r="N5" s="19"/>
      <c r="O5" s="19"/>
    </row>
    <row r="6" ht="7.5" customHeight="1"/>
    <row r="7" ht="1.5" customHeight="1"/>
    <row r="8" ht="1.5" customHeight="1"/>
    <row r="9" ht="9" customHeight="1">
      <c r="O9" s="84" t="s">
        <v>209</v>
      </c>
    </row>
    <row r="10" spans="2:15" ht="9" customHeight="1">
      <c r="B10" s="85" t="str">
        <f>CONCATENATE("Created On: ",C3)</f>
        <v>Created On: </v>
      </c>
      <c r="N10" s="84"/>
      <c r="O10" s="84" t="str">
        <f>CONCATENATE(D3," Reporting Period")</f>
        <v> Reporting Period</v>
      </c>
    </row>
    <row r="11" spans="2:15" ht="7.5" customHeight="1">
      <c r="B11" s="73"/>
      <c r="C11" s="73"/>
      <c r="D11" s="73"/>
      <c r="E11" s="73"/>
      <c r="F11" s="73"/>
      <c r="G11" s="73"/>
      <c r="H11" s="73"/>
      <c r="I11" s="73"/>
      <c r="J11" s="73"/>
      <c r="K11" s="73"/>
      <c r="L11" s="73"/>
      <c r="M11" s="73"/>
      <c r="N11" s="73"/>
      <c r="O11" s="73"/>
    </row>
    <row r="12" spans="2:15" ht="7.5" customHeight="1">
      <c r="B12" s="170" t="s">
        <v>99</v>
      </c>
      <c r="C12" s="170" t="s">
        <v>210</v>
      </c>
      <c r="D12" s="170" t="s">
        <v>211</v>
      </c>
      <c r="E12" s="170" t="s">
        <v>212</v>
      </c>
      <c r="F12" s="170" t="s">
        <v>213</v>
      </c>
      <c r="G12" s="170" t="s">
        <v>214</v>
      </c>
      <c r="H12" s="170" t="s">
        <v>215</v>
      </c>
      <c r="I12" s="170" t="s">
        <v>216</v>
      </c>
      <c r="J12" s="170" t="s">
        <v>217</v>
      </c>
      <c r="K12" s="170" t="s">
        <v>218</v>
      </c>
      <c r="L12" s="170" t="s">
        <v>219</v>
      </c>
      <c r="M12" s="170" t="s">
        <v>220</v>
      </c>
      <c r="N12" s="170" t="s">
        <v>221</v>
      </c>
      <c r="O12" s="47" t="s">
        <v>33</v>
      </c>
    </row>
    <row r="13" spans="2:15" s="72" customFormat="1" ht="6" hidden="1">
      <c r="B13" s="72" t="s">
        <v>99</v>
      </c>
      <c r="C13" s="72" t="s">
        <v>100</v>
      </c>
      <c r="D13" s="72" t="s">
        <v>103</v>
      </c>
      <c r="E13" s="72" t="s">
        <v>106</v>
      </c>
      <c r="F13" s="72" t="s">
        <v>171</v>
      </c>
      <c r="G13" s="72" t="s">
        <v>222</v>
      </c>
      <c r="H13" s="72" t="s">
        <v>177</v>
      </c>
      <c r="I13" s="72" t="s">
        <v>184</v>
      </c>
      <c r="J13" s="72" t="s">
        <v>187</v>
      </c>
      <c r="K13" s="72" t="s">
        <v>190</v>
      </c>
      <c r="L13" s="72" t="s">
        <v>199</v>
      </c>
      <c r="M13" s="72" t="s">
        <v>202</v>
      </c>
      <c r="N13" s="72" t="s">
        <v>205</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109</v>
      </c>
      <c r="C15" s="79">
        <v>256632119</v>
      </c>
      <c r="D15" s="79">
        <v>246376600</v>
      </c>
      <c r="E15" s="79">
        <v>239028200</v>
      </c>
      <c r="F15" s="79">
        <v>245713022</v>
      </c>
      <c r="G15" s="79">
        <v>182269767</v>
      </c>
      <c r="H15" s="79">
        <v>235092691</v>
      </c>
      <c r="I15" s="79">
        <v>252445393</v>
      </c>
      <c r="J15" s="79">
        <v>263795056</v>
      </c>
      <c r="K15" s="79">
        <v>259739903</v>
      </c>
      <c r="L15" s="79">
        <v>251435997</v>
      </c>
      <c r="M15" s="79">
        <v>277079418</v>
      </c>
      <c r="N15" s="79">
        <v>259216451</v>
      </c>
      <c r="O15" s="79">
        <v>2968824617</v>
      </c>
    </row>
    <row r="16" spans="2:15" ht="7.5" customHeight="1">
      <c r="B16" s="75" t="s">
        <v>110</v>
      </c>
      <c r="C16" s="79">
        <v>22444384</v>
      </c>
      <c r="D16" s="79">
        <v>20743852</v>
      </c>
      <c r="E16" s="79">
        <v>20498223</v>
      </c>
      <c r="F16" s="79">
        <v>14280621</v>
      </c>
      <c r="G16" s="79">
        <v>21761000</v>
      </c>
      <c r="H16" s="79">
        <v>23576098</v>
      </c>
      <c r="I16" s="79">
        <v>26193156</v>
      </c>
      <c r="J16" s="79">
        <v>25298162</v>
      </c>
      <c r="K16" s="79">
        <v>21520347</v>
      </c>
      <c r="L16" s="79">
        <v>21373194</v>
      </c>
      <c r="M16" s="79">
        <v>18685999</v>
      </c>
      <c r="N16" s="79">
        <v>19647432</v>
      </c>
      <c r="O16" s="79">
        <v>256022468</v>
      </c>
    </row>
    <row r="17" spans="2:15" ht="7.5" customHeight="1">
      <c r="B17" s="80" t="s">
        <v>111</v>
      </c>
      <c r="C17" s="81">
        <v>259242672</v>
      </c>
      <c r="D17" s="81">
        <v>249251213</v>
      </c>
      <c r="E17" s="81">
        <v>234951192</v>
      </c>
      <c r="F17" s="81">
        <v>162301050</v>
      </c>
      <c r="G17" s="81">
        <v>215093324</v>
      </c>
      <c r="H17" s="81">
        <v>218488140</v>
      </c>
      <c r="I17" s="81">
        <v>232856369</v>
      </c>
      <c r="J17" s="81">
        <v>239237066</v>
      </c>
      <c r="K17" s="81">
        <v>237634127</v>
      </c>
      <c r="L17" s="81">
        <v>246413908</v>
      </c>
      <c r="M17" s="81">
        <v>227903784</v>
      </c>
      <c r="N17" s="81">
        <v>229909684</v>
      </c>
      <c r="O17" s="81">
        <v>2753282529</v>
      </c>
    </row>
    <row r="18" spans="2:15" ht="7.5" customHeight="1">
      <c r="B18" s="74" t="s">
        <v>112</v>
      </c>
      <c r="C18" s="79">
        <v>121611888</v>
      </c>
      <c r="D18" s="79">
        <v>119743879</v>
      </c>
      <c r="E18" s="79">
        <v>117288284</v>
      </c>
      <c r="F18" s="79">
        <v>96834966</v>
      </c>
      <c r="G18" s="79">
        <v>114736208</v>
      </c>
      <c r="H18" s="79">
        <v>128483274</v>
      </c>
      <c r="I18" s="79">
        <v>132223069</v>
      </c>
      <c r="J18" s="79">
        <v>132471471</v>
      </c>
      <c r="K18" s="79">
        <v>127706363</v>
      </c>
      <c r="L18" s="79">
        <v>130705410</v>
      </c>
      <c r="M18" s="79">
        <v>119915186</v>
      </c>
      <c r="N18" s="79">
        <v>125315340</v>
      </c>
      <c r="O18" s="79">
        <v>1467035338</v>
      </c>
    </row>
    <row r="19" spans="2:15" ht="7.5" customHeight="1">
      <c r="B19" s="75" t="s">
        <v>113</v>
      </c>
      <c r="C19" s="79">
        <v>1224282334</v>
      </c>
      <c r="D19" s="79">
        <v>1197585656</v>
      </c>
      <c r="E19" s="79">
        <v>1019045856</v>
      </c>
      <c r="F19" s="79">
        <v>714431599</v>
      </c>
      <c r="G19" s="79">
        <v>924817479</v>
      </c>
      <c r="H19" s="79">
        <v>1029938226</v>
      </c>
      <c r="I19" s="79">
        <v>1089575995</v>
      </c>
      <c r="J19" s="79">
        <v>1120836492</v>
      </c>
      <c r="K19" s="79">
        <v>999449673</v>
      </c>
      <c r="L19" s="79">
        <v>1123313104</v>
      </c>
      <c r="M19" s="79">
        <v>1039176930</v>
      </c>
      <c r="N19" s="79">
        <v>1029256230</v>
      </c>
      <c r="O19" s="79">
        <v>12511709574</v>
      </c>
    </row>
    <row r="20" spans="2:15" ht="7.5" customHeight="1">
      <c r="B20" s="80" t="s">
        <v>114</v>
      </c>
      <c r="C20" s="81">
        <v>189682546</v>
      </c>
      <c r="D20" s="81">
        <v>187396488</v>
      </c>
      <c r="E20" s="81">
        <v>162354100</v>
      </c>
      <c r="F20" s="81">
        <v>109702503</v>
      </c>
      <c r="G20" s="81">
        <v>156331674</v>
      </c>
      <c r="H20" s="81">
        <v>182191382</v>
      </c>
      <c r="I20" s="81">
        <v>202958204</v>
      </c>
      <c r="J20" s="81">
        <v>202719466</v>
      </c>
      <c r="K20" s="81">
        <v>191941074</v>
      </c>
      <c r="L20" s="81">
        <v>191365078</v>
      </c>
      <c r="M20" s="81">
        <v>163713856</v>
      </c>
      <c r="N20" s="81">
        <v>170102701</v>
      </c>
      <c r="O20" s="81">
        <v>2110459072</v>
      </c>
    </row>
    <row r="21" spans="2:15" ht="7.5" customHeight="1">
      <c r="B21" s="74" t="s">
        <v>115</v>
      </c>
      <c r="C21" s="79">
        <v>122716830</v>
      </c>
      <c r="D21" s="79">
        <v>115639544</v>
      </c>
      <c r="E21" s="79">
        <v>101411799</v>
      </c>
      <c r="F21" s="79">
        <v>69670518</v>
      </c>
      <c r="G21" s="79">
        <v>87571856</v>
      </c>
      <c r="H21" s="79">
        <v>108085521</v>
      </c>
      <c r="I21" s="79">
        <v>116818257</v>
      </c>
      <c r="J21" s="79">
        <v>126386186</v>
      </c>
      <c r="K21" s="79">
        <v>113950097</v>
      </c>
      <c r="L21" s="79">
        <v>118533746</v>
      </c>
      <c r="M21" s="79">
        <v>90024248</v>
      </c>
      <c r="N21" s="79">
        <v>108760617</v>
      </c>
      <c r="O21" s="79">
        <v>1279569219</v>
      </c>
    </row>
    <row r="22" spans="2:15" ht="7.5" customHeight="1">
      <c r="B22" s="75" t="s">
        <v>116</v>
      </c>
      <c r="C22" s="79">
        <v>44150350</v>
      </c>
      <c r="D22" s="79">
        <v>42462723</v>
      </c>
      <c r="E22" s="79">
        <v>38061562</v>
      </c>
      <c r="F22" s="79">
        <v>26564551</v>
      </c>
      <c r="G22" s="79">
        <v>34371674</v>
      </c>
      <c r="H22" s="79">
        <v>42179324</v>
      </c>
      <c r="I22" s="79">
        <v>36836996</v>
      </c>
      <c r="J22" s="79">
        <v>45561294</v>
      </c>
      <c r="K22" s="79">
        <v>44779142</v>
      </c>
      <c r="L22" s="79">
        <v>39081614</v>
      </c>
      <c r="M22" s="79">
        <v>36034105</v>
      </c>
      <c r="N22" s="79">
        <v>36705383</v>
      </c>
      <c r="O22" s="79">
        <v>466788718</v>
      </c>
    </row>
    <row r="23" spans="2:15" ht="7.5" customHeight="1">
      <c r="B23" s="80" t="s">
        <v>117</v>
      </c>
      <c r="C23" s="81">
        <v>9936977</v>
      </c>
      <c r="D23" s="81">
        <v>9485054</v>
      </c>
      <c r="E23" s="81">
        <v>8593724</v>
      </c>
      <c r="F23" s="81">
        <v>5399767</v>
      </c>
      <c r="G23" s="81">
        <v>6392474</v>
      </c>
      <c r="H23" s="81">
        <v>8139235</v>
      </c>
      <c r="I23" s="81">
        <v>9037756</v>
      </c>
      <c r="J23" s="81">
        <v>9260210</v>
      </c>
      <c r="K23" s="81">
        <v>9112988</v>
      </c>
      <c r="L23" s="81">
        <v>9107553</v>
      </c>
      <c r="M23" s="81">
        <v>8896560</v>
      </c>
      <c r="N23" s="81">
        <v>8949429</v>
      </c>
      <c r="O23" s="81">
        <v>102311727</v>
      </c>
    </row>
    <row r="24" spans="2:15" ht="7.5" customHeight="1">
      <c r="B24" s="74" t="s">
        <v>118</v>
      </c>
      <c r="C24" s="79">
        <v>786686430</v>
      </c>
      <c r="D24" s="79">
        <v>790819021</v>
      </c>
      <c r="E24" s="79">
        <v>763770855</v>
      </c>
      <c r="F24" s="79">
        <v>738754334</v>
      </c>
      <c r="G24" s="79">
        <v>469828155</v>
      </c>
      <c r="H24" s="79">
        <v>619268407</v>
      </c>
      <c r="I24" s="79">
        <v>686610894</v>
      </c>
      <c r="J24" s="79">
        <v>706567489</v>
      </c>
      <c r="K24" s="79">
        <v>708819634</v>
      </c>
      <c r="L24" s="79">
        <v>692290054</v>
      </c>
      <c r="M24" s="79">
        <v>737792061</v>
      </c>
      <c r="N24" s="79">
        <v>693598559</v>
      </c>
      <c r="O24" s="79">
        <v>8394805893</v>
      </c>
    </row>
    <row r="25" spans="2:15" ht="7.5" customHeight="1">
      <c r="B25" s="75" t="s">
        <v>119</v>
      </c>
      <c r="C25" s="79">
        <v>409097122</v>
      </c>
      <c r="D25" s="79">
        <v>400476398</v>
      </c>
      <c r="E25" s="79">
        <v>389312890</v>
      </c>
      <c r="F25" s="79">
        <v>273529958</v>
      </c>
      <c r="G25" s="79">
        <v>360789356</v>
      </c>
      <c r="H25" s="79">
        <v>389027440</v>
      </c>
      <c r="I25" s="79">
        <v>417348524</v>
      </c>
      <c r="J25" s="79">
        <v>414475021</v>
      </c>
      <c r="K25" s="79">
        <v>395923046</v>
      </c>
      <c r="L25" s="79">
        <v>423307842</v>
      </c>
      <c r="M25" s="79">
        <v>401851859</v>
      </c>
      <c r="N25" s="79">
        <v>414587483</v>
      </c>
      <c r="O25" s="79">
        <v>4689726939</v>
      </c>
    </row>
    <row r="26" spans="2:15" ht="7.5" customHeight="1">
      <c r="B26" s="80" t="s">
        <v>120</v>
      </c>
      <c r="C26" s="81">
        <v>39032228</v>
      </c>
      <c r="D26" s="81">
        <v>36982397</v>
      </c>
      <c r="E26" s="81">
        <v>33973790</v>
      </c>
      <c r="F26" s="81">
        <v>20896567</v>
      </c>
      <c r="G26" s="81">
        <v>27232006</v>
      </c>
      <c r="H26" s="81">
        <v>29700194</v>
      </c>
      <c r="I26" s="81">
        <v>31776294</v>
      </c>
      <c r="J26" s="81">
        <v>29318868</v>
      </c>
      <c r="K26" s="81">
        <v>27433716</v>
      </c>
      <c r="L26" s="81">
        <v>30855823</v>
      </c>
      <c r="M26" s="81">
        <v>30531184</v>
      </c>
      <c r="N26" s="81">
        <v>33269786</v>
      </c>
      <c r="O26" s="81">
        <v>371002853</v>
      </c>
    </row>
    <row r="27" spans="2:15" ht="7.5" customHeight="1">
      <c r="B27" s="74" t="s">
        <v>121</v>
      </c>
      <c r="C27" s="79">
        <v>74294846</v>
      </c>
      <c r="D27" s="79">
        <v>65552083</v>
      </c>
      <c r="E27" s="79">
        <v>49982647</v>
      </c>
      <c r="F27" s="79">
        <v>76246360</v>
      </c>
      <c r="G27" s="79">
        <v>51945987</v>
      </c>
      <c r="H27" s="79">
        <v>47713063</v>
      </c>
      <c r="I27" s="79">
        <v>92355132</v>
      </c>
      <c r="J27" s="79">
        <v>74362380</v>
      </c>
      <c r="K27" s="79">
        <v>82948514</v>
      </c>
      <c r="L27" s="79">
        <v>72689009</v>
      </c>
      <c r="M27" s="79">
        <v>63064137</v>
      </c>
      <c r="N27" s="79">
        <v>93209311</v>
      </c>
      <c r="O27" s="79">
        <v>844363469</v>
      </c>
    </row>
    <row r="28" spans="2:15" ht="7.5" customHeight="1">
      <c r="B28" s="75" t="s">
        <v>122</v>
      </c>
      <c r="C28" s="79">
        <v>371662097</v>
      </c>
      <c r="D28" s="79">
        <v>359629233</v>
      </c>
      <c r="E28" s="79">
        <v>318042122</v>
      </c>
      <c r="F28" s="79">
        <v>238110469</v>
      </c>
      <c r="G28" s="79">
        <v>281600577</v>
      </c>
      <c r="H28" s="79">
        <v>326338074</v>
      </c>
      <c r="I28" s="79">
        <v>366498876</v>
      </c>
      <c r="J28" s="79">
        <v>366353152</v>
      </c>
      <c r="K28" s="79">
        <v>339151659</v>
      </c>
      <c r="L28" s="79">
        <v>358688068</v>
      </c>
      <c r="M28" s="79">
        <v>315022657</v>
      </c>
      <c r="N28" s="79">
        <v>337792682</v>
      </c>
      <c r="O28" s="79">
        <v>3978889666</v>
      </c>
    </row>
    <row r="29" spans="2:15" ht="7.5" customHeight="1">
      <c r="B29" s="80" t="s">
        <v>123</v>
      </c>
      <c r="C29" s="81">
        <v>251799452</v>
      </c>
      <c r="D29" s="81">
        <v>241234434</v>
      </c>
      <c r="E29" s="81">
        <v>227756098</v>
      </c>
      <c r="F29" s="81">
        <v>168316411</v>
      </c>
      <c r="G29" s="81">
        <v>216920620</v>
      </c>
      <c r="H29" s="81">
        <v>254180227</v>
      </c>
      <c r="I29" s="81">
        <v>273291227</v>
      </c>
      <c r="J29" s="81">
        <v>268804601</v>
      </c>
      <c r="K29" s="81">
        <v>256186479</v>
      </c>
      <c r="L29" s="81">
        <v>261739164</v>
      </c>
      <c r="M29" s="81">
        <v>237477268</v>
      </c>
      <c r="N29" s="81">
        <v>243499880</v>
      </c>
      <c r="O29" s="81">
        <v>2901205861</v>
      </c>
    </row>
    <row r="30" spans="2:15" ht="7.5" customHeight="1">
      <c r="B30" s="74" t="s">
        <v>124</v>
      </c>
      <c r="C30" s="79">
        <v>129512066</v>
      </c>
      <c r="D30" s="79">
        <v>122363953</v>
      </c>
      <c r="E30" s="79">
        <v>120125825</v>
      </c>
      <c r="F30" s="79">
        <v>99073350</v>
      </c>
      <c r="G30" s="79">
        <v>113821778</v>
      </c>
      <c r="H30" s="79">
        <v>132776526</v>
      </c>
      <c r="I30" s="79">
        <v>134666899</v>
      </c>
      <c r="J30" s="79">
        <v>139150517</v>
      </c>
      <c r="K30" s="79">
        <v>125972418</v>
      </c>
      <c r="L30" s="79">
        <v>137739509</v>
      </c>
      <c r="M30" s="79">
        <v>114206311</v>
      </c>
      <c r="N30" s="79">
        <v>126399175</v>
      </c>
      <c r="O30" s="79">
        <v>1495808327</v>
      </c>
    </row>
    <row r="31" spans="2:15" ht="7.5" customHeight="1">
      <c r="B31" s="75" t="s">
        <v>125</v>
      </c>
      <c r="C31" s="79">
        <v>108022040</v>
      </c>
      <c r="D31" s="79">
        <v>90029332</v>
      </c>
      <c r="E31" s="79">
        <v>99016352</v>
      </c>
      <c r="F31" s="79">
        <v>75687111</v>
      </c>
      <c r="G31" s="79">
        <v>93588192</v>
      </c>
      <c r="H31" s="79">
        <v>105983850</v>
      </c>
      <c r="I31" s="79">
        <v>107898949</v>
      </c>
      <c r="J31" s="79">
        <v>108961533</v>
      </c>
      <c r="K31" s="79">
        <v>202235448</v>
      </c>
      <c r="L31" s="79">
        <v>86968383</v>
      </c>
      <c r="M31" s="79">
        <v>103631350</v>
      </c>
      <c r="N31" s="79">
        <v>101019461</v>
      </c>
      <c r="O31" s="79">
        <v>1283042001</v>
      </c>
    </row>
    <row r="32" spans="2:15" ht="7.5" customHeight="1">
      <c r="B32" s="80" t="s">
        <v>126</v>
      </c>
      <c r="C32" s="81">
        <v>177512297</v>
      </c>
      <c r="D32" s="81">
        <v>171534357</v>
      </c>
      <c r="E32" s="81">
        <v>168409425</v>
      </c>
      <c r="F32" s="81">
        <v>129932524</v>
      </c>
      <c r="G32" s="81">
        <v>157170962</v>
      </c>
      <c r="H32" s="81">
        <v>179110099</v>
      </c>
      <c r="I32" s="81">
        <v>190426398</v>
      </c>
      <c r="J32" s="81">
        <v>184753251</v>
      </c>
      <c r="K32" s="81">
        <v>179099226</v>
      </c>
      <c r="L32" s="81">
        <v>177677063</v>
      </c>
      <c r="M32" s="81">
        <v>163576980</v>
      </c>
      <c r="N32" s="81">
        <v>168972286</v>
      </c>
      <c r="O32" s="81">
        <v>2048174868</v>
      </c>
    </row>
    <row r="33" spans="2:15" ht="7.5" customHeight="1">
      <c r="B33" s="74" t="s">
        <v>127</v>
      </c>
      <c r="C33" s="79">
        <v>179311696</v>
      </c>
      <c r="D33" s="79">
        <v>169687800</v>
      </c>
      <c r="E33" s="79">
        <v>172169838</v>
      </c>
      <c r="F33" s="79">
        <v>131039204</v>
      </c>
      <c r="G33" s="79">
        <v>137134240</v>
      </c>
      <c r="H33" s="79">
        <v>137281192</v>
      </c>
      <c r="I33" s="79">
        <v>184318614</v>
      </c>
      <c r="J33" s="79">
        <v>182990694</v>
      </c>
      <c r="K33" s="79">
        <v>181812144</v>
      </c>
      <c r="L33" s="79">
        <v>179752747</v>
      </c>
      <c r="M33" s="79">
        <v>172145966</v>
      </c>
      <c r="N33" s="79">
        <v>174799367</v>
      </c>
      <c r="O33" s="79">
        <v>2002443502</v>
      </c>
    </row>
    <row r="34" spans="2:15" ht="7.5" customHeight="1">
      <c r="B34" s="75" t="s">
        <v>128</v>
      </c>
      <c r="C34" s="79">
        <v>67456456</v>
      </c>
      <c r="D34" s="79">
        <v>54812570</v>
      </c>
      <c r="E34" s="79">
        <v>49866254</v>
      </c>
      <c r="F34" s="79">
        <v>45702497</v>
      </c>
      <c r="G34" s="79">
        <v>10080604</v>
      </c>
      <c r="H34" s="79">
        <v>69505611</v>
      </c>
      <c r="I34" s="79">
        <v>32358229</v>
      </c>
      <c r="J34" s="79">
        <v>93303459</v>
      </c>
      <c r="K34" s="79">
        <v>47499151</v>
      </c>
      <c r="L34" s="79">
        <v>26721966</v>
      </c>
      <c r="M34" s="79">
        <v>71164757</v>
      </c>
      <c r="N34" s="79">
        <v>48903283</v>
      </c>
      <c r="O34" s="79">
        <v>617374837</v>
      </c>
    </row>
    <row r="35" spans="2:15" ht="7.5" customHeight="1">
      <c r="B35" s="80" t="s">
        <v>129</v>
      </c>
      <c r="C35" s="81">
        <v>220794992</v>
      </c>
      <c r="D35" s="81">
        <v>194940002</v>
      </c>
      <c r="E35" s="81">
        <v>133451751</v>
      </c>
      <c r="F35" s="81">
        <v>142959298</v>
      </c>
      <c r="G35" s="81">
        <v>132247307</v>
      </c>
      <c r="H35" s="81">
        <v>257986431</v>
      </c>
      <c r="I35" s="81">
        <v>196943488</v>
      </c>
      <c r="J35" s="81">
        <v>208487245</v>
      </c>
      <c r="K35" s="81">
        <v>182366824</v>
      </c>
      <c r="L35" s="81">
        <v>192800042</v>
      </c>
      <c r="M35" s="81">
        <v>186415298</v>
      </c>
      <c r="N35" s="81">
        <v>162540116</v>
      </c>
      <c r="O35" s="81">
        <v>2211932794</v>
      </c>
    </row>
    <row r="36" spans="2:15" ht="7.5" customHeight="1">
      <c r="B36" s="74" t="s">
        <v>130</v>
      </c>
      <c r="C36" s="79">
        <v>225035592</v>
      </c>
      <c r="D36" s="79">
        <v>208752335</v>
      </c>
      <c r="E36" s="79">
        <v>182169054</v>
      </c>
      <c r="F36" s="79">
        <v>118314352</v>
      </c>
      <c r="G36" s="79">
        <v>118343162</v>
      </c>
      <c r="H36" s="79">
        <v>189096754</v>
      </c>
      <c r="I36" s="79">
        <v>208738460</v>
      </c>
      <c r="J36" s="79">
        <v>212685011</v>
      </c>
      <c r="K36" s="79">
        <v>201490069</v>
      </c>
      <c r="L36" s="79">
        <v>205866991</v>
      </c>
      <c r="M36" s="79">
        <v>186668955</v>
      </c>
      <c r="N36" s="79">
        <v>193223033</v>
      </c>
      <c r="O36" s="79">
        <v>2250383768</v>
      </c>
    </row>
    <row r="37" spans="2:15" ht="7.5" customHeight="1">
      <c r="B37" s="75" t="s">
        <v>131</v>
      </c>
      <c r="C37" s="79">
        <v>384335643</v>
      </c>
      <c r="D37" s="79">
        <v>363389848</v>
      </c>
      <c r="E37" s="79">
        <v>318702218</v>
      </c>
      <c r="F37" s="79">
        <v>204921883</v>
      </c>
      <c r="G37" s="79">
        <v>352959926</v>
      </c>
      <c r="H37" s="79">
        <v>309665511</v>
      </c>
      <c r="I37" s="79">
        <v>418049353</v>
      </c>
      <c r="J37" s="79">
        <v>396190576</v>
      </c>
      <c r="K37" s="79">
        <v>382289786</v>
      </c>
      <c r="L37" s="79">
        <v>390559123</v>
      </c>
      <c r="M37" s="79">
        <v>331927824</v>
      </c>
      <c r="N37" s="79">
        <v>342849738</v>
      </c>
      <c r="O37" s="79">
        <v>4195841429</v>
      </c>
    </row>
    <row r="38" spans="2:15" ht="7.5" customHeight="1">
      <c r="B38" s="80" t="s">
        <v>132</v>
      </c>
      <c r="C38" s="81">
        <v>217290201</v>
      </c>
      <c r="D38" s="81">
        <v>210308570</v>
      </c>
      <c r="E38" s="81">
        <v>203494864</v>
      </c>
      <c r="F38" s="81">
        <v>178277092</v>
      </c>
      <c r="G38" s="81">
        <v>135972221</v>
      </c>
      <c r="H38" s="81">
        <v>177721255</v>
      </c>
      <c r="I38" s="81">
        <v>205274542</v>
      </c>
      <c r="J38" s="81">
        <v>220273801</v>
      </c>
      <c r="K38" s="81">
        <v>214921017</v>
      </c>
      <c r="L38" s="81">
        <v>204710247</v>
      </c>
      <c r="M38" s="81">
        <v>207788512</v>
      </c>
      <c r="N38" s="81">
        <v>178267543</v>
      </c>
      <c r="O38" s="81">
        <v>2354299865</v>
      </c>
    </row>
    <row r="39" spans="2:15" ht="7.5" customHeight="1">
      <c r="B39" s="74" t="s">
        <v>133</v>
      </c>
      <c r="C39" s="79">
        <v>149412438</v>
      </c>
      <c r="D39" s="79">
        <v>133016751</v>
      </c>
      <c r="E39" s="79">
        <v>125801555</v>
      </c>
      <c r="F39" s="79">
        <v>148284053</v>
      </c>
      <c r="G39" s="79">
        <v>74260630</v>
      </c>
      <c r="H39" s="79">
        <v>155458599</v>
      </c>
      <c r="I39" s="79">
        <v>152825428</v>
      </c>
      <c r="J39" s="79">
        <v>148741913</v>
      </c>
      <c r="K39" s="79">
        <v>146895116</v>
      </c>
      <c r="L39" s="79">
        <v>138460418</v>
      </c>
      <c r="M39" s="79">
        <v>141777676</v>
      </c>
      <c r="N39" s="79">
        <v>136937328</v>
      </c>
      <c r="O39" s="79">
        <v>1651871905</v>
      </c>
    </row>
    <row r="40" spans="2:15" ht="7.5" customHeight="1">
      <c r="B40" s="75" t="s">
        <v>134</v>
      </c>
      <c r="C40" s="79">
        <v>252174295</v>
      </c>
      <c r="D40" s="79">
        <v>294216158</v>
      </c>
      <c r="E40" s="79">
        <v>232956977</v>
      </c>
      <c r="F40" s="79">
        <v>182740130</v>
      </c>
      <c r="G40" s="79">
        <v>229242997</v>
      </c>
      <c r="H40" s="79">
        <v>260216452</v>
      </c>
      <c r="I40" s="79">
        <v>275533335</v>
      </c>
      <c r="J40" s="79">
        <v>266038547</v>
      </c>
      <c r="K40" s="79">
        <v>248423373</v>
      </c>
      <c r="L40" s="79">
        <v>256410358</v>
      </c>
      <c r="M40" s="79">
        <v>239451151</v>
      </c>
      <c r="N40" s="79">
        <v>245565735</v>
      </c>
      <c r="O40" s="79">
        <v>2982969508</v>
      </c>
    </row>
    <row r="41" spans="2:15" ht="7.5" customHeight="1">
      <c r="B41" s="80" t="s">
        <v>135</v>
      </c>
      <c r="C41" s="81">
        <v>39745552</v>
      </c>
      <c r="D41" s="81">
        <v>37691702</v>
      </c>
      <c r="E41" s="81">
        <v>37563226</v>
      </c>
      <c r="F41" s="81">
        <v>31268518</v>
      </c>
      <c r="G41" s="81">
        <v>43011398</v>
      </c>
      <c r="H41" s="81">
        <v>48392746</v>
      </c>
      <c r="I41" s="81">
        <v>56609650</v>
      </c>
      <c r="J41" s="81">
        <v>55734021</v>
      </c>
      <c r="K41" s="81">
        <v>48903925</v>
      </c>
      <c r="L41" s="81">
        <v>45171668</v>
      </c>
      <c r="M41" s="81">
        <v>39679684</v>
      </c>
      <c r="N41" s="81">
        <v>42002237</v>
      </c>
      <c r="O41" s="81">
        <v>525774327</v>
      </c>
    </row>
    <row r="42" spans="2:15" ht="7.5" customHeight="1">
      <c r="B42" s="74" t="s">
        <v>136</v>
      </c>
      <c r="C42" s="79">
        <v>71954384</v>
      </c>
      <c r="D42" s="79">
        <v>70545518</v>
      </c>
      <c r="E42" s="79">
        <v>67800533</v>
      </c>
      <c r="F42" s="79">
        <v>55592810</v>
      </c>
      <c r="G42" s="79">
        <v>64606631</v>
      </c>
      <c r="H42" s="79">
        <v>79224414</v>
      </c>
      <c r="I42" s="79">
        <v>80969634</v>
      </c>
      <c r="J42" s="79">
        <v>80064506</v>
      </c>
      <c r="K42" s="79">
        <v>75652645</v>
      </c>
      <c r="L42" s="79">
        <v>75523104</v>
      </c>
      <c r="M42" s="79">
        <v>66730467</v>
      </c>
      <c r="N42" s="79">
        <v>70343753</v>
      </c>
      <c r="O42" s="79">
        <v>859008399</v>
      </c>
    </row>
    <row r="43" spans="2:15" ht="7.5" customHeight="1">
      <c r="B43" s="75" t="s">
        <v>137</v>
      </c>
      <c r="C43" s="79">
        <v>100166687</v>
      </c>
      <c r="D43" s="79">
        <v>96339446</v>
      </c>
      <c r="E43" s="79">
        <v>85363368</v>
      </c>
      <c r="F43" s="79">
        <v>58560295</v>
      </c>
      <c r="G43" s="79">
        <v>79405417</v>
      </c>
      <c r="H43" s="79">
        <v>92578281</v>
      </c>
      <c r="I43" s="79">
        <v>99179750</v>
      </c>
      <c r="J43" s="79">
        <v>100503737</v>
      </c>
      <c r="K43" s="79">
        <v>96550301</v>
      </c>
      <c r="L43" s="79">
        <v>99291070</v>
      </c>
      <c r="M43" s="79">
        <v>89113004</v>
      </c>
      <c r="N43" s="79">
        <v>89495788</v>
      </c>
      <c r="O43" s="79">
        <v>1086547144</v>
      </c>
    </row>
    <row r="44" spans="2:15" ht="7.5" customHeight="1">
      <c r="B44" s="80" t="s">
        <v>138</v>
      </c>
      <c r="C44" s="81">
        <v>59051836</v>
      </c>
      <c r="D44" s="81">
        <v>55965547</v>
      </c>
      <c r="E44" s="81">
        <v>49858009</v>
      </c>
      <c r="F44" s="81">
        <v>34550908</v>
      </c>
      <c r="G44" s="81">
        <v>46069498</v>
      </c>
      <c r="H44" s="81">
        <v>53551887</v>
      </c>
      <c r="I44" s="81">
        <v>59852057</v>
      </c>
      <c r="J44" s="81">
        <v>60768543</v>
      </c>
      <c r="K44" s="81">
        <v>56028306</v>
      </c>
      <c r="L44" s="81">
        <v>57664961</v>
      </c>
      <c r="M44" s="81">
        <v>50422800</v>
      </c>
      <c r="N44" s="81">
        <v>51779854</v>
      </c>
      <c r="O44" s="81">
        <v>635564206</v>
      </c>
    </row>
    <row r="45" spans="2:15" ht="7.5" customHeight="1">
      <c r="B45" s="74" t="s">
        <v>139</v>
      </c>
      <c r="C45" s="79">
        <v>312163260</v>
      </c>
      <c r="D45" s="79">
        <v>296444413</v>
      </c>
      <c r="E45" s="79">
        <v>237986084</v>
      </c>
      <c r="F45" s="79">
        <v>153564865</v>
      </c>
      <c r="G45" s="79">
        <v>199029976</v>
      </c>
      <c r="H45" s="79">
        <v>266626312</v>
      </c>
      <c r="I45" s="79">
        <v>295285051</v>
      </c>
      <c r="J45" s="79">
        <v>307873504</v>
      </c>
      <c r="K45" s="79">
        <v>289566542</v>
      </c>
      <c r="L45" s="79">
        <v>283409340</v>
      </c>
      <c r="M45" s="79">
        <v>265215830</v>
      </c>
      <c r="N45" s="79">
        <v>271714576</v>
      </c>
      <c r="O45" s="79">
        <v>3178879753</v>
      </c>
    </row>
    <row r="46" spans="2:15" ht="7.5" customHeight="1">
      <c r="B46" s="75" t="s">
        <v>140</v>
      </c>
      <c r="C46" s="79">
        <v>92079400</v>
      </c>
      <c r="D46" s="79">
        <v>75942921</v>
      </c>
      <c r="E46" s="79">
        <v>75878310</v>
      </c>
      <c r="F46" s="79">
        <v>50810374</v>
      </c>
      <c r="G46" s="79">
        <v>59302895</v>
      </c>
      <c r="H46" s="79">
        <v>93679868</v>
      </c>
      <c r="I46" s="79">
        <v>83500777</v>
      </c>
      <c r="J46" s="79">
        <v>80385176</v>
      </c>
      <c r="K46" s="79">
        <v>88799496</v>
      </c>
      <c r="L46" s="79">
        <v>81872988</v>
      </c>
      <c r="M46" s="79">
        <v>70176246</v>
      </c>
      <c r="N46" s="79">
        <v>75706151</v>
      </c>
      <c r="O46" s="79">
        <v>928134602</v>
      </c>
    </row>
    <row r="47" spans="2:15" ht="7.5" customHeight="1">
      <c r="B47" s="80" t="s">
        <v>141</v>
      </c>
      <c r="C47" s="81">
        <v>482932478</v>
      </c>
      <c r="D47" s="81">
        <v>403490935</v>
      </c>
      <c r="E47" s="81">
        <v>405398641</v>
      </c>
      <c r="F47" s="81">
        <v>213065146</v>
      </c>
      <c r="G47" s="81">
        <v>361938203</v>
      </c>
      <c r="H47" s="81">
        <v>387066486</v>
      </c>
      <c r="I47" s="81">
        <v>408008518</v>
      </c>
      <c r="J47" s="81">
        <v>478308632</v>
      </c>
      <c r="K47" s="81">
        <v>444108028</v>
      </c>
      <c r="L47" s="81">
        <v>456086055</v>
      </c>
      <c r="M47" s="81">
        <v>403687774</v>
      </c>
      <c r="N47" s="81">
        <v>403447166</v>
      </c>
      <c r="O47" s="81">
        <v>4847538062</v>
      </c>
    </row>
    <row r="48" spans="2:15" ht="7.5" customHeight="1">
      <c r="B48" s="74" t="s">
        <v>142</v>
      </c>
      <c r="C48" s="79">
        <v>412524556</v>
      </c>
      <c r="D48" s="79">
        <v>375465743</v>
      </c>
      <c r="E48" s="79">
        <v>329263938</v>
      </c>
      <c r="F48" s="79">
        <v>221417198</v>
      </c>
      <c r="G48" s="79">
        <v>289062579</v>
      </c>
      <c r="H48" s="79">
        <v>546246290</v>
      </c>
      <c r="I48" s="79">
        <v>392190131</v>
      </c>
      <c r="J48" s="79">
        <v>417716286</v>
      </c>
      <c r="K48" s="79">
        <v>387723321</v>
      </c>
      <c r="L48" s="79">
        <v>398934715</v>
      </c>
      <c r="M48" s="79">
        <v>389531317</v>
      </c>
      <c r="N48" s="79">
        <v>387085122</v>
      </c>
      <c r="O48" s="79">
        <v>4547161196</v>
      </c>
    </row>
    <row r="49" spans="2:15" ht="7.5" customHeight="1">
      <c r="B49" s="75" t="s">
        <v>143</v>
      </c>
      <c r="C49" s="79">
        <v>34252694</v>
      </c>
      <c r="D49" s="79">
        <v>34856476</v>
      </c>
      <c r="E49" s="79">
        <v>30774945</v>
      </c>
      <c r="F49" s="79">
        <v>26726649</v>
      </c>
      <c r="G49" s="79">
        <v>32444566</v>
      </c>
      <c r="H49" s="79">
        <v>35016850</v>
      </c>
      <c r="I49" s="79">
        <v>38563854</v>
      </c>
      <c r="J49" s="79">
        <v>39986250</v>
      </c>
      <c r="K49" s="79">
        <v>35069597</v>
      </c>
      <c r="L49" s="79">
        <v>34600298</v>
      </c>
      <c r="M49" s="79">
        <v>28889434</v>
      </c>
      <c r="N49" s="79">
        <v>33298936</v>
      </c>
      <c r="O49" s="79">
        <v>404480549</v>
      </c>
    </row>
    <row r="50" spans="2:15" ht="7.5" customHeight="1">
      <c r="B50" s="80" t="s">
        <v>144</v>
      </c>
      <c r="C50" s="81">
        <v>405864172</v>
      </c>
      <c r="D50" s="81">
        <v>386493697</v>
      </c>
      <c r="E50" s="81">
        <v>359818996</v>
      </c>
      <c r="F50" s="81">
        <v>267058415</v>
      </c>
      <c r="G50" s="81">
        <v>333807978</v>
      </c>
      <c r="H50" s="81">
        <v>388943050</v>
      </c>
      <c r="I50" s="81">
        <v>413903592</v>
      </c>
      <c r="J50" s="81">
        <v>406032242</v>
      </c>
      <c r="K50" s="81">
        <v>393575929</v>
      </c>
      <c r="L50" s="81">
        <v>403025359</v>
      </c>
      <c r="M50" s="81">
        <v>362465931</v>
      </c>
      <c r="N50" s="81">
        <v>363359718</v>
      </c>
      <c r="O50" s="81">
        <v>4484349079</v>
      </c>
    </row>
    <row r="51" spans="2:15" ht="7.5" customHeight="1">
      <c r="B51" s="74" t="s">
        <v>145</v>
      </c>
      <c r="C51" s="79">
        <v>156233876</v>
      </c>
      <c r="D51" s="79">
        <v>148164785</v>
      </c>
      <c r="E51" s="79">
        <v>166452628</v>
      </c>
      <c r="F51" s="79">
        <v>98392439</v>
      </c>
      <c r="G51" s="79">
        <v>144743740</v>
      </c>
      <c r="H51" s="79">
        <v>162191369</v>
      </c>
      <c r="I51" s="79">
        <v>163817076</v>
      </c>
      <c r="J51" s="79">
        <v>204475475</v>
      </c>
      <c r="K51" s="79">
        <v>112238166</v>
      </c>
      <c r="L51" s="79">
        <v>160301379</v>
      </c>
      <c r="M51" s="79">
        <v>149941324</v>
      </c>
      <c r="N51" s="79">
        <v>151927847</v>
      </c>
      <c r="O51" s="79">
        <v>1818880104</v>
      </c>
    </row>
    <row r="52" spans="2:15" ht="7.5" customHeight="1">
      <c r="B52" s="75" t="s">
        <v>146</v>
      </c>
      <c r="C52" s="79">
        <v>114697540</v>
      </c>
      <c r="D52" s="79">
        <v>97925609</v>
      </c>
      <c r="E52" s="79">
        <v>143756998</v>
      </c>
      <c r="F52" s="79">
        <v>84977665</v>
      </c>
      <c r="G52" s="79">
        <v>99391296</v>
      </c>
      <c r="H52" s="79">
        <v>126443073</v>
      </c>
      <c r="I52" s="79">
        <v>134113157</v>
      </c>
      <c r="J52" s="79">
        <v>136284807</v>
      </c>
      <c r="K52" s="79">
        <v>121741702</v>
      </c>
      <c r="L52" s="79">
        <v>125292610</v>
      </c>
      <c r="M52" s="79">
        <v>116860601</v>
      </c>
      <c r="N52" s="79">
        <v>119984936</v>
      </c>
      <c r="O52" s="79">
        <v>1421469994</v>
      </c>
    </row>
    <row r="53" spans="2:15" ht="7.5" customHeight="1">
      <c r="B53" s="80" t="s">
        <v>147</v>
      </c>
      <c r="C53" s="81">
        <v>395566531</v>
      </c>
      <c r="D53" s="81">
        <v>379691332</v>
      </c>
      <c r="E53" s="81">
        <v>334743914</v>
      </c>
      <c r="F53" s="81">
        <v>233835091</v>
      </c>
      <c r="G53" s="81">
        <v>306603443</v>
      </c>
      <c r="H53" s="81">
        <v>363950795</v>
      </c>
      <c r="I53" s="81">
        <v>397255699</v>
      </c>
      <c r="J53" s="81">
        <v>396417390</v>
      </c>
      <c r="K53" s="81">
        <v>376159895</v>
      </c>
      <c r="L53" s="81">
        <v>391287831</v>
      </c>
      <c r="M53" s="81">
        <v>352151716</v>
      </c>
      <c r="N53" s="81">
        <v>350829264</v>
      </c>
      <c r="O53" s="81">
        <v>4278492901</v>
      </c>
    </row>
    <row r="54" spans="2:15" ht="7.5" customHeight="1">
      <c r="B54" s="74" t="s">
        <v>148</v>
      </c>
      <c r="C54" s="79">
        <v>29847647</v>
      </c>
      <c r="D54" s="79">
        <v>29740438</v>
      </c>
      <c r="E54" s="79">
        <v>27249070</v>
      </c>
      <c r="F54" s="79">
        <v>17910744</v>
      </c>
      <c r="G54" s="79">
        <v>23291635</v>
      </c>
      <c r="H54" s="79">
        <v>27615095</v>
      </c>
      <c r="I54" s="79">
        <v>32804903</v>
      </c>
      <c r="J54" s="79">
        <v>31015942</v>
      </c>
      <c r="K54" s="79">
        <v>29179951</v>
      </c>
      <c r="L54" s="79">
        <v>28560330</v>
      </c>
      <c r="M54" s="79">
        <v>26027562</v>
      </c>
      <c r="N54" s="79">
        <v>25169714</v>
      </c>
      <c r="O54" s="79">
        <v>328413031</v>
      </c>
    </row>
    <row r="55" spans="2:15" ht="7.5" customHeight="1">
      <c r="B55" s="75" t="s">
        <v>149</v>
      </c>
      <c r="C55" s="79">
        <v>225624722</v>
      </c>
      <c r="D55" s="79">
        <v>216009396</v>
      </c>
      <c r="E55" s="79">
        <v>191767910</v>
      </c>
      <c r="F55" s="79">
        <v>137431899</v>
      </c>
      <c r="G55" s="79">
        <v>254443299</v>
      </c>
      <c r="H55" s="79">
        <v>211649030</v>
      </c>
      <c r="I55" s="79">
        <v>249014440</v>
      </c>
      <c r="J55" s="79">
        <v>231606653</v>
      </c>
      <c r="K55" s="79">
        <v>222859537</v>
      </c>
      <c r="L55" s="79">
        <v>182068342</v>
      </c>
      <c r="M55" s="79">
        <v>264300378</v>
      </c>
      <c r="N55" s="79">
        <v>194232392</v>
      </c>
      <c r="O55" s="79">
        <v>2581007998</v>
      </c>
    </row>
    <row r="56" spans="2:15" ht="7.5" customHeight="1">
      <c r="B56" s="80" t="s">
        <v>150</v>
      </c>
      <c r="C56" s="81">
        <v>37363778</v>
      </c>
      <c r="D56" s="81">
        <v>36407853</v>
      </c>
      <c r="E56" s="81">
        <v>34444746</v>
      </c>
      <c r="F56" s="81">
        <v>34160149</v>
      </c>
      <c r="G56" s="81">
        <v>28210603</v>
      </c>
      <c r="H56" s="81">
        <v>35194791</v>
      </c>
      <c r="I56" s="81">
        <v>42683779</v>
      </c>
      <c r="J56" s="81">
        <v>48767349</v>
      </c>
      <c r="K56" s="81">
        <v>46239444</v>
      </c>
      <c r="L56" s="81">
        <v>41775720</v>
      </c>
      <c r="M56" s="81">
        <v>40377917</v>
      </c>
      <c r="N56" s="81">
        <v>35619281</v>
      </c>
      <c r="O56" s="81">
        <v>461245410</v>
      </c>
    </row>
    <row r="57" spans="2:15" ht="7.5" customHeight="1">
      <c r="B57" s="74" t="s">
        <v>151</v>
      </c>
      <c r="C57" s="79">
        <v>279625450</v>
      </c>
      <c r="D57" s="79">
        <v>250150964</v>
      </c>
      <c r="E57" s="79">
        <v>275501205</v>
      </c>
      <c r="F57" s="79">
        <v>182909830</v>
      </c>
      <c r="G57" s="79">
        <v>257170248</v>
      </c>
      <c r="H57" s="79">
        <v>286137010</v>
      </c>
      <c r="I57" s="79">
        <v>284055758</v>
      </c>
      <c r="J57" s="79">
        <v>282436564</v>
      </c>
      <c r="K57" s="79">
        <v>289802040</v>
      </c>
      <c r="L57" s="79">
        <v>281555868</v>
      </c>
      <c r="M57" s="79">
        <v>263800845</v>
      </c>
      <c r="N57" s="79">
        <v>272996564</v>
      </c>
      <c r="O57" s="79">
        <v>3206142346</v>
      </c>
    </row>
    <row r="58" spans="2:15" ht="7.5" customHeight="1">
      <c r="B58" s="75" t="s">
        <v>152</v>
      </c>
      <c r="C58" s="79">
        <v>1200645392</v>
      </c>
      <c r="D58" s="79">
        <v>1166591322</v>
      </c>
      <c r="E58" s="79">
        <v>1111140969</v>
      </c>
      <c r="F58" s="79">
        <v>794929400</v>
      </c>
      <c r="G58" s="79">
        <v>1029538407</v>
      </c>
      <c r="H58" s="79">
        <v>1095425762</v>
      </c>
      <c r="I58" s="79">
        <v>890084454</v>
      </c>
      <c r="J58" s="79">
        <v>1172222810</v>
      </c>
      <c r="K58" s="79">
        <v>1117970917</v>
      </c>
      <c r="L58" s="79">
        <v>1177919201</v>
      </c>
      <c r="M58" s="79">
        <v>1092915582</v>
      </c>
      <c r="N58" s="79">
        <v>1132263141</v>
      </c>
      <c r="O58" s="79">
        <v>12981647357</v>
      </c>
    </row>
    <row r="59" spans="2:15" ht="7.5" customHeight="1">
      <c r="B59" s="80" t="s">
        <v>153</v>
      </c>
      <c r="C59" s="81">
        <v>101611143</v>
      </c>
      <c r="D59" s="81">
        <v>99416497</v>
      </c>
      <c r="E59" s="81">
        <v>92457625</v>
      </c>
      <c r="F59" s="81">
        <v>69394732</v>
      </c>
      <c r="G59" s="81">
        <v>91183624</v>
      </c>
      <c r="H59" s="81">
        <v>103552628</v>
      </c>
      <c r="I59" s="81">
        <v>111199650</v>
      </c>
      <c r="J59" s="81">
        <v>112266754</v>
      </c>
      <c r="K59" s="81">
        <v>106332131</v>
      </c>
      <c r="L59" s="81">
        <v>110055763</v>
      </c>
      <c r="M59" s="81">
        <v>91228062</v>
      </c>
      <c r="N59" s="81">
        <v>100638223</v>
      </c>
      <c r="O59" s="81">
        <v>1189336832</v>
      </c>
    </row>
    <row r="60" spans="2:15" ht="7.5" customHeight="1">
      <c r="B60" s="74" t="s">
        <v>154</v>
      </c>
      <c r="C60" s="79">
        <v>24963178</v>
      </c>
      <c r="D60" s="79">
        <v>23770091</v>
      </c>
      <c r="E60" s="79">
        <v>19614828</v>
      </c>
      <c r="F60" s="79">
        <v>12420439</v>
      </c>
      <c r="G60" s="79">
        <v>18250485</v>
      </c>
      <c r="H60" s="79">
        <v>22186335</v>
      </c>
      <c r="I60" s="79">
        <v>24496378</v>
      </c>
      <c r="J60" s="79">
        <v>24558400</v>
      </c>
      <c r="K60" s="79">
        <v>23185919</v>
      </c>
      <c r="L60" s="79">
        <v>24066919</v>
      </c>
      <c r="M60" s="79">
        <v>20179310</v>
      </c>
      <c r="N60" s="79">
        <v>21284174</v>
      </c>
      <c r="O60" s="79">
        <v>258976456</v>
      </c>
    </row>
    <row r="61" spans="2:15" ht="7.5" customHeight="1">
      <c r="B61" s="75" t="s">
        <v>155</v>
      </c>
      <c r="C61" s="79">
        <v>310571081</v>
      </c>
      <c r="D61" s="79">
        <v>262703254</v>
      </c>
      <c r="E61" s="79">
        <v>320083434</v>
      </c>
      <c r="F61" s="79">
        <v>380687539</v>
      </c>
      <c r="G61" s="79">
        <v>186536895</v>
      </c>
      <c r="H61" s="79">
        <v>398894442</v>
      </c>
      <c r="I61" s="79">
        <v>331570346</v>
      </c>
      <c r="J61" s="79">
        <v>293982837</v>
      </c>
      <c r="K61" s="79">
        <v>376232826</v>
      </c>
      <c r="L61" s="79">
        <v>229425139</v>
      </c>
      <c r="M61" s="79">
        <v>365501153</v>
      </c>
      <c r="N61" s="79">
        <v>272462522</v>
      </c>
      <c r="O61" s="79">
        <v>3728651468</v>
      </c>
    </row>
    <row r="62" spans="2:15" ht="7.5" customHeight="1">
      <c r="B62" s="80" t="s">
        <v>156</v>
      </c>
      <c r="C62" s="81">
        <v>218446242</v>
      </c>
      <c r="D62" s="81">
        <v>217676927</v>
      </c>
      <c r="E62" s="81">
        <v>187175186</v>
      </c>
      <c r="F62" s="81">
        <v>128694705</v>
      </c>
      <c r="G62" s="81">
        <v>193851961</v>
      </c>
      <c r="H62" s="81">
        <v>200782470</v>
      </c>
      <c r="I62" s="81">
        <v>222241996</v>
      </c>
      <c r="J62" s="81">
        <v>224252057</v>
      </c>
      <c r="K62" s="81">
        <v>205431922</v>
      </c>
      <c r="L62" s="81">
        <v>207880260</v>
      </c>
      <c r="M62" s="81">
        <v>181832677</v>
      </c>
      <c r="N62" s="81">
        <v>195913236</v>
      </c>
      <c r="O62" s="81">
        <v>2384179639</v>
      </c>
    </row>
    <row r="63" spans="2:15" ht="7.5" customHeight="1">
      <c r="B63" s="74" t="s">
        <v>157</v>
      </c>
      <c r="C63" s="79">
        <v>61424274</v>
      </c>
      <c r="D63" s="79">
        <v>61110702</v>
      </c>
      <c r="E63" s="79">
        <v>60306968</v>
      </c>
      <c r="F63" s="79">
        <v>35677604</v>
      </c>
      <c r="G63" s="79">
        <v>65863079</v>
      </c>
      <c r="H63" s="79">
        <v>66536498</v>
      </c>
      <c r="I63" s="79">
        <v>66615607</v>
      </c>
      <c r="J63" s="79">
        <v>72561525</v>
      </c>
      <c r="K63" s="79">
        <v>50150503</v>
      </c>
      <c r="L63" s="79">
        <v>76131927</v>
      </c>
      <c r="M63" s="79">
        <v>63415336</v>
      </c>
      <c r="N63" s="79">
        <v>45316246</v>
      </c>
      <c r="O63" s="79">
        <v>725110269</v>
      </c>
    </row>
    <row r="64" spans="2:15" ht="7.5" customHeight="1">
      <c r="B64" s="75" t="s">
        <v>158</v>
      </c>
      <c r="C64" s="79">
        <v>200151052</v>
      </c>
      <c r="D64" s="79">
        <v>224482342</v>
      </c>
      <c r="E64" s="79">
        <v>183344501</v>
      </c>
      <c r="F64" s="79">
        <v>110171272</v>
      </c>
      <c r="G64" s="79">
        <v>219276755</v>
      </c>
      <c r="H64" s="79">
        <v>220697360</v>
      </c>
      <c r="I64" s="79">
        <v>214284961</v>
      </c>
      <c r="J64" s="79">
        <v>225082218</v>
      </c>
      <c r="K64" s="79">
        <v>155325266</v>
      </c>
      <c r="L64" s="79">
        <v>255340611</v>
      </c>
      <c r="M64" s="79">
        <v>200286796</v>
      </c>
      <c r="N64" s="79">
        <v>201781128</v>
      </c>
      <c r="O64" s="79">
        <v>2410224262</v>
      </c>
    </row>
    <row r="65" spans="2:15" ht="7.5" customHeight="1" thickBot="1">
      <c r="B65" s="80" t="s">
        <v>159</v>
      </c>
      <c r="C65" s="79">
        <v>27643696</v>
      </c>
      <c r="D65" s="79">
        <v>24451534</v>
      </c>
      <c r="E65" s="79">
        <v>25700733</v>
      </c>
      <c r="F65" s="79">
        <v>22962927</v>
      </c>
      <c r="G65" s="79">
        <v>21866547</v>
      </c>
      <c r="H65" s="79">
        <v>24767502</v>
      </c>
      <c r="I65" s="79">
        <v>30033149</v>
      </c>
      <c r="J65" s="79">
        <v>38409981</v>
      </c>
      <c r="K65" s="79">
        <v>34854800</v>
      </c>
      <c r="L65" s="79">
        <v>35264252</v>
      </c>
      <c r="M65" s="79">
        <v>37148241</v>
      </c>
      <c r="N65" s="79">
        <v>20847559</v>
      </c>
      <c r="O65" s="79">
        <v>343950921</v>
      </c>
    </row>
    <row r="66" spans="2:15" ht="7.5" customHeight="1" thickTop="1">
      <c r="B66" s="76" t="s">
        <v>223</v>
      </c>
      <c r="C66" s="83">
        <v>11689280612</v>
      </c>
      <c r="D66" s="83">
        <v>11167959695</v>
      </c>
      <c r="E66" s="83">
        <v>10383682220</v>
      </c>
      <c r="F66" s="83">
        <v>7874855803</v>
      </c>
      <c r="G66" s="83">
        <v>9155385334</v>
      </c>
      <c r="H66" s="83">
        <v>10954553920</v>
      </c>
      <c r="I66" s="83">
        <v>11196194204</v>
      </c>
      <c r="J66" s="83">
        <v>11708737120</v>
      </c>
      <c r="K66" s="83">
        <v>11112984443</v>
      </c>
      <c r="L66" s="83">
        <v>11231072121</v>
      </c>
      <c r="M66" s="83">
        <v>10717804019</v>
      </c>
      <c r="N66" s="83">
        <v>10612797561</v>
      </c>
      <c r="O66" s="83">
        <v>127805307052</v>
      </c>
    </row>
    <row r="67" spans="2:15" ht="7.5" customHeight="1" thickBot="1">
      <c r="B67" s="77" t="s">
        <v>161</v>
      </c>
      <c r="C67" s="82">
        <v>84103913</v>
      </c>
      <c r="D67" s="82">
        <v>64132228</v>
      </c>
      <c r="E67" s="82">
        <v>76976728</v>
      </c>
      <c r="F67" s="82">
        <v>53411968</v>
      </c>
      <c r="G67" s="82">
        <v>65934651</v>
      </c>
      <c r="H67" s="82">
        <v>62576618</v>
      </c>
      <c r="I67" s="82">
        <v>73846173</v>
      </c>
      <c r="J67" s="82">
        <v>63722432</v>
      </c>
      <c r="K67" s="82">
        <v>66065108</v>
      </c>
      <c r="L67" s="82">
        <v>54039260</v>
      </c>
      <c r="M67" s="82">
        <v>79926316</v>
      </c>
      <c r="N67" s="82">
        <v>65204153</v>
      </c>
      <c r="O67" s="82">
        <v>809939548</v>
      </c>
    </row>
    <row r="68" spans="2:15" ht="9" customHeight="1" thickTop="1">
      <c r="B68" s="78" t="s">
        <v>224</v>
      </c>
      <c r="C68" s="81">
        <v>11773384525</v>
      </c>
      <c r="D68" s="81">
        <v>11232091923</v>
      </c>
      <c r="E68" s="81">
        <v>10460658948</v>
      </c>
      <c r="F68" s="81">
        <v>7928267771</v>
      </c>
      <c r="G68" s="81">
        <v>9221319985</v>
      </c>
      <c r="H68" s="81">
        <v>11017130538</v>
      </c>
      <c r="I68" s="81">
        <v>11270040377</v>
      </c>
      <c r="J68" s="81">
        <v>11772459552</v>
      </c>
      <c r="K68" s="81">
        <v>11179049551</v>
      </c>
      <c r="L68" s="81">
        <v>11285111381</v>
      </c>
      <c r="M68" s="81">
        <v>10797730335</v>
      </c>
      <c r="N68" s="81">
        <v>10678001714</v>
      </c>
      <c r="O68" s="81">
        <v>128615246600</v>
      </c>
    </row>
    <row r="69" spans="2:15" ht="12">
      <c r="B69" s="167" t="s">
        <v>225</v>
      </c>
      <c r="C69" s="162"/>
      <c r="D69" s="162"/>
      <c r="E69" s="162"/>
      <c r="F69" s="162"/>
      <c r="G69" s="162"/>
      <c r="H69" s="162"/>
      <c r="I69" s="162"/>
      <c r="J69" s="162"/>
      <c r="K69" s="162"/>
      <c r="L69" s="162"/>
      <c r="M69" s="162"/>
      <c r="N69" s="162"/>
      <c r="O69" s="163"/>
    </row>
    <row r="70" spans="2:15" ht="12">
      <c r="B70" s="169" t="s">
        <v>226</v>
      </c>
      <c r="C70" s="114"/>
      <c r="D70" s="114"/>
      <c r="E70" s="114"/>
      <c r="F70" s="114"/>
      <c r="G70" s="114"/>
      <c r="H70" s="114"/>
      <c r="I70" s="114"/>
      <c r="J70" s="114"/>
      <c r="K70" s="114"/>
      <c r="L70" s="114"/>
      <c r="M70" s="114"/>
      <c r="N70" s="114"/>
      <c r="O70" s="125"/>
    </row>
    <row r="71" spans="2:15" ht="12">
      <c r="B71" s="168" t="s">
        <v>227</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57421875" style="0" customWidth="1"/>
    <col min="3" max="14" width="8.421875" style="0" customWidth="1"/>
    <col min="15" max="15" width="9.57421875" style="0" customWidth="1"/>
    <col min="16" max="16" width="2.57421875" style="0" customWidth="1"/>
  </cols>
  <sheetData>
    <row r="1" ht="12" customHeight="1"/>
    <row r="2" spans="2:6" ht="12" hidden="1">
      <c r="B2" s="29" t="s">
        <v>0</v>
      </c>
      <c r="C2" s="29" t="s">
        <v>82</v>
      </c>
      <c r="D2" s="29" t="s">
        <v>8</v>
      </c>
      <c r="E2" s="29"/>
      <c r="F2" s="29"/>
    </row>
    <row r="3" spans="2:6" ht="12" hidden="1">
      <c r="B3" s="30" t="s">
        <v>208</v>
      </c>
      <c r="C3" s="29"/>
      <c r="D3" s="29"/>
      <c r="E3" s="29"/>
      <c r="F3" s="29"/>
    </row>
    <row r="4" ht="12" customHeight="1"/>
    <row r="5" spans="2:15" ht="16.5" customHeight="1">
      <c r="B5" s="19" t="str">
        <f>CONCATENATE("Monthly Special Fuels &amp; Gasoline/Gasohol Reported by States ",MF33GA!D3," (1)")</f>
        <v>Monthly Special Fuels &amp; Gasoline/Gasohol Reported by States  (1)</v>
      </c>
      <c r="C5" s="19"/>
      <c r="D5" s="19"/>
      <c r="E5" s="19"/>
      <c r="F5" s="19"/>
      <c r="G5" s="19"/>
      <c r="H5" s="19"/>
      <c r="I5" s="19"/>
      <c r="J5" s="19"/>
      <c r="K5" s="19"/>
      <c r="L5" s="19"/>
      <c r="M5" s="19"/>
      <c r="N5" s="19"/>
      <c r="O5" s="19"/>
    </row>
    <row r="7" ht="1.5" customHeight="1"/>
    <row r="8" ht="1.5" customHeight="1"/>
    <row r="9" ht="9" customHeight="1">
      <c r="O9" s="84" t="s">
        <v>228</v>
      </c>
    </row>
    <row r="10" spans="2:15" ht="9" customHeight="1">
      <c r="B10" s="85" t="str">
        <f>CONCATENATE("Created On: ",MF33GA!C3)</f>
        <v>Created On: </v>
      </c>
      <c r="N10" s="84"/>
      <c r="O10" s="84" t="str">
        <f>CONCATENATE(MF33G_Jan_Mar!H3," Reporting Period")</f>
        <v> Reporting Period</v>
      </c>
    </row>
    <row r="11" spans="2:15" ht="12">
      <c r="B11" s="73"/>
      <c r="C11" s="73"/>
      <c r="D11" s="73"/>
      <c r="E11" s="73"/>
      <c r="F11" s="73"/>
      <c r="G11" s="73"/>
      <c r="H11" s="73"/>
      <c r="I11" s="73"/>
      <c r="J11" s="73"/>
      <c r="K11" s="73"/>
      <c r="L11" s="73"/>
      <c r="M11" s="73"/>
      <c r="N11" s="73"/>
      <c r="O11" s="73"/>
    </row>
    <row r="12" spans="2:15" ht="12">
      <c r="B12" s="170" t="s">
        <v>99</v>
      </c>
      <c r="C12" s="170" t="s">
        <v>210</v>
      </c>
      <c r="D12" s="170" t="s">
        <v>211</v>
      </c>
      <c r="E12" s="170" t="s">
        <v>212</v>
      </c>
      <c r="F12" s="170" t="s">
        <v>213</v>
      </c>
      <c r="G12" s="170" t="s">
        <v>214</v>
      </c>
      <c r="H12" s="170" t="s">
        <v>215</v>
      </c>
      <c r="I12" s="170" t="s">
        <v>216</v>
      </c>
      <c r="J12" s="170" t="s">
        <v>217</v>
      </c>
      <c r="K12" s="170" t="s">
        <v>218</v>
      </c>
      <c r="L12" s="170" t="s">
        <v>219</v>
      </c>
      <c r="M12" s="170" t="s">
        <v>220</v>
      </c>
      <c r="N12" s="170" t="s">
        <v>221</v>
      </c>
      <c r="O12" s="170" t="s">
        <v>33</v>
      </c>
    </row>
    <row r="13" spans="1:16" ht="12" hidden="1">
      <c r="A13" s="72"/>
      <c r="B13" s="72" t="s">
        <v>99</v>
      </c>
      <c r="C13" s="72" t="s">
        <v>100</v>
      </c>
      <c r="D13" s="72" t="s">
        <v>103</v>
      </c>
      <c r="E13" s="72" t="s">
        <v>106</v>
      </c>
      <c r="F13" s="72" t="s">
        <v>171</v>
      </c>
      <c r="G13" s="72" t="s">
        <v>222</v>
      </c>
      <c r="H13" s="72" t="s">
        <v>177</v>
      </c>
      <c r="I13" s="72" t="s">
        <v>184</v>
      </c>
      <c r="J13" s="72" t="s">
        <v>187</v>
      </c>
      <c r="K13" s="72" t="s">
        <v>190</v>
      </c>
      <c r="L13" s="72" t="s">
        <v>199</v>
      </c>
      <c r="M13" s="72" t="s">
        <v>202</v>
      </c>
      <c r="N13" s="72" t="s">
        <v>205</v>
      </c>
      <c r="O13" s="72" t="s">
        <v>33</v>
      </c>
      <c r="P13" s="72"/>
    </row>
    <row r="14" spans="2:15" ht="12"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109</v>
      </c>
      <c r="C15" s="79">
        <v>328388775</v>
      </c>
      <c r="D15" s="79">
        <v>315980661</v>
      </c>
      <c r="E15" s="79">
        <v>303556528</v>
      </c>
      <c r="F15" s="79">
        <v>317564127</v>
      </c>
      <c r="G15" s="79">
        <v>244498753</v>
      </c>
      <c r="H15" s="79">
        <v>299900206</v>
      </c>
      <c r="I15" s="79">
        <v>326481187</v>
      </c>
      <c r="J15" s="79">
        <v>335859900</v>
      </c>
      <c r="K15" s="79">
        <v>332012336</v>
      </c>
      <c r="L15" s="79">
        <v>332454001</v>
      </c>
      <c r="M15" s="79">
        <v>360414053</v>
      </c>
      <c r="N15" s="79">
        <v>335405071</v>
      </c>
      <c r="O15" s="79">
        <v>3832515598</v>
      </c>
    </row>
    <row r="16" spans="2:15" ht="7.5" customHeight="1">
      <c r="B16" s="75" t="s">
        <v>110</v>
      </c>
      <c r="C16" s="79">
        <v>36203698</v>
      </c>
      <c r="D16" s="79">
        <v>27016698</v>
      </c>
      <c r="E16" s="79">
        <v>27020485</v>
      </c>
      <c r="F16" s="79">
        <v>19034845</v>
      </c>
      <c r="G16" s="79">
        <v>24913511</v>
      </c>
      <c r="H16" s="79">
        <v>33074935</v>
      </c>
      <c r="I16" s="79">
        <v>37365959</v>
      </c>
      <c r="J16" s="79">
        <v>54172062</v>
      </c>
      <c r="K16" s="79">
        <v>36895909</v>
      </c>
      <c r="L16" s="79">
        <v>32904477</v>
      </c>
      <c r="M16" s="79">
        <v>23626254</v>
      </c>
      <c r="N16" s="79">
        <v>23664685</v>
      </c>
      <c r="O16" s="79">
        <v>375893518</v>
      </c>
    </row>
    <row r="17" spans="2:15" ht="7.5" customHeight="1">
      <c r="B17" s="80" t="s">
        <v>111</v>
      </c>
      <c r="C17" s="81">
        <v>332325719</v>
      </c>
      <c r="D17" s="81">
        <v>330378382</v>
      </c>
      <c r="E17" s="81">
        <v>319258720</v>
      </c>
      <c r="F17" s="81">
        <v>220748448</v>
      </c>
      <c r="G17" s="81">
        <v>289788603</v>
      </c>
      <c r="H17" s="81">
        <v>299070387</v>
      </c>
      <c r="I17" s="81">
        <v>300881863</v>
      </c>
      <c r="J17" s="81">
        <v>330078688</v>
      </c>
      <c r="K17" s="81">
        <v>324254916</v>
      </c>
      <c r="L17" s="81">
        <v>328977119</v>
      </c>
      <c r="M17" s="81">
        <v>315028349</v>
      </c>
      <c r="N17" s="81">
        <v>319443157</v>
      </c>
      <c r="O17" s="81">
        <v>3710234351</v>
      </c>
    </row>
    <row r="18" spans="2:15" ht="7.5" customHeight="1">
      <c r="B18" s="74" t="s">
        <v>112</v>
      </c>
      <c r="C18" s="79">
        <v>171518319</v>
      </c>
      <c r="D18" s="79">
        <v>183663891</v>
      </c>
      <c r="E18" s="79">
        <v>173348229</v>
      </c>
      <c r="F18" s="79">
        <v>142860673</v>
      </c>
      <c r="G18" s="79">
        <v>173866133</v>
      </c>
      <c r="H18" s="79">
        <v>183077850</v>
      </c>
      <c r="I18" s="79">
        <v>185330499</v>
      </c>
      <c r="J18" s="79">
        <v>197573801</v>
      </c>
      <c r="K18" s="79">
        <v>183803039</v>
      </c>
      <c r="L18" s="79">
        <v>186507222</v>
      </c>
      <c r="M18" s="79">
        <v>187992669</v>
      </c>
      <c r="N18" s="79">
        <v>181909863</v>
      </c>
      <c r="O18" s="79">
        <v>2151452188</v>
      </c>
    </row>
    <row r="19" spans="2:15" ht="7.5" customHeight="1">
      <c r="B19" s="75" t="s">
        <v>113</v>
      </c>
      <c r="C19" s="79">
        <v>1444243190</v>
      </c>
      <c r="D19" s="79">
        <v>1411034648</v>
      </c>
      <c r="E19" s="79">
        <v>1310676737</v>
      </c>
      <c r="F19" s="79">
        <v>912213341</v>
      </c>
      <c r="G19" s="79">
        <v>1138570895</v>
      </c>
      <c r="H19" s="79">
        <v>1338188513</v>
      </c>
      <c r="I19" s="79">
        <v>1335375428</v>
      </c>
      <c r="J19" s="79">
        <v>1373836348</v>
      </c>
      <c r="K19" s="79">
        <v>1311026209</v>
      </c>
      <c r="L19" s="79">
        <v>1384483489</v>
      </c>
      <c r="M19" s="79">
        <v>1274100379</v>
      </c>
      <c r="N19" s="79">
        <v>1425712800</v>
      </c>
      <c r="O19" s="79">
        <v>15659461977</v>
      </c>
    </row>
    <row r="20" spans="2:15" ht="7.5" customHeight="1">
      <c r="B20" s="80" t="s">
        <v>114</v>
      </c>
      <c r="C20" s="81">
        <v>244665094</v>
      </c>
      <c r="D20" s="81">
        <v>237835462</v>
      </c>
      <c r="E20" s="81">
        <v>217729279</v>
      </c>
      <c r="F20" s="81">
        <v>157178584</v>
      </c>
      <c r="G20" s="81">
        <v>209175463</v>
      </c>
      <c r="H20" s="81">
        <v>237169605</v>
      </c>
      <c r="I20" s="81">
        <v>264323740</v>
      </c>
      <c r="J20" s="81">
        <v>261965336</v>
      </c>
      <c r="K20" s="81">
        <v>251066028</v>
      </c>
      <c r="L20" s="81">
        <v>250532394</v>
      </c>
      <c r="M20" s="81">
        <v>216210064</v>
      </c>
      <c r="N20" s="81">
        <v>222581253</v>
      </c>
      <c r="O20" s="81">
        <v>2770432302</v>
      </c>
    </row>
    <row r="21" spans="2:15" ht="7.5" customHeight="1">
      <c r="B21" s="74" t="s">
        <v>115</v>
      </c>
      <c r="C21" s="79">
        <v>143254895</v>
      </c>
      <c r="D21" s="79">
        <v>133717417</v>
      </c>
      <c r="E21" s="79">
        <v>125775941</v>
      </c>
      <c r="F21" s="79">
        <v>86446970</v>
      </c>
      <c r="G21" s="79">
        <v>105141182</v>
      </c>
      <c r="H21" s="79">
        <v>138474244</v>
      </c>
      <c r="I21" s="79">
        <v>139426689</v>
      </c>
      <c r="J21" s="79">
        <v>150057899</v>
      </c>
      <c r="K21" s="79">
        <v>148809650</v>
      </c>
      <c r="L21" s="79">
        <v>138536604</v>
      </c>
      <c r="M21" s="79">
        <v>109329954</v>
      </c>
      <c r="N21" s="79">
        <v>136770361</v>
      </c>
      <c r="O21" s="79">
        <v>1555741806</v>
      </c>
    </row>
    <row r="22" spans="2:15" ht="7.5" customHeight="1">
      <c r="B22" s="75" t="s">
        <v>116</v>
      </c>
      <c r="C22" s="79">
        <v>50180100</v>
      </c>
      <c r="D22" s="79">
        <v>49019252</v>
      </c>
      <c r="E22" s="79">
        <v>45360346</v>
      </c>
      <c r="F22" s="79">
        <v>32009770</v>
      </c>
      <c r="G22" s="79">
        <v>40827998</v>
      </c>
      <c r="H22" s="79">
        <v>49192165</v>
      </c>
      <c r="I22" s="79">
        <v>42062941</v>
      </c>
      <c r="J22" s="79">
        <v>52900386</v>
      </c>
      <c r="K22" s="79">
        <v>51919172</v>
      </c>
      <c r="L22" s="79">
        <v>45379539</v>
      </c>
      <c r="M22" s="79">
        <v>42395816</v>
      </c>
      <c r="N22" s="79">
        <v>43257717</v>
      </c>
      <c r="O22" s="79">
        <v>544505202</v>
      </c>
    </row>
    <row r="23" spans="2:15" ht="7.5" customHeight="1">
      <c r="B23" s="80" t="s">
        <v>117</v>
      </c>
      <c r="C23" s="81">
        <v>11222374</v>
      </c>
      <c r="D23" s="81">
        <v>10601349</v>
      </c>
      <c r="E23" s="81">
        <v>9610175</v>
      </c>
      <c r="F23" s="81">
        <v>6063664</v>
      </c>
      <c r="G23" s="81">
        <v>7070658</v>
      </c>
      <c r="H23" s="81">
        <v>9037979</v>
      </c>
      <c r="I23" s="81">
        <v>9904797</v>
      </c>
      <c r="J23" s="81">
        <v>10212133</v>
      </c>
      <c r="K23" s="81">
        <v>10199656</v>
      </c>
      <c r="L23" s="81">
        <v>10032314</v>
      </c>
      <c r="M23" s="81">
        <v>9801819</v>
      </c>
      <c r="N23" s="81">
        <v>9943382</v>
      </c>
      <c r="O23" s="81">
        <v>113700300</v>
      </c>
    </row>
    <row r="24" spans="2:15" ht="7.5" customHeight="1">
      <c r="B24" s="74" t="s">
        <v>118</v>
      </c>
      <c r="C24" s="79">
        <v>944380341</v>
      </c>
      <c r="D24" s="79">
        <v>941434193</v>
      </c>
      <c r="E24" s="79">
        <v>913749213</v>
      </c>
      <c r="F24" s="79">
        <v>896996039</v>
      </c>
      <c r="G24" s="79">
        <v>599537635</v>
      </c>
      <c r="H24" s="79">
        <v>755768203</v>
      </c>
      <c r="I24" s="79">
        <v>826239606</v>
      </c>
      <c r="J24" s="79">
        <v>852260330</v>
      </c>
      <c r="K24" s="79">
        <v>848526465</v>
      </c>
      <c r="L24" s="79">
        <v>835124733</v>
      </c>
      <c r="M24" s="79">
        <v>889689793</v>
      </c>
      <c r="N24" s="79">
        <v>843124069</v>
      </c>
      <c r="O24" s="79">
        <v>10146830620</v>
      </c>
    </row>
    <row r="25" spans="2:15" ht="7.5" customHeight="1">
      <c r="B25" s="75" t="s">
        <v>119</v>
      </c>
      <c r="C25" s="79">
        <v>502436792</v>
      </c>
      <c r="D25" s="79">
        <v>509454981</v>
      </c>
      <c r="E25" s="79">
        <v>512373561</v>
      </c>
      <c r="F25" s="79">
        <v>380079286</v>
      </c>
      <c r="G25" s="79">
        <v>475912891</v>
      </c>
      <c r="H25" s="79">
        <v>506836122</v>
      </c>
      <c r="I25" s="79">
        <v>534614903</v>
      </c>
      <c r="J25" s="79">
        <v>533774194</v>
      </c>
      <c r="K25" s="79">
        <v>514251401</v>
      </c>
      <c r="L25" s="79">
        <v>544169566</v>
      </c>
      <c r="M25" s="79">
        <v>519519727</v>
      </c>
      <c r="N25" s="79">
        <v>538388948</v>
      </c>
      <c r="O25" s="79">
        <v>6071812372</v>
      </c>
    </row>
    <row r="26" spans="2:15" ht="7.5" customHeight="1">
      <c r="B26" s="80" t="s">
        <v>120</v>
      </c>
      <c r="C26" s="81">
        <v>42908335</v>
      </c>
      <c r="D26" s="81">
        <v>40668802</v>
      </c>
      <c r="E26" s="81">
        <v>39307686</v>
      </c>
      <c r="F26" s="81">
        <v>23925135</v>
      </c>
      <c r="G26" s="81">
        <v>29740607</v>
      </c>
      <c r="H26" s="81">
        <v>32729946</v>
      </c>
      <c r="I26" s="81">
        <v>35360821</v>
      </c>
      <c r="J26" s="81">
        <v>32778193</v>
      </c>
      <c r="K26" s="81">
        <v>30819230</v>
      </c>
      <c r="L26" s="81">
        <v>35115738</v>
      </c>
      <c r="M26" s="81">
        <v>33872550</v>
      </c>
      <c r="N26" s="81">
        <v>36717160</v>
      </c>
      <c r="O26" s="81">
        <v>413944203</v>
      </c>
    </row>
    <row r="27" spans="2:15" ht="7.5" customHeight="1">
      <c r="B27" s="74" t="s">
        <v>121</v>
      </c>
      <c r="C27" s="79">
        <v>101449052</v>
      </c>
      <c r="D27" s="79">
        <v>89973325</v>
      </c>
      <c r="E27" s="79">
        <v>74128098</v>
      </c>
      <c r="F27" s="79">
        <v>104466393</v>
      </c>
      <c r="G27" s="79">
        <v>75587295</v>
      </c>
      <c r="H27" s="79">
        <v>71735316</v>
      </c>
      <c r="I27" s="79">
        <v>128442767</v>
      </c>
      <c r="J27" s="79">
        <v>98236355</v>
      </c>
      <c r="K27" s="79">
        <v>117863591</v>
      </c>
      <c r="L27" s="79">
        <v>102929373</v>
      </c>
      <c r="M27" s="79">
        <v>90267684</v>
      </c>
      <c r="N27" s="79">
        <v>133478720</v>
      </c>
      <c r="O27" s="79">
        <v>1188557969</v>
      </c>
    </row>
    <row r="28" spans="2:15" ht="7.5" customHeight="1">
      <c r="B28" s="75" t="s">
        <v>122</v>
      </c>
      <c r="C28" s="79">
        <v>492555755</v>
      </c>
      <c r="D28" s="79">
        <v>477781268</v>
      </c>
      <c r="E28" s="79">
        <v>446277674</v>
      </c>
      <c r="F28" s="79">
        <v>351021333</v>
      </c>
      <c r="G28" s="79">
        <v>397679231</v>
      </c>
      <c r="H28" s="79">
        <v>443482036</v>
      </c>
      <c r="I28" s="79">
        <v>490433556</v>
      </c>
      <c r="J28" s="79">
        <v>493591703</v>
      </c>
      <c r="K28" s="79">
        <v>473532728</v>
      </c>
      <c r="L28" s="79">
        <v>498868109</v>
      </c>
      <c r="M28" s="79">
        <v>438276674</v>
      </c>
      <c r="N28" s="79">
        <v>473561075</v>
      </c>
      <c r="O28" s="79">
        <v>5477061142</v>
      </c>
    </row>
    <row r="29" spans="2:15" ht="7.5" customHeight="1">
      <c r="B29" s="80" t="s">
        <v>123</v>
      </c>
      <c r="C29" s="81">
        <v>348985606</v>
      </c>
      <c r="D29" s="81">
        <v>350871004</v>
      </c>
      <c r="E29" s="81">
        <v>324161096</v>
      </c>
      <c r="F29" s="81">
        <v>252287688</v>
      </c>
      <c r="G29" s="81">
        <v>313337190</v>
      </c>
      <c r="H29" s="81">
        <v>350955491</v>
      </c>
      <c r="I29" s="81">
        <v>369776183</v>
      </c>
      <c r="J29" s="81">
        <v>383879842</v>
      </c>
      <c r="K29" s="81">
        <v>356481919</v>
      </c>
      <c r="L29" s="81">
        <v>367409646</v>
      </c>
      <c r="M29" s="81">
        <v>357971241</v>
      </c>
      <c r="N29" s="81">
        <v>343006590</v>
      </c>
      <c r="O29" s="81">
        <v>4119123496</v>
      </c>
    </row>
    <row r="30" spans="2:15" ht="7.5" customHeight="1">
      <c r="B30" s="74" t="s">
        <v>124</v>
      </c>
      <c r="C30" s="79">
        <v>187275971</v>
      </c>
      <c r="D30" s="79">
        <v>174919820</v>
      </c>
      <c r="E30" s="79">
        <v>179979795</v>
      </c>
      <c r="F30" s="79">
        <v>160600506</v>
      </c>
      <c r="G30" s="79">
        <v>171185747</v>
      </c>
      <c r="H30" s="79">
        <v>187617660</v>
      </c>
      <c r="I30" s="79">
        <v>203978092</v>
      </c>
      <c r="J30" s="79">
        <v>210783658</v>
      </c>
      <c r="K30" s="79">
        <v>193551025</v>
      </c>
      <c r="L30" s="79">
        <v>216150341</v>
      </c>
      <c r="M30" s="79">
        <v>180142300</v>
      </c>
      <c r="N30" s="79">
        <v>187533240</v>
      </c>
      <c r="O30" s="79">
        <v>2253718155</v>
      </c>
    </row>
    <row r="31" spans="2:15" ht="7.5" customHeight="1">
      <c r="B31" s="75" t="s">
        <v>125</v>
      </c>
      <c r="C31" s="79">
        <v>143843750</v>
      </c>
      <c r="D31" s="79">
        <v>129750401</v>
      </c>
      <c r="E31" s="79">
        <v>147626337</v>
      </c>
      <c r="F31" s="79">
        <v>115600937</v>
      </c>
      <c r="G31" s="79">
        <v>135815916</v>
      </c>
      <c r="H31" s="79">
        <v>149704465</v>
      </c>
      <c r="I31" s="79">
        <v>146779842</v>
      </c>
      <c r="J31" s="79">
        <v>153158752</v>
      </c>
      <c r="K31" s="79">
        <v>246966296</v>
      </c>
      <c r="L31" s="79">
        <v>131351198</v>
      </c>
      <c r="M31" s="79">
        <v>141594538</v>
      </c>
      <c r="N31" s="79">
        <v>151157046</v>
      </c>
      <c r="O31" s="79">
        <v>1793349478</v>
      </c>
    </row>
    <row r="32" spans="2:15" ht="7.5" customHeight="1">
      <c r="B32" s="80" t="s">
        <v>126</v>
      </c>
      <c r="C32" s="81">
        <v>243777700</v>
      </c>
      <c r="D32" s="81">
        <v>233777646</v>
      </c>
      <c r="E32" s="81">
        <v>236393580</v>
      </c>
      <c r="F32" s="81">
        <v>184637592</v>
      </c>
      <c r="G32" s="81">
        <v>210813243</v>
      </c>
      <c r="H32" s="81">
        <v>243842419</v>
      </c>
      <c r="I32" s="81">
        <v>256562868</v>
      </c>
      <c r="J32" s="81">
        <v>253891053</v>
      </c>
      <c r="K32" s="81">
        <v>248613106</v>
      </c>
      <c r="L32" s="81">
        <v>246252923</v>
      </c>
      <c r="M32" s="81">
        <v>230497893</v>
      </c>
      <c r="N32" s="81">
        <v>239630385</v>
      </c>
      <c r="O32" s="81">
        <v>2828690408</v>
      </c>
    </row>
    <row r="33" spans="2:15" ht="7.5" customHeight="1">
      <c r="B33" s="74" t="s">
        <v>127</v>
      </c>
      <c r="C33" s="79">
        <v>244095754</v>
      </c>
      <c r="D33" s="79">
        <v>215990795</v>
      </c>
      <c r="E33" s="79">
        <v>234422199</v>
      </c>
      <c r="F33" s="79">
        <v>178551713</v>
      </c>
      <c r="G33" s="79">
        <v>178974891</v>
      </c>
      <c r="H33" s="79">
        <v>183170993</v>
      </c>
      <c r="I33" s="79">
        <v>240601947</v>
      </c>
      <c r="J33" s="79">
        <v>238646138</v>
      </c>
      <c r="K33" s="79">
        <v>244705122</v>
      </c>
      <c r="L33" s="79">
        <v>248214555</v>
      </c>
      <c r="M33" s="79">
        <v>232973806</v>
      </c>
      <c r="N33" s="79">
        <v>236173028</v>
      </c>
      <c r="O33" s="79">
        <v>2676520941</v>
      </c>
    </row>
    <row r="34" spans="2:15" ht="7.5" customHeight="1">
      <c r="B34" s="75" t="s">
        <v>128</v>
      </c>
      <c r="C34" s="79">
        <v>84411655</v>
      </c>
      <c r="D34" s="79">
        <v>72683934</v>
      </c>
      <c r="E34" s="79">
        <v>63927228</v>
      </c>
      <c r="F34" s="79">
        <v>57751347</v>
      </c>
      <c r="G34" s="79">
        <v>19228418</v>
      </c>
      <c r="H34" s="79">
        <v>87141817</v>
      </c>
      <c r="I34" s="79">
        <v>40011781</v>
      </c>
      <c r="J34" s="79">
        <v>118441231</v>
      </c>
      <c r="K34" s="79">
        <v>62440440</v>
      </c>
      <c r="L34" s="79">
        <v>37248131</v>
      </c>
      <c r="M34" s="79">
        <v>89982371</v>
      </c>
      <c r="N34" s="79">
        <v>64410378</v>
      </c>
      <c r="O34" s="79">
        <v>797678731</v>
      </c>
    </row>
    <row r="35" spans="2:15" ht="7.5" customHeight="1">
      <c r="B35" s="80" t="s">
        <v>129</v>
      </c>
      <c r="C35" s="81">
        <v>268225021</v>
      </c>
      <c r="D35" s="81">
        <v>230750533</v>
      </c>
      <c r="E35" s="81">
        <v>169301628</v>
      </c>
      <c r="F35" s="81">
        <v>178633821</v>
      </c>
      <c r="G35" s="81">
        <v>163876864</v>
      </c>
      <c r="H35" s="81">
        <v>320868396</v>
      </c>
      <c r="I35" s="81">
        <v>242308877</v>
      </c>
      <c r="J35" s="81">
        <v>248905358</v>
      </c>
      <c r="K35" s="81">
        <v>225243058</v>
      </c>
      <c r="L35" s="81">
        <v>242397311</v>
      </c>
      <c r="M35" s="81">
        <v>220307306</v>
      </c>
      <c r="N35" s="81">
        <v>204472100</v>
      </c>
      <c r="O35" s="81">
        <v>2715290273</v>
      </c>
    </row>
    <row r="36" spans="2:15" ht="7.5" customHeight="1">
      <c r="B36" s="74" t="s">
        <v>130</v>
      </c>
      <c r="C36" s="79">
        <v>260475727</v>
      </c>
      <c r="D36" s="79">
        <v>239996914</v>
      </c>
      <c r="E36" s="79">
        <v>214270645</v>
      </c>
      <c r="F36" s="79">
        <v>144974408</v>
      </c>
      <c r="G36" s="79">
        <v>145003218</v>
      </c>
      <c r="H36" s="79">
        <v>225925647</v>
      </c>
      <c r="I36" s="79">
        <v>239938253</v>
      </c>
      <c r="J36" s="79">
        <v>244105890</v>
      </c>
      <c r="K36" s="79">
        <v>237161373</v>
      </c>
      <c r="L36" s="79">
        <v>244858856</v>
      </c>
      <c r="M36" s="79">
        <v>222679861</v>
      </c>
      <c r="N36" s="79">
        <v>230481036</v>
      </c>
      <c r="O36" s="79">
        <v>2649871828</v>
      </c>
    </row>
    <row r="37" spans="2:15" ht="7.5" customHeight="1">
      <c r="B37" s="75" t="s">
        <v>131</v>
      </c>
      <c r="C37" s="79">
        <v>449667397</v>
      </c>
      <c r="D37" s="79">
        <v>433112010</v>
      </c>
      <c r="E37" s="79">
        <v>398625631</v>
      </c>
      <c r="F37" s="79">
        <v>246351361</v>
      </c>
      <c r="G37" s="79">
        <v>434779263</v>
      </c>
      <c r="H37" s="79">
        <v>383636975</v>
      </c>
      <c r="I37" s="79">
        <v>491135661</v>
      </c>
      <c r="J37" s="79">
        <v>473025180</v>
      </c>
      <c r="K37" s="79">
        <v>480783987</v>
      </c>
      <c r="L37" s="79">
        <v>470195839</v>
      </c>
      <c r="M37" s="79">
        <v>407053906</v>
      </c>
      <c r="N37" s="79">
        <v>437269412</v>
      </c>
      <c r="O37" s="79">
        <v>5105636622</v>
      </c>
    </row>
    <row r="38" spans="2:15" ht="7.5" customHeight="1">
      <c r="B38" s="80" t="s">
        <v>132</v>
      </c>
      <c r="C38" s="81">
        <v>287101074</v>
      </c>
      <c r="D38" s="81">
        <v>262715655</v>
      </c>
      <c r="E38" s="81">
        <v>250488293</v>
      </c>
      <c r="F38" s="81">
        <v>243383294</v>
      </c>
      <c r="G38" s="81">
        <v>182279578</v>
      </c>
      <c r="H38" s="81">
        <v>231091713</v>
      </c>
      <c r="I38" s="81">
        <v>279249194</v>
      </c>
      <c r="J38" s="81">
        <v>279585968</v>
      </c>
      <c r="K38" s="81">
        <v>269267203</v>
      </c>
      <c r="L38" s="81">
        <v>283231560</v>
      </c>
      <c r="M38" s="81">
        <v>274227006</v>
      </c>
      <c r="N38" s="81">
        <v>231758349</v>
      </c>
      <c r="O38" s="81">
        <v>3074378887</v>
      </c>
    </row>
    <row r="39" spans="2:15" ht="7.5" customHeight="1">
      <c r="B39" s="74" t="s">
        <v>133</v>
      </c>
      <c r="C39" s="79">
        <v>202170266</v>
      </c>
      <c r="D39" s="79">
        <v>188915258</v>
      </c>
      <c r="E39" s="79">
        <v>169976006</v>
      </c>
      <c r="F39" s="79">
        <v>210277848</v>
      </c>
      <c r="G39" s="79">
        <v>127022578</v>
      </c>
      <c r="H39" s="79">
        <v>213726646</v>
      </c>
      <c r="I39" s="79">
        <v>205826673</v>
      </c>
      <c r="J39" s="79">
        <v>205107757</v>
      </c>
      <c r="K39" s="79">
        <v>212126197</v>
      </c>
      <c r="L39" s="79">
        <v>206307755</v>
      </c>
      <c r="M39" s="79">
        <v>207270997</v>
      </c>
      <c r="N39" s="79">
        <v>199895334</v>
      </c>
      <c r="O39" s="79">
        <v>2348623315</v>
      </c>
    </row>
    <row r="40" spans="2:15" ht="7.5" customHeight="1">
      <c r="B40" s="75" t="s">
        <v>134</v>
      </c>
      <c r="C40" s="79">
        <v>295950066</v>
      </c>
      <c r="D40" s="79">
        <v>343696732</v>
      </c>
      <c r="E40" s="79">
        <v>337704201</v>
      </c>
      <c r="F40" s="79">
        <v>270706087</v>
      </c>
      <c r="G40" s="79">
        <v>318512065</v>
      </c>
      <c r="H40" s="79">
        <v>358264960</v>
      </c>
      <c r="I40" s="79">
        <v>356302860</v>
      </c>
      <c r="J40" s="79">
        <v>368199681</v>
      </c>
      <c r="K40" s="79">
        <v>353553370</v>
      </c>
      <c r="L40" s="79">
        <v>338717205</v>
      </c>
      <c r="M40" s="79">
        <v>340036207</v>
      </c>
      <c r="N40" s="79">
        <v>356051598</v>
      </c>
      <c r="O40" s="79">
        <v>4037695032</v>
      </c>
    </row>
    <row r="41" spans="2:15" ht="7.5" customHeight="1">
      <c r="B41" s="80" t="s">
        <v>135</v>
      </c>
      <c r="C41" s="81">
        <v>58488014</v>
      </c>
      <c r="D41" s="81">
        <v>59254926</v>
      </c>
      <c r="E41" s="81">
        <v>60058886</v>
      </c>
      <c r="F41" s="81">
        <v>50989685</v>
      </c>
      <c r="G41" s="81">
        <v>68219914</v>
      </c>
      <c r="H41" s="81">
        <v>72878336</v>
      </c>
      <c r="I41" s="81">
        <v>82800270</v>
      </c>
      <c r="J41" s="81">
        <v>84761631</v>
      </c>
      <c r="K41" s="81">
        <v>75652492</v>
      </c>
      <c r="L41" s="81">
        <v>71251556</v>
      </c>
      <c r="M41" s="81">
        <v>63134212</v>
      </c>
      <c r="N41" s="81">
        <v>65548729</v>
      </c>
      <c r="O41" s="81">
        <v>813038651</v>
      </c>
    </row>
    <row r="42" spans="2:15" ht="7.5" customHeight="1">
      <c r="B42" s="74" t="s">
        <v>136</v>
      </c>
      <c r="C42" s="79">
        <v>108010012</v>
      </c>
      <c r="D42" s="79">
        <v>105069929</v>
      </c>
      <c r="E42" s="79">
        <v>108047682</v>
      </c>
      <c r="F42" s="79">
        <v>94334545</v>
      </c>
      <c r="G42" s="79">
        <v>103434565</v>
      </c>
      <c r="H42" s="79">
        <v>124115740</v>
      </c>
      <c r="I42" s="79">
        <v>121778605</v>
      </c>
      <c r="J42" s="79">
        <v>121969865</v>
      </c>
      <c r="K42" s="79">
        <v>115291067</v>
      </c>
      <c r="L42" s="79">
        <v>121798662</v>
      </c>
      <c r="M42" s="79">
        <v>105571853</v>
      </c>
      <c r="N42" s="79">
        <v>112078208</v>
      </c>
      <c r="O42" s="79">
        <v>1341500733</v>
      </c>
    </row>
    <row r="43" spans="2:15" ht="7.5" customHeight="1">
      <c r="B43" s="75" t="s">
        <v>137</v>
      </c>
      <c r="C43" s="79">
        <v>135391926</v>
      </c>
      <c r="D43" s="79">
        <v>130941839</v>
      </c>
      <c r="E43" s="79">
        <v>103380266</v>
      </c>
      <c r="F43" s="79">
        <v>91947270</v>
      </c>
      <c r="G43" s="79">
        <v>117467863</v>
      </c>
      <c r="H43" s="79">
        <v>116427096</v>
      </c>
      <c r="I43" s="79">
        <v>140386646</v>
      </c>
      <c r="J43" s="79">
        <v>142170993</v>
      </c>
      <c r="K43" s="79">
        <v>118422933</v>
      </c>
      <c r="L43" s="79">
        <v>143410749</v>
      </c>
      <c r="M43" s="79">
        <v>127720563</v>
      </c>
      <c r="N43" s="79">
        <v>107856148</v>
      </c>
      <c r="O43" s="79">
        <v>1475524292</v>
      </c>
    </row>
    <row r="44" spans="2:15" ht="7.5" customHeight="1">
      <c r="B44" s="80" t="s">
        <v>138</v>
      </c>
      <c r="C44" s="81">
        <v>66057454</v>
      </c>
      <c r="D44" s="81">
        <v>64088883</v>
      </c>
      <c r="E44" s="81">
        <v>58267868</v>
      </c>
      <c r="F44" s="81">
        <v>42997738</v>
      </c>
      <c r="G44" s="81">
        <v>55157873</v>
      </c>
      <c r="H44" s="81">
        <v>63200615</v>
      </c>
      <c r="I44" s="81">
        <v>67576840</v>
      </c>
      <c r="J44" s="81">
        <v>69904034</v>
      </c>
      <c r="K44" s="81">
        <v>65982663</v>
      </c>
      <c r="L44" s="81">
        <v>66777196</v>
      </c>
      <c r="M44" s="81">
        <v>59176175</v>
      </c>
      <c r="N44" s="81">
        <v>60938863</v>
      </c>
      <c r="O44" s="81">
        <v>740126202</v>
      </c>
    </row>
    <row r="45" spans="2:15" ht="7.5" customHeight="1">
      <c r="B45" s="74" t="s">
        <v>139</v>
      </c>
      <c r="C45" s="79">
        <v>375795904</v>
      </c>
      <c r="D45" s="79">
        <v>353881229</v>
      </c>
      <c r="E45" s="79">
        <v>298462366</v>
      </c>
      <c r="F45" s="79">
        <v>203001907</v>
      </c>
      <c r="G45" s="79">
        <v>254591660</v>
      </c>
      <c r="H45" s="79">
        <v>330865205</v>
      </c>
      <c r="I45" s="79">
        <v>361753664</v>
      </c>
      <c r="J45" s="79">
        <v>373462238</v>
      </c>
      <c r="K45" s="79">
        <v>353523943</v>
      </c>
      <c r="L45" s="79">
        <v>350198496</v>
      </c>
      <c r="M45" s="79">
        <v>324178161</v>
      </c>
      <c r="N45" s="79">
        <v>336775680</v>
      </c>
      <c r="O45" s="79">
        <v>3916490453</v>
      </c>
    </row>
    <row r="46" spans="2:15" ht="7.5" customHeight="1">
      <c r="B46" s="75" t="s">
        <v>140</v>
      </c>
      <c r="C46" s="79">
        <v>158254503</v>
      </c>
      <c r="D46" s="79">
        <v>127335971</v>
      </c>
      <c r="E46" s="79">
        <v>130087345</v>
      </c>
      <c r="F46" s="79">
        <v>91792183</v>
      </c>
      <c r="G46" s="79">
        <v>101704714</v>
      </c>
      <c r="H46" s="79">
        <v>159865052</v>
      </c>
      <c r="I46" s="79">
        <v>135092711</v>
      </c>
      <c r="J46" s="79">
        <v>132404137</v>
      </c>
      <c r="K46" s="79">
        <v>148211977</v>
      </c>
      <c r="L46" s="79">
        <v>138001505</v>
      </c>
      <c r="M46" s="79">
        <v>123612256</v>
      </c>
      <c r="N46" s="79">
        <v>121211717</v>
      </c>
      <c r="O46" s="79">
        <v>1567574071</v>
      </c>
    </row>
    <row r="47" spans="2:15" ht="7.5" customHeight="1">
      <c r="B47" s="80" t="s">
        <v>141</v>
      </c>
      <c r="C47" s="81">
        <v>580876233</v>
      </c>
      <c r="D47" s="81">
        <v>491322329</v>
      </c>
      <c r="E47" s="81">
        <v>575362780</v>
      </c>
      <c r="F47" s="81">
        <v>286833501</v>
      </c>
      <c r="G47" s="81">
        <v>445174356</v>
      </c>
      <c r="H47" s="81">
        <v>547057239</v>
      </c>
      <c r="I47" s="81">
        <v>506482306</v>
      </c>
      <c r="J47" s="81">
        <v>580438866</v>
      </c>
      <c r="K47" s="81">
        <v>611571576</v>
      </c>
      <c r="L47" s="81">
        <v>553609964</v>
      </c>
      <c r="M47" s="81">
        <v>492821547</v>
      </c>
      <c r="N47" s="81">
        <v>573403972</v>
      </c>
      <c r="O47" s="81">
        <v>6244954669</v>
      </c>
    </row>
    <row r="48" spans="2:15" ht="7.5" customHeight="1">
      <c r="B48" s="74" t="s">
        <v>142</v>
      </c>
      <c r="C48" s="79">
        <v>512187156</v>
      </c>
      <c r="D48" s="79">
        <v>473544812</v>
      </c>
      <c r="E48" s="79">
        <v>409683257</v>
      </c>
      <c r="F48" s="79">
        <v>296263063</v>
      </c>
      <c r="G48" s="79">
        <v>373390189</v>
      </c>
      <c r="H48" s="79">
        <v>692437517</v>
      </c>
      <c r="I48" s="79">
        <v>511381195</v>
      </c>
      <c r="J48" s="79">
        <v>528718097</v>
      </c>
      <c r="K48" s="79">
        <v>487230957</v>
      </c>
      <c r="L48" s="79">
        <v>504205655</v>
      </c>
      <c r="M48" s="79">
        <v>490570969</v>
      </c>
      <c r="N48" s="79">
        <v>479304430</v>
      </c>
      <c r="O48" s="79">
        <v>5758917297</v>
      </c>
    </row>
    <row r="49" spans="2:15" ht="7.5" customHeight="1">
      <c r="B49" s="75" t="s">
        <v>143</v>
      </c>
      <c r="C49" s="79">
        <v>61178577</v>
      </c>
      <c r="D49" s="79">
        <v>56722035</v>
      </c>
      <c r="E49" s="79">
        <v>57883422</v>
      </c>
      <c r="F49" s="79">
        <v>49506104</v>
      </c>
      <c r="G49" s="79">
        <v>51182600</v>
      </c>
      <c r="H49" s="79">
        <v>58775991</v>
      </c>
      <c r="I49" s="79">
        <v>63067200</v>
      </c>
      <c r="J49" s="79">
        <v>60364409</v>
      </c>
      <c r="K49" s="79">
        <v>62927849</v>
      </c>
      <c r="L49" s="79">
        <v>62528529</v>
      </c>
      <c r="M49" s="79">
        <v>45819381</v>
      </c>
      <c r="N49" s="79">
        <v>55382143</v>
      </c>
      <c r="O49" s="79">
        <v>685338240</v>
      </c>
    </row>
    <row r="50" spans="2:15" ht="7.5" customHeight="1">
      <c r="B50" s="80" t="s">
        <v>144</v>
      </c>
      <c r="C50" s="81">
        <v>533823328</v>
      </c>
      <c r="D50" s="81">
        <v>518575945</v>
      </c>
      <c r="E50" s="81">
        <v>501774410</v>
      </c>
      <c r="F50" s="81">
        <v>370192033</v>
      </c>
      <c r="G50" s="81">
        <v>457811922</v>
      </c>
      <c r="H50" s="81">
        <v>529678931</v>
      </c>
      <c r="I50" s="81">
        <v>540437394</v>
      </c>
      <c r="J50" s="81">
        <v>550746785</v>
      </c>
      <c r="K50" s="81">
        <v>540645545</v>
      </c>
      <c r="L50" s="81">
        <v>541748459</v>
      </c>
      <c r="M50" s="81">
        <v>501659634</v>
      </c>
      <c r="N50" s="81">
        <v>507383680</v>
      </c>
      <c r="O50" s="81">
        <v>6094478066</v>
      </c>
    </row>
    <row r="51" spans="2:15" ht="7.5" customHeight="1">
      <c r="B51" s="74" t="s">
        <v>145</v>
      </c>
      <c r="C51" s="79">
        <v>222984109</v>
      </c>
      <c r="D51" s="79">
        <v>222552216</v>
      </c>
      <c r="E51" s="79">
        <v>227093839</v>
      </c>
      <c r="F51" s="79">
        <v>177108880</v>
      </c>
      <c r="G51" s="79">
        <v>213482510</v>
      </c>
      <c r="H51" s="79">
        <v>240797048</v>
      </c>
      <c r="I51" s="79">
        <v>232451086</v>
      </c>
      <c r="J51" s="79">
        <v>243439225</v>
      </c>
      <c r="K51" s="79">
        <v>230911584</v>
      </c>
      <c r="L51" s="79">
        <v>235141504</v>
      </c>
      <c r="M51" s="79">
        <v>228720699</v>
      </c>
      <c r="N51" s="79">
        <v>232616890</v>
      </c>
      <c r="O51" s="79">
        <v>2707299590</v>
      </c>
    </row>
    <row r="52" spans="2:15" ht="7.5" customHeight="1">
      <c r="B52" s="75" t="s">
        <v>146</v>
      </c>
      <c r="C52" s="79">
        <v>162939717</v>
      </c>
      <c r="D52" s="79">
        <v>144180613</v>
      </c>
      <c r="E52" s="79">
        <v>194648245</v>
      </c>
      <c r="F52" s="79">
        <v>132355901</v>
      </c>
      <c r="G52" s="79">
        <v>149025831</v>
      </c>
      <c r="H52" s="79">
        <v>178117554</v>
      </c>
      <c r="I52" s="79">
        <v>187783460</v>
      </c>
      <c r="J52" s="79">
        <v>189875088</v>
      </c>
      <c r="K52" s="79">
        <v>174676500</v>
      </c>
      <c r="L52" s="79">
        <v>178927865</v>
      </c>
      <c r="M52" s="79">
        <v>167276118</v>
      </c>
      <c r="N52" s="79">
        <v>170519436</v>
      </c>
      <c r="O52" s="79">
        <v>2030326328</v>
      </c>
    </row>
    <row r="53" spans="2:15" ht="7.5" customHeight="1">
      <c r="B53" s="80" t="s">
        <v>147</v>
      </c>
      <c r="C53" s="81">
        <v>508992758</v>
      </c>
      <c r="D53" s="81">
        <v>482641529</v>
      </c>
      <c r="E53" s="81">
        <v>474452750</v>
      </c>
      <c r="F53" s="81">
        <v>328162597</v>
      </c>
      <c r="G53" s="81">
        <v>409956925</v>
      </c>
      <c r="H53" s="81">
        <v>515567041</v>
      </c>
      <c r="I53" s="81">
        <v>516738376</v>
      </c>
      <c r="J53" s="81">
        <v>513106525</v>
      </c>
      <c r="K53" s="81">
        <v>532141978</v>
      </c>
      <c r="L53" s="81">
        <v>513552999</v>
      </c>
      <c r="M53" s="81">
        <v>461881369</v>
      </c>
      <c r="N53" s="81">
        <v>499816879</v>
      </c>
      <c r="O53" s="81">
        <v>5757011726</v>
      </c>
    </row>
    <row r="54" spans="2:15" ht="7.5" customHeight="1">
      <c r="B54" s="74" t="s">
        <v>148</v>
      </c>
      <c r="C54" s="79">
        <v>34948869</v>
      </c>
      <c r="D54" s="79">
        <v>34829284</v>
      </c>
      <c r="E54" s="79">
        <v>32426628</v>
      </c>
      <c r="F54" s="79">
        <v>22454379</v>
      </c>
      <c r="G54" s="79">
        <v>27755217</v>
      </c>
      <c r="H54" s="79">
        <v>32866753</v>
      </c>
      <c r="I54" s="79">
        <v>38819735</v>
      </c>
      <c r="J54" s="79">
        <v>37188045</v>
      </c>
      <c r="K54" s="79">
        <v>35310808</v>
      </c>
      <c r="L54" s="79">
        <v>33518462</v>
      </c>
      <c r="M54" s="79">
        <v>31281573</v>
      </c>
      <c r="N54" s="79">
        <v>30406874</v>
      </c>
      <c r="O54" s="79">
        <v>391806627</v>
      </c>
    </row>
    <row r="55" spans="2:15" ht="7.5" customHeight="1">
      <c r="B55" s="75" t="s">
        <v>149</v>
      </c>
      <c r="C55" s="79">
        <v>297846565</v>
      </c>
      <c r="D55" s="79">
        <v>283805504</v>
      </c>
      <c r="E55" s="79">
        <v>257883629</v>
      </c>
      <c r="F55" s="79">
        <v>196852472</v>
      </c>
      <c r="G55" s="79">
        <v>334200310</v>
      </c>
      <c r="H55" s="79">
        <v>279570018</v>
      </c>
      <c r="I55" s="79">
        <v>325714234</v>
      </c>
      <c r="J55" s="79">
        <v>303947873</v>
      </c>
      <c r="K55" s="79">
        <v>295515836</v>
      </c>
      <c r="L55" s="79">
        <v>244669296</v>
      </c>
      <c r="M55" s="79">
        <v>348306601</v>
      </c>
      <c r="N55" s="79">
        <v>263053972</v>
      </c>
      <c r="O55" s="79">
        <v>3431366310</v>
      </c>
    </row>
    <row r="56" spans="2:15" ht="7.5" customHeight="1">
      <c r="B56" s="80" t="s">
        <v>150</v>
      </c>
      <c r="C56" s="81">
        <v>55990546</v>
      </c>
      <c r="D56" s="81">
        <v>54726506</v>
      </c>
      <c r="E56" s="81">
        <v>51249542</v>
      </c>
      <c r="F56" s="81">
        <v>52613692</v>
      </c>
      <c r="G56" s="81">
        <v>46649826</v>
      </c>
      <c r="H56" s="81">
        <v>54724444</v>
      </c>
      <c r="I56" s="81">
        <v>65381564</v>
      </c>
      <c r="J56" s="81">
        <v>71364924</v>
      </c>
      <c r="K56" s="81">
        <v>69001866</v>
      </c>
      <c r="L56" s="81">
        <v>66959631</v>
      </c>
      <c r="M56" s="81">
        <v>66264925</v>
      </c>
      <c r="N56" s="81">
        <v>56798629</v>
      </c>
      <c r="O56" s="81">
        <v>711726095</v>
      </c>
    </row>
    <row r="57" spans="2:15" ht="7.5" customHeight="1">
      <c r="B57" s="74" t="s">
        <v>151</v>
      </c>
      <c r="C57" s="79">
        <v>354274392</v>
      </c>
      <c r="D57" s="79">
        <v>332825223</v>
      </c>
      <c r="E57" s="79">
        <v>366890355</v>
      </c>
      <c r="F57" s="79">
        <v>258996990</v>
      </c>
      <c r="G57" s="79">
        <v>341813301</v>
      </c>
      <c r="H57" s="79">
        <v>378268748</v>
      </c>
      <c r="I57" s="79">
        <v>372210062</v>
      </c>
      <c r="J57" s="79">
        <v>377432281</v>
      </c>
      <c r="K57" s="79">
        <v>387412927</v>
      </c>
      <c r="L57" s="79">
        <v>370001791</v>
      </c>
      <c r="M57" s="79">
        <v>350666287</v>
      </c>
      <c r="N57" s="79">
        <v>371721393</v>
      </c>
      <c r="O57" s="79">
        <v>4262513750</v>
      </c>
    </row>
    <row r="58" spans="2:15" ht="7.5" customHeight="1">
      <c r="B58" s="75" t="s">
        <v>152</v>
      </c>
      <c r="C58" s="79">
        <v>1666325020</v>
      </c>
      <c r="D58" s="79">
        <v>1629760333</v>
      </c>
      <c r="E58" s="79">
        <v>1581326382</v>
      </c>
      <c r="F58" s="79">
        <v>1184694323</v>
      </c>
      <c r="G58" s="79">
        <v>1411475666</v>
      </c>
      <c r="H58" s="79">
        <v>1518423641</v>
      </c>
      <c r="I58" s="79">
        <v>1280643942</v>
      </c>
      <c r="J58" s="79">
        <v>1605765181</v>
      </c>
      <c r="K58" s="79">
        <v>1586522373</v>
      </c>
      <c r="L58" s="79">
        <v>1653448732</v>
      </c>
      <c r="M58" s="79">
        <v>1658500644</v>
      </c>
      <c r="N58" s="79">
        <v>1616619966</v>
      </c>
      <c r="O58" s="79">
        <v>18393506203</v>
      </c>
    </row>
    <row r="59" spans="2:15" ht="7.5" customHeight="1">
      <c r="B59" s="80" t="s">
        <v>153</v>
      </c>
      <c r="C59" s="81">
        <v>141282913</v>
      </c>
      <c r="D59" s="81">
        <v>143111650</v>
      </c>
      <c r="E59" s="81">
        <v>136755435</v>
      </c>
      <c r="F59" s="81">
        <v>106912187</v>
      </c>
      <c r="G59" s="81">
        <v>132536367</v>
      </c>
      <c r="H59" s="81">
        <v>152349380</v>
      </c>
      <c r="I59" s="81">
        <v>155923565</v>
      </c>
      <c r="J59" s="81">
        <v>155905837</v>
      </c>
      <c r="K59" s="81">
        <v>154975793</v>
      </c>
      <c r="L59" s="81">
        <v>155873612</v>
      </c>
      <c r="M59" s="81">
        <v>136441855</v>
      </c>
      <c r="N59" s="81">
        <v>147772645</v>
      </c>
      <c r="O59" s="81">
        <v>1719841239</v>
      </c>
    </row>
    <row r="60" spans="2:15" ht="7.5" customHeight="1">
      <c r="B60" s="74" t="s">
        <v>154</v>
      </c>
      <c r="C60" s="79">
        <v>33676916</v>
      </c>
      <c r="D60" s="79">
        <v>28766429</v>
      </c>
      <c r="E60" s="79">
        <v>24509671</v>
      </c>
      <c r="F60" s="79">
        <v>17473236</v>
      </c>
      <c r="G60" s="79">
        <v>22618180</v>
      </c>
      <c r="H60" s="79">
        <v>26621527</v>
      </c>
      <c r="I60" s="79">
        <v>30065299</v>
      </c>
      <c r="J60" s="79">
        <v>29829047</v>
      </c>
      <c r="K60" s="79">
        <v>28818642</v>
      </c>
      <c r="L60" s="79">
        <v>29903352</v>
      </c>
      <c r="M60" s="79">
        <v>25210119</v>
      </c>
      <c r="N60" s="79">
        <v>26347781</v>
      </c>
      <c r="O60" s="79">
        <v>323840199</v>
      </c>
    </row>
    <row r="61" spans="2:15" ht="7.5" customHeight="1">
      <c r="B61" s="75" t="s">
        <v>155</v>
      </c>
      <c r="C61" s="79">
        <v>374025043</v>
      </c>
      <c r="D61" s="79">
        <v>347574885</v>
      </c>
      <c r="E61" s="79">
        <v>417668147</v>
      </c>
      <c r="F61" s="79">
        <v>513636556</v>
      </c>
      <c r="G61" s="79">
        <v>251681915</v>
      </c>
      <c r="H61" s="79">
        <v>508934685</v>
      </c>
      <c r="I61" s="79">
        <v>456311400</v>
      </c>
      <c r="J61" s="79">
        <v>390847040</v>
      </c>
      <c r="K61" s="79">
        <v>466563901</v>
      </c>
      <c r="L61" s="79">
        <v>310653522</v>
      </c>
      <c r="M61" s="79">
        <v>473147557</v>
      </c>
      <c r="N61" s="79">
        <v>351289885</v>
      </c>
      <c r="O61" s="79">
        <v>4862334536</v>
      </c>
    </row>
    <row r="62" spans="2:15" ht="7.5" customHeight="1">
      <c r="B62" s="80" t="s">
        <v>156</v>
      </c>
      <c r="C62" s="81">
        <v>279597036</v>
      </c>
      <c r="D62" s="81">
        <v>270227674</v>
      </c>
      <c r="E62" s="81">
        <v>241333146</v>
      </c>
      <c r="F62" s="81">
        <v>178514904</v>
      </c>
      <c r="G62" s="81">
        <v>253882504</v>
      </c>
      <c r="H62" s="81">
        <v>256065499</v>
      </c>
      <c r="I62" s="81">
        <v>288233220</v>
      </c>
      <c r="J62" s="81">
        <v>283460314</v>
      </c>
      <c r="K62" s="81">
        <v>265169078</v>
      </c>
      <c r="L62" s="81">
        <v>276436145</v>
      </c>
      <c r="M62" s="81">
        <v>235762681</v>
      </c>
      <c r="N62" s="81">
        <v>252137040</v>
      </c>
      <c r="O62" s="81">
        <v>3080819241</v>
      </c>
    </row>
    <row r="63" spans="2:15" ht="7.5" customHeight="1">
      <c r="B63" s="74" t="s">
        <v>157</v>
      </c>
      <c r="C63" s="79">
        <v>99616168</v>
      </c>
      <c r="D63" s="79">
        <v>78951648</v>
      </c>
      <c r="E63" s="79">
        <v>93811595</v>
      </c>
      <c r="F63" s="79">
        <v>63943465</v>
      </c>
      <c r="G63" s="79">
        <v>92304910</v>
      </c>
      <c r="H63" s="79">
        <v>104029046</v>
      </c>
      <c r="I63" s="79">
        <v>118235069</v>
      </c>
      <c r="J63" s="79">
        <v>98608050</v>
      </c>
      <c r="K63" s="79">
        <v>85480895</v>
      </c>
      <c r="L63" s="79">
        <v>117628650</v>
      </c>
      <c r="M63" s="79">
        <v>89567830</v>
      </c>
      <c r="N63" s="79">
        <v>77794301</v>
      </c>
      <c r="O63" s="79">
        <v>1119971627</v>
      </c>
    </row>
    <row r="64" spans="2:15" ht="7.5" customHeight="1">
      <c r="B64" s="75" t="s">
        <v>158</v>
      </c>
      <c r="C64" s="79">
        <v>261503059</v>
      </c>
      <c r="D64" s="79">
        <v>298537318</v>
      </c>
      <c r="E64" s="79">
        <v>250759982</v>
      </c>
      <c r="F64" s="79">
        <v>173114287</v>
      </c>
      <c r="G64" s="79">
        <v>292776534</v>
      </c>
      <c r="H64" s="79">
        <v>298029960</v>
      </c>
      <c r="I64" s="79">
        <v>280427945</v>
      </c>
      <c r="J64" s="79">
        <v>300687632</v>
      </c>
      <c r="K64" s="79">
        <v>228678787</v>
      </c>
      <c r="L64" s="79">
        <v>333984500</v>
      </c>
      <c r="M64" s="79">
        <v>274981110</v>
      </c>
      <c r="N64" s="79">
        <v>277067660</v>
      </c>
      <c r="O64" s="79">
        <v>3270548774</v>
      </c>
    </row>
    <row r="65" spans="2:15" ht="7.5" customHeight="1" thickBot="1">
      <c r="B65" s="80" t="s">
        <v>159</v>
      </c>
      <c r="C65" s="79">
        <v>55351818</v>
      </c>
      <c r="D65" s="79">
        <v>50434215</v>
      </c>
      <c r="E65" s="79">
        <v>55985430</v>
      </c>
      <c r="F65" s="79">
        <v>47762794</v>
      </c>
      <c r="G65" s="79">
        <v>49653332</v>
      </c>
      <c r="H65" s="79">
        <v>52697433</v>
      </c>
      <c r="I65" s="79">
        <v>57126490</v>
      </c>
      <c r="J65" s="79">
        <v>69850552</v>
      </c>
      <c r="K65" s="79">
        <v>64654831</v>
      </c>
      <c r="L65" s="79">
        <v>67542415</v>
      </c>
      <c r="M65" s="79">
        <v>76666789</v>
      </c>
      <c r="N65" s="79">
        <v>47455873</v>
      </c>
      <c r="O65" s="79">
        <v>695181972</v>
      </c>
    </row>
    <row r="66" spans="2:15" ht="7.5" customHeight="1" thickTop="1">
      <c r="B66" s="76" t="s">
        <v>223</v>
      </c>
      <c r="C66" s="83">
        <v>15001130462</v>
      </c>
      <c r="D66" s="83">
        <v>14419403956</v>
      </c>
      <c r="E66" s="83">
        <v>13954852369</v>
      </c>
      <c r="F66" s="83">
        <v>10926819902</v>
      </c>
      <c r="G66" s="83">
        <v>12271088810</v>
      </c>
      <c r="H66" s="83">
        <v>14626049188</v>
      </c>
      <c r="I66" s="83">
        <v>14665539265</v>
      </c>
      <c r="J66" s="83">
        <v>15271276505</v>
      </c>
      <c r="K66" s="83">
        <v>14951170227</v>
      </c>
      <c r="L66" s="83">
        <v>14900123245</v>
      </c>
      <c r="M66" s="83">
        <v>14374204125</v>
      </c>
      <c r="N66" s="83">
        <v>14447099551</v>
      </c>
      <c r="O66" s="83">
        <v>169808757605</v>
      </c>
    </row>
    <row r="67" spans="2:15" ht="7.5" customHeight="1" thickBot="1">
      <c r="B67" s="77" t="s">
        <v>161</v>
      </c>
      <c r="C67" s="82">
        <v>111459849</v>
      </c>
      <c r="D67" s="82">
        <v>101460634</v>
      </c>
      <c r="E67" s="82">
        <v>113876205</v>
      </c>
      <c r="F67" s="82">
        <v>60064606</v>
      </c>
      <c r="G67" s="82">
        <v>95783301</v>
      </c>
      <c r="H67" s="82">
        <v>104378907</v>
      </c>
      <c r="I67" s="82">
        <v>113114990</v>
      </c>
      <c r="J67" s="82">
        <v>104304112</v>
      </c>
      <c r="K67" s="82">
        <v>109306730</v>
      </c>
      <c r="L67" s="82">
        <v>83789682</v>
      </c>
      <c r="M67" s="82">
        <v>101703900</v>
      </c>
      <c r="N67" s="82">
        <v>103314979</v>
      </c>
      <c r="O67" s="82">
        <v>1202557895</v>
      </c>
    </row>
    <row r="68" spans="2:15" ht="7.5" customHeight="1" thickTop="1">
      <c r="B68" s="78" t="s">
        <v>224</v>
      </c>
      <c r="C68" s="81">
        <v>15112590311</v>
      </c>
      <c r="D68" s="81">
        <v>14520864590</v>
      </c>
      <c r="E68" s="81">
        <v>14068728574</v>
      </c>
      <c r="F68" s="81">
        <v>10986884508</v>
      </c>
      <c r="G68" s="81">
        <v>12366872111</v>
      </c>
      <c r="H68" s="81">
        <v>14730428095</v>
      </c>
      <c r="I68" s="81">
        <v>14778654255</v>
      </c>
      <c r="J68" s="81">
        <v>15375580617</v>
      </c>
      <c r="K68" s="81">
        <v>15060476957</v>
      </c>
      <c r="L68" s="81">
        <v>14983912927</v>
      </c>
      <c r="M68" s="81">
        <v>14475908025</v>
      </c>
      <c r="N68" s="81">
        <v>14550414530</v>
      </c>
      <c r="O68" s="81">
        <v>171011315500</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Mudunuri, Gowthami CTR (FHWA)</cp:lastModifiedBy>
  <cp:lastPrinted>2013-02-04T15:53:54Z</cp:lastPrinted>
  <dcterms:created xsi:type="dcterms:W3CDTF">2012-10-23T18:32:24Z</dcterms:created>
  <dcterms:modified xsi:type="dcterms:W3CDTF">2021-11-10T16:15:10Z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