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60" windowHeight="6900" tabRatio="667" activeTab="6"/>
  </bookViews>
  <sheets>
    <sheet name="Cover Sheet" sheetId="1" r:id="rId1"/>
    <sheet name="Notice" sheetId="2" r:id="rId2"/>
    <sheet name="Trends" sheetId="3" r:id="rId3"/>
    <sheet name="MF33G_Jan_Mar" sheetId="4" r:id="rId4"/>
    <sheet name="MF33G_Apr_Jun" sheetId="5" r:id="rId5"/>
    <sheet name="MF33G_Jul_Sep" sheetId="6" r:id="rId6"/>
    <sheet name="MF33G_Oct_Dec" sheetId="7"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s>
  <definedNames>
    <definedName name="Cover_Data">'Cover Sheet'!$A$2:$L$3</definedName>
    <definedName name="MF121T_Data">'MF121TP1'!$B$13:$J$69</definedName>
    <definedName name="MF121T_Dates">'MF121TP1'!$B$2:$D$3</definedName>
    <definedName name="MF121T_FN_1">'MF121TP2'!$B$10:$E$65</definedName>
    <definedName name="MF121T_FN_2">'MF121TP2'!$B$58:$E$93</definedName>
    <definedName name="MF121T_FN_3">'MF121TP2'!$B$102:$E$137</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#REF!</definedName>
    <definedName name="MF33G_Q2Dates">#REF!</definedName>
    <definedName name="MF33G_Q3">#REF!</definedName>
    <definedName name="MF33G_Q3Dates">#REF!</definedName>
    <definedName name="MF33G_Q4">#REF!</definedName>
    <definedName name="MF33G_Q4Dates">#REF!</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'MF121TP1'!$A$1:$K$70</definedName>
    <definedName name="_xlnm.Print_Area" localSheetId="12">'MF121TP2'!$A$1:$F$138</definedName>
    <definedName name="_xlnm.Print_Area" localSheetId="13">'MF121TP3'!$A$1:$N$95</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<sst xmlns="http://schemas.openxmlformats.org/spreadsheetml/2006/main" count="1944" uniqueCount="557">
  <si>
    <t>Line</t>
  </si>
  <si>
    <t>USPct</t>
  </si>
  <si>
    <t>NEPct</t>
  </si>
  <si>
    <t>NCPct</t>
  </si>
  <si>
    <t>SAPct</t>
  </si>
  <si>
    <t>SGPct</t>
  </si>
  <si>
    <t>WPct</t>
  </si>
  <si>
    <t>CurrMon</t>
  </si>
  <si>
    <t>CurrYear</t>
  </si>
  <si>
    <t>PrevYear</t>
  </si>
  <si>
    <t>MonSpan</t>
  </si>
  <si>
    <t>PubNum</t>
  </si>
  <si>
    <t>0</t>
  </si>
  <si>
    <t>-1.2</t>
  </si>
  <si>
    <t>5.6</t>
  </si>
  <si>
    <t>1.9</t>
  </si>
  <si>
    <t>0.9</t>
  </si>
  <si>
    <t>2.5</t>
  </si>
  <si>
    <t>January</t>
  </si>
  <si>
    <t>2018</t>
  </si>
  <si>
    <t>2017</t>
  </si>
  <si>
    <t>-18-013</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</si>
  <si>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</si>
  <si>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</si>
  <si>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</si>
  <si>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</si>
  <si>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</si>
  <si>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</si>
  <si>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</si>
  <si>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</si>
  <si>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</si>
  <si>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</si>
  <si>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</si>
  <si>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</si>
  <si>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</si>
  <si>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</si>
  <si>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</si>
  <si>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</si>
  <si>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</si>
  <si>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</si>
  <si>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</si>
  <si>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</si>
  <si>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</si>
  <si>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</si>
  <si>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Bryant L. Gross</t>
  </si>
  <si>
    <t>Federal Highway Administration</t>
  </si>
  <si>
    <t>Office of Highway Policy Information (OHPI)</t>
  </si>
  <si>
    <t>1200 New Jersey Avenue SE</t>
  </si>
  <si>
    <t>Washington, DC 20590</t>
  </si>
  <si>
    <t>Telephone: 202 366-5026</t>
  </si>
  <si>
    <t>Facsimile: 202 366-7742</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</si>
  <si>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</si>
  <si>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</si>
  <si>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</si>
  <si>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</si>
  <si>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</si>
  <si>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</si>
  <si>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</si>
  <si>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</si>
  <si>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</si>
  <si>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</si>
  <si>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</si>
  <si>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</si>
  <si>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</si>
  <si>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</si>
  <si>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48</t>
  </si>
  <si>
    <t>2.2</t>
  </si>
  <si>
    <t>8.01</t>
  </si>
  <si>
    <t>57.6</t>
  </si>
  <si>
    <t>8</t>
  </si>
  <si>
    <t>74.1</t>
  </si>
  <si>
    <t>26.5</t>
  </si>
  <si>
    <t>06/13/2018</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</si>
  <si>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</si>
  <si>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</si>
  <si>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</si>
  <si>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</si>
  <si>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</si>
  <si>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</si>
  <si>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</si>
  <si>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</si>
  <si>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</si>
  <si>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</si>
  <si>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</si>
  <si>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Comparison of Gross Volume of Gasoline/Gasohol</t>
  </si>
  <si>
    <t>Reported by States (1)</t>
  </si>
  <si>
    <t>TABLE MF-33G</t>
  </si>
  <si>
    <t xml:space="preserve">   (GALLONS)</t>
  </si>
  <si>
    <t xml:space="preserve">Calendar </t>
  </si>
  <si>
    <t>February</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</si>
  <si>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</si>
  <si>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</si>
  <si>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</si>
  <si>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</si>
  <si>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</si>
  <si>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</si>
  <si>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</si>
  <si>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</si>
  <si>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</si>
  <si>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</si>
  <si>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</si>
  <si>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</si>
  <si>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</si>
  <si>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</si>
  <si>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</si>
  <si>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</si>
  <si>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</si>
  <si>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</si>
  <si>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</si>
  <si>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</si>
  <si>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</si>
  <si>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</si>
  <si>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</si>
  <si>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</si>
  <si>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</si>
  <si>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</si>
  <si>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</si>
  <si>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</si>
  <si>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</si>
  <si>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</si>
  <si>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</si>
  <si>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</si>
  <si>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</si>
  <si>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</si>
  <si>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</si>
  <si>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</si>
  <si>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</si>
  <si>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</si>
  <si>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</si>
  <si>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</si>
  <si>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</si>
  <si>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</si>
  <si>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</si>
  <si>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</si>
  <si>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</si>
  <si>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</si>
  <si>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</si>
  <si>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</si>
  <si>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</si>
  <si>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</si>
  <si>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</si>
  <si>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</si>
  <si>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</si>
  <si>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</si>
  <si>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</si>
  <si>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</si>
  <si>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</si>
  <si>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</si>
  <si>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</si>
  <si>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</si>
  <si>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</si>
  <si>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</si>
  <si>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</si>
  <si>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</si>
  <si>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</si>
  <si>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</si>
  <si>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</si>
  <si>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</si>
  <si>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</si>
  <si>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</si>
  <si>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</si>
  <si>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</si>
  <si>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</si>
  <si>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</si>
  <si>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3</t>
  </si>
  <si>
    <t>April</t>
  </si>
  <si>
    <t>May</t>
  </si>
  <si>
    <t>June</t>
  </si>
  <si>
    <t>AprVol</t>
  </si>
  <si>
    <t>JunVol</t>
  </si>
  <si>
    <t>4</t>
  </si>
  <si>
    <t>July</t>
  </si>
  <si>
    <t>August</t>
  </si>
  <si>
    <t>September</t>
  </si>
  <si>
    <t>JulVol</t>
  </si>
  <si>
    <t>AugVol</t>
  </si>
  <si>
    <t>SepVol</t>
  </si>
  <si>
    <t>5</t>
  </si>
  <si>
    <t>October</t>
  </si>
  <si>
    <t>November</t>
  </si>
  <si>
    <t>December</t>
  </si>
  <si>
    <t>OctVol</t>
  </si>
  <si>
    <t>NovVol</t>
  </si>
  <si>
    <t>DecVol</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</si>
  <si>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</si>
  <si>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</si>
  <si>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</si>
  <si>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</si>
  <si>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</si>
  <si>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</si>
  <si>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</si>
  <si>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</si>
  <si>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</si>
  <si>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</si>
  <si>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</si>
  <si>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</si>
  <si>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</si>
  <si>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</si>
  <si>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</si>
  <si>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</si>
  <si>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</si>
  <si>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</si>
  <si>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</si>
  <si>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</si>
  <si>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</si>
  <si>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</si>
  <si>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</si>
  <si>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</si>
  <si>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</si>
  <si>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</si>
  <si>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</si>
  <si>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</si>
  <si>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</si>
  <si>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</si>
  <si>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</si>
  <si>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47</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</si>
  <si>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</si>
  <si>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</si>
  <si>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</si>
  <si>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</si>
  <si>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</si>
  <si>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</si>
  <si>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</si>
  <si>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51</t>
  </si>
  <si>
    <t>50</t>
  </si>
  <si>
    <t>49</t>
  </si>
  <si>
    <t>January 2/</t>
  </si>
  <si>
    <t>February 2/</t>
  </si>
  <si>
    <t>March 2/</t>
  </si>
  <si>
    <t>April 2/</t>
  </si>
  <si>
    <t>May 2/</t>
  </si>
  <si>
    <t>June 2/</t>
  </si>
  <si>
    <t>July 2/</t>
  </si>
  <si>
    <t>August 2/</t>
  </si>
  <si>
    <t>September 2/</t>
  </si>
  <si>
    <t>October 2/</t>
  </si>
  <si>
    <t>November 2/</t>
  </si>
  <si>
    <t>December 2/</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</si>
  <si>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</si>
  <si>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</si>
  <si>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</si>
  <si>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</si>
  <si>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</si>
  <si>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</si>
  <si>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</si>
  <si>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</si>
  <si>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</si>
  <si>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</si>
  <si>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</si>
  <si>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</si>
  <si>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</si>
  <si>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</si>
  <si>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</si>
  <si>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</si>
  <si>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</si>
  <si>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10/03/95</t>
  </si>
  <si>
    <t>-</t>
  </si>
  <si>
    <t>09/01/09</t>
  </si>
  <si>
    <t>07/01/00</t>
  </si>
  <si>
    <t>07/01/01</t>
  </si>
  <si>
    <t>04/01/91</t>
  </si>
  <si>
    <t>11/01/17</t>
  </si>
  <si>
    <t>10/01/66</t>
  </si>
  <si>
    <t>01/01/91</t>
  </si>
  <si>
    <t>01/01/92</t>
  </si>
  <si>
    <t>01/01/17</t>
  </si>
  <si>
    <t>07/01/04</t>
  </si>
  <si>
    <t>07/01/16</t>
  </si>
  <si>
    <t>07/01/05</t>
  </si>
  <si>
    <t>01/01/95</t>
  </si>
  <si>
    <t>10/01/09</t>
  </si>
  <si>
    <t>01/01/18</t>
  </si>
  <si>
    <t>01/01/65</t>
  </si>
  <si>
    <t>01/01/16</t>
  </si>
  <si>
    <t>07/01/91</t>
  </si>
  <si>
    <t>07/01/15</t>
  </si>
  <si>
    <t>01/01/90</t>
  </si>
  <si>
    <t>07/01/17</t>
  </si>
  <si>
    <t>03/01/15</t>
  </si>
  <si>
    <t>07/01/03</t>
  </si>
  <si>
    <t>07/01/11</t>
  </si>
  <si>
    <t>08/01/99</t>
  </si>
  <si>
    <t>07/30/13</t>
  </si>
  <si>
    <t>07/01/12</t>
  </si>
  <si>
    <t>08/01/00</t>
  </si>
  <si>
    <t>01/31/89</t>
  </si>
  <si>
    <t>04/01/96</t>
  </si>
  <si>
    <t>01/01/98</t>
  </si>
  <si>
    <t>10/02/92</t>
  </si>
  <si>
    <t>07/01/97</t>
  </si>
  <si>
    <t>07/01/14</t>
  </si>
  <si>
    <t>01/01/15</t>
  </si>
  <si>
    <t>11/01/16</t>
  </si>
  <si>
    <t>07/01/88</t>
  </si>
  <si>
    <t>07/01/95</t>
  </si>
  <si>
    <t>01/01/02</t>
  </si>
  <si>
    <t>05/27/87</t>
  </si>
  <si>
    <t>04/01/15</t>
  </si>
  <si>
    <t>04/01/99</t>
  </si>
  <si>
    <t>10/01/91</t>
  </si>
  <si>
    <t>09/01/97</t>
  </si>
  <si>
    <t>05/01/97</t>
  </si>
  <si>
    <t>07/01/13</t>
  </si>
  <si>
    <t>04/01/06</t>
  </si>
  <si>
    <t>07/01/75</t>
  </si>
  <si>
    <t>07/01/94</t>
  </si>
  <si>
    <t>Mean</t>
  </si>
  <si>
    <t>Weighted Avg</t>
  </si>
  <si>
    <t>Federal Tax</t>
  </si>
  <si>
    <t>10/01/97</t>
  </si>
  <si>
    <t>01/01/05</t>
  </si>
  <si>
    <t>9</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</si>
  <si>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</si>
  <si>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</si>
  <si>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</si>
  <si>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</si>
  <si>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</si>
  <si>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</si>
  <si>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</si>
  <si>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</si>
  <si>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</si>
  <si>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</si>
  <si>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27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</si>
  <si>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</si>
  <si>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</si>
  <si>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</si>
  <si>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</si>
  <si>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</si>
  <si>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</si>
  <si>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</si>
  <si>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</si>
  <si>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</si>
  <si>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</si>
  <si>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</si>
  <si>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</si>
  <si>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</si>
  <si>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</si>
  <si>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</si>
  <si>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county.  All counties levy the SCETS tax on gasoline, but only one</t>
  </si>
  <si>
    <t>14</t>
  </si>
  <si>
    <t>levies less than the maximum rate.  Natural gas-powered vehicles registered in the State will not pay any tax on alternative fuels from January</t>
  </si>
  <si>
    <t>15</t>
  </si>
  <si>
    <t>1, 2014 through January 1, 2019.</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</si>
  <si>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</si>
  <si>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</si>
  <si>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</si>
  <si>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</si>
  <si>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</si>
  <si>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</si>
  <si>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</si>
  <si>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</si>
  <si>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</si>
  <si>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</si>
  <si>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</si>
  <si>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</si>
  <si>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</si>
  <si>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</si>
  <si>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</si>
  <si>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</si>
  <si>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</si>
  <si>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</si>
  <si>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</si>
  <si>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</si>
  <si>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</si>
  <si>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</si>
  <si>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</si>
  <si>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</si>
  <si>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</si>
  <si>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</si>
  <si>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</si>
  <si>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</si>
  <si>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</si>
  <si>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</si>
  <si>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</si>
  <si>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</si>
  <si>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</si>
  <si>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</si>
  <si>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</si>
  <si>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</si>
  <si>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</si>
  <si>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</si>
  <si>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</si>
  <si>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</si>
  <si>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</si>
  <si>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</si>
  <si>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</si>
  <si>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</si>
  <si>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</si>
  <si>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</si>
  <si>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</si>
  <si>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</si>
  <si>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</si>
  <si>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39</t>
  </si>
  <si>
    <t>The gasoline, gasohol, and diesel rates include the Petroleum Products Loading Fee of $150 per 8,000 gallons (1.875 cents per gallon).  Owners</t>
  </si>
  <si>
    <t>40</t>
  </si>
  <si>
    <t>of LPG-powered vehicles up to 54,000 pounds gross vehicle weight may pay an annual fee in lieu of the volume tax.</t>
  </si>
  <si>
    <t>41</t>
  </si>
  <si>
    <t>Rates are variable, adjusted annually.  Rates include the Petroleum Business Tax of 17 cents per gallon.  The gasoline rate includes a 0.5 mill</t>
  </si>
  <si>
    <t>42</t>
  </si>
  <si>
    <t>(0.05 cents) per gallon Petroleum Testing Fee.</t>
  </si>
  <si>
    <t>43</t>
  </si>
  <si>
    <t>Rates are variable, adjusted semiannually.</t>
  </si>
  <si>
    <t>44</t>
  </si>
  <si>
    <t>A special excise tax of 2% is imposed on all sales of special fuel (diesel or LPG) that are exempted from the volume tax if the fuel is sold</t>
  </si>
  <si>
    <t>45</t>
  </si>
  <si>
    <t>for use in the State.  There is a producer credit of 40 cents per gallon of agriculturally derived alcohol produced in the State and used to</t>
  </si>
  <si>
    <t>46</t>
  </si>
  <si>
    <t>make gasohol.</t>
  </si>
  <si>
    <t>Rates shown include 1 cent per gallon tax dedicated to the Petroleum Underground Tank Release Environmental Cleanup Indemnity Fund.  When the</t>
  </si>
  <si>
    <t>Fund reaches specified balance, future tax revenues will be deposited in a highway fund.  The gasoline, gasohol, and LPG rates include 0.08</t>
  </si>
  <si>
    <t>cents for fuel inspection.  LPG users may pay an annual fee in lieu of the volume tax.</t>
  </si>
  <si>
    <t>The diesel and LPG rates shown are paid by users for vehicles not under the jurisdiction of Public Utility Commissioner.  Vehicles under the</t>
  </si>
  <si>
    <t>jurisdiction of the Public Utilities Commissioner and paying motor-carrier fees are exempt from payment of the motor-fuel tax.</t>
  </si>
  <si>
    <t>52</t>
  </si>
  <si>
    <t>The rates include the Oil Franchise Tax for Maintenance and Construction, a variable rate tax adjusted annually.  LPG rate is based on the</t>
  </si>
  <si>
    <t>53</t>
  </si>
  <si>
    <t>gasolie gallon equivalent.</t>
  </si>
  <si>
    <t>54</t>
  </si>
  <si>
    <t>Rates includes 1 cent per gallon tax for the Underground Storage Tank Financial Responsibility Fund.</t>
  </si>
  <si>
    <t>55</t>
  </si>
  <si>
    <t>As of 7/1/2009, South Dakota taxes gasoline at 22 cents and ethyl alcohol at 8 cents.</t>
  </si>
  <si>
    <t>56</t>
  </si>
  <si>
    <t>57</t>
  </si>
  <si>
    <t>LPG is tax exempt if user purchases annual exemption certificate.</t>
  </si>
  <si>
    <t>58</t>
  </si>
  <si>
    <t>Diesel vehicles 10,000 pounds and over pay 26 cents per gallon.  LPG vehicles are subject to a registration fee 1.75 times the usual fee.  The</t>
  </si>
  <si>
    <t>59</t>
  </si>
  <si>
    <t>gasoline, gasohol, and diesel rates include 1 cents per gallon for the Petroleum Cleanup Fund.</t>
  </si>
  <si>
    <t>60</t>
  </si>
  <si>
    <t>Vehicles weighing 26,000 pounds or more having 3 or more axles pay an additional 3.5 cents per gallon.</t>
  </si>
  <si>
    <t>61</t>
  </si>
  <si>
    <t>Owners of LPG vehicles pay an annual fee.</t>
  </si>
  <si>
    <t>62</t>
  </si>
  <si>
    <t>Rates are variable, adjusted annually.</t>
  </si>
  <si>
    <t>63</t>
  </si>
  <si>
    <t>64</t>
  </si>
  <si>
    <t>LPG is subject to sales tax.  The gasoline, gasohol, and diesel rates include 1 cent for the Underground Storage Tank Corrective Action Account.</t>
  </si>
  <si>
    <t>65</t>
  </si>
  <si>
    <t>66</t>
  </si>
  <si>
    <t>67</t>
  </si>
  <si>
    <t>68</t>
  </si>
  <si>
    <t>69</t>
  </si>
  <si>
    <t>70</t>
  </si>
  <si>
    <t>Tax Rates on Motor Fuel - Footnotes C</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</si>
  <si>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</si>
  <si>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</si>
  <si>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</si>
  <si>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</si>
  <si>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</si>
  <si>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</si>
  <si>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</si>
  <si>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</si>
  <si>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</si>
  <si>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</si>
  <si>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</si>
  <si>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</si>
  <si>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</si>
  <si>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</si>
  <si>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</si>
  <si>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</si>
  <si>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</si>
  <si>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</si>
  <si>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</si>
  <si>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</si>
  <si>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</si>
  <si>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</si>
  <si>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</si>
  <si>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</si>
  <si>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</si>
  <si>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</si>
  <si>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</si>
  <si>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</si>
  <si>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</si>
  <si>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</si>
  <si>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</si>
  <si>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</si>
  <si>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</si>
  <si>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</si>
  <si>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</si>
  <si>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</si>
  <si>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</si>
  <si>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</si>
  <si>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</si>
  <si>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</si>
  <si>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</si>
  <si>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</si>
  <si>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</si>
  <si>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</si>
  <si>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</si>
  <si>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</si>
  <si>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</si>
  <si>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</si>
  <si>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</si>
  <si>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</si>
  <si>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</si>
  <si>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</si>
  <si>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</si>
  <si>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</si>
  <si>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</si>
  <si>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</si>
  <si>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</si>
  <si>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</si>
  <si>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</si>
  <si>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</si>
  <si>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</si>
  <si>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</si>
  <si>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</si>
  <si>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</si>
  <si>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Tax Rates on Motor Fuel B</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</si>
  <si>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</si>
  <si>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</si>
  <si>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</si>
  <si>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</si>
  <si>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</si>
  <si>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</si>
  <si>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</si>
  <si>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</si>
  <si>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</si>
  <si>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</si>
  <si>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</si>
  <si>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</si>
  <si>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</si>
  <si>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</si>
  <si>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</si>
  <si>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</si>
  <si>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</si>
  <si>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</si>
  <si>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</si>
  <si>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</si>
  <si>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</si>
  <si>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</si>
  <si>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</si>
  <si>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</si>
  <si>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</si>
  <si>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</si>
  <si>
    <t>04/16/2018</t>
  </si>
  <si>
    <t>AprCuV</t>
  </si>
  <si>
    <t>AprCuP</t>
  </si>
  <si>
    <t>mayVol</t>
  </si>
  <si>
    <t>MayCuV</t>
  </si>
  <si>
    <t>MayCuP</t>
  </si>
  <si>
    <t>JunCuV</t>
  </si>
  <si>
    <t>JunCuP</t>
  </si>
  <si>
    <t>JulCuV</t>
  </si>
  <si>
    <t>JulCuP</t>
  </si>
  <si>
    <t>AugCuV</t>
  </si>
  <si>
    <t>AugCuP</t>
  </si>
  <si>
    <t>SepCuV</t>
  </si>
  <si>
    <t>SepCuP</t>
  </si>
  <si>
    <t>Volume</t>
  </si>
  <si>
    <t>Percent Change</t>
  </si>
  <si>
    <t>OctCuV</t>
  </si>
  <si>
    <t>OctCuP</t>
  </si>
  <si>
    <t>NovCuV</t>
  </si>
  <si>
    <t>NovCuP</t>
  </si>
  <si>
    <t>DecCuV</t>
  </si>
  <si>
    <t>DecCuP</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</si>
</sst>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71">
    <font>
      <sz val="10"/>
      <color theme="1"/>
      <name val="Arial"/>
      <family val="2"/>
    </font>
    <font>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26"/>
      <color indexed="8"/>
      <name val="Arial"/>
      <family val="2"/>
    </font>
    <font>
      <sz val="18"/>
      <color indexed="8"/>
      <name val="Arial"/>
      <family val="2"/>
    </font>
    <font>
      <b/>
      <sz val="16"/>
      <color indexed="8"/>
      <name val="Arial"/>
      <family val="2"/>
    </font>
    <font>
      <sz val="16"/>
      <color indexed="8"/>
      <name val="Arial"/>
      <family val="2"/>
    </font>
    <font>
      <sz val="12"/>
      <color indexed="8"/>
      <name val="Arial"/>
      <family val="2"/>
    </font>
    <font>
      <sz val="8"/>
      <color indexed="8"/>
      <name val="Arial"/>
      <family val="2"/>
    </font>
    <font>
      <sz val="24"/>
      <color indexed="8"/>
      <name val="Arial"/>
      <family val="2"/>
    </font>
    <font>
      <b/>
      <sz val="12"/>
      <color indexed="8"/>
      <name val="Arial"/>
      <family val="2"/>
    </font>
    <font>
      <sz val="7"/>
      <color indexed="8"/>
      <name val="Arial"/>
      <family val="2"/>
    </font>
    <font>
      <sz val="6"/>
      <color indexed="8"/>
      <name val="Arial"/>
      <family val="2"/>
    </font>
    <font>
      <sz val="11"/>
      <color indexed="9"/>
      <name val="Arial"/>
      <family val="2"/>
    </font>
    <font>
      <sz val="5"/>
      <color indexed="8"/>
      <name val="Arial"/>
      <family val="2"/>
    </font>
    <font>
      <sz val="14"/>
      <color indexed="8"/>
      <name val="Arial"/>
      <family val="2"/>
    </font>
    <font>
      <b/>
      <sz val="14"/>
      <color indexed="8"/>
      <name val="Arial"/>
      <family val="2"/>
    </font>
    <font>
      <sz val="6"/>
      <color indexed="9"/>
      <name val="Arial"/>
      <family val="2"/>
    </font>
    <font>
      <sz val="7"/>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26"/>
      <color theme="1"/>
      <name val="Arial"/>
      <family val="2"/>
    </font>
    <font>
      <sz val="18"/>
      <color theme="1"/>
      <name val="Arial"/>
      <family val="2"/>
    </font>
    <font>
      <b/>
      <sz val="16"/>
      <color theme="1"/>
      <name val="Arial"/>
      <family val="2"/>
    </font>
    <font>
      <sz val="16"/>
      <color theme="1"/>
      <name val="Arial"/>
      <family val="2"/>
    </font>
    <font>
      <sz val="12"/>
      <color theme="1"/>
      <name val="Arial"/>
      <family val="2"/>
    </font>
    <font>
      <sz val="8"/>
      <color theme="1"/>
      <name val="Arial"/>
      <family val="2"/>
    </font>
    <font>
      <sz val="24"/>
      <color theme="1"/>
      <name val="Arial"/>
      <family val="2"/>
    </font>
    <font>
      <b/>
      <sz val="12"/>
      <color theme="1"/>
      <name val="Arial"/>
      <family val="2"/>
    </font>
    <font>
      <sz val="7"/>
      <color theme="1"/>
      <name val="Arial"/>
      <family val="2"/>
    </font>
    <font>
      <sz val="6"/>
      <color theme="1"/>
      <name val="Arial"/>
      <family val="2"/>
    </font>
    <font>
      <sz val="11"/>
      <color theme="0"/>
      <name val="Arial"/>
      <family val="2"/>
    </font>
    <font>
      <sz val="5"/>
      <color theme="1"/>
      <name val="Arial"/>
      <family val="2"/>
    </font>
    <font>
      <sz val="14"/>
      <color theme="1"/>
      <name val="Arial"/>
      <family val="2"/>
    </font>
    <font>
      <b/>
      <sz val="14"/>
      <color theme="1"/>
      <name val="Arial"/>
      <family val="2"/>
    </font>
    <font>
      <sz val="6"/>
      <color theme="0"/>
      <name val="Arial"/>
      <family val="2"/>
    </font>
    <font>
      <sz val="7"/>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double"/>
      <bottom>
        <color indexed="63"/>
      </bottom>
    </border>
    <border>
      <left style="thin"/>
      <right style="thin"/>
      <top style="thin"/>
      <bottom style="double"/>
    </border>
    <border>
      <left style="thin"/>
      <right style="thin"/>
      <top>
        <color indexed="63"/>
      </top>
      <bottom style="double"/>
    </border>
    <border>
      <left style="thin"/>
      <right style="thin"/>
      <top style="double"/>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style="thin"/>
      <top>
        <color indexed="63"/>
      </top>
      <bottom style="thin">
        <color theme="0" tint="-0.3499799966812134"/>
      </bottom>
    </border>
    <border>
      <left>
        <color indexed="63"/>
      </left>
      <right style="thin"/>
      <top style="thin"/>
      <bottom>
        <color indexed="63"/>
      </bottom>
    </border>
    <border>
      <left style="thin"/>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94">
    <xf numFmtId="0" fontId="0" fillId="0" borderId="0" xfId="0" applyAlignment="1">
      <alignment/>
    </xf>
    <xf numFmtId="0" fontId="55" fillId="0" borderId="0" xfId="0" applyFont="1" applyAlignment="1">
      <alignment horizontal="centerContinuous"/>
    </xf>
    <xf numFmtId="0" fontId="0" fillId="0" borderId="0" xfId="0" applyAlignment="1">
      <alignment horizontal="centerContinuous"/>
    </xf>
    <xf numFmtId="0" fontId="56" fillId="0" borderId="0" xfId="0" applyFont="1" applyAlignment="1">
      <alignment horizontal="centerContinuous"/>
    </xf>
    <xf numFmtId="0" fontId="0" fillId="0" borderId="0" xfId="0" applyAlignment="1">
      <alignment horizontal="centerContinuous" wrapText="1"/>
    </xf>
    <xf numFmtId="0" fontId="57" fillId="0" borderId="0" xfId="0" applyFont="1" applyAlignment="1">
      <alignment horizontal="centerContinuous"/>
    </xf>
    <xf numFmtId="0" fontId="58" fillId="0" borderId="0" xfId="0" applyFont="1" applyAlignment="1">
      <alignment horizontal="centerContinuous"/>
    </xf>
    <xf numFmtId="0" fontId="59" fillId="0" borderId="0" xfId="0" applyFont="1" applyAlignment="1">
      <alignment horizontal="centerContinuous"/>
    </xf>
    <xf numFmtId="0" fontId="60" fillId="0" borderId="0" xfId="0" applyFont="1" applyAlignment="1">
      <alignment horizontal="centerContinuous" wrapText="1"/>
    </xf>
    <xf numFmtId="0" fontId="53"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10" fontId="0" fillId="0" borderId="0" xfId="0" applyNumberFormat="1" applyBorder="1" applyAlignment="1">
      <alignment vertical="center"/>
    </xf>
    <xf numFmtId="164" fontId="0" fillId="0" borderId="0" xfId="0" applyNumberFormat="1" applyAlignment="1">
      <alignment vertical="center"/>
    </xf>
    <xf numFmtId="164" fontId="53" fillId="0" borderId="0" xfId="0" applyNumberFormat="1" applyFont="1" applyBorder="1" applyAlignment="1">
      <alignment vertical="center"/>
    </xf>
    <xf numFmtId="0" fontId="53" fillId="0" borderId="0" xfId="0" applyFont="1" applyAlignment="1">
      <alignment horizontal="centerContinuous" vertical="center"/>
    </xf>
    <xf numFmtId="0" fontId="41" fillId="0" borderId="0" xfId="0" applyFont="1" applyAlignment="1">
      <alignment horizontal="centerContinuous" vertical="center"/>
    </xf>
    <xf numFmtId="0" fontId="0" fillId="0" borderId="0" xfId="0" applyAlignment="1">
      <alignment horizontal="centerContinuous" vertical="center"/>
    </xf>
    <xf numFmtId="164" fontId="0" fillId="0" borderId="0" xfId="0" applyNumberFormat="1" applyAlignment="1">
      <alignment horizontal="centerContinuous" vertical="center"/>
    </xf>
    <xf numFmtId="0" fontId="58" fillId="0" borderId="0" xfId="0" applyFont="1" applyAlignment="1">
      <alignment horizontal="centerContinuous" vertical="center"/>
    </xf>
    <xf numFmtId="0" fontId="38" fillId="0" borderId="0" xfId="0" applyFont="1" applyAlignment="1">
      <alignment/>
    </xf>
    <xf numFmtId="0" fontId="53" fillId="0" borderId="0" xfId="0" applyFont="1" applyAlignment="1" quotePrefix="1">
      <alignment/>
    </xf>
    <xf numFmtId="0" fontId="53" fillId="0" borderId="0" xfId="0" applyFont="1" applyAlignment="1">
      <alignment/>
    </xf>
    <xf numFmtId="0" fontId="0" fillId="0" borderId="0" xfId="0" applyAlignment="1" quotePrefix="1">
      <alignment/>
    </xf>
    <xf numFmtId="164" fontId="0" fillId="0" borderId="0" xfId="0" applyNumberFormat="1" applyBorder="1" applyAlignment="1">
      <alignment horizontal="centerContinuous" vertical="center"/>
    </xf>
    <xf numFmtId="0" fontId="61" fillId="0" borderId="0" xfId="0" applyFont="1" applyAlignment="1">
      <alignment horizontal="centerContinuous" vertical="center"/>
    </xf>
    <xf numFmtId="0" fontId="0" fillId="0" borderId="0" xfId="0" applyFont="1" applyAlignment="1">
      <alignment horizontal="centerContinuous" vertical="center"/>
    </xf>
    <xf numFmtId="164" fontId="53" fillId="0" borderId="0" xfId="0" applyNumberFormat="1" applyFont="1" applyAlignment="1">
      <alignment horizontal="centerContinuous" vertical="center"/>
    </xf>
    <xf numFmtId="164" fontId="0" fillId="0" borderId="0" xfId="0" applyNumberFormat="1" applyAlignment="1">
      <alignment/>
    </xf>
    <xf numFmtId="0" fontId="0" fillId="0" borderId="0" xfId="0" applyFont="1" applyAlignment="1">
      <alignment/>
    </xf>
    <xf numFmtId="0" fontId="0" fillId="0" borderId="0" xfId="0" applyFont="1" applyAlignment="1" quotePrefix="1">
      <alignment/>
    </xf>
    <xf numFmtId="0" fontId="62" fillId="0" borderId="0" xfId="0" applyFont="1" applyAlignment="1">
      <alignment/>
    </xf>
    <xf numFmtId="0" fontId="0" fillId="0" borderId="0" xfId="0" applyAlignment="1">
      <alignment horizontal="left" indent="5"/>
    </xf>
    <xf numFmtId="0" fontId="63" fillId="0" borderId="10" xfId="0" applyFont="1" applyBorder="1" applyAlignment="1">
      <alignment horizontal="center" vertical="center"/>
    </xf>
    <xf numFmtId="0" fontId="63" fillId="0" borderId="10" xfId="0" applyFont="1" applyBorder="1" applyAlignment="1">
      <alignment horizontal="centerContinuous" vertical="center"/>
    </xf>
    <xf numFmtId="0" fontId="63" fillId="0" borderId="11" xfId="0" applyFont="1" applyBorder="1" applyAlignment="1">
      <alignment horizontal="centerContinuous" vertical="center"/>
    </xf>
    <xf numFmtId="0" fontId="63" fillId="0" borderId="12" xfId="0" applyFont="1" applyBorder="1" applyAlignment="1">
      <alignment horizontal="center" vertical="center" wrapText="1"/>
    </xf>
    <xf numFmtId="0" fontId="64" fillId="0" borderId="0" xfId="0" applyFont="1" applyAlignment="1">
      <alignment/>
    </xf>
    <xf numFmtId="0" fontId="64" fillId="0" borderId="11" xfId="0" applyFont="1" applyBorder="1" applyAlignment="1">
      <alignment horizontal="center" vertical="center" wrapText="1"/>
    </xf>
    <xf numFmtId="0" fontId="64" fillId="0" borderId="10" xfId="0" applyFont="1" applyBorder="1" applyAlignment="1">
      <alignment horizontal="center" vertical="center" wrapText="1"/>
    </xf>
    <xf numFmtId="0" fontId="63" fillId="0" borderId="12" xfId="0" applyFont="1" applyBorder="1" applyAlignment="1">
      <alignment horizontal="center" vertical="center"/>
    </xf>
    <xf numFmtId="3" fontId="64" fillId="0" borderId="10" xfId="0" applyNumberFormat="1" applyFont="1" applyBorder="1" applyAlignment="1">
      <alignment/>
    </xf>
    <xf numFmtId="3" fontId="64" fillId="0" borderId="11" xfId="0" applyNumberFormat="1" applyFont="1" applyBorder="1" applyAlignment="1">
      <alignment wrapText="1"/>
    </xf>
    <xf numFmtId="3" fontId="64" fillId="0" borderId="11" xfId="0" applyNumberFormat="1" applyFont="1" applyBorder="1" applyAlignment="1">
      <alignment/>
    </xf>
    <xf numFmtId="0" fontId="2" fillId="0" borderId="11" xfId="0" applyFont="1" applyBorder="1" applyAlignment="1">
      <alignment/>
    </xf>
    <xf numFmtId="3" fontId="64" fillId="0" borderId="13" xfId="0" applyNumberFormat="1" applyFont="1" applyBorder="1" applyAlignment="1">
      <alignment/>
    </xf>
    <xf numFmtId="3" fontId="64" fillId="0" borderId="14" xfId="0" applyNumberFormat="1" applyFont="1" applyBorder="1" applyAlignment="1">
      <alignment/>
    </xf>
    <xf numFmtId="3" fontId="64" fillId="0" borderId="12" xfId="0" applyNumberFormat="1" applyFont="1" applyBorder="1" applyAlignment="1">
      <alignment/>
    </xf>
    <xf numFmtId="0" fontId="2" fillId="0" borderId="10" xfId="0" applyFont="1" applyBorder="1" applyAlignment="1" quotePrefix="1">
      <alignment/>
    </xf>
    <xf numFmtId="0" fontId="2" fillId="0" borderId="13" xfId="0" applyFont="1" applyFill="1" applyBorder="1" applyAlignment="1">
      <alignment/>
    </xf>
    <xf numFmtId="0" fontId="2" fillId="0" borderId="14" xfId="0" applyFont="1" applyFill="1" applyBorder="1" applyAlignment="1">
      <alignment/>
    </xf>
    <xf numFmtId="0" fontId="2" fillId="0" borderId="12" xfId="0" applyFont="1" applyFill="1" applyBorder="1" applyAlignment="1">
      <alignment/>
    </xf>
    <xf numFmtId="164" fontId="64" fillId="0" borderId="10" xfId="0" applyNumberFormat="1" applyFont="1" applyBorder="1" applyAlignment="1">
      <alignment/>
    </xf>
    <xf numFmtId="164" fontId="64" fillId="0" borderId="11" xfId="0" applyNumberFormat="1" applyFont="1" applyBorder="1" applyAlignment="1">
      <alignment wrapText="1"/>
    </xf>
    <xf numFmtId="164" fontId="64" fillId="0" borderId="11" xfId="0" applyNumberFormat="1" applyFont="1" applyBorder="1" applyAlignment="1">
      <alignment/>
    </xf>
    <xf numFmtId="164" fontId="64" fillId="0" borderId="13" xfId="0" applyNumberFormat="1" applyFont="1" applyBorder="1" applyAlignment="1">
      <alignment/>
    </xf>
    <xf numFmtId="164" fontId="64" fillId="0" borderId="14" xfId="0" applyNumberFormat="1" applyFont="1" applyBorder="1" applyAlignment="1">
      <alignment/>
    </xf>
    <xf numFmtId="164" fontId="64" fillId="0" borderId="12" xfId="0" applyNumberFormat="1" applyFont="1" applyBorder="1" applyAlignment="1">
      <alignment/>
    </xf>
    <xf numFmtId="0" fontId="64" fillId="0" borderId="0" xfId="0" applyFont="1" applyAlignment="1">
      <alignment horizontal="right"/>
    </xf>
    <xf numFmtId="0" fontId="55" fillId="0" borderId="0" xfId="0" applyFont="1" applyAlignment="1">
      <alignment horizontal="centerContinuous" vertical="center"/>
    </xf>
    <xf numFmtId="0" fontId="65" fillId="0" borderId="0" xfId="0" applyFont="1" applyAlignment="1">
      <alignment horizontal="centerContinuous" vertical="center"/>
    </xf>
    <xf numFmtId="0" fontId="66" fillId="0" borderId="0" xfId="0" applyFont="1" applyAlignment="1">
      <alignment/>
    </xf>
    <xf numFmtId="0" fontId="0" fillId="0" borderId="10" xfId="0" applyBorder="1" applyAlignment="1">
      <alignment/>
    </xf>
    <xf numFmtId="0" fontId="2" fillId="0" borderId="10" xfId="0" applyFont="1" applyBorder="1" applyAlignment="1">
      <alignment vertical="center"/>
    </xf>
    <xf numFmtId="0" fontId="2" fillId="0" borderId="11" xfId="0" applyFont="1" applyBorder="1" applyAlignment="1">
      <alignment vertical="center"/>
    </xf>
    <xf numFmtId="0" fontId="2" fillId="0" borderId="13" xfId="0" applyFont="1" applyFill="1" applyBorder="1" applyAlignment="1">
      <alignment vertical="center"/>
    </xf>
    <xf numFmtId="0" fontId="2" fillId="0" borderId="14" xfId="0" applyFont="1" applyFill="1" applyBorder="1" applyAlignment="1">
      <alignment vertical="center"/>
    </xf>
    <xf numFmtId="0" fontId="2" fillId="0" borderId="12" xfId="0" applyFont="1" applyFill="1" applyBorder="1" applyAlignment="1">
      <alignment vertical="center"/>
    </xf>
    <xf numFmtId="3" fontId="64" fillId="0" borderId="11" xfId="0" applyNumberFormat="1" applyFont="1" applyBorder="1" applyAlignment="1">
      <alignment vertical="center"/>
    </xf>
    <xf numFmtId="0" fontId="2" fillId="0" borderId="12" xfId="0" applyFont="1" applyBorder="1" applyAlignment="1">
      <alignment vertical="center"/>
    </xf>
    <xf numFmtId="3" fontId="64" fillId="0" borderId="12" xfId="0" applyNumberFormat="1" applyFont="1" applyBorder="1" applyAlignment="1">
      <alignment vertical="center"/>
    </xf>
    <xf numFmtId="3" fontId="64" fillId="0" borderId="15" xfId="0" applyNumberFormat="1" applyFont="1" applyBorder="1" applyAlignment="1">
      <alignment vertical="center"/>
    </xf>
    <xf numFmtId="3" fontId="64" fillId="0" borderId="16" xfId="0" applyNumberFormat="1" applyFont="1" applyBorder="1" applyAlignment="1">
      <alignment vertical="center"/>
    </xf>
    <xf numFmtId="0" fontId="64" fillId="0" borderId="0" xfId="0" applyFont="1" applyAlignment="1">
      <alignment horizontal="right" vertical="center"/>
    </xf>
    <xf numFmtId="0" fontId="64" fillId="0" borderId="0" xfId="0" applyFont="1" applyAlignment="1">
      <alignment vertical="center"/>
    </xf>
    <xf numFmtId="0" fontId="63" fillId="0" borderId="0" xfId="0" applyFont="1" applyAlignment="1">
      <alignment/>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63" fillId="0" borderId="0" xfId="0" applyFont="1" applyAlignment="1">
      <alignment horizontal="center" vertical="center" wrapText="1"/>
    </xf>
    <xf numFmtId="0" fontId="63" fillId="0" borderId="17" xfId="0" applyFont="1" applyBorder="1" applyAlignment="1">
      <alignment horizontal="centerContinuous" vertical="center" wrapText="1"/>
    </xf>
    <xf numFmtId="0" fontId="63" fillId="0" borderId="0" xfId="0" applyFont="1" applyAlignment="1">
      <alignment horizontal="right" vertical="center"/>
    </xf>
    <xf numFmtId="0" fontId="63" fillId="0" borderId="0" xfId="0" applyFont="1" applyAlignment="1">
      <alignment vertical="center"/>
    </xf>
    <xf numFmtId="0" fontId="63" fillId="0" borderId="17" xfId="0" applyFont="1" applyBorder="1" applyAlignment="1">
      <alignment horizontal="centerContinuous" vertical="center"/>
    </xf>
    <xf numFmtId="0" fontId="63" fillId="0" borderId="17" xfId="0" applyFont="1" applyBorder="1" applyAlignment="1">
      <alignment horizontal="right" vertical="center"/>
    </xf>
    <xf numFmtId="0" fontId="63" fillId="0" borderId="11" xfId="0" applyFont="1" applyBorder="1" applyAlignment="1">
      <alignment vertical="center"/>
    </xf>
    <xf numFmtId="0" fontId="63" fillId="0" borderId="18" xfId="0" applyFont="1" applyBorder="1" applyAlignment="1">
      <alignment vertical="center"/>
    </xf>
    <xf numFmtId="0" fontId="63" fillId="0" borderId="17" xfId="0" applyFont="1" applyBorder="1" applyAlignment="1">
      <alignment vertical="center"/>
    </xf>
    <xf numFmtId="0" fontId="63" fillId="0" borderId="19" xfId="0" applyFont="1" applyBorder="1" applyAlignment="1">
      <alignment vertical="center"/>
    </xf>
    <xf numFmtId="0" fontId="63" fillId="0" borderId="10" xfId="0" applyNumberFormat="1" applyFont="1" applyBorder="1" applyAlignment="1">
      <alignment horizontal="center" vertical="center"/>
    </xf>
    <xf numFmtId="0" fontId="63" fillId="0" borderId="11" xfId="0" applyNumberFormat="1" applyFont="1" applyBorder="1" applyAlignment="1">
      <alignment horizontal="center" vertical="center"/>
    </xf>
    <xf numFmtId="0" fontId="63" fillId="0" borderId="12" xfId="0" applyNumberFormat="1" applyFont="1" applyBorder="1" applyAlignment="1">
      <alignment horizontal="center" vertical="center"/>
    </xf>
    <xf numFmtId="164" fontId="63" fillId="0" borderId="10" xfId="0" applyNumberFormat="1" applyFont="1" applyBorder="1" applyAlignment="1">
      <alignment horizontal="center" vertical="center"/>
    </xf>
    <xf numFmtId="164" fontId="63" fillId="0" borderId="11" xfId="0" applyNumberFormat="1" applyFont="1" applyBorder="1" applyAlignment="1">
      <alignment horizontal="center" vertical="center"/>
    </xf>
    <xf numFmtId="164" fontId="63" fillId="0" borderId="12" xfId="0" applyNumberFormat="1" applyFont="1" applyBorder="1" applyAlignment="1">
      <alignment horizontal="center" vertical="center"/>
    </xf>
    <xf numFmtId="0" fontId="63" fillId="0" borderId="20" xfId="0" applyFont="1" applyBorder="1" applyAlignment="1">
      <alignment horizontal="center" vertical="center"/>
    </xf>
    <xf numFmtId="0" fontId="63" fillId="0" borderId="0" xfId="0" applyFont="1" applyAlignment="1">
      <alignment/>
    </xf>
    <xf numFmtId="0" fontId="63" fillId="0" borderId="0" xfId="0" applyFont="1" applyAlignment="1" quotePrefix="1">
      <alignment/>
    </xf>
    <xf numFmtId="0" fontId="66" fillId="0" borderId="20" xfId="0" applyFont="1" applyBorder="1" applyAlignment="1">
      <alignment vertical="center" wrapText="1"/>
    </xf>
    <xf numFmtId="0" fontId="63" fillId="0" borderId="21" xfId="0" applyFont="1" applyBorder="1" applyAlignment="1">
      <alignment horizontal="center" vertical="center"/>
    </xf>
    <xf numFmtId="0" fontId="66" fillId="0" borderId="10" xfId="0" applyFont="1" applyBorder="1" applyAlignment="1">
      <alignment vertical="center" wrapText="1"/>
    </xf>
    <xf numFmtId="0" fontId="66" fillId="0" borderId="22" xfId="0" applyFont="1" applyBorder="1" applyAlignment="1">
      <alignment vertical="center" wrapText="1"/>
    </xf>
    <xf numFmtId="0" fontId="66" fillId="0" borderId="0" xfId="0" applyFont="1" applyBorder="1" applyAlignment="1">
      <alignment vertical="center" wrapText="1"/>
    </xf>
    <xf numFmtId="0" fontId="0" fillId="0" borderId="0" xfId="0" applyBorder="1" applyAlignment="1">
      <alignment/>
    </xf>
    <xf numFmtId="0" fontId="63" fillId="0" borderId="0" xfId="0" applyFont="1" applyBorder="1" applyAlignment="1" quotePrefix="1">
      <alignment/>
    </xf>
    <xf numFmtId="0" fontId="0" fillId="0" borderId="23" xfId="0" applyBorder="1" applyAlignment="1">
      <alignment/>
    </xf>
    <xf numFmtId="0" fontId="63" fillId="0" borderId="24" xfId="0" applyFont="1" applyBorder="1" applyAlignment="1" quotePrefix="1">
      <alignment/>
    </xf>
    <xf numFmtId="164" fontId="66" fillId="0" borderId="20" xfId="0" applyNumberFormat="1" applyFont="1" applyBorder="1" applyAlignment="1">
      <alignment horizontal="center" vertical="center" wrapText="1"/>
    </xf>
    <xf numFmtId="164" fontId="66" fillId="0" borderId="10" xfId="0" applyNumberFormat="1" applyFont="1" applyBorder="1" applyAlignment="1">
      <alignment horizontal="center" vertical="center" wrapText="1"/>
    </xf>
    <xf numFmtId="0" fontId="0" fillId="0" borderId="20" xfId="0" applyBorder="1" applyAlignment="1">
      <alignment/>
    </xf>
    <xf numFmtId="0" fontId="0" fillId="0" borderId="25" xfId="0" applyBorder="1" applyAlignment="1">
      <alignment horizontal="centerContinuous"/>
    </xf>
    <xf numFmtId="0" fontId="0" fillId="0" borderId="21" xfId="0" applyBorder="1" applyAlignment="1">
      <alignment horizontal="centerContinuous"/>
    </xf>
    <xf numFmtId="0" fontId="53" fillId="0" borderId="26" xfId="0" applyFont="1" applyBorder="1" applyAlignment="1">
      <alignment horizontal="centerContinuous"/>
    </xf>
    <xf numFmtId="0" fontId="53" fillId="0" borderId="24" xfId="0" applyFont="1" applyBorder="1" applyAlignment="1">
      <alignment horizontal="centerContinuous"/>
    </xf>
    <xf numFmtId="0" fontId="0" fillId="0" borderId="24" xfId="0" applyBorder="1" applyAlignment="1">
      <alignment/>
    </xf>
    <xf numFmtId="0" fontId="63" fillId="0" borderId="11" xfId="0" applyFont="1" applyBorder="1" applyAlignment="1">
      <alignment vertical="center" wrapText="1"/>
    </xf>
    <xf numFmtId="0" fontId="63" fillId="0" borderId="12" xfId="0" applyFont="1" applyBorder="1" applyAlignment="1">
      <alignment vertical="center" wrapText="1"/>
    </xf>
    <xf numFmtId="0" fontId="63" fillId="0" borderId="10" xfId="0" applyFont="1" applyBorder="1" applyAlignment="1">
      <alignment vertical="center" wrapText="1"/>
    </xf>
    <xf numFmtId="0" fontId="63" fillId="0" borderId="12" xfId="0" applyFont="1" applyBorder="1" applyAlignment="1">
      <alignment/>
    </xf>
    <xf numFmtId="0" fontId="63" fillId="0" borderId="10" xfId="0" applyFont="1" applyBorder="1" applyAlignment="1">
      <alignment/>
    </xf>
    <xf numFmtId="0" fontId="63" fillId="0" borderId="12" xfId="0" applyFont="1" applyBorder="1" applyAlignment="1">
      <alignment vertical="center"/>
    </xf>
    <xf numFmtId="0" fontId="63" fillId="0" borderId="10" xfId="0" applyFont="1" applyBorder="1" applyAlignment="1">
      <alignment vertical="center"/>
    </xf>
    <xf numFmtId="3" fontId="63" fillId="0" borderId="10" xfId="0" applyNumberFormat="1" applyFont="1" applyBorder="1" applyAlignment="1">
      <alignment vertical="center"/>
    </xf>
    <xf numFmtId="3" fontId="63" fillId="0" borderId="11" xfId="0" applyNumberFormat="1" applyFont="1" applyBorder="1" applyAlignment="1">
      <alignment vertical="center" wrapText="1"/>
    </xf>
    <xf numFmtId="3" fontId="63" fillId="0" borderId="12" xfId="0" applyNumberFormat="1" applyFont="1" applyBorder="1" applyAlignment="1">
      <alignment vertical="center" wrapText="1"/>
    </xf>
    <xf numFmtId="3" fontId="63" fillId="0" borderId="10" xfId="0" applyNumberFormat="1" applyFont="1" applyBorder="1" applyAlignment="1">
      <alignment vertical="center" wrapText="1"/>
    </xf>
    <xf numFmtId="3" fontId="63" fillId="0" borderId="11" xfId="0" applyNumberFormat="1" applyFont="1" applyBorder="1" applyAlignment="1">
      <alignment vertical="center"/>
    </xf>
    <xf numFmtId="3" fontId="63" fillId="0" borderId="12" xfId="0" applyNumberFormat="1" applyFont="1" applyBorder="1" applyAlignment="1">
      <alignment vertical="center"/>
    </xf>
    <xf numFmtId="0" fontId="67" fillId="0" borderId="0" xfId="0" applyFont="1" applyAlignment="1">
      <alignment horizontal="centerContinuous"/>
    </xf>
    <xf numFmtId="0" fontId="63" fillId="0" borderId="0" xfId="0" applyFont="1" applyAlignment="1">
      <alignment horizontal="centerContinuous" vertical="center"/>
    </xf>
    <xf numFmtId="0" fontId="0" fillId="0" borderId="0" xfId="0" applyAlignment="1">
      <alignment/>
    </xf>
    <xf numFmtId="0" fontId="47" fillId="0" borderId="0" xfId="52" applyAlignment="1">
      <alignment/>
    </xf>
    <xf numFmtId="0" fontId="68" fillId="0" borderId="0" xfId="0" applyFont="1" applyAlignment="1">
      <alignment/>
    </xf>
    <xf numFmtId="0" fontId="2" fillId="0" borderId="27" xfId="0" applyFont="1" applyBorder="1" applyAlignment="1">
      <alignment vertical="center"/>
    </xf>
    <xf numFmtId="3" fontId="64" fillId="0" borderId="27" xfId="0" applyNumberFormat="1" applyFont="1" applyBorder="1" applyAlignment="1">
      <alignment vertical="center"/>
    </xf>
    <xf numFmtId="0" fontId="63" fillId="0" borderId="20" xfId="0" applyFont="1" applyBorder="1" applyAlignment="1">
      <alignment vertical="center"/>
    </xf>
    <xf numFmtId="0" fontId="63" fillId="0" borderId="20" xfId="0" applyFont="1" applyBorder="1" applyAlignment="1">
      <alignment/>
    </xf>
    <xf numFmtId="0" fontId="63" fillId="0" borderId="20" xfId="0" applyFont="1" applyFill="1" applyBorder="1" applyAlignment="1">
      <alignment vertical="center"/>
    </xf>
    <xf numFmtId="0" fontId="63" fillId="0" borderId="10" xfId="0" applyFont="1" applyBorder="1" applyAlignment="1">
      <alignment/>
    </xf>
    <xf numFmtId="0" fontId="63" fillId="0" borderId="12" xfId="0" applyFont="1" applyBorder="1" applyAlignment="1">
      <alignment/>
    </xf>
    <xf numFmtId="0" fontId="63" fillId="0" borderId="0" xfId="0" applyFont="1" applyAlignment="1">
      <alignment horizontal="centerContinuous" vertical="center" wrapText="1"/>
    </xf>
    <xf numFmtId="0" fontId="64" fillId="0" borderId="10" xfId="0" applyFont="1" applyBorder="1" applyAlignment="1">
      <alignment horizontal="center" vertical="center"/>
    </xf>
    <xf numFmtId="0" fontId="64" fillId="0" borderId="10" xfId="0" applyFont="1" applyBorder="1" applyAlignment="1">
      <alignment horizontal="centerContinuous" vertical="center"/>
    </xf>
    <xf numFmtId="0" fontId="64" fillId="0" borderId="11" xfId="0" applyFont="1" applyBorder="1" applyAlignment="1">
      <alignment horizontal="center" vertical="center"/>
    </xf>
    <xf numFmtId="0" fontId="69" fillId="0" borderId="11" xfId="0" applyFont="1" applyBorder="1" applyAlignment="1">
      <alignment horizontal="center" vertical="center"/>
    </xf>
    <xf numFmtId="0" fontId="64" fillId="0" borderId="11" xfId="0" applyFont="1" applyBorder="1" applyAlignment="1">
      <alignment horizontal="centerContinuous" vertical="center"/>
    </xf>
    <xf numFmtId="0" fontId="64" fillId="0" borderId="12" xfId="0" applyFont="1" applyBorder="1" applyAlignment="1">
      <alignment horizontal="center" vertical="center" wrapText="1"/>
    </xf>
    <xf numFmtId="0" fontId="64" fillId="0" borderId="20" xfId="0" applyFont="1" applyBorder="1" applyAlignment="1">
      <alignment horizontal="center" vertical="center" wrapText="1"/>
    </xf>
    <xf numFmtId="0" fontId="4" fillId="0" borderId="10" xfId="0" applyFont="1" applyBorder="1" applyAlignment="1" quotePrefix="1">
      <alignment/>
    </xf>
    <xf numFmtId="0" fontId="4" fillId="0" borderId="11" xfId="0" applyFont="1" applyFill="1" applyBorder="1" applyAlignment="1">
      <alignment/>
    </xf>
    <xf numFmtId="0" fontId="0" fillId="0" borderId="22" xfId="0" applyBorder="1" applyAlignment="1">
      <alignment/>
    </xf>
    <xf numFmtId="0" fontId="0" fillId="0" borderId="28" xfId="0" applyBorder="1" applyAlignment="1">
      <alignment/>
    </xf>
    <xf numFmtId="0" fontId="4" fillId="0" borderId="12" xfId="0" applyFont="1" applyFill="1" applyBorder="1" applyAlignment="1">
      <alignment/>
    </xf>
    <xf numFmtId="0" fontId="0" fillId="0" borderId="17" xfId="0" applyBorder="1" applyAlignment="1">
      <alignment/>
    </xf>
    <xf numFmtId="0" fontId="0" fillId="0" borderId="19" xfId="0" applyBorder="1" applyAlignment="1">
      <alignment/>
    </xf>
    <xf numFmtId="0" fontId="64" fillId="0" borderId="29" xfId="0" applyFont="1" applyBorder="1" applyAlignment="1">
      <alignment/>
    </xf>
    <xf numFmtId="0" fontId="2" fillId="0" borderId="18" xfId="0" applyFont="1" applyFill="1" applyBorder="1" applyAlignment="1">
      <alignment vertical="center"/>
    </xf>
    <xf numFmtId="0" fontId="64" fillId="0" borderId="23" xfId="0" applyFont="1" applyBorder="1" applyAlignment="1">
      <alignment/>
    </xf>
    <xf numFmtId="0" fontId="64" fillId="0" borderId="12" xfId="0" applyFont="1" applyBorder="1" applyAlignment="1">
      <alignment horizontal="center" vertical="center"/>
    </xf>
    <xf numFmtId="0" fontId="2" fillId="0" borderId="11" xfId="0" applyFont="1" applyFill="1" applyBorder="1" applyAlignment="1">
      <alignment vertical="center"/>
    </xf>
    <xf numFmtId="0" fontId="2" fillId="0" borderId="10" xfId="0" applyFont="1" applyFill="1" applyBorder="1" applyAlignment="1">
      <alignment vertical="center"/>
    </xf>
    <xf numFmtId="0" fontId="66" fillId="0" borderId="22" xfId="0" applyFont="1" applyBorder="1" applyAlignment="1">
      <alignment/>
    </xf>
    <xf numFmtId="0" fontId="66" fillId="0" borderId="0" xfId="0" applyFont="1" applyBorder="1" applyAlignment="1">
      <alignment/>
    </xf>
    <xf numFmtId="0" fontId="66" fillId="0" borderId="17" xfId="0" applyFont="1" applyBorder="1" applyAlignment="1">
      <alignment/>
    </xf>
    <xf numFmtId="0" fontId="66" fillId="0" borderId="23" xfId="0" applyFont="1" applyBorder="1" applyAlignment="1">
      <alignment horizontal="left" vertical="center" wrapText="1"/>
    </xf>
    <xf numFmtId="0" fontId="66" fillId="0" borderId="0" xfId="0" applyFont="1" applyBorder="1" applyAlignment="1">
      <alignment horizontal="left" vertical="center" wrapText="1"/>
    </xf>
    <xf numFmtId="0" fontId="66" fillId="0" borderId="24" xfId="0" applyFont="1" applyBorder="1" applyAlignment="1">
      <alignment horizontal="left" vertical="center" wrapText="1"/>
    </xf>
    <xf numFmtId="0" fontId="66" fillId="0" borderId="18" xfId="0" applyFont="1" applyBorder="1" applyAlignment="1">
      <alignment horizontal="left" vertical="center" wrapText="1"/>
    </xf>
    <xf numFmtId="0" fontId="66" fillId="0" borderId="17" xfId="0" applyFont="1" applyBorder="1" applyAlignment="1">
      <alignment horizontal="left" vertical="center" wrapText="1"/>
    </xf>
    <xf numFmtId="0" fontId="66" fillId="0" borderId="19" xfId="0" applyFont="1" applyBorder="1" applyAlignment="1">
      <alignment horizontal="left" vertical="center" wrapText="1"/>
    </xf>
    <xf numFmtId="0" fontId="66" fillId="0" borderId="29" xfId="0" applyFont="1" applyBorder="1" applyAlignment="1">
      <alignment horizontal="centerContinuous" vertical="center" wrapText="1"/>
    </xf>
    <xf numFmtId="0" fontId="66" fillId="0" borderId="22" xfId="0" applyFont="1" applyBorder="1" applyAlignment="1">
      <alignment horizontal="centerContinuous" vertical="center" wrapText="1"/>
    </xf>
    <xf numFmtId="0" fontId="66" fillId="0" borderId="28" xfId="0" applyFont="1" applyBorder="1" applyAlignment="1">
      <alignment horizontal="centerContinuous" vertical="center" wrapText="1"/>
    </xf>
    <xf numFmtId="0" fontId="66" fillId="0" borderId="23" xfId="0" applyFont="1" applyBorder="1" applyAlignment="1">
      <alignment horizontal="centerContinuous" vertical="center" wrapText="1"/>
    </xf>
    <xf numFmtId="0" fontId="66" fillId="0" borderId="0" xfId="0" applyFont="1" applyBorder="1" applyAlignment="1">
      <alignment horizontal="centerContinuous" vertical="center" wrapText="1"/>
    </xf>
    <xf numFmtId="0" fontId="66" fillId="0" borderId="24" xfId="0" applyFont="1" applyBorder="1" applyAlignment="1">
      <alignment horizontal="centerContinuous" vertical="center" wrapText="1"/>
    </xf>
    <xf numFmtId="0" fontId="58" fillId="0" borderId="0" xfId="0" applyFont="1" applyBorder="1" applyAlignment="1">
      <alignment horizontal="centerContinuous" vertical="center"/>
    </xf>
    <xf numFmtId="0" fontId="58" fillId="0" borderId="0" xfId="0" applyFont="1" applyBorder="1" applyAlignment="1">
      <alignment horizontal="centerContinuous"/>
    </xf>
    <xf numFmtId="0" fontId="0" fillId="0" borderId="0" xfId="0" applyBorder="1" applyAlignment="1">
      <alignment horizontal="centerContinuous"/>
    </xf>
    <xf numFmtId="0" fontId="63" fillId="0" borderId="0" xfId="0" applyFont="1" applyBorder="1" applyAlignment="1">
      <alignment horizontal="right" vertical="center"/>
    </xf>
    <xf numFmtId="0" fontId="63" fillId="0" borderId="0" xfId="0" applyFont="1" applyBorder="1" applyAlignment="1">
      <alignment vertical="center"/>
    </xf>
    <xf numFmtId="0" fontId="63" fillId="0" borderId="0" xfId="0" applyFont="1" applyBorder="1" applyAlignment="1">
      <alignment horizontal="center" vertical="center"/>
    </xf>
    <xf numFmtId="0" fontId="63" fillId="0" borderId="0" xfId="0" applyFont="1" applyBorder="1" applyAlignment="1">
      <alignment/>
    </xf>
    <xf numFmtId="0" fontId="0" fillId="0" borderId="0" xfId="0" applyBorder="1" applyAlignment="1" quotePrefix="1">
      <alignment/>
    </xf>
    <xf numFmtId="164" fontId="66" fillId="0" borderId="0" xfId="0" applyNumberFormat="1" applyFont="1" applyBorder="1" applyAlignment="1">
      <alignment horizontal="center" vertical="center" wrapText="1"/>
    </xf>
    <xf numFmtId="0" fontId="63" fillId="0" borderId="11" xfId="0" applyFont="1" applyBorder="1" applyAlignment="1">
      <alignment horizontal="center" vertical="center"/>
    </xf>
    <xf numFmtId="0" fontId="70" fillId="0" borderId="11" xfId="0" applyFont="1" applyBorder="1" applyAlignment="1">
      <alignment horizontal="center" vertical="center"/>
    </xf>
    <xf numFmtId="0" fontId="63" fillId="0" borderId="20" xfId="0" applyFont="1" applyBorder="1" applyAlignment="1">
      <alignment horizontal="center" vertical="center" wrapText="1"/>
    </xf>
    <xf numFmtId="0" fontId="2" fillId="0" borderId="10" xfId="0" applyFont="1" applyBorder="1" applyAlignment="1">
      <alignment/>
    </xf>
    <xf numFmtId="0" fontId="2" fillId="0" borderId="11" xfId="0" applyFont="1" applyBorder="1" applyAlignment="1">
      <alignment/>
    </xf>
    <xf numFmtId="0" fontId="2" fillId="0" borderId="13" xfId="0" applyFont="1" applyFill="1" applyBorder="1" applyAlignment="1">
      <alignment/>
    </xf>
    <xf numFmtId="0" fontId="2" fillId="0" borderId="14" xfId="0" applyFont="1" applyFill="1" applyBorder="1" applyAlignment="1">
      <alignment/>
    </xf>
    <xf numFmtId="0" fontId="2" fillId="0" borderId="12" xfId="0" applyFont="1" applyFill="1" applyBorder="1" applyAlignment="1">
      <alignment/>
    </xf>
    <xf numFmtId="0" fontId="63" fillId="0" borderId="12" xfId="0" applyFont="1" applyBorder="1" applyAlignment="1">
      <alignment horizontal="centerContinuous"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8</xdr:row>
      <xdr:rowOff>104775</xdr:rowOff>
    </xdr:from>
    <xdr:to>
      <xdr:col>9</xdr:col>
      <xdr:colOff>428625</xdr:colOff>
      <xdr:row>28</xdr:row>
      <xdr:rowOff>133350</xdr:rowOff>
    </xdr:to>
    <xdr:pic>
      <xdr:nvPicPr>
        <xdr:cNvPr id="1" name="Picture 1"/>
        <xdr:cNvPicPr preferRelativeResize="1">
          <a:picLocks noChangeAspect="1"/>
        </xdr:cNvPicPr>
      </xdr:nvPicPr>
      <xdr:blipFill>
        <a:blip r:embed="rId1"/>
        <a:stretch>
          <a:fillRect/>
        </a:stretch>
      </xdr:blipFill>
      <xdr:spPr>
        <a:xfrm>
          <a:off x="200025" y="1809750"/>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04800" cy="304800"/>
    <xdr:sp>
      <xdr:nvSpPr>
        <xdr:cNvPr id="2" name="AutoShape 1" descr="Click here for list of state by region">
          <a:hlinkClick r:id="rId2"/>
        </xdr:cNvPr>
        <xdr:cNvSpPr>
          <a:spLocks noChangeAspect="1"/>
        </xdr:cNvSpPr>
      </xdr:nvSpPr>
      <xdr:spPr>
        <a:xfrm>
          <a:off x="0" y="67341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3" name="AutoShape 1" descr="Click here for list of state by region">
          <a:hlinkClick r:id="rId3"/>
        </xdr:cNvPr>
        <xdr:cNvSpPr>
          <a:spLocks noChangeAspect="1"/>
        </xdr:cNvSpPr>
      </xdr:nvSpPr>
      <xdr:spPr>
        <a:xfrm>
          <a:off x="1828800" y="67341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2:L51"/>
  <sheetViews>
    <sheetView showGridLines="0" zoomScalePageLayoutView="0" workbookViewId="0" topLeftCell="A1">
      <selection activeCell="A1" sqref="A1"/>
    </sheetView>
  </sheetViews>
  <sheetFormatPr defaultColWidth="9.140625" defaultRowHeight="12.75"/>
  <cols>
    <col min="1" max="1" width="9.140625" style="0" customWidth="1"/>
  </cols>
  <sheetData>
    <row r="2" spans="1:12" ht="12.75" hidden="1">
      <c r="A2" t="s">
        <v>0</v>
      </c>
      <c r="B2" t="s">
        <v>1</v>
      </c>
      <c r="C2" t="s">
        <v>2</v>
      </c>
      <c r="D2" t="s">
        <v>3</v>
      </c>
      <c r="E2" t="s">
        <v>4</v>
      </c>
      <c r="F2" t="s">
        <v>5</v>
      </c>
      <c r="G2" t="s">
        <v>6</v>
      </c>
      <c r="H2" t="s">
        <v>7</v>
      </c>
      <c r="I2" t="s">
        <v>8</v>
      </c>
      <c r="J2" t="s">
        <v>9</v>
      </c>
      <c r="K2" t="s">
        <v>10</v>
      </c>
      <c r="L2" t="s">
        <v>11</v>
      </c>
    </row>
    <row r="3" spans="1:12" ht="12.75" hidden="1">
      <c r="A3" s="23" t="s">
        <v>12</v>
      </c>
      <c r="B3" s="28">
        <v>2.2</v>
      </c>
      <c r="C3" s="183" t="s">
        <v>13</v>
      </c>
      <c r="D3" s="183" t="s">
        <v>14</v>
      </c>
      <c r="E3" s="183" t="s">
        <v>15</v>
      </c>
      <c r="F3" s="183" t="s">
        <v>16</v>
      </c>
      <c r="G3" s="183" t="s">
        <v>17</v>
      </c>
      <c r="H3" s="183" t="s">
        <v>18</v>
      </c>
      <c r="I3" s="183" t="s">
        <v>19</v>
      </c>
      <c r="J3" s="183" t="s">
        <v>20</v>
      </c>
      <c r="K3" s="183" t="s">
        <v>18</v>
      </c>
      <c r="L3" s="183" t="s">
        <v>21</v>
      </c>
    </row>
    <row r="4" spans="1:10" ht="33">
      <c r="A4" s="1" t="s">
        <v>22</v>
      </c>
      <c r="B4" s="1"/>
      <c r="C4" s="1"/>
      <c r="D4" s="1"/>
      <c r="E4" s="1"/>
      <c r="F4" s="1"/>
      <c r="G4" s="1"/>
      <c r="H4" s="1"/>
      <c r="I4" s="1"/>
      <c r="J4" s="1"/>
    </row>
    <row r="5" spans="1:10" ht="33" customHeight="1">
      <c r="A5" s="59" t="s">
        <v>23</v>
      </c>
      <c r="B5" s="60"/>
      <c r="C5" s="59"/>
      <c r="D5" s="59"/>
      <c r="E5" s="59"/>
      <c r="F5" s="59"/>
      <c r="G5" s="59"/>
      <c r="H5" s="59"/>
      <c r="I5" s="59"/>
      <c r="J5" s="59"/>
    </row>
    <row r="6" spans="1:10" ht="30">
      <c r="A6" s="25" t="str">
        <f>CONCATENATE(H3," ",I3)</f>
        <v>January 2018</v>
      </c>
      <c r="B6" s="19"/>
      <c r="C6" s="19"/>
      <c r="D6" s="19"/>
      <c r="E6" s="19"/>
      <c r="F6" s="19"/>
      <c r="G6" s="19"/>
      <c r="H6" s="19"/>
      <c r="I6" s="19"/>
      <c r="J6" s="26"/>
    </row>
    <row r="7" ht="12.75">
      <c r="A7" s="20"/>
    </row>
    <row r="30" spans="1:10" ht="12.75">
      <c r="A30" t="s">
        <v>24</v>
      </c>
      <c r="G30" s="32" t="str">
        <f>CONCATENATE("Publication No. FHWA-PL",L3)</f>
        <v>Publication No. FHWA-PL-18-013</v>
      </c>
      <c r="H30" s="32"/>
      <c r="I30" s="32"/>
      <c r="J30" s="32"/>
    </row>
    <row r="32" spans="1:10" ht="12.75">
      <c r="A32" s="15" t="s">
        <v>25</v>
      </c>
      <c r="B32" s="15"/>
      <c r="C32" s="15"/>
      <c r="D32" s="15"/>
      <c r="E32" s="15"/>
      <c r="F32" s="15"/>
      <c r="G32" s="15"/>
      <c r="H32" s="15"/>
      <c r="I32" s="15"/>
      <c r="J32" s="15"/>
    </row>
    <row r="33" spans="1:10" ht="0.75" customHeight="1">
      <c r="A33" s="16" t="s">
        <v>26</v>
      </c>
      <c r="B33" s="16" t="s">
        <v>27</v>
      </c>
      <c r="C33" s="16"/>
      <c r="D33" s="16"/>
      <c r="E33" s="16"/>
      <c r="F33" s="16"/>
      <c r="G33" s="16"/>
      <c r="H33" s="16"/>
      <c r="I33" s="16"/>
      <c r="J33" s="16"/>
    </row>
    <row r="34" spans="1:10" ht="12.75" customHeight="1">
      <c r="A34" s="15" t="str">
        <f>K3</f>
        <v>January</v>
      </c>
      <c r="B34" s="26"/>
      <c r="C34" s="26"/>
      <c r="D34" s="26"/>
      <c r="E34" s="26"/>
      <c r="F34" s="26"/>
      <c r="G34" s="26"/>
      <c r="H34" s="26"/>
      <c r="I34" s="26"/>
      <c r="J34" s="26"/>
    </row>
    <row r="35" spans="1:10" ht="12.75" customHeight="1">
      <c r="A35" s="15" t="str">
        <f>CONCATENATE(J3," vs. ",I3)</f>
        <v>2017 vs. 2018</v>
      </c>
      <c r="B35" s="26"/>
      <c r="C35" s="26"/>
      <c r="D35" s="26"/>
      <c r="E35" s="26"/>
      <c r="F35" s="26"/>
      <c r="G35" s="26"/>
      <c r="H35" s="26"/>
      <c r="I35" s="26"/>
      <c r="J35" s="26"/>
    </row>
    <row r="36" spans="1:10" ht="12.75">
      <c r="A36" s="27" t="str">
        <f>CONCATENATE("Change for US: ",B3)</f>
        <v>Change for US: 2.2</v>
      </c>
      <c r="B36" s="17"/>
      <c r="C36" s="18"/>
      <c r="D36" s="17"/>
      <c r="E36" s="17"/>
      <c r="F36" s="17"/>
      <c r="G36" s="17"/>
      <c r="H36" s="17"/>
      <c r="I36" s="17"/>
      <c r="J36" s="17"/>
    </row>
    <row r="37" ht="25.5" customHeight="1"/>
    <row r="39" spans="1:4" ht="12.75">
      <c r="A39" s="9"/>
      <c r="B39" s="10"/>
      <c r="C39" s="13"/>
      <c r="D39" s="11"/>
    </row>
    <row r="40" spans="1:4" ht="12.75">
      <c r="A40" s="9"/>
      <c r="B40" s="10"/>
      <c r="C40" s="13"/>
      <c r="D40" s="11"/>
    </row>
    <row r="41" spans="1:7" ht="12.75">
      <c r="A41" s="9"/>
      <c r="B41" s="9"/>
      <c r="C41" s="14"/>
      <c r="D41" s="9" t="s">
        <v>28</v>
      </c>
      <c r="E41" s="9"/>
      <c r="F41" s="14" t="s">
        <v>29</v>
      </c>
      <c r="G41" s="11"/>
    </row>
    <row r="42" spans="1:7" ht="0.75" customHeight="1">
      <c r="A42" s="9"/>
      <c r="B42" s="9"/>
      <c r="C42" s="14"/>
      <c r="D42" s="9" t="s">
        <v>30</v>
      </c>
      <c r="E42" s="9"/>
      <c r="F42" s="14" t="s">
        <v>31</v>
      </c>
      <c r="G42" s="11"/>
    </row>
    <row r="43" spans="2:7" ht="12.75">
      <c r="B43" s="10"/>
      <c r="C43" s="18"/>
      <c r="D43" t="s">
        <v>32</v>
      </c>
      <c r="E43" s="10"/>
      <c r="F43" s="18">
        <f>B3</f>
        <v>2.2</v>
      </c>
      <c r="G43" s="17"/>
    </row>
    <row r="44" spans="1:7" ht="12.75">
      <c r="A44" s="10"/>
      <c r="B44" s="12"/>
      <c r="C44" s="24"/>
      <c r="D44" s="10" t="s">
        <v>33</v>
      </c>
      <c r="E44" s="12"/>
      <c r="F44" s="24" t="str">
        <f>C3</f>
        <v>-1.2</v>
      </c>
      <c r="G44" s="17"/>
    </row>
    <row r="45" spans="1:7" ht="12.75">
      <c r="A45" s="10"/>
      <c r="B45" s="12"/>
      <c r="C45" s="24"/>
      <c r="D45" s="10" t="s">
        <v>34</v>
      </c>
      <c r="E45" s="12"/>
      <c r="F45" s="24" t="str">
        <f>D3</f>
        <v>5.6</v>
      </c>
      <c r="G45" s="17"/>
    </row>
    <row r="46" spans="1:7" ht="12.75">
      <c r="A46" s="10"/>
      <c r="B46" s="12"/>
      <c r="C46" s="24"/>
      <c r="D46" s="10" t="s">
        <v>35</v>
      </c>
      <c r="E46" s="12"/>
      <c r="F46" s="24" t="str">
        <f>E3</f>
        <v>1.9</v>
      </c>
      <c r="G46" s="17"/>
    </row>
    <row r="47" spans="1:7" ht="12.75">
      <c r="A47" s="10"/>
      <c r="B47" s="12"/>
      <c r="C47" s="24"/>
      <c r="D47" s="10" t="s">
        <v>36</v>
      </c>
      <c r="E47" s="12"/>
      <c r="F47" s="24" t="str">
        <f>F3</f>
        <v>0.9</v>
      </c>
      <c r="G47" s="17"/>
    </row>
    <row r="48" spans="1:7" ht="12.75">
      <c r="A48" s="10"/>
      <c r="B48" s="12"/>
      <c r="C48" s="24"/>
      <c r="D48" s="10" t="s">
        <v>37</v>
      </c>
      <c r="E48" s="12"/>
      <c r="F48" s="24" t="str">
        <f>G3</f>
        <v>2.5</v>
      </c>
      <c r="G48" s="17"/>
    </row>
    <row r="49" ht="12.75">
      <c r="A49" s="10"/>
    </row>
    <row r="51" ht="12.75">
      <c r="A51" s="10" t="str">
        <f>CONCATENATE("Based on All Reported ",I3," Data")</f>
        <v>Based on All Reported 2018 Data</v>
      </c>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B2:P72"/>
  <sheetViews>
    <sheetView showGridLines="0" zoomScale="130" zoomScaleNormal="130" workbookViewId="0" topLeftCell="A1">
      <selection activeCell="B1" sqref="B1:O16384"/>
    </sheetView>
  </sheetViews>
  <sheetFormatPr defaultColWidth="9.140625" defaultRowHeight="12.75"/>
  <cols>
    <col min="1" max="1" width="2.7109375" style="0" customWidth="1"/>
    <col min="2" max="15" width="10.7109375" style="0" customWidth="1"/>
    <col min="16" max="16" width="2.7109375" style="0" customWidth="1"/>
  </cols>
  <sheetData>
    <row r="1" ht="12" customHeight="1"/>
    <row r="2" spans="2:16" ht="12" customHeight="1" hidden="1">
      <c r="B2" s="29" t="s">
        <v>0</v>
      </c>
      <c r="C2" s="29" t="s">
        <v>79</v>
      </c>
      <c r="D2" s="29" t="s">
        <v>80</v>
      </c>
      <c r="E2" s="29" t="s">
        <v>81</v>
      </c>
      <c r="F2" s="29" t="s">
        <v>205</v>
      </c>
      <c r="G2" s="29" t="s">
        <v>206</v>
      </c>
      <c r="H2" s="29" t="s">
        <v>207</v>
      </c>
      <c r="I2" s="29" t="s">
        <v>208</v>
      </c>
      <c r="J2" s="29" t="s">
        <v>209</v>
      </c>
      <c r="K2" s="29" t="s">
        <v>210</v>
      </c>
      <c r="L2" s="29" t="s">
        <v>211</v>
      </c>
      <c r="M2" s="29" t="s">
        <v>212</v>
      </c>
      <c r="N2" s="29" t="s">
        <v>213</v>
      </c>
      <c r="O2" s="29" t="s">
        <v>82</v>
      </c>
      <c r="P2" s="29" t="s">
        <v>8</v>
      </c>
    </row>
    <row r="3" spans="2:16" ht="12" customHeight="1" hidden="1">
      <c r="B3" s="30" t="s">
        <v>214</v>
      </c>
      <c r="C3" s="29" t="s">
        <v>215</v>
      </c>
      <c r="D3" s="29" t="s">
        <v>12</v>
      </c>
      <c r="E3" s="29" t="s">
        <v>12</v>
      </c>
      <c r="F3" s="29" t="s">
        <v>12</v>
      </c>
      <c r="G3" s="29" t="s">
        <v>12</v>
      </c>
      <c r="H3" s="183" t="s">
        <v>12</v>
      </c>
      <c r="I3" s="183" t="s">
        <v>12</v>
      </c>
      <c r="J3" s="183" t="s">
        <v>12</v>
      </c>
      <c r="K3" s="183" t="s">
        <v>12</v>
      </c>
      <c r="L3" s="183" t="s">
        <v>12</v>
      </c>
      <c r="M3" s="183" t="s">
        <v>12</v>
      </c>
      <c r="N3" s="183" t="s">
        <v>12</v>
      </c>
      <c r="O3" s="183" t="s">
        <v>72</v>
      </c>
      <c r="P3" s="183" t="s">
        <v>19</v>
      </c>
    </row>
    <row r="4" ht="12" customHeight="1"/>
    <row r="5" spans="2:15" ht="16.5" customHeight="1">
      <c r="B5" s="19" t="str">
        <f>CONCATENATE("Monthly Special Fuel Reported by States ",P3," (1)")</f>
        <v>Monthly Special Fuel Reported by States 2018 (1)</v>
      </c>
      <c r="C5" s="19"/>
      <c r="D5" s="19"/>
      <c r="E5" s="19"/>
      <c r="F5" s="19"/>
      <c r="G5" s="19"/>
      <c r="H5" s="19"/>
      <c r="I5" s="19"/>
      <c r="J5" s="19"/>
      <c r="K5" s="19"/>
      <c r="L5" s="19"/>
      <c r="M5" s="19"/>
      <c r="N5" s="19"/>
      <c r="O5" s="19"/>
    </row>
    <row r="6" ht="7.5" customHeight="1"/>
    <row r="7" ht="1.5" customHeight="1"/>
    <row r="8" ht="1.5" customHeight="1"/>
    <row r="9" ht="9" customHeight="1">
      <c r="O9" s="73" t="s">
        <v>216</v>
      </c>
    </row>
    <row r="10" spans="2:15" ht="9" customHeight="1">
      <c r="B10" s="74" t="str">
        <f>CONCATENATE("Created On: ",O3)</f>
        <v>Created On: 06/13/2018</v>
      </c>
      <c r="N10" s="73"/>
      <c r="O10" s="73" t="str">
        <f>CONCATENATE(P3," Reporting Period")</f>
        <v>2018 Reporting Period</v>
      </c>
    </row>
    <row r="11" spans="2:15" ht="7.5" customHeight="1">
      <c r="B11" s="62"/>
      <c r="C11" s="33" t="s">
        <v>186</v>
      </c>
      <c r="D11" s="33" t="s">
        <v>187</v>
      </c>
      <c r="E11" s="33" t="s">
        <v>188</v>
      </c>
      <c r="F11" s="33" t="s">
        <v>189</v>
      </c>
      <c r="G11" s="33" t="s">
        <v>190</v>
      </c>
      <c r="H11" s="33" t="s">
        <v>191</v>
      </c>
      <c r="I11" s="33" t="s">
        <v>192</v>
      </c>
      <c r="J11" s="33" t="s">
        <v>193</v>
      </c>
      <c r="K11" s="33" t="s">
        <v>194</v>
      </c>
      <c r="L11" s="33" t="s">
        <v>195</v>
      </c>
      <c r="M11" s="33" t="s">
        <v>196</v>
      </c>
      <c r="N11" s="33" t="s">
        <v>197</v>
      </c>
      <c r="O11" s="62"/>
    </row>
    <row r="12" spans="2:15" ht="7.5" customHeight="1">
      <c r="B12" s="40" t="s">
        <v>97</v>
      </c>
      <c r="C12" s="40" t="str">
        <f aca="true" t="shared" si="0" ref="C12:N12">CONCATENATE("(",C3," Entries)")</f>
        <v>(47 Entries)</v>
      </c>
      <c r="D12" s="40" t="str">
        <f t="shared" si="0"/>
        <v>(0 Entries)</v>
      </c>
      <c r="E12" s="40" t="str">
        <f t="shared" si="0"/>
        <v>(0 Entries)</v>
      </c>
      <c r="F12" s="40" t="str">
        <f t="shared" si="0"/>
        <v>(0 Entries)</v>
      </c>
      <c r="G12" s="40" t="str">
        <f t="shared" si="0"/>
        <v>(0 Entries)</v>
      </c>
      <c r="H12" s="40" t="str">
        <f t="shared" si="0"/>
        <v>(0 Entries)</v>
      </c>
      <c r="I12" s="40" t="str">
        <f t="shared" si="0"/>
        <v>(0 Entries)</v>
      </c>
      <c r="J12" s="40" t="str">
        <f t="shared" si="0"/>
        <v>(0 Entries)</v>
      </c>
      <c r="K12" s="40" t="str">
        <f t="shared" si="0"/>
        <v>(0 Entries)</v>
      </c>
      <c r="L12" s="40" t="str">
        <f t="shared" si="0"/>
        <v>(0 Entries)</v>
      </c>
      <c r="M12" s="40" t="str">
        <f t="shared" si="0"/>
        <v>(0 Entries)</v>
      </c>
      <c r="N12" s="40" t="str">
        <f t="shared" si="0"/>
        <v>(0 Entries)</v>
      </c>
      <c r="O12" s="40" t="s">
        <v>32</v>
      </c>
    </row>
    <row r="13" spans="2:15" s="61" customFormat="1" ht="8.25" hidden="1">
      <c r="B13" s="61" t="s">
        <v>97</v>
      </c>
      <c r="C13" s="61" t="s">
        <v>98</v>
      </c>
      <c r="D13" s="61" t="s">
        <v>101</v>
      </c>
      <c r="E13" s="61" t="s">
        <v>104</v>
      </c>
      <c r="F13" s="61" t="s">
        <v>168</v>
      </c>
      <c r="G13" s="61" t="s">
        <v>198</v>
      </c>
      <c r="H13" s="61" t="s">
        <v>169</v>
      </c>
      <c r="I13" s="61" t="s">
        <v>174</v>
      </c>
      <c r="J13" s="61" t="s">
        <v>175</v>
      </c>
      <c r="K13" s="61" t="s">
        <v>176</v>
      </c>
      <c r="L13" s="61" t="s">
        <v>181</v>
      </c>
      <c r="M13" s="61" t="s">
        <v>182</v>
      </c>
      <c r="N13" s="61" t="s">
        <v>183</v>
      </c>
      <c r="O13" s="61" t="s">
        <v>32</v>
      </c>
    </row>
    <row r="14" spans="2:15" ht="7.5" customHeight="1" hidden="1">
      <c r="B14" s="61"/>
      <c r="C14" s="61">
        <v>0</v>
      </c>
      <c r="D14" s="61">
        <v>0</v>
      </c>
      <c r="E14" s="61">
        <v>0</v>
      </c>
      <c r="F14" s="61">
        <v>0</v>
      </c>
      <c r="G14" s="61">
        <v>0</v>
      </c>
      <c r="H14" s="61">
        <v>0</v>
      </c>
      <c r="I14" s="61">
        <v>0</v>
      </c>
      <c r="J14" s="61">
        <v>0</v>
      </c>
      <c r="K14" s="61">
        <v>0</v>
      </c>
      <c r="L14" s="61">
        <v>0</v>
      </c>
      <c r="M14" s="61">
        <v>0</v>
      </c>
      <c r="N14" s="61">
        <v>0</v>
      </c>
      <c r="O14" s="61">
        <v>0</v>
      </c>
    </row>
    <row r="15" spans="2:15" ht="7.5" customHeight="1">
      <c r="B15" s="63" t="s">
        <v>107</v>
      </c>
      <c r="C15" s="68">
        <v>69314063</v>
      </c>
      <c r="D15" s="68">
        <v>0</v>
      </c>
      <c r="E15" s="68">
        <v>0</v>
      </c>
      <c r="F15" s="68">
        <v>0</v>
      </c>
      <c r="G15" s="68">
        <v>0</v>
      </c>
      <c r="H15" s="68">
        <v>0</v>
      </c>
      <c r="I15" s="68">
        <v>0</v>
      </c>
      <c r="J15" s="68">
        <v>0</v>
      </c>
      <c r="K15" s="68">
        <v>0</v>
      </c>
      <c r="L15" s="68">
        <v>0</v>
      </c>
      <c r="M15" s="68">
        <v>0</v>
      </c>
      <c r="N15" s="68">
        <v>0</v>
      </c>
      <c r="O15" s="68">
        <v>69314063</v>
      </c>
    </row>
    <row r="16" spans="2:15" ht="7.5" customHeight="1">
      <c r="B16" s="64" t="s">
        <v>108</v>
      </c>
      <c r="C16" s="68">
        <v>10871733</v>
      </c>
      <c r="D16" s="68">
        <v>0</v>
      </c>
      <c r="E16" s="68">
        <v>0</v>
      </c>
      <c r="F16" s="68">
        <v>0</v>
      </c>
      <c r="G16" s="68">
        <v>0</v>
      </c>
      <c r="H16" s="68">
        <v>0</v>
      </c>
      <c r="I16" s="68">
        <v>0</v>
      </c>
      <c r="J16" s="68">
        <v>0</v>
      </c>
      <c r="K16" s="68">
        <v>0</v>
      </c>
      <c r="L16" s="68">
        <v>0</v>
      </c>
      <c r="M16" s="68">
        <v>0</v>
      </c>
      <c r="N16" s="68">
        <v>0</v>
      </c>
      <c r="O16" s="68">
        <v>10871733</v>
      </c>
    </row>
    <row r="17" spans="2:15" ht="7.5" customHeight="1">
      <c r="B17" s="64" t="s">
        <v>109</v>
      </c>
      <c r="C17" s="68">
        <v>67169173</v>
      </c>
      <c r="D17" s="68">
        <v>0</v>
      </c>
      <c r="E17" s="68">
        <v>0</v>
      </c>
      <c r="F17" s="68">
        <v>0</v>
      </c>
      <c r="G17" s="68">
        <v>0</v>
      </c>
      <c r="H17" s="68">
        <v>0</v>
      </c>
      <c r="I17" s="68">
        <v>0</v>
      </c>
      <c r="J17" s="68">
        <v>0</v>
      </c>
      <c r="K17" s="68">
        <v>0</v>
      </c>
      <c r="L17" s="68">
        <v>0</v>
      </c>
      <c r="M17" s="68">
        <v>0</v>
      </c>
      <c r="N17" s="68">
        <v>0</v>
      </c>
      <c r="O17" s="68">
        <v>67169173</v>
      </c>
    </row>
    <row r="18" spans="2:15" ht="7.5" customHeight="1">
      <c r="B18" s="133" t="s">
        <v>110</v>
      </c>
      <c r="C18" s="134">
        <v>49197462</v>
      </c>
      <c r="D18" s="134">
        <v>0</v>
      </c>
      <c r="E18" s="134">
        <v>0</v>
      </c>
      <c r="F18" s="134">
        <v>0</v>
      </c>
      <c r="G18" s="134">
        <v>0</v>
      </c>
      <c r="H18" s="134">
        <v>0</v>
      </c>
      <c r="I18" s="134">
        <v>0</v>
      </c>
      <c r="J18" s="134">
        <v>0</v>
      </c>
      <c r="K18" s="134">
        <v>0</v>
      </c>
      <c r="L18" s="134">
        <v>0</v>
      </c>
      <c r="M18" s="134">
        <v>0</v>
      </c>
      <c r="N18" s="134">
        <v>0</v>
      </c>
      <c r="O18" s="134">
        <v>49197462</v>
      </c>
    </row>
    <row r="19" spans="2:15" ht="7.5" customHeight="1">
      <c r="B19" s="68" t="s">
        <v>111</v>
      </c>
      <c r="C19" s="68">
        <v>210310339</v>
      </c>
      <c r="D19" s="68">
        <v>0</v>
      </c>
      <c r="E19" s="68">
        <v>0</v>
      </c>
      <c r="F19" s="68">
        <v>0</v>
      </c>
      <c r="G19" s="68">
        <v>0</v>
      </c>
      <c r="H19" s="68">
        <v>0</v>
      </c>
      <c r="I19" s="68">
        <v>0</v>
      </c>
      <c r="J19" s="68">
        <v>0</v>
      </c>
      <c r="K19" s="68">
        <v>0</v>
      </c>
      <c r="L19" s="68">
        <v>0</v>
      </c>
      <c r="M19" s="68">
        <v>0</v>
      </c>
      <c r="N19" s="68">
        <v>0</v>
      </c>
      <c r="O19" s="68">
        <v>210310339</v>
      </c>
    </row>
    <row r="20" spans="2:15" ht="7.5" customHeight="1">
      <c r="B20" s="64" t="s">
        <v>112</v>
      </c>
      <c r="C20" s="68">
        <v>50223383</v>
      </c>
      <c r="D20" s="68">
        <v>0</v>
      </c>
      <c r="E20" s="68">
        <v>0</v>
      </c>
      <c r="F20" s="68">
        <v>0</v>
      </c>
      <c r="G20" s="68">
        <v>0</v>
      </c>
      <c r="H20" s="68">
        <v>0</v>
      </c>
      <c r="I20" s="68">
        <v>0</v>
      </c>
      <c r="J20" s="68">
        <v>0</v>
      </c>
      <c r="K20" s="68">
        <v>0</v>
      </c>
      <c r="L20" s="68">
        <v>0</v>
      </c>
      <c r="M20" s="68">
        <v>0</v>
      </c>
      <c r="N20" s="68">
        <v>0</v>
      </c>
      <c r="O20" s="68">
        <v>50223383</v>
      </c>
    </row>
    <row r="21" spans="2:15" ht="7.5" customHeight="1">
      <c r="B21" s="64" t="s">
        <v>113</v>
      </c>
      <c r="C21" s="68">
        <v>17983286</v>
      </c>
      <c r="D21" s="68">
        <v>0</v>
      </c>
      <c r="E21" s="68">
        <v>0</v>
      </c>
      <c r="F21" s="68">
        <v>0</v>
      </c>
      <c r="G21" s="68">
        <v>0</v>
      </c>
      <c r="H21" s="68">
        <v>0</v>
      </c>
      <c r="I21" s="68">
        <v>0</v>
      </c>
      <c r="J21" s="68">
        <v>0</v>
      </c>
      <c r="K21" s="68">
        <v>0</v>
      </c>
      <c r="L21" s="68">
        <v>0</v>
      </c>
      <c r="M21" s="68">
        <v>0</v>
      </c>
      <c r="N21" s="68">
        <v>0</v>
      </c>
      <c r="O21" s="68">
        <v>17983286</v>
      </c>
    </row>
    <row r="22" spans="2:15" ht="7.5" customHeight="1">
      <c r="B22" s="133" t="s">
        <v>114</v>
      </c>
      <c r="C22" s="134">
        <v>5724244</v>
      </c>
      <c r="D22" s="134">
        <v>0</v>
      </c>
      <c r="E22" s="134">
        <v>0</v>
      </c>
      <c r="F22" s="134">
        <v>0</v>
      </c>
      <c r="G22" s="134">
        <v>0</v>
      </c>
      <c r="H22" s="134">
        <v>0</v>
      </c>
      <c r="I22" s="134">
        <v>0</v>
      </c>
      <c r="J22" s="134">
        <v>0</v>
      </c>
      <c r="K22" s="134">
        <v>0</v>
      </c>
      <c r="L22" s="134">
        <v>0</v>
      </c>
      <c r="M22" s="134">
        <v>0</v>
      </c>
      <c r="N22" s="134">
        <v>0</v>
      </c>
      <c r="O22" s="134">
        <v>5724244</v>
      </c>
    </row>
    <row r="23" spans="2:15" ht="7.5" customHeight="1">
      <c r="B23" s="68" t="s">
        <v>115</v>
      </c>
      <c r="C23" s="68">
        <v>618503</v>
      </c>
      <c r="D23" s="68">
        <v>0</v>
      </c>
      <c r="E23" s="68">
        <v>0</v>
      </c>
      <c r="F23" s="68">
        <v>0</v>
      </c>
      <c r="G23" s="68">
        <v>0</v>
      </c>
      <c r="H23" s="68">
        <v>0</v>
      </c>
      <c r="I23" s="68">
        <v>0</v>
      </c>
      <c r="J23" s="68">
        <v>0</v>
      </c>
      <c r="K23" s="68">
        <v>0</v>
      </c>
      <c r="L23" s="68">
        <v>0</v>
      </c>
      <c r="M23" s="68">
        <v>0</v>
      </c>
      <c r="N23" s="68">
        <v>0</v>
      </c>
      <c r="O23" s="68">
        <v>618503</v>
      </c>
    </row>
    <row r="24" spans="2:15" ht="7.5" customHeight="1">
      <c r="B24" s="64" t="s">
        <v>116</v>
      </c>
      <c r="C24" s="68">
        <v>142039783</v>
      </c>
      <c r="D24" s="68">
        <v>0</v>
      </c>
      <c r="E24" s="68">
        <v>0</v>
      </c>
      <c r="F24" s="68">
        <v>0</v>
      </c>
      <c r="G24" s="68">
        <v>0</v>
      </c>
      <c r="H24" s="68">
        <v>0</v>
      </c>
      <c r="I24" s="68">
        <v>0</v>
      </c>
      <c r="J24" s="68">
        <v>0</v>
      </c>
      <c r="K24" s="68">
        <v>0</v>
      </c>
      <c r="L24" s="68">
        <v>0</v>
      </c>
      <c r="M24" s="68">
        <v>0</v>
      </c>
      <c r="N24" s="68">
        <v>0</v>
      </c>
      <c r="O24" s="68">
        <v>142039783</v>
      </c>
    </row>
    <row r="25" spans="2:15" ht="7.5" customHeight="1">
      <c r="B25" s="64" t="s">
        <v>117</v>
      </c>
      <c r="C25" s="68">
        <v>88014877</v>
      </c>
      <c r="D25" s="68">
        <v>0</v>
      </c>
      <c r="E25" s="68">
        <v>0</v>
      </c>
      <c r="F25" s="68">
        <v>0</v>
      </c>
      <c r="G25" s="68">
        <v>0</v>
      </c>
      <c r="H25" s="68">
        <v>0</v>
      </c>
      <c r="I25" s="68">
        <v>0</v>
      </c>
      <c r="J25" s="68">
        <v>0</v>
      </c>
      <c r="K25" s="68">
        <v>0</v>
      </c>
      <c r="L25" s="68">
        <v>0</v>
      </c>
      <c r="M25" s="68">
        <v>0</v>
      </c>
      <c r="N25" s="68">
        <v>0</v>
      </c>
      <c r="O25" s="68">
        <v>88014877</v>
      </c>
    </row>
    <row r="26" spans="2:15" ht="7.5" customHeight="1">
      <c r="B26" s="133" t="s">
        <v>118</v>
      </c>
      <c r="C26" s="134">
        <v>3748869</v>
      </c>
      <c r="D26" s="134">
        <v>0</v>
      </c>
      <c r="E26" s="134">
        <v>0</v>
      </c>
      <c r="F26" s="134">
        <v>0</v>
      </c>
      <c r="G26" s="134">
        <v>0</v>
      </c>
      <c r="H26" s="134">
        <v>0</v>
      </c>
      <c r="I26" s="134">
        <v>0</v>
      </c>
      <c r="J26" s="134">
        <v>0</v>
      </c>
      <c r="K26" s="134">
        <v>0</v>
      </c>
      <c r="L26" s="134">
        <v>0</v>
      </c>
      <c r="M26" s="134">
        <v>0</v>
      </c>
      <c r="N26" s="134">
        <v>0</v>
      </c>
      <c r="O26" s="134">
        <v>3748869</v>
      </c>
    </row>
    <row r="27" spans="2:15" ht="7.5" customHeight="1">
      <c r="B27" s="68" t="s">
        <v>119</v>
      </c>
      <c r="C27" s="68">
        <v>24303481</v>
      </c>
      <c r="D27" s="68">
        <v>0</v>
      </c>
      <c r="E27" s="68">
        <v>0</v>
      </c>
      <c r="F27" s="68">
        <v>0</v>
      </c>
      <c r="G27" s="68">
        <v>0</v>
      </c>
      <c r="H27" s="68">
        <v>0</v>
      </c>
      <c r="I27" s="68">
        <v>0</v>
      </c>
      <c r="J27" s="68">
        <v>0</v>
      </c>
      <c r="K27" s="68">
        <v>0</v>
      </c>
      <c r="L27" s="68">
        <v>0</v>
      </c>
      <c r="M27" s="68">
        <v>0</v>
      </c>
      <c r="N27" s="68">
        <v>0</v>
      </c>
      <c r="O27" s="68">
        <v>24303481</v>
      </c>
    </row>
    <row r="28" spans="2:15" ht="7.5" customHeight="1">
      <c r="B28" s="64" t="s">
        <v>120</v>
      </c>
      <c r="C28" s="68">
        <v>137362848</v>
      </c>
      <c r="D28" s="68">
        <v>0</v>
      </c>
      <c r="E28" s="68">
        <v>0</v>
      </c>
      <c r="F28" s="68">
        <v>0</v>
      </c>
      <c r="G28" s="68">
        <v>0</v>
      </c>
      <c r="H28" s="68">
        <v>0</v>
      </c>
      <c r="I28" s="68">
        <v>0</v>
      </c>
      <c r="J28" s="68">
        <v>0</v>
      </c>
      <c r="K28" s="68">
        <v>0</v>
      </c>
      <c r="L28" s="68">
        <v>0</v>
      </c>
      <c r="M28" s="68">
        <v>0</v>
      </c>
      <c r="N28" s="68">
        <v>0</v>
      </c>
      <c r="O28" s="68">
        <v>137362848</v>
      </c>
    </row>
    <row r="29" spans="2:15" ht="7.5" customHeight="1">
      <c r="B29" s="64" t="s">
        <v>121</v>
      </c>
      <c r="C29" s="68">
        <v>96119453</v>
      </c>
      <c r="D29" s="68">
        <v>0</v>
      </c>
      <c r="E29" s="68">
        <v>0</v>
      </c>
      <c r="F29" s="68">
        <v>0</v>
      </c>
      <c r="G29" s="68">
        <v>0</v>
      </c>
      <c r="H29" s="68">
        <v>0</v>
      </c>
      <c r="I29" s="68">
        <v>0</v>
      </c>
      <c r="J29" s="68">
        <v>0</v>
      </c>
      <c r="K29" s="68">
        <v>0</v>
      </c>
      <c r="L29" s="68">
        <v>0</v>
      </c>
      <c r="M29" s="68">
        <v>0</v>
      </c>
      <c r="N29" s="68">
        <v>0</v>
      </c>
      <c r="O29" s="68">
        <v>96119453</v>
      </c>
    </row>
    <row r="30" spans="2:15" ht="7.5" customHeight="1">
      <c r="B30" s="133" t="s">
        <v>122</v>
      </c>
      <c r="C30" s="134">
        <v>55824982</v>
      </c>
      <c r="D30" s="134">
        <v>0</v>
      </c>
      <c r="E30" s="134">
        <v>0</v>
      </c>
      <c r="F30" s="134">
        <v>0</v>
      </c>
      <c r="G30" s="134">
        <v>0</v>
      </c>
      <c r="H30" s="134">
        <v>0</v>
      </c>
      <c r="I30" s="134">
        <v>0</v>
      </c>
      <c r="J30" s="134">
        <v>0</v>
      </c>
      <c r="K30" s="134">
        <v>0</v>
      </c>
      <c r="L30" s="134">
        <v>0</v>
      </c>
      <c r="M30" s="134">
        <v>0</v>
      </c>
      <c r="N30" s="134">
        <v>0</v>
      </c>
      <c r="O30" s="134">
        <v>55824982</v>
      </c>
    </row>
    <row r="31" spans="2:15" ht="7.5" customHeight="1">
      <c r="B31" s="68" t="s">
        <v>123</v>
      </c>
      <c r="C31" s="68">
        <v>52229113</v>
      </c>
      <c r="D31" s="68">
        <v>0</v>
      </c>
      <c r="E31" s="68">
        <v>0</v>
      </c>
      <c r="F31" s="68">
        <v>0</v>
      </c>
      <c r="G31" s="68">
        <v>0</v>
      </c>
      <c r="H31" s="68">
        <v>0</v>
      </c>
      <c r="I31" s="68">
        <v>0</v>
      </c>
      <c r="J31" s="68">
        <v>0</v>
      </c>
      <c r="K31" s="68">
        <v>0</v>
      </c>
      <c r="L31" s="68">
        <v>0</v>
      </c>
      <c r="M31" s="68">
        <v>0</v>
      </c>
      <c r="N31" s="68">
        <v>0</v>
      </c>
      <c r="O31" s="68">
        <v>52229113</v>
      </c>
    </row>
    <row r="32" spans="2:15" ht="7.5" customHeight="1">
      <c r="B32" s="64" t="s">
        <v>124</v>
      </c>
      <c r="C32" s="68">
        <v>75472766</v>
      </c>
      <c r="D32" s="68">
        <v>0</v>
      </c>
      <c r="E32" s="68">
        <v>0</v>
      </c>
      <c r="F32" s="68">
        <v>0</v>
      </c>
      <c r="G32" s="68">
        <v>0</v>
      </c>
      <c r="H32" s="68">
        <v>0</v>
      </c>
      <c r="I32" s="68">
        <v>0</v>
      </c>
      <c r="J32" s="68">
        <v>0</v>
      </c>
      <c r="K32" s="68">
        <v>0</v>
      </c>
      <c r="L32" s="68">
        <v>0</v>
      </c>
      <c r="M32" s="68">
        <v>0</v>
      </c>
      <c r="N32" s="68">
        <v>0</v>
      </c>
      <c r="O32" s="68">
        <v>75472766</v>
      </c>
    </row>
    <row r="33" spans="2:15" ht="7.5" customHeight="1">
      <c r="B33" s="64" t="s">
        <v>125</v>
      </c>
      <c r="C33" s="68">
        <v>59110533</v>
      </c>
      <c r="D33" s="68">
        <v>0</v>
      </c>
      <c r="E33" s="68">
        <v>0</v>
      </c>
      <c r="F33" s="68">
        <v>0</v>
      </c>
      <c r="G33" s="68">
        <v>0</v>
      </c>
      <c r="H33" s="68">
        <v>0</v>
      </c>
      <c r="I33" s="68">
        <v>0</v>
      </c>
      <c r="J33" s="68">
        <v>0</v>
      </c>
      <c r="K33" s="68">
        <v>0</v>
      </c>
      <c r="L33" s="68">
        <v>0</v>
      </c>
      <c r="M33" s="68">
        <v>0</v>
      </c>
      <c r="N33" s="68">
        <v>0</v>
      </c>
      <c r="O33" s="68">
        <v>59110533</v>
      </c>
    </row>
    <row r="34" spans="2:15" ht="7.5" customHeight="1">
      <c r="B34" s="133" t="s">
        <v>126</v>
      </c>
      <c r="C34" s="134">
        <v>14504316</v>
      </c>
      <c r="D34" s="134">
        <v>0</v>
      </c>
      <c r="E34" s="134">
        <v>0</v>
      </c>
      <c r="F34" s="134">
        <v>0</v>
      </c>
      <c r="G34" s="134">
        <v>0</v>
      </c>
      <c r="H34" s="134">
        <v>0</v>
      </c>
      <c r="I34" s="134">
        <v>0</v>
      </c>
      <c r="J34" s="134">
        <v>0</v>
      </c>
      <c r="K34" s="134">
        <v>0</v>
      </c>
      <c r="L34" s="134">
        <v>0</v>
      </c>
      <c r="M34" s="134">
        <v>0</v>
      </c>
      <c r="N34" s="134">
        <v>0</v>
      </c>
      <c r="O34" s="134">
        <v>14504316</v>
      </c>
    </row>
    <row r="35" spans="2:15" ht="7.5" customHeight="1">
      <c r="B35" s="68" t="s">
        <v>127</v>
      </c>
      <c r="C35" s="68">
        <v>40930198</v>
      </c>
      <c r="D35" s="68">
        <v>0</v>
      </c>
      <c r="E35" s="68">
        <v>0</v>
      </c>
      <c r="F35" s="68">
        <v>0</v>
      </c>
      <c r="G35" s="68">
        <v>0</v>
      </c>
      <c r="H35" s="68">
        <v>0</v>
      </c>
      <c r="I35" s="68">
        <v>0</v>
      </c>
      <c r="J35" s="68">
        <v>0</v>
      </c>
      <c r="K35" s="68">
        <v>0</v>
      </c>
      <c r="L35" s="68">
        <v>0</v>
      </c>
      <c r="M35" s="68">
        <v>0</v>
      </c>
      <c r="N35" s="68">
        <v>0</v>
      </c>
      <c r="O35" s="68">
        <v>40930198</v>
      </c>
    </row>
    <row r="36" spans="2:15" ht="7.5" customHeight="1">
      <c r="B36" s="64" t="s">
        <v>128</v>
      </c>
      <c r="C36" s="68">
        <v>37126150</v>
      </c>
      <c r="D36" s="68">
        <v>0</v>
      </c>
      <c r="E36" s="68">
        <v>0</v>
      </c>
      <c r="F36" s="68">
        <v>0</v>
      </c>
      <c r="G36" s="68">
        <v>0</v>
      </c>
      <c r="H36" s="68">
        <v>0</v>
      </c>
      <c r="I36" s="68">
        <v>0</v>
      </c>
      <c r="J36" s="68">
        <v>0</v>
      </c>
      <c r="K36" s="68">
        <v>0</v>
      </c>
      <c r="L36" s="68">
        <v>0</v>
      </c>
      <c r="M36" s="68">
        <v>0</v>
      </c>
      <c r="N36" s="68">
        <v>0</v>
      </c>
      <c r="O36" s="68">
        <v>37126150</v>
      </c>
    </row>
    <row r="37" spans="2:15" ht="7.5" customHeight="1">
      <c r="B37" s="64" t="s">
        <v>129</v>
      </c>
      <c r="C37" s="68">
        <v>114539370</v>
      </c>
      <c r="D37" s="68">
        <v>0</v>
      </c>
      <c r="E37" s="68">
        <v>0</v>
      </c>
      <c r="F37" s="68">
        <v>0</v>
      </c>
      <c r="G37" s="68">
        <v>0</v>
      </c>
      <c r="H37" s="68">
        <v>0</v>
      </c>
      <c r="I37" s="68">
        <v>0</v>
      </c>
      <c r="J37" s="68">
        <v>0</v>
      </c>
      <c r="K37" s="68">
        <v>0</v>
      </c>
      <c r="L37" s="68">
        <v>0</v>
      </c>
      <c r="M37" s="68">
        <v>0</v>
      </c>
      <c r="N37" s="68">
        <v>0</v>
      </c>
      <c r="O37" s="68">
        <v>114539370</v>
      </c>
    </row>
    <row r="38" spans="2:15" ht="7.5" customHeight="1">
      <c r="B38" s="133" t="s">
        <v>130</v>
      </c>
      <c r="C38" s="134">
        <v>73595144</v>
      </c>
      <c r="D38" s="134">
        <v>0</v>
      </c>
      <c r="E38" s="134">
        <v>0</v>
      </c>
      <c r="F38" s="134">
        <v>0</v>
      </c>
      <c r="G38" s="134">
        <v>0</v>
      </c>
      <c r="H38" s="134">
        <v>0</v>
      </c>
      <c r="I38" s="134">
        <v>0</v>
      </c>
      <c r="J38" s="134">
        <v>0</v>
      </c>
      <c r="K38" s="134">
        <v>0</v>
      </c>
      <c r="L38" s="134">
        <v>0</v>
      </c>
      <c r="M38" s="134">
        <v>0</v>
      </c>
      <c r="N38" s="134">
        <v>0</v>
      </c>
      <c r="O38" s="134">
        <v>73595144</v>
      </c>
    </row>
    <row r="39" spans="2:15" ht="7.5" customHeight="1">
      <c r="B39" s="68" t="s">
        <v>131</v>
      </c>
      <c r="C39" s="68">
        <v>53988974</v>
      </c>
      <c r="D39" s="68">
        <v>0</v>
      </c>
      <c r="E39" s="68">
        <v>0</v>
      </c>
      <c r="F39" s="68">
        <v>0</v>
      </c>
      <c r="G39" s="68">
        <v>0</v>
      </c>
      <c r="H39" s="68">
        <v>0</v>
      </c>
      <c r="I39" s="68">
        <v>0</v>
      </c>
      <c r="J39" s="68">
        <v>0</v>
      </c>
      <c r="K39" s="68">
        <v>0</v>
      </c>
      <c r="L39" s="68">
        <v>0</v>
      </c>
      <c r="M39" s="68">
        <v>0</v>
      </c>
      <c r="N39" s="68">
        <v>0</v>
      </c>
      <c r="O39" s="68">
        <v>53988974</v>
      </c>
    </row>
    <row r="40" spans="2:15" ht="7.5" customHeight="1">
      <c r="B40" s="64" t="s">
        <v>132</v>
      </c>
      <c r="C40" s="68">
        <v>74844099</v>
      </c>
      <c r="D40" s="68">
        <v>0</v>
      </c>
      <c r="E40" s="68">
        <v>0</v>
      </c>
      <c r="F40" s="68">
        <v>0</v>
      </c>
      <c r="G40" s="68">
        <v>0</v>
      </c>
      <c r="H40" s="68">
        <v>0</v>
      </c>
      <c r="I40" s="68">
        <v>0</v>
      </c>
      <c r="J40" s="68">
        <v>0</v>
      </c>
      <c r="K40" s="68">
        <v>0</v>
      </c>
      <c r="L40" s="68">
        <v>0</v>
      </c>
      <c r="M40" s="68">
        <v>0</v>
      </c>
      <c r="N40" s="68">
        <v>0</v>
      </c>
      <c r="O40" s="68">
        <v>74844099</v>
      </c>
    </row>
    <row r="41" spans="2:15" ht="7.5" customHeight="1">
      <c r="B41" s="64" t="s">
        <v>133</v>
      </c>
      <c r="C41" s="68">
        <v>18176638</v>
      </c>
      <c r="D41" s="68">
        <v>0</v>
      </c>
      <c r="E41" s="68">
        <v>0</v>
      </c>
      <c r="F41" s="68">
        <v>0</v>
      </c>
      <c r="G41" s="68">
        <v>0</v>
      </c>
      <c r="H41" s="68">
        <v>0</v>
      </c>
      <c r="I41" s="68">
        <v>0</v>
      </c>
      <c r="J41" s="68">
        <v>0</v>
      </c>
      <c r="K41" s="68">
        <v>0</v>
      </c>
      <c r="L41" s="68">
        <v>0</v>
      </c>
      <c r="M41" s="68">
        <v>0</v>
      </c>
      <c r="N41" s="68">
        <v>0</v>
      </c>
      <c r="O41" s="68">
        <v>18176638</v>
      </c>
    </row>
    <row r="42" spans="2:15" ht="7.5" customHeight="1">
      <c r="B42" s="133" t="s">
        <v>134</v>
      </c>
      <c r="C42" s="134">
        <v>33079697</v>
      </c>
      <c r="D42" s="134">
        <v>0</v>
      </c>
      <c r="E42" s="134">
        <v>0</v>
      </c>
      <c r="F42" s="134">
        <v>0</v>
      </c>
      <c r="G42" s="134">
        <v>0</v>
      </c>
      <c r="H42" s="134">
        <v>0</v>
      </c>
      <c r="I42" s="134">
        <v>0</v>
      </c>
      <c r="J42" s="134">
        <v>0</v>
      </c>
      <c r="K42" s="134">
        <v>0</v>
      </c>
      <c r="L42" s="134">
        <v>0</v>
      </c>
      <c r="M42" s="134">
        <v>0</v>
      </c>
      <c r="N42" s="134">
        <v>0</v>
      </c>
      <c r="O42" s="134">
        <v>33079697</v>
      </c>
    </row>
    <row r="43" spans="2:15" ht="7.5" customHeight="1">
      <c r="B43" s="68" t="s">
        <v>135</v>
      </c>
      <c r="C43" s="68">
        <v>31180437</v>
      </c>
      <c r="D43" s="68">
        <v>0</v>
      </c>
      <c r="E43" s="68">
        <v>0</v>
      </c>
      <c r="F43" s="68">
        <v>0</v>
      </c>
      <c r="G43" s="68">
        <v>0</v>
      </c>
      <c r="H43" s="68">
        <v>0</v>
      </c>
      <c r="I43" s="68">
        <v>0</v>
      </c>
      <c r="J43" s="68">
        <v>0</v>
      </c>
      <c r="K43" s="68">
        <v>0</v>
      </c>
      <c r="L43" s="68">
        <v>0</v>
      </c>
      <c r="M43" s="68">
        <v>0</v>
      </c>
      <c r="N43" s="68">
        <v>0</v>
      </c>
      <c r="O43" s="68">
        <v>31180437</v>
      </c>
    </row>
    <row r="44" spans="2:15" ht="7.5" customHeight="1">
      <c r="B44" s="64" t="s">
        <v>136</v>
      </c>
      <c r="C44" s="68">
        <v>9533311</v>
      </c>
      <c r="D44" s="68">
        <v>0</v>
      </c>
      <c r="E44" s="68">
        <v>0</v>
      </c>
      <c r="F44" s="68">
        <v>0</v>
      </c>
      <c r="G44" s="68">
        <v>0</v>
      </c>
      <c r="H44" s="68">
        <v>0</v>
      </c>
      <c r="I44" s="68">
        <v>0</v>
      </c>
      <c r="J44" s="68">
        <v>0</v>
      </c>
      <c r="K44" s="68">
        <v>0</v>
      </c>
      <c r="L44" s="68">
        <v>0</v>
      </c>
      <c r="M44" s="68">
        <v>0</v>
      </c>
      <c r="N44" s="68">
        <v>0</v>
      </c>
      <c r="O44" s="68">
        <v>9533311</v>
      </c>
    </row>
    <row r="45" spans="2:15" ht="7.5" customHeight="1">
      <c r="B45" s="64" t="s">
        <v>137</v>
      </c>
      <c r="C45" s="68">
        <v>83359268</v>
      </c>
      <c r="D45" s="68">
        <v>0</v>
      </c>
      <c r="E45" s="68">
        <v>0</v>
      </c>
      <c r="F45" s="68">
        <v>0</v>
      </c>
      <c r="G45" s="68">
        <v>0</v>
      </c>
      <c r="H45" s="68">
        <v>0</v>
      </c>
      <c r="I45" s="68">
        <v>0</v>
      </c>
      <c r="J45" s="68">
        <v>0</v>
      </c>
      <c r="K45" s="68">
        <v>0</v>
      </c>
      <c r="L45" s="68">
        <v>0</v>
      </c>
      <c r="M45" s="68">
        <v>0</v>
      </c>
      <c r="N45" s="68">
        <v>0</v>
      </c>
      <c r="O45" s="68">
        <v>83359268</v>
      </c>
    </row>
    <row r="46" spans="2:15" ht="7.5" customHeight="1">
      <c r="B46" s="133" t="s">
        <v>138</v>
      </c>
      <c r="C46" s="134">
        <v>47108908</v>
      </c>
      <c r="D46" s="134">
        <v>0</v>
      </c>
      <c r="E46" s="134">
        <v>0</v>
      </c>
      <c r="F46" s="134">
        <v>0</v>
      </c>
      <c r="G46" s="134">
        <v>0</v>
      </c>
      <c r="H46" s="134">
        <v>0</v>
      </c>
      <c r="I46" s="134">
        <v>0</v>
      </c>
      <c r="J46" s="134">
        <v>0</v>
      </c>
      <c r="K46" s="134">
        <v>0</v>
      </c>
      <c r="L46" s="134">
        <v>0</v>
      </c>
      <c r="M46" s="134">
        <v>0</v>
      </c>
      <c r="N46" s="134">
        <v>0</v>
      </c>
      <c r="O46" s="134">
        <v>47108908</v>
      </c>
    </row>
    <row r="47" spans="2:15" ht="7.5" customHeight="1">
      <c r="B47" s="68" t="s">
        <v>139</v>
      </c>
      <c r="C47" s="68">
        <v>122611185</v>
      </c>
      <c r="D47" s="68">
        <v>0</v>
      </c>
      <c r="E47" s="68">
        <v>0</v>
      </c>
      <c r="F47" s="68">
        <v>0</v>
      </c>
      <c r="G47" s="68">
        <v>0</v>
      </c>
      <c r="H47" s="68">
        <v>0</v>
      </c>
      <c r="I47" s="68">
        <v>0</v>
      </c>
      <c r="J47" s="68">
        <v>0</v>
      </c>
      <c r="K47" s="68">
        <v>0</v>
      </c>
      <c r="L47" s="68">
        <v>0</v>
      </c>
      <c r="M47" s="68">
        <v>0</v>
      </c>
      <c r="N47" s="68">
        <v>0</v>
      </c>
      <c r="O47" s="68">
        <v>122611185</v>
      </c>
    </row>
    <row r="48" spans="2:15" ht="7.5" customHeight="1">
      <c r="B48" s="64" t="s">
        <v>140</v>
      </c>
      <c r="C48" s="68">
        <v>86963426</v>
      </c>
      <c r="D48" s="68">
        <v>0</v>
      </c>
      <c r="E48" s="68">
        <v>0</v>
      </c>
      <c r="F48" s="68">
        <v>0</v>
      </c>
      <c r="G48" s="68">
        <v>0</v>
      </c>
      <c r="H48" s="68">
        <v>0</v>
      </c>
      <c r="I48" s="68">
        <v>0</v>
      </c>
      <c r="J48" s="68">
        <v>0</v>
      </c>
      <c r="K48" s="68">
        <v>0</v>
      </c>
      <c r="L48" s="68">
        <v>0</v>
      </c>
      <c r="M48" s="68">
        <v>0</v>
      </c>
      <c r="N48" s="68">
        <v>0</v>
      </c>
      <c r="O48" s="68">
        <v>86963426</v>
      </c>
    </row>
    <row r="49" spans="2:15" ht="7.5" customHeight="1">
      <c r="B49" s="64" t="s">
        <v>141</v>
      </c>
      <c r="C49" s="68">
        <v>25853036</v>
      </c>
      <c r="D49" s="68">
        <v>0</v>
      </c>
      <c r="E49" s="68">
        <v>0</v>
      </c>
      <c r="F49" s="68">
        <v>0</v>
      </c>
      <c r="G49" s="68">
        <v>0</v>
      </c>
      <c r="H49" s="68">
        <v>0</v>
      </c>
      <c r="I49" s="68">
        <v>0</v>
      </c>
      <c r="J49" s="68">
        <v>0</v>
      </c>
      <c r="K49" s="68">
        <v>0</v>
      </c>
      <c r="L49" s="68">
        <v>0</v>
      </c>
      <c r="M49" s="68">
        <v>0</v>
      </c>
      <c r="N49" s="68">
        <v>0</v>
      </c>
      <c r="O49" s="68">
        <v>25853036</v>
      </c>
    </row>
    <row r="50" spans="2:15" ht="7.5" customHeight="1">
      <c r="B50" s="133" t="s">
        <v>142</v>
      </c>
      <c r="C50" s="134">
        <v>125381236</v>
      </c>
      <c r="D50" s="134">
        <v>0</v>
      </c>
      <c r="E50" s="134">
        <v>0</v>
      </c>
      <c r="F50" s="134">
        <v>0</v>
      </c>
      <c r="G50" s="134">
        <v>0</v>
      </c>
      <c r="H50" s="134">
        <v>0</v>
      </c>
      <c r="I50" s="134">
        <v>0</v>
      </c>
      <c r="J50" s="134">
        <v>0</v>
      </c>
      <c r="K50" s="134">
        <v>0</v>
      </c>
      <c r="L50" s="134">
        <v>0</v>
      </c>
      <c r="M50" s="134">
        <v>0</v>
      </c>
      <c r="N50" s="134">
        <v>0</v>
      </c>
      <c r="O50" s="134">
        <v>125381236</v>
      </c>
    </row>
    <row r="51" spans="2:15" ht="7.5" customHeight="1">
      <c r="B51" s="68" t="s">
        <v>143</v>
      </c>
      <c r="C51" s="68">
        <v>46684254</v>
      </c>
      <c r="D51" s="68">
        <v>0</v>
      </c>
      <c r="E51" s="68">
        <v>0</v>
      </c>
      <c r="F51" s="68">
        <v>0</v>
      </c>
      <c r="G51" s="68">
        <v>0</v>
      </c>
      <c r="H51" s="68">
        <v>0</v>
      </c>
      <c r="I51" s="68">
        <v>0</v>
      </c>
      <c r="J51" s="68">
        <v>0</v>
      </c>
      <c r="K51" s="68">
        <v>0</v>
      </c>
      <c r="L51" s="68">
        <v>0</v>
      </c>
      <c r="M51" s="68">
        <v>0</v>
      </c>
      <c r="N51" s="68">
        <v>0</v>
      </c>
      <c r="O51" s="68">
        <v>46684254</v>
      </c>
    </row>
    <row r="52" spans="2:15" ht="7.5" customHeight="1">
      <c r="B52" s="64" t="s">
        <v>144</v>
      </c>
      <c r="C52" s="68">
        <v>0</v>
      </c>
      <c r="D52" s="68">
        <v>0</v>
      </c>
      <c r="E52" s="68">
        <v>0</v>
      </c>
      <c r="F52" s="68">
        <v>0</v>
      </c>
      <c r="G52" s="68">
        <v>0</v>
      </c>
      <c r="H52" s="68">
        <v>0</v>
      </c>
      <c r="I52" s="68">
        <v>0</v>
      </c>
      <c r="J52" s="68">
        <v>0</v>
      </c>
      <c r="K52" s="68">
        <v>0</v>
      </c>
      <c r="L52" s="68">
        <v>0</v>
      </c>
      <c r="M52" s="68">
        <v>0</v>
      </c>
      <c r="N52" s="68">
        <v>0</v>
      </c>
      <c r="O52" s="68">
        <v>0</v>
      </c>
    </row>
    <row r="53" spans="2:15" ht="7.5" customHeight="1">
      <c r="B53" s="64" t="s">
        <v>145</v>
      </c>
      <c r="C53" s="68">
        <v>118604557</v>
      </c>
      <c r="D53" s="68">
        <v>0</v>
      </c>
      <c r="E53" s="68">
        <v>0</v>
      </c>
      <c r="F53" s="68">
        <v>0</v>
      </c>
      <c r="G53" s="68">
        <v>0</v>
      </c>
      <c r="H53" s="68">
        <v>0</v>
      </c>
      <c r="I53" s="68">
        <v>0</v>
      </c>
      <c r="J53" s="68">
        <v>0</v>
      </c>
      <c r="K53" s="68">
        <v>0</v>
      </c>
      <c r="L53" s="68">
        <v>0</v>
      </c>
      <c r="M53" s="68">
        <v>0</v>
      </c>
      <c r="N53" s="68">
        <v>0</v>
      </c>
      <c r="O53" s="68">
        <v>118604557</v>
      </c>
    </row>
    <row r="54" spans="2:15" ht="7.5" customHeight="1">
      <c r="B54" s="133" t="s">
        <v>146</v>
      </c>
      <c r="C54" s="134">
        <v>6405001</v>
      </c>
      <c r="D54" s="134">
        <v>0</v>
      </c>
      <c r="E54" s="134">
        <v>0</v>
      </c>
      <c r="F54" s="134">
        <v>0</v>
      </c>
      <c r="G54" s="134">
        <v>0</v>
      </c>
      <c r="H54" s="134">
        <v>0</v>
      </c>
      <c r="I54" s="134">
        <v>0</v>
      </c>
      <c r="J54" s="134">
        <v>0</v>
      </c>
      <c r="K54" s="134">
        <v>0</v>
      </c>
      <c r="L54" s="134">
        <v>0</v>
      </c>
      <c r="M54" s="134">
        <v>0</v>
      </c>
      <c r="N54" s="134">
        <v>0</v>
      </c>
      <c r="O54" s="134">
        <v>6405001</v>
      </c>
    </row>
    <row r="55" spans="2:15" ht="7.5" customHeight="1">
      <c r="B55" s="68" t="s">
        <v>147</v>
      </c>
      <c r="C55" s="68">
        <v>70521311</v>
      </c>
      <c r="D55" s="68">
        <v>0</v>
      </c>
      <c r="E55" s="68">
        <v>0</v>
      </c>
      <c r="F55" s="68">
        <v>0</v>
      </c>
      <c r="G55" s="68">
        <v>0</v>
      </c>
      <c r="H55" s="68">
        <v>0</v>
      </c>
      <c r="I55" s="68">
        <v>0</v>
      </c>
      <c r="J55" s="68">
        <v>0</v>
      </c>
      <c r="K55" s="68">
        <v>0</v>
      </c>
      <c r="L55" s="68">
        <v>0</v>
      </c>
      <c r="M55" s="68">
        <v>0</v>
      </c>
      <c r="N55" s="68">
        <v>0</v>
      </c>
      <c r="O55" s="68">
        <v>70521311</v>
      </c>
    </row>
    <row r="56" spans="2:15" ht="7.5" customHeight="1">
      <c r="B56" s="64" t="s">
        <v>148</v>
      </c>
      <c r="C56" s="68">
        <v>18670043</v>
      </c>
      <c r="D56" s="68">
        <v>0</v>
      </c>
      <c r="E56" s="68">
        <v>0</v>
      </c>
      <c r="F56" s="68">
        <v>0</v>
      </c>
      <c r="G56" s="68">
        <v>0</v>
      </c>
      <c r="H56" s="68">
        <v>0</v>
      </c>
      <c r="I56" s="68">
        <v>0</v>
      </c>
      <c r="J56" s="68">
        <v>0</v>
      </c>
      <c r="K56" s="68">
        <v>0</v>
      </c>
      <c r="L56" s="68">
        <v>0</v>
      </c>
      <c r="M56" s="68">
        <v>0</v>
      </c>
      <c r="N56" s="68">
        <v>0</v>
      </c>
      <c r="O56" s="68">
        <v>18670043</v>
      </c>
    </row>
    <row r="57" spans="2:15" ht="7.5" customHeight="1">
      <c r="B57" s="64" t="s">
        <v>149</v>
      </c>
      <c r="C57" s="68">
        <v>78125968</v>
      </c>
      <c r="D57" s="68">
        <v>0</v>
      </c>
      <c r="E57" s="68">
        <v>0</v>
      </c>
      <c r="F57" s="68">
        <v>0</v>
      </c>
      <c r="G57" s="68">
        <v>0</v>
      </c>
      <c r="H57" s="68">
        <v>0</v>
      </c>
      <c r="I57" s="68">
        <v>0</v>
      </c>
      <c r="J57" s="68">
        <v>0</v>
      </c>
      <c r="K57" s="68">
        <v>0</v>
      </c>
      <c r="L57" s="68">
        <v>0</v>
      </c>
      <c r="M57" s="68">
        <v>0</v>
      </c>
      <c r="N57" s="68">
        <v>0</v>
      </c>
      <c r="O57" s="68">
        <v>78125968</v>
      </c>
    </row>
    <row r="58" spans="2:15" ht="7.5" customHeight="1">
      <c r="B58" s="133" t="s">
        <v>150</v>
      </c>
      <c r="C58" s="134">
        <v>509403584</v>
      </c>
      <c r="D58" s="134">
        <v>0</v>
      </c>
      <c r="E58" s="134">
        <v>0</v>
      </c>
      <c r="F58" s="134">
        <v>0</v>
      </c>
      <c r="G58" s="134">
        <v>0</v>
      </c>
      <c r="H58" s="134">
        <v>0</v>
      </c>
      <c r="I58" s="134">
        <v>0</v>
      </c>
      <c r="J58" s="134">
        <v>0</v>
      </c>
      <c r="K58" s="134">
        <v>0</v>
      </c>
      <c r="L58" s="134">
        <v>0</v>
      </c>
      <c r="M58" s="134">
        <v>0</v>
      </c>
      <c r="N58" s="134">
        <v>0</v>
      </c>
      <c r="O58" s="134">
        <v>509403584</v>
      </c>
    </row>
    <row r="59" spans="2:15" ht="7.5" customHeight="1">
      <c r="B59" s="68" t="s">
        <v>151</v>
      </c>
      <c r="C59" s="68">
        <v>35065819</v>
      </c>
      <c r="D59" s="68">
        <v>0</v>
      </c>
      <c r="E59" s="68">
        <v>0</v>
      </c>
      <c r="F59" s="68">
        <v>0</v>
      </c>
      <c r="G59" s="68">
        <v>0</v>
      </c>
      <c r="H59" s="68">
        <v>0</v>
      </c>
      <c r="I59" s="68">
        <v>0</v>
      </c>
      <c r="J59" s="68">
        <v>0</v>
      </c>
      <c r="K59" s="68">
        <v>0</v>
      </c>
      <c r="L59" s="68">
        <v>0</v>
      </c>
      <c r="M59" s="68">
        <v>0</v>
      </c>
      <c r="N59" s="68">
        <v>0</v>
      </c>
      <c r="O59" s="68">
        <v>35065819</v>
      </c>
    </row>
    <row r="60" spans="2:15" ht="7.5" customHeight="1">
      <c r="B60" s="64" t="s">
        <v>152</v>
      </c>
      <c r="C60" s="68">
        <v>5555151</v>
      </c>
      <c r="D60" s="68">
        <v>0</v>
      </c>
      <c r="E60" s="68">
        <v>0</v>
      </c>
      <c r="F60" s="68">
        <v>0</v>
      </c>
      <c r="G60" s="68">
        <v>0</v>
      </c>
      <c r="H60" s="68">
        <v>0</v>
      </c>
      <c r="I60" s="68">
        <v>0</v>
      </c>
      <c r="J60" s="68">
        <v>0</v>
      </c>
      <c r="K60" s="68">
        <v>0</v>
      </c>
      <c r="L60" s="68">
        <v>0</v>
      </c>
      <c r="M60" s="68">
        <v>0</v>
      </c>
      <c r="N60" s="68">
        <v>0</v>
      </c>
      <c r="O60" s="68">
        <v>5555151</v>
      </c>
    </row>
    <row r="61" spans="2:15" ht="7.5" customHeight="1">
      <c r="B61" s="64" t="s">
        <v>153</v>
      </c>
      <c r="C61" s="68">
        <v>97654931</v>
      </c>
      <c r="D61" s="68">
        <v>0</v>
      </c>
      <c r="E61" s="68">
        <v>0</v>
      </c>
      <c r="F61" s="68">
        <v>0</v>
      </c>
      <c r="G61" s="68">
        <v>0</v>
      </c>
      <c r="H61" s="68">
        <v>0</v>
      </c>
      <c r="I61" s="68">
        <v>0</v>
      </c>
      <c r="J61" s="68">
        <v>0</v>
      </c>
      <c r="K61" s="68">
        <v>0</v>
      </c>
      <c r="L61" s="68">
        <v>0</v>
      </c>
      <c r="M61" s="68">
        <v>0</v>
      </c>
      <c r="N61" s="68">
        <v>0</v>
      </c>
      <c r="O61" s="68">
        <v>97654931</v>
      </c>
    </row>
    <row r="62" spans="2:15" ht="7.5" customHeight="1">
      <c r="B62" s="133" t="s">
        <v>154</v>
      </c>
      <c r="C62" s="134">
        <v>59702119</v>
      </c>
      <c r="D62" s="134">
        <v>0</v>
      </c>
      <c r="E62" s="134">
        <v>0</v>
      </c>
      <c r="F62" s="134">
        <v>0</v>
      </c>
      <c r="G62" s="134">
        <v>0</v>
      </c>
      <c r="H62" s="134">
        <v>0</v>
      </c>
      <c r="I62" s="134">
        <v>0</v>
      </c>
      <c r="J62" s="134">
        <v>0</v>
      </c>
      <c r="K62" s="134">
        <v>0</v>
      </c>
      <c r="L62" s="134">
        <v>0</v>
      </c>
      <c r="M62" s="134">
        <v>0</v>
      </c>
      <c r="N62" s="134">
        <v>0</v>
      </c>
      <c r="O62" s="134">
        <v>59702119</v>
      </c>
    </row>
    <row r="63" spans="2:15" ht="7.5" customHeight="1">
      <c r="B63" s="64" t="s">
        <v>155</v>
      </c>
      <c r="C63" s="68">
        <v>57134397</v>
      </c>
      <c r="D63" s="68">
        <v>0</v>
      </c>
      <c r="E63" s="68">
        <v>0</v>
      </c>
      <c r="F63" s="68">
        <v>0</v>
      </c>
      <c r="G63" s="68">
        <v>0</v>
      </c>
      <c r="H63" s="68">
        <v>0</v>
      </c>
      <c r="I63" s="68">
        <v>0</v>
      </c>
      <c r="J63" s="68">
        <v>0</v>
      </c>
      <c r="K63" s="68">
        <v>0</v>
      </c>
      <c r="L63" s="68">
        <v>0</v>
      </c>
      <c r="M63" s="68">
        <v>0</v>
      </c>
      <c r="N63" s="68">
        <v>0</v>
      </c>
      <c r="O63" s="68">
        <v>57134397</v>
      </c>
    </row>
    <row r="64" spans="2:15" ht="7.5" customHeight="1">
      <c r="B64" s="64" t="s">
        <v>156</v>
      </c>
      <c r="C64" s="68">
        <v>103753631</v>
      </c>
      <c r="D64" s="68">
        <v>0</v>
      </c>
      <c r="E64" s="68">
        <v>0</v>
      </c>
      <c r="F64" s="68">
        <v>0</v>
      </c>
      <c r="G64" s="68">
        <v>0</v>
      </c>
      <c r="H64" s="68">
        <v>0</v>
      </c>
      <c r="I64" s="68">
        <v>0</v>
      </c>
      <c r="J64" s="68">
        <v>0</v>
      </c>
      <c r="K64" s="68">
        <v>0</v>
      </c>
      <c r="L64" s="68">
        <v>0</v>
      </c>
      <c r="M64" s="68">
        <v>0</v>
      </c>
      <c r="N64" s="68">
        <v>0</v>
      </c>
      <c r="O64" s="68">
        <v>103753631</v>
      </c>
    </row>
    <row r="65" spans="2:15" ht="7.5" customHeight="1" thickBot="1">
      <c r="B65" s="69" t="s">
        <v>157</v>
      </c>
      <c r="C65" s="68">
        <v>32098238</v>
      </c>
      <c r="D65" s="68">
        <v>0</v>
      </c>
      <c r="E65" s="68">
        <v>0</v>
      </c>
      <c r="F65" s="68">
        <v>0</v>
      </c>
      <c r="G65" s="68">
        <v>0</v>
      </c>
      <c r="H65" s="68">
        <v>0</v>
      </c>
      <c r="I65" s="68">
        <v>0</v>
      </c>
      <c r="J65" s="68">
        <v>0</v>
      </c>
      <c r="K65" s="68">
        <v>0</v>
      </c>
      <c r="L65" s="68">
        <v>0</v>
      </c>
      <c r="M65" s="68">
        <v>0</v>
      </c>
      <c r="N65" s="68">
        <v>0</v>
      </c>
      <c r="O65" s="68">
        <v>32098238</v>
      </c>
    </row>
    <row r="66" spans="2:15" ht="7.5" customHeight="1" thickTop="1">
      <c r="B66" s="65" t="s">
        <v>199</v>
      </c>
      <c r="C66" s="72">
        <v>3447793288</v>
      </c>
      <c r="D66" s="72">
        <v>0</v>
      </c>
      <c r="E66" s="72">
        <v>0</v>
      </c>
      <c r="F66" s="72">
        <v>0</v>
      </c>
      <c r="G66" s="72">
        <v>0</v>
      </c>
      <c r="H66" s="72">
        <v>0</v>
      </c>
      <c r="I66" s="72">
        <v>0</v>
      </c>
      <c r="J66" s="72">
        <v>0</v>
      </c>
      <c r="K66" s="72">
        <v>0</v>
      </c>
      <c r="L66" s="72">
        <v>0</v>
      </c>
      <c r="M66" s="72">
        <v>0</v>
      </c>
      <c r="N66" s="72">
        <v>0</v>
      </c>
      <c r="O66" s="72">
        <v>3447793288</v>
      </c>
    </row>
    <row r="67" spans="2:15" ht="7.5" customHeight="1" thickBot="1">
      <c r="B67" s="66" t="s">
        <v>159</v>
      </c>
      <c r="C67" s="71">
        <v>392410</v>
      </c>
      <c r="D67" s="71">
        <v>0</v>
      </c>
      <c r="E67" s="71">
        <v>0</v>
      </c>
      <c r="F67" s="71">
        <v>0</v>
      </c>
      <c r="G67" s="71">
        <v>0</v>
      </c>
      <c r="H67" s="71">
        <v>0</v>
      </c>
      <c r="I67" s="71">
        <v>0</v>
      </c>
      <c r="J67" s="71">
        <v>0</v>
      </c>
      <c r="K67" s="71">
        <v>0</v>
      </c>
      <c r="L67" s="71">
        <v>0</v>
      </c>
      <c r="M67" s="71">
        <v>0</v>
      </c>
      <c r="N67" s="71">
        <v>0</v>
      </c>
      <c r="O67" s="71">
        <v>392410</v>
      </c>
    </row>
    <row r="68" spans="2:15" ht="9" customHeight="1" thickTop="1">
      <c r="B68" s="67" t="s">
        <v>200</v>
      </c>
      <c r="C68" s="70">
        <v>3448185698</v>
      </c>
      <c r="D68" s="70">
        <v>0</v>
      </c>
      <c r="E68" s="70">
        <v>0</v>
      </c>
      <c r="F68" s="70">
        <v>0</v>
      </c>
      <c r="G68" s="70">
        <v>0</v>
      </c>
      <c r="H68" s="70">
        <v>0</v>
      </c>
      <c r="I68" s="70">
        <v>0</v>
      </c>
      <c r="J68" s="70">
        <v>0</v>
      </c>
      <c r="K68" s="70">
        <v>0</v>
      </c>
      <c r="L68" s="70">
        <v>0</v>
      </c>
      <c r="M68" s="70">
        <v>0</v>
      </c>
      <c r="N68" s="70">
        <v>0</v>
      </c>
      <c r="O68" s="70">
        <v>3448185698</v>
      </c>
    </row>
    <row r="69" spans="2:15" ht="12.75">
      <c r="B69" s="160" t="s">
        <v>217</v>
      </c>
      <c r="C69" s="150"/>
      <c r="D69" s="150"/>
      <c r="E69" s="150"/>
      <c r="F69" s="150"/>
      <c r="G69" s="150"/>
      <c r="H69" s="150"/>
      <c r="I69" s="150"/>
      <c r="J69" s="161" t="s">
        <v>218</v>
      </c>
      <c r="K69" s="150"/>
      <c r="L69" s="150"/>
      <c r="M69" s="150"/>
      <c r="N69" s="150"/>
      <c r="O69" s="151"/>
    </row>
    <row r="70" spans="2:15" ht="12.75">
      <c r="B70" s="159" t="s">
        <v>219</v>
      </c>
      <c r="C70" s="103"/>
      <c r="D70" s="103"/>
      <c r="E70" s="103"/>
      <c r="F70" s="103"/>
      <c r="G70" s="103"/>
      <c r="H70" s="103"/>
      <c r="I70" s="103"/>
      <c r="J70" s="162" t="s">
        <v>220</v>
      </c>
      <c r="K70" s="103"/>
      <c r="L70" s="103"/>
      <c r="M70" s="103"/>
      <c r="N70" s="103"/>
      <c r="O70" s="114"/>
    </row>
    <row r="71" spans="2:15" ht="12.75">
      <c r="B71" s="159" t="s">
        <v>221</v>
      </c>
      <c r="C71" s="103"/>
      <c r="D71" s="103"/>
      <c r="E71" s="103"/>
      <c r="F71" s="103"/>
      <c r="G71" s="103"/>
      <c r="H71" s="103"/>
      <c r="I71" s="103"/>
      <c r="J71" s="103"/>
      <c r="K71" s="103"/>
      <c r="L71" s="103"/>
      <c r="M71" s="103"/>
      <c r="N71" s="103"/>
      <c r="O71" s="114"/>
    </row>
    <row r="72" spans="2:15" ht="12.75">
      <c r="B72" s="67" t="s">
        <v>222</v>
      </c>
      <c r="C72" s="153"/>
      <c r="D72" s="153"/>
      <c r="E72" s="153"/>
      <c r="F72" s="153"/>
      <c r="G72" s="153"/>
      <c r="H72" s="153"/>
      <c r="I72" s="153"/>
      <c r="J72" s="163"/>
      <c r="K72" s="153"/>
      <c r="L72" s="153"/>
      <c r="M72" s="153"/>
      <c r="N72" s="153"/>
      <c r="O72" s="154"/>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B2:P72"/>
  <sheetViews>
    <sheetView showGridLines="0" zoomScale="130" zoomScaleNormal="130" workbookViewId="0" topLeftCell="A1">
      <selection activeCell="B1" sqref="B1:O16384"/>
    </sheetView>
  </sheetViews>
  <sheetFormatPr defaultColWidth="9.140625" defaultRowHeight="12.75"/>
  <cols>
    <col min="1" max="1" width="2.7109375" style="0" customWidth="1"/>
    <col min="2" max="15" width="10.7109375" style="0" customWidth="1"/>
    <col min="16" max="16" width="2.7109375" style="0" customWidth="1"/>
  </cols>
  <sheetData>
    <row r="1" ht="12" customHeight="1"/>
    <row r="2" spans="2:16" ht="12" customHeight="1" hidden="1">
      <c r="B2" s="29" t="s">
        <v>0</v>
      </c>
      <c r="C2" s="29" t="s">
        <v>79</v>
      </c>
      <c r="D2" s="29" t="s">
        <v>80</v>
      </c>
      <c r="E2" s="29" t="s">
        <v>81</v>
      </c>
      <c r="F2" s="29" t="s">
        <v>205</v>
      </c>
      <c r="G2" s="29" t="s">
        <v>206</v>
      </c>
      <c r="H2" s="29" t="s">
        <v>207</v>
      </c>
      <c r="I2" s="29" t="s">
        <v>208</v>
      </c>
      <c r="J2" s="29" t="s">
        <v>209</v>
      </c>
      <c r="K2" s="29" t="s">
        <v>210</v>
      </c>
      <c r="L2" s="29" t="s">
        <v>211</v>
      </c>
      <c r="M2" s="29" t="s">
        <v>212</v>
      </c>
      <c r="N2" s="29" t="s">
        <v>213</v>
      </c>
      <c r="O2" s="29" t="s">
        <v>82</v>
      </c>
      <c r="P2" s="29" t="s">
        <v>8</v>
      </c>
    </row>
    <row r="3" spans="2:16" ht="12" customHeight="1" hidden="1">
      <c r="B3" s="30" t="s">
        <v>214</v>
      </c>
      <c r="C3" s="29" t="s">
        <v>223</v>
      </c>
      <c r="D3" s="29" t="s">
        <v>223</v>
      </c>
      <c r="E3" s="29" t="s">
        <v>223</v>
      </c>
      <c r="F3" s="29" t="s">
        <v>224</v>
      </c>
      <c r="G3" s="29" t="s">
        <v>224</v>
      </c>
      <c r="H3" s="183" t="s">
        <v>224</v>
      </c>
      <c r="I3" s="183" t="s">
        <v>225</v>
      </c>
      <c r="J3" s="183" t="s">
        <v>225</v>
      </c>
      <c r="K3" s="183" t="s">
        <v>225</v>
      </c>
      <c r="L3" s="183" t="s">
        <v>225</v>
      </c>
      <c r="M3" s="183" t="s">
        <v>65</v>
      </c>
      <c r="N3" s="183" t="s">
        <v>65</v>
      </c>
      <c r="O3" s="183" t="s">
        <v>72</v>
      </c>
      <c r="P3" s="183" t="s">
        <v>20</v>
      </c>
    </row>
    <row r="4" ht="12" customHeight="1"/>
    <row r="5" spans="2:15" ht="16.5" customHeight="1">
      <c r="B5" s="19" t="str">
        <f>CONCATENATE("Monthly Special Fuel Reported by States ",P3," 1/")</f>
        <v>Monthly Special Fuel Reported by States 2017 1/</v>
      </c>
      <c r="C5" s="19"/>
      <c r="D5" s="19"/>
      <c r="E5" s="19"/>
      <c r="F5" s="19"/>
      <c r="G5" s="19"/>
      <c r="H5" s="19"/>
      <c r="I5" s="19"/>
      <c r="J5" s="19"/>
      <c r="K5" s="19"/>
      <c r="L5" s="19"/>
      <c r="M5" s="19"/>
      <c r="N5" s="19"/>
      <c r="O5" s="19"/>
    </row>
    <row r="6" ht="7.5" customHeight="1"/>
    <row r="7" ht="1.5" customHeight="1"/>
    <row r="8" ht="1.5" customHeight="1"/>
    <row r="9" ht="9" customHeight="1">
      <c r="O9" s="73" t="s">
        <v>216</v>
      </c>
    </row>
    <row r="10" spans="2:15" ht="9" customHeight="1">
      <c r="B10" s="74" t="str">
        <f>CONCATENATE("Created On: ",O3)</f>
        <v>Created On: 06/13/2018</v>
      </c>
      <c r="N10" s="73"/>
      <c r="O10" s="73" t="str">
        <f>CONCATENATE(P3," Reporting Period")</f>
        <v>2017 Reporting Period</v>
      </c>
    </row>
    <row r="11" spans="2:15" ht="7.5" customHeight="1">
      <c r="B11" s="62"/>
      <c r="C11" s="33" t="s">
        <v>226</v>
      </c>
      <c r="D11" s="33" t="s">
        <v>227</v>
      </c>
      <c r="E11" s="33" t="s">
        <v>228</v>
      </c>
      <c r="F11" s="33" t="s">
        <v>229</v>
      </c>
      <c r="G11" s="33" t="s">
        <v>230</v>
      </c>
      <c r="H11" s="33" t="s">
        <v>231</v>
      </c>
      <c r="I11" s="33" t="s">
        <v>232</v>
      </c>
      <c r="J11" s="33" t="s">
        <v>233</v>
      </c>
      <c r="K11" s="33" t="s">
        <v>234</v>
      </c>
      <c r="L11" s="33" t="s">
        <v>235</v>
      </c>
      <c r="M11" s="33" t="s">
        <v>236</v>
      </c>
      <c r="N11" s="33" t="s">
        <v>237</v>
      </c>
      <c r="O11" s="62"/>
    </row>
    <row r="12" spans="2:15" ht="7.5" customHeight="1">
      <c r="B12" s="40" t="s">
        <v>97</v>
      </c>
      <c r="C12" s="40" t="str">
        <f aca="true" t="shared" si="0" ref="C12:N12">CONCATENATE("(",C3," Entries)")</f>
        <v>(51 Entries)</v>
      </c>
      <c r="D12" s="40" t="str">
        <f t="shared" si="0"/>
        <v>(51 Entries)</v>
      </c>
      <c r="E12" s="40" t="str">
        <f t="shared" si="0"/>
        <v>(51 Entries)</v>
      </c>
      <c r="F12" s="40" t="str">
        <f t="shared" si="0"/>
        <v>(50 Entries)</v>
      </c>
      <c r="G12" s="40" t="str">
        <f t="shared" si="0"/>
        <v>(50 Entries)</v>
      </c>
      <c r="H12" s="40" t="str">
        <f t="shared" si="0"/>
        <v>(50 Entries)</v>
      </c>
      <c r="I12" s="40" t="str">
        <f t="shared" si="0"/>
        <v>(49 Entries)</v>
      </c>
      <c r="J12" s="40" t="str">
        <f t="shared" si="0"/>
        <v>(49 Entries)</v>
      </c>
      <c r="K12" s="40" t="str">
        <f t="shared" si="0"/>
        <v>(49 Entries)</v>
      </c>
      <c r="L12" s="40" t="str">
        <f t="shared" si="0"/>
        <v>(49 Entries)</v>
      </c>
      <c r="M12" s="40" t="str">
        <f t="shared" si="0"/>
        <v>(48 Entries)</v>
      </c>
      <c r="N12" s="40" t="str">
        <f t="shared" si="0"/>
        <v>(48 Entries)</v>
      </c>
      <c r="O12" s="40" t="s">
        <v>32</v>
      </c>
    </row>
    <row r="13" spans="2:15" s="61" customFormat="1" ht="8.25" hidden="1">
      <c r="B13" s="61" t="s">
        <v>97</v>
      </c>
      <c r="C13" s="61" t="s">
        <v>98</v>
      </c>
      <c r="D13" s="61" t="s">
        <v>101</v>
      </c>
      <c r="E13" s="61" t="s">
        <v>104</v>
      </c>
      <c r="F13" s="61" t="s">
        <v>168</v>
      </c>
      <c r="G13" s="61" t="s">
        <v>198</v>
      </c>
      <c r="H13" s="61" t="s">
        <v>169</v>
      </c>
      <c r="I13" s="61" t="s">
        <v>174</v>
      </c>
      <c r="J13" s="61" t="s">
        <v>175</v>
      </c>
      <c r="K13" s="61" t="s">
        <v>176</v>
      </c>
      <c r="L13" s="61" t="s">
        <v>181</v>
      </c>
      <c r="M13" s="61" t="s">
        <v>182</v>
      </c>
      <c r="N13" s="61" t="s">
        <v>183</v>
      </c>
      <c r="O13" s="61" t="s">
        <v>32</v>
      </c>
    </row>
    <row r="14" spans="2:15" ht="7.5" customHeight="1" hidden="1">
      <c r="B14" s="61"/>
      <c r="C14" s="61">
        <v>0</v>
      </c>
      <c r="D14" s="61">
        <v>0</v>
      </c>
      <c r="E14" s="61">
        <v>0</v>
      </c>
      <c r="F14" s="61">
        <v>0</v>
      </c>
      <c r="G14" s="61">
        <v>0</v>
      </c>
      <c r="H14" s="61">
        <v>0</v>
      </c>
      <c r="I14" s="61">
        <v>0</v>
      </c>
      <c r="J14" s="61">
        <v>0</v>
      </c>
      <c r="K14" s="61">
        <v>0</v>
      </c>
      <c r="L14" s="61">
        <v>0</v>
      </c>
      <c r="M14" s="61">
        <v>0</v>
      </c>
      <c r="N14" s="61">
        <v>0</v>
      </c>
      <c r="O14" s="61">
        <v>0</v>
      </c>
    </row>
    <row r="15" spans="2:15" ht="7.5" customHeight="1">
      <c r="B15" s="63" t="s">
        <v>107</v>
      </c>
      <c r="C15" s="68">
        <v>70716476</v>
      </c>
      <c r="D15" s="68">
        <v>62857415</v>
      </c>
      <c r="E15" s="68">
        <v>62247989</v>
      </c>
      <c r="F15" s="68">
        <v>83883199</v>
      </c>
      <c r="G15" s="68">
        <v>68607928</v>
      </c>
      <c r="H15" s="68">
        <v>68189053</v>
      </c>
      <c r="I15" s="68">
        <v>65861525</v>
      </c>
      <c r="J15" s="68">
        <v>65837783</v>
      </c>
      <c r="K15" s="68">
        <v>70990673</v>
      </c>
      <c r="L15" s="68">
        <v>173674363</v>
      </c>
      <c r="M15" s="68">
        <v>93013350</v>
      </c>
      <c r="N15" s="68">
        <v>69005518</v>
      </c>
      <c r="O15" s="68">
        <v>954885272</v>
      </c>
    </row>
    <row r="16" spans="2:15" ht="7.5" customHeight="1">
      <c r="B16" s="64" t="s">
        <v>108</v>
      </c>
      <c r="C16" s="68">
        <v>6307457</v>
      </c>
      <c r="D16" s="68">
        <v>7611402</v>
      </c>
      <c r="E16" s="68">
        <v>12367444</v>
      </c>
      <c r="F16" s="68">
        <v>7844407</v>
      </c>
      <c r="G16" s="68">
        <v>10456806</v>
      </c>
      <c r="H16" s="68">
        <v>9440460</v>
      </c>
      <c r="I16" s="68">
        <v>23186447</v>
      </c>
      <c r="J16" s="68">
        <v>19062185</v>
      </c>
      <c r="K16" s="68">
        <v>12787173</v>
      </c>
      <c r="L16" s="68">
        <v>14707899</v>
      </c>
      <c r="M16" s="68">
        <v>5964275</v>
      </c>
      <c r="N16" s="68">
        <v>4658610</v>
      </c>
      <c r="O16" s="68">
        <v>134394565</v>
      </c>
    </row>
    <row r="17" spans="2:15" ht="7.5" customHeight="1">
      <c r="B17" s="64" t="s">
        <v>109</v>
      </c>
      <c r="C17" s="68">
        <v>64691162</v>
      </c>
      <c r="D17" s="68">
        <v>68939992</v>
      </c>
      <c r="E17" s="68">
        <v>77730368</v>
      </c>
      <c r="F17" s="68">
        <v>68763061</v>
      </c>
      <c r="G17" s="68">
        <v>77513082</v>
      </c>
      <c r="H17" s="68">
        <v>75139830</v>
      </c>
      <c r="I17" s="68">
        <v>57337430</v>
      </c>
      <c r="J17" s="68">
        <v>76268914</v>
      </c>
      <c r="K17" s="68">
        <v>77554597</v>
      </c>
      <c r="L17" s="68">
        <v>67313226</v>
      </c>
      <c r="M17" s="68">
        <v>76400693</v>
      </c>
      <c r="N17" s="68">
        <v>77963939</v>
      </c>
      <c r="O17" s="68">
        <v>865616294</v>
      </c>
    </row>
    <row r="18" spans="2:15" ht="7.5" customHeight="1">
      <c r="B18" s="133" t="s">
        <v>110</v>
      </c>
      <c r="C18" s="134">
        <v>46268323</v>
      </c>
      <c r="D18" s="134">
        <v>58098238</v>
      </c>
      <c r="E18" s="134">
        <v>57968507</v>
      </c>
      <c r="F18" s="134">
        <v>48442051</v>
      </c>
      <c r="G18" s="134">
        <v>62524992</v>
      </c>
      <c r="H18" s="134">
        <v>56610381</v>
      </c>
      <c r="I18" s="134">
        <v>47604023</v>
      </c>
      <c r="J18" s="134">
        <v>65937375</v>
      </c>
      <c r="K18" s="134">
        <v>55546301</v>
      </c>
      <c r="L18" s="134">
        <v>53891177</v>
      </c>
      <c r="M18" s="134">
        <v>61957031</v>
      </c>
      <c r="N18" s="134">
        <v>51225834</v>
      </c>
      <c r="O18" s="134">
        <v>666074233</v>
      </c>
    </row>
    <row r="19" spans="2:15" ht="7.5" customHeight="1">
      <c r="B19" s="63" t="s">
        <v>111</v>
      </c>
      <c r="C19" s="68">
        <v>212103144</v>
      </c>
      <c r="D19" s="68">
        <v>209108357</v>
      </c>
      <c r="E19" s="68">
        <v>321699174</v>
      </c>
      <c r="F19" s="68">
        <v>239066184</v>
      </c>
      <c r="G19" s="68">
        <v>253666354</v>
      </c>
      <c r="H19" s="68">
        <v>336897762</v>
      </c>
      <c r="I19" s="68">
        <v>251029863</v>
      </c>
      <c r="J19" s="68">
        <v>271798146</v>
      </c>
      <c r="K19" s="68">
        <v>312237199</v>
      </c>
      <c r="L19" s="68">
        <v>270596583</v>
      </c>
      <c r="M19" s="68">
        <v>220068873</v>
      </c>
      <c r="N19" s="68">
        <v>399031177</v>
      </c>
      <c r="O19" s="68">
        <v>3297302816</v>
      </c>
    </row>
    <row r="20" spans="2:15" ht="7.5" customHeight="1">
      <c r="B20" s="64" t="s">
        <v>112</v>
      </c>
      <c r="C20" s="68">
        <v>48046196</v>
      </c>
      <c r="D20" s="68">
        <v>46034389</v>
      </c>
      <c r="E20" s="68">
        <v>52908825</v>
      </c>
      <c r="F20" s="68">
        <v>51952927</v>
      </c>
      <c r="G20" s="68">
        <v>57674464</v>
      </c>
      <c r="H20" s="68">
        <v>61813140</v>
      </c>
      <c r="I20" s="68">
        <v>61352744</v>
      </c>
      <c r="J20" s="68">
        <v>63633497</v>
      </c>
      <c r="K20" s="68">
        <v>57793160</v>
      </c>
      <c r="L20" s="68">
        <v>60299604</v>
      </c>
      <c r="M20" s="68">
        <v>54339691</v>
      </c>
      <c r="N20" s="68">
        <v>49418602</v>
      </c>
      <c r="O20" s="68">
        <v>665267239</v>
      </c>
    </row>
    <row r="21" spans="2:15" ht="7.5" customHeight="1">
      <c r="B21" s="64" t="s">
        <v>113</v>
      </c>
      <c r="C21" s="68">
        <v>18164935</v>
      </c>
      <c r="D21" s="68">
        <v>16481214</v>
      </c>
      <c r="E21" s="68">
        <v>28765354</v>
      </c>
      <c r="F21" s="68">
        <v>18856650</v>
      </c>
      <c r="G21" s="68">
        <v>17669517</v>
      </c>
      <c r="H21" s="68">
        <v>30066026</v>
      </c>
      <c r="I21" s="68">
        <v>21126924</v>
      </c>
      <c r="J21" s="68">
        <v>23540765</v>
      </c>
      <c r="K21" s="68">
        <v>29482293</v>
      </c>
      <c r="L21" s="68">
        <v>19892918</v>
      </c>
      <c r="M21" s="68">
        <v>21739427</v>
      </c>
      <c r="N21" s="68">
        <v>26299037</v>
      </c>
      <c r="O21" s="68">
        <v>272085060</v>
      </c>
    </row>
    <row r="22" spans="2:15" ht="7.5" customHeight="1">
      <c r="B22" s="133" t="s">
        <v>114</v>
      </c>
      <c r="C22" s="134">
        <v>4758635</v>
      </c>
      <c r="D22" s="134">
        <v>6327330</v>
      </c>
      <c r="E22" s="134">
        <v>5853552</v>
      </c>
      <c r="F22" s="134">
        <v>5703695</v>
      </c>
      <c r="G22" s="134">
        <v>7507516</v>
      </c>
      <c r="H22" s="134">
        <v>7123843</v>
      </c>
      <c r="I22" s="134">
        <v>5572158</v>
      </c>
      <c r="J22" s="134">
        <v>7243008</v>
      </c>
      <c r="K22" s="134">
        <v>6644891</v>
      </c>
      <c r="L22" s="134">
        <v>7122632</v>
      </c>
      <c r="M22" s="134">
        <v>6493920</v>
      </c>
      <c r="N22" s="134">
        <v>6652146</v>
      </c>
      <c r="O22" s="134">
        <v>77003326</v>
      </c>
    </row>
    <row r="23" spans="2:15" ht="7.5" customHeight="1">
      <c r="B23" s="63" t="s">
        <v>115</v>
      </c>
      <c r="C23" s="68">
        <v>586259</v>
      </c>
      <c r="D23" s="68">
        <v>596777</v>
      </c>
      <c r="E23" s="68">
        <v>694582</v>
      </c>
      <c r="F23" s="68">
        <v>572062</v>
      </c>
      <c r="G23" s="68">
        <v>695120</v>
      </c>
      <c r="H23" s="68">
        <v>597472</v>
      </c>
      <c r="I23" s="68">
        <v>1445785</v>
      </c>
      <c r="J23" s="68">
        <v>1528352</v>
      </c>
      <c r="K23" s="68">
        <v>1337087</v>
      </c>
      <c r="L23" s="68">
        <v>1463045</v>
      </c>
      <c r="M23" s="68">
        <v>1306370</v>
      </c>
      <c r="N23" s="68">
        <v>755582</v>
      </c>
      <c r="O23" s="68">
        <v>11578493</v>
      </c>
    </row>
    <row r="24" spans="2:15" ht="7.5" customHeight="1">
      <c r="B24" s="64" t="s">
        <v>116</v>
      </c>
      <c r="C24" s="68">
        <v>130881564</v>
      </c>
      <c r="D24" s="68">
        <v>141647685</v>
      </c>
      <c r="E24" s="68">
        <v>131099886</v>
      </c>
      <c r="F24" s="68">
        <v>152933508</v>
      </c>
      <c r="G24" s="68">
        <v>139109141</v>
      </c>
      <c r="H24" s="68">
        <v>150533498</v>
      </c>
      <c r="I24" s="68">
        <v>138705708</v>
      </c>
      <c r="J24" s="68">
        <v>133888899</v>
      </c>
      <c r="K24" s="68">
        <v>151472150</v>
      </c>
      <c r="L24" s="68">
        <v>133109460</v>
      </c>
      <c r="M24" s="68">
        <v>162664592</v>
      </c>
      <c r="N24" s="68">
        <v>139475660</v>
      </c>
      <c r="O24" s="68">
        <v>1705521751</v>
      </c>
    </row>
    <row r="25" spans="2:15" ht="7.5" customHeight="1">
      <c r="B25" s="64" t="s">
        <v>117</v>
      </c>
      <c r="C25" s="68">
        <v>106577193</v>
      </c>
      <c r="D25" s="68">
        <v>131209235</v>
      </c>
      <c r="E25" s="68">
        <v>117878628</v>
      </c>
      <c r="F25" s="68">
        <v>118508485</v>
      </c>
      <c r="G25" s="68">
        <v>131619803</v>
      </c>
      <c r="H25" s="68">
        <v>100598031</v>
      </c>
      <c r="I25" s="68">
        <v>102170461</v>
      </c>
      <c r="J25" s="68">
        <v>113536183</v>
      </c>
      <c r="K25" s="68">
        <v>112027757</v>
      </c>
      <c r="L25" s="68">
        <v>328162465</v>
      </c>
      <c r="M25" s="68">
        <v>90753768</v>
      </c>
      <c r="N25" s="68">
        <v>87966292</v>
      </c>
      <c r="O25" s="68">
        <v>1541008301</v>
      </c>
    </row>
    <row r="26" spans="2:15" ht="7.5" customHeight="1">
      <c r="B26" s="133" t="s">
        <v>118</v>
      </c>
      <c r="C26" s="134">
        <v>4352925</v>
      </c>
      <c r="D26" s="134">
        <v>3848818</v>
      </c>
      <c r="E26" s="134">
        <v>2928932</v>
      </c>
      <c r="F26" s="134">
        <v>4112151</v>
      </c>
      <c r="G26" s="134">
        <v>4549350</v>
      </c>
      <c r="H26" s="134">
        <v>5108873</v>
      </c>
      <c r="I26" s="134">
        <v>4230243</v>
      </c>
      <c r="J26" s="134">
        <v>5810843</v>
      </c>
      <c r="K26" s="134">
        <v>4258739</v>
      </c>
      <c r="L26" s="134">
        <v>4335471</v>
      </c>
      <c r="M26" s="134">
        <v>4131188</v>
      </c>
      <c r="N26" s="134">
        <v>3765550</v>
      </c>
      <c r="O26" s="134">
        <v>51433083</v>
      </c>
    </row>
    <row r="27" spans="2:15" ht="7.5" customHeight="1">
      <c r="B27" s="63" t="s">
        <v>119</v>
      </c>
      <c r="C27" s="68">
        <v>23729244</v>
      </c>
      <c r="D27" s="68">
        <v>23647987</v>
      </c>
      <c r="E27" s="68">
        <v>21454326</v>
      </c>
      <c r="F27" s="68">
        <v>22674116</v>
      </c>
      <c r="G27" s="68">
        <v>22796590</v>
      </c>
      <c r="H27" s="68">
        <v>25222141</v>
      </c>
      <c r="I27" s="68">
        <v>28590080</v>
      </c>
      <c r="J27" s="68">
        <v>26220968</v>
      </c>
      <c r="K27" s="68">
        <v>29459985</v>
      </c>
      <c r="L27" s="68">
        <v>25561089</v>
      </c>
      <c r="M27" s="68">
        <v>27259136</v>
      </c>
      <c r="N27" s="68">
        <v>29058629</v>
      </c>
      <c r="O27" s="68">
        <v>305674291</v>
      </c>
    </row>
    <row r="28" spans="2:15" ht="7.5" customHeight="1">
      <c r="B28" s="64" t="s">
        <v>120</v>
      </c>
      <c r="C28" s="68">
        <v>118546150</v>
      </c>
      <c r="D28" s="68">
        <v>114438881</v>
      </c>
      <c r="E28" s="68">
        <v>139398394</v>
      </c>
      <c r="F28" s="68">
        <v>120759592</v>
      </c>
      <c r="G28" s="68">
        <v>131420561</v>
      </c>
      <c r="H28" s="68">
        <v>151200372</v>
      </c>
      <c r="I28" s="68">
        <v>130120784</v>
      </c>
      <c r="J28" s="68">
        <v>141194726</v>
      </c>
      <c r="K28" s="68">
        <v>143220749</v>
      </c>
      <c r="L28" s="68">
        <v>143182199</v>
      </c>
      <c r="M28" s="68">
        <v>146241685</v>
      </c>
      <c r="N28" s="68">
        <v>137250558</v>
      </c>
      <c r="O28" s="68">
        <v>1616974651</v>
      </c>
    </row>
    <row r="29" spans="2:15" ht="7.5" customHeight="1">
      <c r="B29" s="64" t="s">
        <v>121</v>
      </c>
      <c r="C29" s="68">
        <v>100954807</v>
      </c>
      <c r="D29" s="68">
        <v>100335199</v>
      </c>
      <c r="E29" s="68">
        <v>111064193</v>
      </c>
      <c r="F29" s="68">
        <v>105362484</v>
      </c>
      <c r="G29" s="68">
        <v>116404493</v>
      </c>
      <c r="H29" s="68">
        <v>114154629</v>
      </c>
      <c r="I29" s="68">
        <v>93950649</v>
      </c>
      <c r="J29" s="68">
        <v>106851884</v>
      </c>
      <c r="K29" s="68">
        <v>94345253</v>
      </c>
      <c r="L29" s="68">
        <v>100726721</v>
      </c>
      <c r="M29" s="68">
        <v>119455825</v>
      </c>
      <c r="N29" s="68">
        <v>94744019</v>
      </c>
      <c r="O29" s="68">
        <v>1258350156</v>
      </c>
    </row>
    <row r="30" spans="2:15" ht="7.5" customHeight="1">
      <c r="B30" s="133" t="s">
        <v>122</v>
      </c>
      <c r="C30" s="134">
        <v>51573334</v>
      </c>
      <c r="D30" s="134">
        <v>48650732</v>
      </c>
      <c r="E30" s="134">
        <v>58194112</v>
      </c>
      <c r="F30" s="134">
        <v>55145374</v>
      </c>
      <c r="G30" s="134">
        <v>55433538</v>
      </c>
      <c r="H30" s="134">
        <v>54339027</v>
      </c>
      <c r="I30" s="134">
        <v>68198624</v>
      </c>
      <c r="J30" s="134">
        <v>65147278</v>
      </c>
      <c r="K30" s="134">
        <v>59027445</v>
      </c>
      <c r="L30" s="134">
        <v>64858600</v>
      </c>
      <c r="M30" s="134">
        <v>64399169</v>
      </c>
      <c r="N30" s="134">
        <v>61492150</v>
      </c>
      <c r="O30" s="134">
        <v>706459383</v>
      </c>
    </row>
    <row r="31" spans="2:15" ht="7.5" customHeight="1">
      <c r="B31" s="63" t="s">
        <v>123</v>
      </c>
      <c r="C31" s="68">
        <v>33600336</v>
      </c>
      <c r="D31" s="68">
        <v>29924282</v>
      </c>
      <c r="E31" s="68">
        <v>44868213</v>
      </c>
      <c r="F31" s="68">
        <v>28455340</v>
      </c>
      <c r="G31" s="68">
        <v>40304415</v>
      </c>
      <c r="H31" s="68">
        <v>39726333</v>
      </c>
      <c r="I31" s="68">
        <v>31935090</v>
      </c>
      <c r="J31" s="68">
        <v>38812269</v>
      </c>
      <c r="K31" s="68">
        <v>37768469</v>
      </c>
      <c r="L31" s="68">
        <v>34107953</v>
      </c>
      <c r="M31" s="68">
        <v>32045400</v>
      </c>
      <c r="N31" s="68">
        <v>39941362</v>
      </c>
      <c r="O31" s="68">
        <v>431489462</v>
      </c>
    </row>
    <row r="32" spans="2:15" ht="7.5" customHeight="1">
      <c r="B32" s="64" t="s">
        <v>124</v>
      </c>
      <c r="C32" s="68">
        <v>66802938</v>
      </c>
      <c r="D32" s="68">
        <v>61743067</v>
      </c>
      <c r="E32" s="68">
        <v>65547532</v>
      </c>
      <c r="F32" s="68">
        <v>64659516</v>
      </c>
      <c r="G32" s="68">
        <v>65691412</v>
      </c>
      <c r="H32" s="68">
        <v>61810003</v>
      </c>
      <c r="I32" s="68">
        <v>64795674</v>
      </c>
      <c r="J32" s="68">
        <v>72750503</v>
      </c>
      <c r="K32" s="68">
        <v>59984736</v>
      </c>
      <c r="L32" s="68">
        <v>79469021</v>
      </c>
      <c r="M32" s="68">
        <v>77469620</v>
      </c>
      <c r="N32" s="68">
        <v>68172759</v>
      </c>
      <c r="O32" s="68">
        <v>808896781</v>
      </c>
    </row>
    <row r="33" spans="2:15" ht="7.5" customHeight="1">
      <c r="B33" s="64" t="s">
        <v>125</v>
      </c>
      <c r="C33" s="68">
        <v>61103131</v>
      </c>
      <c r="D33" s="68">
        <v>56839532</v>
      </c>
      <c r="E33" s="68">
        <v>62875133</v>
      </c>
      <c r="F33" s="68">
        <v>64474375</v>
      </c>
      <c r="G33" s="68">
        <v>65194276</v>
      </c>
      <c r="H33" s="68">
        <v>56420161</v>
      </c>
      <c r="I33" s="68">
        <v>59862687</v>
      </c>
      <c r="J33" s="68">
        <v>53170292</v>
      </c>
      <c r="K33" s="68">
        <v>62830116</v>
      </c>
      <c r="L33" s="68">
        <v>55089053</v>
      </c>
      <c r="M33" s="68">
        <v>33913597</v>
      </c>
      <c r="N33" s="68">
        <v>58957867</v>
      </c>
      <c r="O33" s="68">
        <v>690730220</v>
      </c>
    </row>
    <row r="34" spans="2:15" ht="7.5" customHeight="1">
      <c r="B34" s="133" t="s">
        <v>126</v>
      </c>
      <c r="C34" s="134">
        <v>5282951</v>
      </c>
      <c r="D34" s="134">
        <v>19688117</v>
      </c>
      <c r="E34" s="134">
        <v>64903661</v>
      </c>
      <c r="F34" s="134">
        <v>7061732</v>
      </c>
      <c r="G34" s="134">
        <v>23320339</v>
      </c>
      <c r="H34" s="134">
        <v>15918934</v>
      </c>
      <c r="I34" s="134">
        <v>9164720</v>
      </c>
      <c r="J34" s="134">
        <v>83863532</v>
      </c>
      <c r="K34" s="134">
        <v>8875774</v>
      </c>
      <c r="L34" s="134">
        <v>16916700</v>
      </c>
      <c r="M34" s="134">
        <v>13449080</v>
      </c>
      <c r="N34" s="134">
        <v>15303914</v>
      </c>
      <c r="O34" s="134">
        <v>283749454</v>
      </c>
    </row>
    <row r="35" spans="2:15" ht="7.5" customHeight="1">
      <c r="B35" s="63" t="s">
        <v>127</v>
      </c>
      <c r="C35" s="68">
        <v>45027198</v>
      </c>
      <c r="D35" s="68">
        <v>40210429</v>
      </c>
      <c r="E35" s="68">
        <v>46859389</v>
      </c>
      <c r="F35" s="68">
        <v>44838646</v>
      </c>
      <c r="G35" s="68">
        <v>47189365</v>
      </c>
      <c r="H35" s="68">
        <v>48756255</v>
      </c>
      <c r="I35" s="68">
        <v>43810210</v>
      </c>
      <c r="J35" s="68">
        <v>48410435</v>
      </c>
      <c r="K35" s="68">
        <v>45346955</v>
      </c>
      <c r="L35" s="68">
        <v>44849388</v>
      </c>
      <c r="M35" s="68">
        <v>44664035</v>
      </c>
      <c r="N35" s="68">
        <v>48609295</v>
      </c>
      <c r="O35" s="68">
        <v>548571600</v>
      </c>
    </row>
    <row r="36" spans="2:15" ht="7.5" customHeight="1">
      <c r="B36" s="64" t="s">
        <v>128</v>
      </c>
      <c r="C36" s="68">
        <v>32154841</v>
      </c>
      <c r="D36" s="68">
        <v>31865601</v>
      </c>
      <c r="E36" s="68">
        <v>36007123</v>
      </c>
      <c r="F36" s="68">
        <v>33744885</v>
      </c>
      <c r="G36" s="68">
        <v>39959774</v>
      </c>
      <c r="H36" s="68">
        <v>39599468</v>
      </c>
      <c r="I36" s="68">
        <v>34549900</v>
      </c>
      <c r="J36" s="68">
        <v>39048762</v>
      </c>
      <c r="K36" s="68">
        <v>36143905</v>
      </c>
      <c r="L36" s="68">
        <v>38153306</v>
      </c>
      <c r="M36" s="68">
        <v>38018452</v>
      </c>
      <c r="N36" s="68">
        <v>38754697</v>
      </c>
      <c r="O36" s="68">
        <v>438000714</v>
      </c>
    </row>
    <row r="37" spans="2:15" ht="7.5" customHeight="1">
      <c r="B37" s="64" t="s">
        <v>129</v>
      </c>
      <c r="C37" s="68">
        <v>82976256</v>
      </c>
      <c r="D37" s="68">
        <v>69155691</v>
      </c>
      <c r="E37" s="68">
        <v>79240210</v>
      </c>
      <c r="F37" s="68">
        <v>85145452</v>
      </c>
      <c r="G37" s="68">
        <v>71263176</v>
      </c>
      <c r="H37" s="68">
        <v>66134219</v>
      </c>
      <c r="I37" s="68">
        <v>76278294</v>
      </c>
      <c r="J37" s="68">
        <v>90842025</v>
      </c>
      <c r="K37" s="68">
        <v>81808466</v>
      </c>
      <c r="L37" s="68">
        <v>88714731</v>
      </c>
      <c r="M37" s="68">
        <v>85370376</v>
      </c>
      <c r="N37" s="68">
        <v>55036478</v>
      </c>
      <c r="O37" s="68">
        <v>931965374</v>
      </c>
    </row>
    <row r="38" spans="2:15" ht="7.5" customHeight="1">
      <c r="B38" s="133" t="s">
        <v>130</v>
      </c>
      <c r="C38" s="134">
        <v>62053241</v>
      </c>
      <c r="D38" s="134">
        <v>53925614</v>
      </c>
      <c r="E38" s="134">
        <v>61223691</v>
      </c>
      <c r="F38" s="134">
        <v>58868168</v>
      </c>
      <c r="G38" s="134">
        <v>70502760</v>
      </c>
      <c r="H38" s="134">
        <v>70710970</v>
      </c>
      <c r="I38" s="134">
        <v>66972595</v>
      </c>
      <c r="J38" s="134">
        <v>75655774</v>
      </c>
      <c r="K38" s="134">
        <v>68984991</v>
      </c>
      <c r="L38" s="134">
        <v>82160794</v>
      </c>
      <c r="M38" s="134">
        <v>73236796</v>
      </c>
      <c r="N38" s="134">
        <v>66892155</v>
      </c>
      <c r="O38" s="134">
        <v>811187549</v>
      </c>
    </row>
    <row r="39" spans="2:15" ht="7.5" customHeight="1">
      <c r="B39" s="63" t="s">
        <v>131</v>
      </c>
      <c r="C39" s="68">
        <v>46455365</v>
      </c>
      <c r="D39" s="68">
        <v>54152206</v>
      </c>
      <c r="E39" s="68">
        <v>54324187</v>
      </c>
      <c r="F39" s="68">
        <v>54255863</v>
      </c>
      <c r="G39" s="68">
        <v>53997458</v>
      </c>
      <c r="H39" s="68">
        <v>62330871</v>
      </c>
      <c r="I39" s="68">
        <v>60584526</v>
      </c>
      <c r="J39" s="68">
        <v>60950626</v>
      </c>
      <c r="K39" s="68">
        <v>59249626</v>
      </c>
      <c r="L39" s="68">
        <v>59630000</v>
      </c>
      <c r="M39" s="68">
        <v>58918613</v>
      </c>
      <c r="N39" s="68">
        <v>61103679</v>
      </c>
      <c r="O39" s="68">
        <v>685953020</v>
      </c>
    </row>
    <row r="40" spans="2:15" ht="7.5" customHeight="1">
      <c r="B40" s="64" t="s">
        <v>132</v>
      </c>
      <c r="C40" s="68">
        <v>63162400</v>
      </c>
      <c r="D40" s="68">
        <v>84946659</v>
      </c>
      <c r="E40" s="68">
        <v>104856875</v>
      </c>
      <c r="F40" s="68">
        <v>64908328</v>
      </c>
      <c r="G40" s="68">
        <v>86452765</v>
      </c>
      <c r="H40" s="68">
        <v>101716360</v>
      </c>
      <c r="I40" s="68">
        <v>64886185</v>
      </c>
      <c r="J40" s="68">
        <v>106475605</v>
      </c>
      <c r="K40" s="68">
        <v>95840309</v>
      </c>
      <c r="L40" s="68">
        <v>81413496</v>
      </c>
      <c r="M40" s="68">
        <v>100610924</v>
      </c>
      <c r="N40" s="68">
        <v>96152255</v>
      </c>
      <c r="O40" s="68">
        <v>1051422161</v>
      </c>
    </row>
    <row r="41" spans="2:15" ht="7.5" customHeight="1">
      <c r="B41" s="64" t="s">
        <v>133</v>
      </c>
      <c r="C41" s="68">
        <v>18779777</v>
      </c>
      <c r="D41" s="68">
        <v>18580950</v>
      </c>
      <c r="E41" s="68">
        <v>20768512</v>
      </c>
      <c r="F41" s="68">
        <v>19791427</v>
      </c>
      <c r="G41" s="68">
        <v>23471066</v>
      </c>
      <c r="H41" s="68">
        <v>24894453</v>
      </c>
      <c r="I41" s="68">
        <v>24511453</v>
      </c>
      <c r="J41" s="68">
        <v>27408309</v>
      </c>
      <c r="K41" s="68">
        <v>25515702</v>
      </c>
      <c r="L41" s="68">
        <v>23736047</v>
      </c>
      <c r="M41" s="68">
        <v>22624504</v>
      </c>
      <c r="N41" s="68">
        <v>20257547</v>
      </c>
      <c r="O41" s="68">
        <v>270339747</v>
      </c>
    </row>
    <row r="42" spans="2:15" ht="7.5" customHeight="1">
      <c r="B42" s="133" t="s">
        <v>134</v>
      </c>
      <c r="C42" s="134">
        <v>31256934</v>
      </c>
      <c r="D42" s="134">
        <v>30799416</v>
      </c>
      <c r="E42" s="134">
        <v>40605466</v>
      </c>
      <c r="F42" s="134">
        <v>37086444</v>
      </c>
      <c r="G42" s="134">
        <v>40257335</v>
      </c>
      <c r="H42" s="134">
        <v>39668049</v>
      </c>
      <c r="I42" s="134">
        <v>38189316</v>
      </c>
      <c r="J42" s="134">
        <v>40416114</v>
      </c>
      <c r="K42" s="134">
        <v>44337388</v>
      </c>
      <c r="L42" s="134">
        <v>43855568</v>
      </c>
      <c r="M42" s="134">
        <v>40658738</v>
      </c>
      <c r="N42" s="134">
        <v>38993692</v>
      </c>
      <c r="O42" s="134">
        <v>466124460</v>
      </c>
    </row>
    <row r="43" spans="2:15" ht="7.5" customHeight="1">
      <c r="B43" s="63" t="s">
        <v>135</v>
      </c>
      <c r="C43" s="68">
        <v>27621474</v>
      </c>
      <c r="D43" s="68">
        <v>26533484</v>
      </c>
      <c r="E43" s="68">
        <v>23515434</v>
      </c>
      <c r="F43" s="68">
        <v>31867806</v>
      </c>
      <c r="G43" s="68">
        <v>34095156</v>
      </c>
      <c r="H43" s="68">
        <v>31804394</v>
      </c>
      <c r="I43" s="68">
        <v>34313858</v>
      </c>
      <c r="J43" s="68">
        <v>36530661</v>
      </c>
      <c r="K43" s="68">
        <v>25476205</v>
      </c>
      <c r="L43" s="68">
        <v>36764764</v>
      </c>
      <c r="M43" s="68">
        <v>30846867</v>
      </c>
      <c r="N43" s="68">
        <v>35831464</v>
      </c>
      <c r="O43" s="68">
        <v>375201567</v>
      </c>
    </row>
    <row r="44" spans="2:15" ht="7.5" customHeight="1">
      <c r="B44" s="64" t="s">
        <v>136</v>
      </c>
      <c r="C44" s="68">
        <v>8301828</v>
      </c>
      <c r="D44" s="68">
        <v>7675582</v>
      </c>
      <c r="E44" s="68">
        <v>8660198</v>
      </c>
      <c r="F44" s="68">
        <v>7752643</v>
      </c>
      <c r="G44" s="68">
        <v>7905773</v>
      </c>
      <c r="H44" s="68">
        <v>9668215</v>
      </c>
      <c r="I44" s="68">
        <v>8301463</v>
      </c>
      <c r="J44" s="68">
        <v>8302299</v>
      </c>
      <c r="K44" s="68">
        <v>9206732</v>
      </c>
      <c r="L44" s="68">
        <v>9142115</v>
      </c>
      <c r="M44" s="68">
        <v>8336501</v>
      </c>
      <c r="N44" s="68">
        <v>8789296</v>
      </c>
      <c r="O44" s="68">
        <v>102042645</v>
      </c>
    </row>
    <row r="45" spans="2:15" ht="7.5" customHeight="1">
      <c r="B45" s="64" t="s">
        <v>137</v>
      </c>
      <c r="C45" s="68">
        <v>62978839</v>
      </c>
      <c r="D45" s="68">
        <v>59147048</v>
      </c>
      <c r="E45" s="68">
        <v>67819211</v>
      </c>
      <c r="F45" s="68">
        <v>61388172</v>
      </c>
      <c r="G45" s="68">
        <v>68640173</v>
      </c>
      <c r="H45" s="68">
        <v>68599750</v>
      </c>
      <c r="I45" s="68">
        <v>67752451</v>
      </c>
      <c r="J45" s="68">
        <v>75941342</v>
      </c>
      <c r="K45" s="68">
        <v>68607842</v>
      </c>
      <c r="L45" s="68">
        <v>72018233</v>
      </c>
      <c r="M45" s="68">
        <v>68679978</v>
      </c>
      <c r="N45" s="68">
        <v>67017820</v>
      </c>
      <c r="O45" s="68">
        <v>808590859</v>
      </c>
    </row>
    <row r="46" spans="2:15" ht="7.5" customHeight="1">
      <c r="B46" s="133" t="s">
        <v>138</v>
      </c>
      <c r="C46" s="134">
        <v>46788496</v>
      </c>
      <c r="D46" s="134">
        <v>42670632</v>
      </c>
      <c r="E46" s="134">
        <v>50638907</v>
      </c>
      <c r="F46" s="134">
        <v>48044705</v>
      </c>
      <c r="G46" s="134">
        <v>49740740</v>
      </c>
      <c r="H46" s="134">
        <v>50425595</v>
      </c>
      <c r="I46" s="134">
        <v>47007609</v>
      </c>
      <c r="J46" s="134">
        <v>47728241</v>
      </c>
      <c r="K46" s="134">
        <v>48357452</v>
      </c>
      <c r="L46" s="134">
        <v>50159651</v>
      </c>
      <c r="M46" s="134">
        <v>49859107</v>
      </c>
      <c r="N46" s="134">
        <v>48420412</v>
      </c>
      <c r="O46" s="134">
        <v>579841547</v>
      </c>
    </row>
    <row r="47" spans="2:15" ht="7.5" customHeight="1">
      <c r="B47" s="63" t="s">
        <v>139</v>
      </c>
      <c r="C47" s="68">
        <v>177865080</v>
      </c>
      <c r="D47" s="68">
        <v>165863935</v>
      </c>
      <c r="E47" s="68">
        <v>179154457</v>
      </c>
      <c r="F47" s="68">
        <v>86469901</v>
      </c>
      <c r="G47" s="68">
        <v>107931363</v>
      </c>
      <c r="H47" s="68">
        <v>182371259</v>
      </c>
      <c r="I47" s="68">
        <v>94904118</v>
      </c>
      <c r="J47" s="68">
        <v>105061403</v>
      </c>
      <c r="K47" s="68">
        <v>168563598</v>
      </c>
      <c r="L47" s="68">
        <v>88738422</v>
      </c>
      <c r="M47" s="68">
        <v>98160039</v>
      </c>
      <c r="N47" s="68">
        <v>185772793</v>
      </c>
      <c r="O47" s="68">
        <v>1640856368</v>
      </c>
    </row>
    <row r="48" spans="2:15" ht="7.5" customHeight="1">
      <c r="B48" s="64" t="s">
        <v>140</v>
      </c>
      <c r="C48" s="68">
        <v>83301763</v>
      </c>
      <c r="D48" s="68">
        <v>94067473</v>
      </c>
      <c r="E48" s="68">
        <v>99136762</v>
      </c>
      <c r="F48" s="68">
        <v>93639670</v>
      </c>
      <c r="G48" s="68">
        <v>103781302</v>
      </c>
      <c r="H48" s="68">
        <v>98960106</v>
      </c>
      <c r="I48" s="68">
        <v>84711700</v>
      </c>
      <c r="J48" s="68">
        <v>108315880</v>
      </c>
      <c r="K48" s="68">
        <v>90153790</v>
      </c>
      <c r="L48" s="68">
        <v>116002238</v>
      </c>
      <c r="M48" s="68">
        <v>85436511</v>
      </c>
      <c r="N48" s="68">
        <v>88475781</v>
      </c>
      <c r="O48" s="68">
        <v>1145982976</v>
      </c>
    </row>
    <row r="49" spans="2:15" ht="7.5" customHeight="1">
      <c r="B49" s="64" t="s">
        <v>141</v>
      </c>
      <c r="C49" s="68">
        <v>24025443</v>
      </c>
      <c r="D49" s="68">
        <v>19238731</v>
      </c>
      <c r="E49" s="68">
        <v>26397953</v>
      </c>
      <c r="F49" s="68">
        <v>25250085</v>
      </c>
      <c r="G49" s="68">
        <v>23141662</v>
      </c>
      <c r="H49" s="68">
        <v>32319308</v>
      </c>
      <c r="I49" s="68">
        <v>29202886</v>
      </c>
      <c r="J49" s="68">
        <v>24145986</v>
      </c>
      <c r="K49" s="68">
        <v>27734033</v>
      </c>
      <c r="L49" s="68">
        <v>32511946</v>
      </c>
      <c r="M49" s="68">
        <v>22461207</v>
      </c>
      <c r="N49" s="68">
        <v>24819181</v>
      </c>
      <c r="O49" s="68">
        <v>311248421</v>
      </c>
    </row>
    <row r="50" spans="2:15" ht="7.5" customHeight="1">
      <c r="B50" s="133" t="s">
        <v>142</v>
      </c>
      <c r="C50" s="134">
        <v>122709097</v>
      </c>
      <c r="D50" s="134">
        <v>122788957</v>
      </c>
      <c r="E50" s="134">
        <v>148146293</v>
      </c>
      <c r="F50" s="134">
        <v>117555859</v>
      </c>
      <c r="G50" s="134">
        <v>146179629</v>
      </c>
      <c r="H50" s="134">
        <v>146696737</v>
      </c>
      <c r="I50" s="134">
        <v>128210537</v>
      </c>
      <c r="J50" s="134">
        <v>156741447</v>
      </c>
      <c r="K50" s="134">
        <v>143159871</v>
      </c>
      <c r="L50" s="134">
        <v>133456905</v>
      </c>
      <c r="M50" s="134">
        <v>144918296</v>
      </c>
      <c r="N50" s="134">
        <v>136924109</v>
      </c>
      <c r="O50" s="134">
        <v>1647487737</v>
      </c>
    </row>
    <row r="51" spans="2:15" ht="7.5" customHeight="1">
      <c r="B51" s="63" t="s">
        <v>143</v>
      </c>
      <c r="C51" s="68">
        <v>63458298</v>
      </c>
      <c r="D51" s="68">
        <v>93490296</v>
      </c>
      <c r="E51" s="68">
        <v>60682921</v>
      </c>
      <c r="F51" s="68">
        <v>72652421</v>
      </c>
      <c r="G51" s="68">
        <v>111271062</v>
      </c>
      <c r="H51" s="68">
        <v>84088625</v>
      </c>
      <c r="I51" s="68">
        <v>71130042</v>
      </c>
      <c r="J51" s="68">
        <v>82595190</v>
      </c>
      <c r="K51" s="68">
        <v>62212007</v>
      </c>
      <c r="L51" s="68">
        <v>106560196</v>
      </c>
      <c r="M51" s="68">
        <v>79980305</v>
      </c>
      <c r="N51" s="68">
        <v>84919597</v>
      </c>
      <c r="O51" s="68">
        <v>973040960</v>
      </c>
    </row>
    <row r="52" spans="2:15" ht="7.5" customHeight="1">
      <c r="B52" s="64" t="s">
        <v>144</v>
      </c>
      <c r="C52" s="68">
        <v>41457185</v>
      </c>
      <c r="D52" s="68">
        <v>40775998</v>
      </c>
      <c r="E52" s="68">
        <v>44059818</v>
      </c>
      <c r="F52" s="68">
        <v>43759188</v>
      </c>
      <c r="G52" s="68">
        <v>46090949</v>
      </c>
      <c r="H52" s="68">
        <v>47767423</v>
      </c>
      <c r="I52" s="68">
        <v>48001001</v>
      </c>
      <c r="J52" s="68">
        <v>48636971</v>
      </c>
      <c r="K52" s="68">
        <v>48378930</v>
      </c>
      <c r="L52" s="68">
        <v>46789140</v>
      </c>
      <c r="M52" s="68">
        <v>44567470</v>
      </c>
      <c r="N52" s="68">
        <v>44147358</v>
      </c>
      <c r="O52" s="68">
        <v>544431429</v>
      </c>
    </row>
    <row r="53" spans="2:15" ht="7.5" customHeight="1">
      <c r="B53" s="64" t="s">
        <v>145</v>
      </c>
      <c r="C53" s="68">
        <v>105503490</v>
      </c>
      <c r="D53" s="68">
        <v>100536097</v>
      </c>
      <c r="E53" s="68">
        <v>149454295</v>
      </c>
      <c r="F53" s="68">
        <v>109968453</v>
      </c>
      <c r="G53" s="68">
        <v>123195185</v>
      </c>
      <c r="H53" s="68">
        <v>154884258</v>
      </c>
      <c r="I53" s="68">
        <v>115539638</v>
      </c>
      <c r="J53" s="68">
        <v>128598318</v>
      </c>
      <c r="K53" s="68">
        <v>154077769</v>
      </c>
      <c r="L53" s="68">
        <v>125570344</v>
      </c>
      <c r="M53" s="68">
        <v>114488610</v>
      </c>
      <c r="N53" s="68">
        <v>156874088</v>
      </c>
      <c r="O53" s="68">
        <v>1538690545</v>
      </c>
    </row>
    <row r="54" spans="2:15" ht="7.5" customHeight="1">
      <c r="B54" s="133" t="s">
        <v>146</v>
      </c>
      <c r="C54" s="134">
        <v>4315089</v>
      </c>
      <c r="D54" s="134">
        <v>3305732</v>
      </c>
      <c r="E54" s="134">
        <v>4399211</v>
      </c>
      <c r="F54" s="134">
        <v>7486034</v>
      </c>
      <c r="G54" s="134">
        <v>5307875</v>
      </c>
      <c r="H54" s="134">
        <v>5537877</v>
      </c>
      <c r="I54" s="134">
        <v>4639381</v>
      </c>
      <c r="J54" s="134">
        <v>6251890</v>
      </c>
      <c r="K54" s="134">
        <v>5646899</v>
      </c>
      <c r="L54" s="134">
        <v>5309586</v>
      </c>
      <c r="M54" s="134">
        <v>4886151</v>
      </c>
      <c r="N54" s="134">
        <v>5972028</v>
      </c>
      <c r="O54" s="134">
        <v>63057753</v>
      </c>
    </row>
    <row r="55" spans="2:15" ht="7.5" customHeight="1">
      <c r="B55" s="63" t="s">
        <v>147</v>
      </c>
      <c r="C55" s="68">
        <v>69841922</v>
      </c>
      <c r="D55" s="68">
        <v>72476558</v>
      </c>
      <c r="E55" s="68">
        <v>51196606</v>
      </c>
      <c r="F55" s="68">
        <v>78813097</v>
      </c>
      <c r="G55" s="68">
        <v>59714423</v>
      </c>
      <c r="H55" s="68">
        <v>73392639</v>
      </c>
      <c r="I55" s="68">
        <v>69752013</v>
      </c>
      <c r="J55" s="68">
        <v>78731991</v>
      </c>
      <c r="K55" s="68">
        <v>74472785</v>
      </c>
      <c r="L55" s="68">
        <v>67044092</v>
      </c>
      <c r="M55" s="68">
        <v>72388693</v>
      </c>
      <c r="N55" s="68">
        <v>83868257</v>
      </c>
      <c r="O55" s="68">
        <v>851693076</v>
      </c>
    </row>
    <row r="56" spans="2:15" ht="7.5" customHeight="1">
      <c r="B56" s="64" t="s">
        <v>148</v>
      </c>
      <c r="C56" s="68">
        <v>19769874</v>
      </c>
      <c r="D56" s="68">
        <v>16794062</v>
      </c>
      <c r="E56" s="68">
        <v>15034136</v>
      </c>
      <c r="F56" s="68">
        <v>19494000</v>
      </c>
      <c r="G56" s="68">
        <v>15742610</v>
      </c>
      <c r="H56" s="68">
        <v>22257627</v>
      </c>
      <c r="I56" s="68">
        <v>21856369</v>
      </c>
      <c r="J56" s="68">
        <v>19413705</v>
      </c>
      <c r="K56" s="68">
        <v>21396595</v>
      </c>
      <c r="L56" s="68">
        <v>20390179</v>
      </c>
      <c r="M56" s="68">
        <v>23562681</v>
      </c>
      <c r="N56" s="68">
        <v>21451463</v>
      </c>
      <c r="O56" s="68">
        <v>237163301</v>
      </c>
    </row>
    <row r="57" spans="2:15" ht="7.5" customHeight="1">
      <c r="B57" s="64" t="s">
        <v>149</v>
      </c>
      <c r="C57" s="68">
        <v>71485071</v>
      </c>
      <c r="D57" s="68">
        <v>76901164</v>
      </c>
      <c r="E57" s="68">
        <v>89612449</v>
      </c>
      <c r="F57" s="68">
        <v>83754293</v>
      </c>
      <c r="G57" s="68">
        <v>87414055</v>
      </c>
      <c r="H57" s="68">
        <v>83695687</v>
      </c>
      <c r="I57" s="68">
        <v>73489159</v>
      </c>
      <c r="J57" s="68">
        <v>100536023</v>
      </c>
      <c r="K57" s="68">
        <v>84192016</v>
      </c>
      <c r="L57" s="68">
        <v>78994584</v>
      </c>
      <c r="M57" s="68">
        <v>89454576</v>
      </c>
      <c r="N57" s="68">
        <v>74096369</v>
      </c>
      <c r="O57" s="68">
        <v>993625446</v>
      </c>
    </row>
    <row r="58" spans="2:15" ht="7.5" customHeight="1">
      <c r="B58" s="133" t="s">
        <v>150</v>
      </c>
      <c r="C58" s="134">
        <v>424769351</v>
      </c>
      <c r="D58" s="134">
        <v>405325620</v>
      </c>
      <c r="E58" s="134">
        <v>469428116</v>
      </c>
      <c r="F58" s="134">
        <v>514552021</v>
      </c>
      <c r="G58" s="134">
        <v>479571910</v>
      </c>
      <c r="H58" s="134">
        <v>470991494</v>
      </c>
      <c r="I58" s="134">
        <v>467724202</v>
      </c>
      <c r="J58" s="134">
        <v>461152744</v>
      </c>
      <c r="K58" s="134">
        <v>495474530</v>
      </c>
      <c r="L58" s="134">
        <v>513100524</v>
      </c>
      <c r="M58" s="134">
        <v>472917765</v>
      </c>
      <c r="N58" s="134">
        <v>413711896</v>
      </c>
      <c r="O58" s="134">
        <v>5588720173</v>
      </c>
    </row>
    <row r="59" spans="2:15" ht="7.5" customHeight="1">
      <c r="B59" s="63" t="s">
        <v>151</v>
      </c>
      <c r="C59" s="68">
        <v>31276382</v>
      </c>
      <c r="D59" s="68">
        <v>47943643</v>
      </c>
      <c r="E59" s="68">
        <v>41685836</v>
      </c>
      <c r="F59" s="68">
        <v>37214653</v>
      </c>
      <c r="G59" s="68">
        <v>43222095</v>
      </c>
      <c r="H59" s="68">
        <v>40309713</v>
      </c>
      <c r="I59" s="68">
        <v>43176499</v>
      </c>
      <c r="J59" s="68">
        <v>44623434</v>
      </c>
      <c r="K59" s="68">
        <v>45621403</v>
      </c>
      <c r="L59" s="68">
        <v>44067404</v>
      </c>
      <c r="M59" s="68">
        <v>43642262</v>
      </c>
      <c r="N59" s="68">
        <v>37634599</v>
      </c>
      <c r="O59" s="68">
        <v>500417923</v>
      </c>
    </row>
    <row r="60" spans="2:15" ht="7.5" customHeight="1">
      <c r="B60" s="64" t="s">
        <v>152</v>
      </c>
      <c r="C60" s="68">
        <v>5463585</v>
      </c>
      <c r="D60" s="68">
        <v>4616090</v>
      </c>
      <c r="E60" s="68">
        <v>6066950</v>
      </c>
      <c r="F60" s="68">
        <v>4816907</v>
      </c>
      <c r="G60" s="68">
        <v>5018221</v>
      </c>
      <c r="H60" s="68">
        <v>6569642</v>
      </c>
      <c r="I60" s="68">
        <v>6187831</v>
      </c>
      <c r="J60" s="68">
        <v>5279771</v>
      </c>
      <c r="K60" s="68">
        <v>7656208</v>
      </c>
      <c r="L60" s="68">
        <v>5926264</v>
      </c>
      <c r="M60" s="68">
        <v>6248050</v>
      </c>
      <c r="N60" s="68">
        <v>7607750</v>
      </c>
      <c r="O60" s="68">
        <v>71457269</v>
      </c>
    </row>
    <row r="61" spans="2:15" ht="7.5" customHeight="1">
      <c r="B61" s="64" t="s">
        <v>153</v>
      </c>
      <c r="C61" s="68">
        <v>88061189</v>
      </c>
      <c r="D61" s="68">
        <v>88319379</v>
      </c>
      <c r="E61" s="68">
        <v>78928735</v>
      </c>
      <c r="F61" s="68">
        <v>83858715</v>
      </c>
      <c r="G61" s="68">
        <v>80570139</v>
      </c>
      <c r="H61" s="68">
        <v>110420212</v>
      </c>
      <c r="I61" s="68">
        <v>84134701</v>
      </c>
      <c r="J61" s="68">
        <v>99729503</v>
      </c>
      <c r="K61" s="68">
        <v>74688692</v>
      </c>
      <c r="L61" s="68">
        <v>97508125</v>
      </c>
      <c r="M61" s="68">
        <v>96176141</v>
      </c>
      <c r="N61" s="68">
        <v>67676190</v>
      </c>
      <c r="O61" s="68">
        <v>1050071721</v>
      </c>
    </row>
    <row r="62" spans="2:15" ht="7.5" customHeight="1">
      <c r="B62" s="133" t="s">
        <v>154</v>
      </c>
      <c r="C62" s="134">
        <v>51941260</v>
      </c>
      <c r="D62" s="134">
        <v>50178128</v>
      </c>
      <c r="E62" s="134">
        <v>50584307</v>
      </c>
      <c r="F62" s="134">
        <v>70326050</v>
      </c>
      <c r="G62" s="134">
        <v>62795611</v>
      </c>
      <c r="H62" s="134">
        <v>61836632</v>
      </c>
      <c r="I62" s="134">
        <v>59528030</v>
      </c>
      <c r="J62" s="134">
        <v>64938223</v>
      </c>
      <c r="K62" s="134">
        <v>61349125</v>
      </c>
      <c r="L62" s="134">
        <v>70130278</v>
      </c>
      <c r="M62" s="134">
        <v>57251104</v>
      </c>
      <c r="N62" s="134">
        <v>54128244</v>
      </c>
      <c r="O62" s="134">
        <v>714986992</v>
      </c>
    </row>
    <row r="63" spans="2:15" ht="7.5" customHeight="1">
      <c r="B63" s="64" t="s">
        <v>155</v>
      </c>
      <c r="C63" s="68">
        <v>30042317</v>
      </c>
      <c r="D63" s="68">
        <v>20055429</v>
      </c>
      <c r="E63" s="68">
        <v>9609736</v>
      </c>
      <c r="F63" s="68">
        <v>39142856</v>
      </c>
      <c r="G63" s="68">
        <v>15325175</v>
      </c>
      <c r="H63" s="68">
        <v>35726056</v>
      </c>
      <c r="I63" s="68">
        <v>55511850</v>
      </c>
      <c r="J63" s="68">
        <v>30495857</v>
      </c>
      <c r="K63" s="68">
        <v>38782032</v>
      </c>
      <c r="L63" s="68">
        <v>54825475</v>
      </c>
      <c r="M63" s="68">
        <v>31017663</v>
      </c>
      <c r="N63" s="68">
        <v>40205063</v>
      </c>
      <c r="O63" s="68">
        <v>400739509</v>
      </c>
    </row>
    <row r="64" spans="2:15" ht="7.5" customHeight="1">
      <c r="B64" s="64" t="s">
        <v>156</v>
      </c>
      <c r="C64" s="68">
        <v>57636677</v>
      </c>
      <c r="D64" s="68">
        <v>70965030</v>
      </c>
      <c r="E64" s="68">
        <v>64197930</v>
      </c>
      <c r="F64" s="68">
        <v>72384742</v>
      </c>
      <c r="G64" s="68">
        <v>73031750</v>
      </c>
      <c r="H64" s="68">
        <v>73933225</v>
      </c>
      <c r="I64" s="68">
        <v>62941984</v>
      </c>
      <c r="J64" s="68">
        <v>82705261</v>
      </c>
      <c r="K64" s="68">
        <v>68943139</v>
      </c>
      <c r="L64" s="68">
        <v>22890327</v>
      </c>
      <c r="M64" s="68">
        <v>115128978</v>
      </c>
      <c r="N64" s="68">
        <v>38766725</v>
      </c>
      <c r="O64" s="68">
        <v>803525768</v>
      </c>
    </row>
    <row r="65" spans="2:15" ht="7.5" customHeight="1" thickBot="1">
      <c r="B65" s="69" t="s">
        <v>157</v>
      </c>
      <c r="C65" s="68">
        <v>30420173</v>
      </c>
      <c r="D65" s="68">
        <v>18912149</v>
      </c>
      <c r="E65" s="68">
        <v>24138499</v>
      </c>
      <c r="F65" s="68">
        <v>26094303</v>
      </c>
      <c r="G65" s="68">
        <v>22534187</v>
      </c>
      <c r="H65" s="68">
        <v>29173535</v>
      </c>
      <c r="I65" s="68">
        <v>28308621</v>
      </c>
      <c r="J65" s="68">
        <v>27872611</v>
      </c>
      <c r="K65" s="68">
        <v>30518244</v>
      </c>
      <c r="L65" s="68">
        <v>33931567</v>
      </c>
      <c r="M65" s="68">
        <v>22392258</v>
      </c>
      <c r="N65" s="68">
        <v>32541050</v>
      </c>
      <c r="O65" s="68">
        <v>326837197</v>
      </c>
    </row>
    <row r="66" spans="2:15" ht="7.5" customHeight="1" thickTop="1">
      <c r="B66" s="65" t="s">
        <v>199</v>
      </c>
      <c r="C66" s="72">
        <v>3205947055</v>
      </c>
      <c r="D66" s="72">
        <v>3240246432</v>
      </c>
      <c r="E66" s="72">
        <v>3646883018</v>
      </c>
      <c r="F66" s="72">
        <v>3404156696</v>
      </c>
      <c r="G66" s="72">
        <v>3557474441</v>
      </c>
      <c r="H66" s="72">
        <v>3796150623</v>
      </c>
      <c r="I66" s="72">
        <v>3382350041</v>
      </c>
      <c r="J66" s="72">
        <v>3769633803</v>
      </c>
      <c r="K66" s="72">
        <v>3699541786</v>
      </c>
      <c r="L66" s="72">
        <v>3948825867</v>
      </c>
      <c r="M66" s="72">
        <v>3559970341</v>
      </c>
      <c r="N66" s="72">
        <v>3606590536</v>
      </c>
      <c r="O66" s="72">
        <v>42817770638</v>
      </c>
    </row>
    <row r="67" spans="2:15" ht="7.5" customHeight="1" thickBot="1">
      <c r="B67" s="66" t="s">
        <v>159</v>
      </c>
      <c r="C67" s="71">
        <v>371953</v>
      </c>
      <c r="D67" s="71">
        <v>622358</v>
      </c>
      <c r="E67" s="71">
        <v>636628</v>
      </c>
      <c r="F67" s="71">
        <v>872177</v>
      </c>
      <c r="G67" s="71">
        <v>986514</v>
      </c>
      <c r="H67" s="71">
        <v>1281810</v>
      </c>
      <c r="I67" s="71">
        <v>582048</v>
      </c>
      <c r="J67" s="71">
        <v>1008710</v>
      </c>
      <c r="K67" s="71">
        <v>1201431</v>
      </c>
      <c r="L67" s="71">
        <v>856126</v>
      </c>
      <c r="M67" s="71">
        <v>571690</v>
      </c>
      <c r="N67" s="71">
        <v>758734</v>
      </c>
      <c r="O67" s="71">
        <v>9750179</v>
      </c>
    </row>
    <row r="68" spans="2:15" ht="9" customHeight="1" thickTop="1">
      <c r="B68" s="67" t="s">
        <v>200</v>
      </c>
      <c r="C68" s="70">
        <v>3206319008</v>
      </c>
      <c r="D68" s="70">
        <v>3240868790</v>
      </c>
      <c r="E68" s="70">
        <v>3647519646</v>
      </c>
      <c r="F68" s="70">
        <v>3405028873</v>
      </c>
      <c r="G68" s="70">
        <v>3558460955</v>
      </c>
      <c r="H68" s="70">
        <v>3797432433</v>
      </c>
      <c r="I68" s="70">
        <v>3382932089</v>
      </c>
      <c r="J68" s="70">
        <v>3770642513</v>
      </c>
      <c r="K68" s="70">
        <v>3700743217</v>
      </c>
      <c r="L68" s="70">
        <v>3949681993</v>
      </c>
      <c r="M68" s="70">
        <v>3560542031</v>
      </c>
      <c r="N68" s="70">
        <v>3607349269</v>
      </c>
      <c r="O68" s="70">
        <v>42827520817</v>
      </c>
    </row>
    <row r="69" spans="2:15" ht="12.75">
      <c r="B69" s="160" t="s">
        <v>217</v>
      </c>
      <c r="C69" s="150"/>
      <c r="D69" s="150"/>
      <c r="E69" s="150"/>
      <c r="F69" s="150"/>
      <c r="G69" s="150"/>
      <c r="H69" s="150"/>
      <c r="I69" s="150"/>
      <c r="J69" s="161" t="s">
        <v>218</v>
      </c>
      <c r="K69" s="150"/>
      <c r="L69" s="150"/>
      <c r="M69" s="150"/>
      <c r="N69" s="150"/>
      <c r="O69" s="151"/>
    </row>
    <row r="70" spans="2:15" ht="12.75">
      <c r="B70" s="159" t="s">
        <v>219</v>
      </c>
      <c r="C70" s="103"/>
      <c r="D70" s="103"/>
      <c r="E70" s="103"/>
      <c r="F70" s="103"/>
      <c r="G70" s="103"/>
      <c r="H70" s="103"/>
      <c r="I70" s="103"/>
      <c r="J70" s="162" t="s">
        <v>220</v>
      </c>
      <c r="K70" s="103"/>
      <c r="L70" s="103"/>
      <c r="M70" s="103"/>
      <c r="N70" s="103"/>
      <c r="O70" s="114"/>
    </row>
    <row r="71" spans="2:15" ht="12.75">
      <c r="B71" s="159" t="s">
        <v>221</v>
      </c>
      <c r="C71" s="103"/>
      <c r="D71" s="103"/>
      <c r="E71" s="103"/>
      <c r="F71" s="103"/>
      <c r="G71" s="103"/>
      <c r="H71" s="103"/>
      <c r="I71" s="103"/>
      <c r="J71" s="103"/>
      <c r="K71" s="103"/>
      <c r="L71" s="103"/>
      <c r="M71" s="103"/>
      <c r="N71" s="103"/>
      <c r="O71" s="114"/>
    </row>
    <row r="72" spans="2:15" ht="12.75">
      <c r="B72" s="67" t="s">
        <v>222</v>
      </c>
      <c r="C72" s="153"/>
      <c r="D72" s="153"/>
      <c r="E72" s="153"/>
      <c r="F72" s="153"/>
      <c r="G72" s="153"/>
      <c r="H72" s="153"/>
      <c r="I72" s="153"/>
      <c r="J72" s="163"/>
      <c r="K72" s="153"/>
      <c r="L72" s="153"/>
      <c r="M72" s="153"/>
      <c r="N72" s="153"/>
      <c r="O72" s="154"/>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B2:K69"/>
  <sheetViews>
    <sheetView showGridLines="0" zoomScale="130" zoomScaleNormal="130" workbookViewId="0" topLeftCell="A7">
      <selection activeCell="L16" sqref="L16"/>
    </sheetView>
  </sheetViews>
  <sheetFormatPr defaultColWidth="9.140625" defaultRowHeight="12.75"/>
  <cols>
    <col min="1" max="1" width="6.7109375" style="0" customWidth="1"/>
    <col min="2" max="2" width="9.7109375" style="0" customWidth="1"/>
    <col min="3" max="10" width="8.28125" style="0" customWidth="1"/>
    <col min="11" max="11" width="6.7109375" style="0" customWidth="1"/>
    <col min="12" max="12" width="4.7109375" style="0" customWidth="1"/>
  </cols>
  <sheetData>
    <row r="1" ht="12" customHeight="1"/>
    <row r="2" spans="2:4" ht="12" customHeight="1" hidden="1">
      <c r="B2" t="s">
        <v>0</v>
      </c>
      <c r="C2" t="s">
        <v>82</v>
      </c>
      <c r="D2" t="s">
        <v>8</v>
      </c>
    </row>
    <row r="3" spans="2:4" ht="12" customHeight="1" hidden="1">
      <c r="B3" s="23" t="s">
        <v>69</v>
      </c>
      <c r="C3" s="183" t="s">
        <v>72</v>
      </c>
      <c r="D3" s="183" t="s">
        <v>19</v>
      </c>
    </row>
    <row r="4" ht="12" customHeight="1"/>
    <row r="5" spans="2:11" ht="16.5" customHeight="1">
      <c r="B5" s="6" t="s">
        <v>238</v>
      </c>
      <c r="C5" s="2"/>
      <c r="D5" s="2"/>
      <c r="E5" s="2"/>
      <c r="F5" s="2"/>
      <c r="G5" s="2"/>
      <c r="H5" s="2"/>
      <c r="I5" s="2"/>
      <c r="J5" s="2"/>
      <c r="K5" s="2"/>
    </row>
    <row r="6" ht="7.5" customHeight="1"/>
    <row r="7" spans="2:10" ht="9" customHeight="1">
      <c r="B7" s="11"/>
      <c r="C7" s="11"/>
      <c r="D7" s="11"/>
      <c r="E7" s="11"/>
      <c r="F7" s="11"/>
      <c r="G7" s="11"/>
      <c r="H7" s="11"/>
      <c r="I7" s="11"/>
      <c r="J7" s="81" t="s">
        <v>239</v>
      </c>
    </row>
    <row r="8" spans="2:10" ht="9" customHeight="1">
      <c r="B8" s="82"/>
      <c r="C8" s="11"/>
      <c r="D8" s="11"/>
      <c r="E8" s="11"/>
      <c r="F8" s="11"/>
      <c r="G8" s="11"/>
      <c r="H8" s="11"/>
      <c r="I8" s="11"/>
      <c r="J8" s="81" t="s">
        <v>240</v>
      </c>
    </row>
    <row r="9" spans="2:11" ht="12" customHeight="1">
      <c r="B9" s="82" t="str">
        <f>CONCATENATE("Created On: ",C3)</f>
        <v>Created On: 06/13/2018</v>
      </c>
      <c r="C9" s="83"/>
      <c r="D9" s="83"/>
      <c r="E9" s="83"/>
      <c r="F9" s="83"/>
      <c r="G9" s="83"/>
      <c r="H9" s="80"/>
      <c r="I9" s="83"/>
      <c r="J9" s="84" t="str">
        <f>CONCATENATE(D3," Reporting Period")</f>
        <v>2018 Reporting Period</v>
      </c>
      <c r="K9" s="75"/>
    </row>
    <row r="10" spans="2:11" ht="12" customHeight="1">
      <c r="B10" s="33" t="s">
        <v>97</v>
      </c>
      <c r="C10" s="34" t="s">
        <v>241</v>
      </c>
      <c r="D10" s="34"/>
      <c r="E10" s="34" t="s">
        <v>242</v>
      </c>
      <c r="F10" s="34"/>
      <c r="G10" s="35" t="s">
        <v>243</v>
      </c>
      <c r="H10" s="35"/>
      <c r="I10" s="35" t="s">
        <v>244</v>
      </c>
      <c r="J10" s="35"/>
      <c r="K10" s="75"/>
    </row>
    <row r="11" spans="2:11" ht="12" customHeight="1">
      <c r="B11" s="85"/>
      <c r="C11" s="86"/>
      <c r="D11" s="87"/>
      <c r="E11" s="86"/>
      <c r="F11" s="88"/>
      <c r="G11" s="86"/>
      <c r="H11" s="88"/>
      <c r="I11" s="87"/>
      <c r="J11" s="88"/>
      <c r="K11" s="75"/>
    </row>
    <row r="12" spans="2:11" ht="18" customHeight="1">
      <c r="B12" s="36"/>
      <c r="C12" s="36" t="s">
        <v>245</v>
      </c>
      <c r="D12" s="36" t="s">
        <v>246</v>
      </c>
      <c r="E12" s="36" t="s">
        <v>245</v>
      </c>
      <c r="F12" s="36" t="s">
        <v>246</v>
      </c>
      <c r="G12" s="36" t="s">
        <v>245</v>
      </c>
      <c r="H12" s="36" t="s">
        <v>246</v>
      </c>
      <c r="I12" s="36" t="s">
        <v>245</v>
      </c>
      <c r="J12" s="36" t="s">
        <v>246</v>
      </c>
      <c r="K12" s="79"/>
    </row>
    <row r="13" spans="2:11" ht="7.5" customHeight="1" hidden="1">
      <c r="B13" s="75" t="s">
        <v>97</v>
      </c>
      <c r="C13" s="75" t="s">
        <v>247</v>
      </c>
      <c r="D13" s="75" t="s">
        <v>248</v>
      </c>
      <c r="E13" s="75" t="s">
        <v>249</v>
      </c>
      <c r="F13" s="75" t="s">
        <v>250</v>
      </c>
      <c r="G13" s="75" t="s">
        <v>251</v>
      </c>
      <c r="H13" s="75" t="s">
        <v>252</v>
      </c>
      <c r="I13" s="75" t="s">
        <v>253</v>
      </c>
      <c r="J13" s="75" t="s">
        <v>254</v>
      </c>
      <c r="K13" s="75"/>
    </row>
    <row r="14" spans="2:11" ht="7.5" customHeight="1" hidden="1">
      <c r="B14" s="75"/>
      <c r="C14" s="75">
        <v>0</v>
      </c>
      <c r="D14" s="75"/>
      <c r="E14" s="75">
        <v>0</v>
      </c>
      <c r="F14" s="75"/>
      <c r="G14" s="75">
        <v>0</v>
      </c>
      <c r="H14" s="75"/>
      <c r="I14" s="75">
        <v>0</v>
      </c>
      <c r="J14" s="75"/>
      <c r="K14" s="75"/>
    </row>
    <row r="15" spans="2:11" ht="9" customHeight="1">
      <c r="B15" s="76" t="s">
        <v>107</v>
      </c>
      <c r="C15" s="92">
        <v>18</v>
      </c>
      <c r="D15" s="89" t="s">
        <v>255</v>
      </c>
      <c r="E15" s="92">
        <v>21</v>
      </c>
      <c r="F15" s="89" t="s">
        <v>255</v>
      </c>
      <c r="G15" s="92">
        <v>0</v>
      </c>
      <c r="H15" s="89" t="s">
        <v>256</v>
      </c>
      <c r="I15" s="92">
        <v>18</v>
      </c>
      <c r="J15" s="89" t="s">
        <v>255</v>
      </c>
      <c r="K15" s="75"/>
    </row>
    <row r="16" spans="2:11" ht="9" customHeight="1">
      <c r="B16" s="77" t="s">
        <v>108</v>
      </c>
      <c r="C16" s="93">
        <v>8</v>
      </c>
      <c r="D16" s="90" t="s">
        <v>257</v>
      </c>
      <c r="E16" s="93">
        <v>8</v>
      </c>
      <c r="F16" s="90" t="s">
        <v>257</v>
      </c>
      <c r="G16" s="93">
        <v>0</v>
      </c>
      <c r="H16" s="90" t="s">
        <v>256</v>
      </c>
      <c r="I16" s="93">
        <v>8</v>
      </c>
      <c r="J16" s="90" t="s">
        <v>257</v>
      </c>
      <c r="K16" s="75"/>
    </row>
    <row r="17" spans="2:11" ht="9" customHeight="1">
      <c r="B17" s="78" t="s">
        <v>109</v>
      </c>
      <c r="C17" s="94">
        <v>18</v>
      </c>
      <c r="D17" s="91" t="s">
        <v>258</v>
      </c>
      <c r="E17" s="94">
        <v>26</v>
      </c>
      <c r="F17" s="91" t="s">
        <v>258</v>
      </c>
      <c r="G17" s="94">
        <v>0</v>
      </c>
      <c r="H17" s="91" t="s">
        <v>256</v>
      </c>
      <c r="I17" s="94">
        <v>18</v>
      </c>
      <c r="J17" s="91" t="s">
        <v>258</v>
      </c>
      <c r="K17" s="75"/>
    </row>
    <row r="18" spans="2:11" ht="9" customHeight="1">
      <c r="B18" s="76" t="s">
        <v>110</v>
      </c>
      <c r="C18" s="92">
        <v>21.5</v>
      </c>
      <c r="D18" s="89" t="s">
        <v>259</v>
      </c>
      <c r="E18" s="92">
        <v>22.5</v>
      </c>
      <c r="F18" s="89" t="s">
        <v>259</v>
      </c>
      <c r="G18" s="92">
        <v>16.5</v>
      </c>
      <c r="H18" s="89" t="s">
        <v>260</v>
      </c>
      <c r="I18" s="92">
        <v>21.5</v>
      </c>
      <c r="J18" s="89" t="s">
        <v>259</v>
      </c>
      <c r="K18" s="75"/>
    </row>
    <row r="19" spans="2:11" ht="9" customHeight="1">
      <c r="B19" s="77" t="s">
        <v>111</v>
      </c>
      <c r="C19" s="93">
        <v>41.7</v>
      </c>
      <c r="D19" s="90" t="s">
        <v>261</v>
      </c>
      <c r="E19" s="93">
        <v>36</v>
      </c>
      <c r="F19" s="90" t="s">
        <v>261</v>
      </c>
      <c r="G19" s="93">
        <v>6</v>
      </c>
      <c r="H19" s="90" t="s">
        <v>262</v>
      </c>
      <c r="I19" s="93">
        <v>41.7</v>
      </c>
      <c r="J19" s="90" t="s">
        <v>261</v>
      </c>
      <c r="K19" s="75"/>
    </row>
    <row r="20" spans="2:11" ht="9" customHeight="1">
      <c r="B20" s="78" t="s">
        <v>112</v>
      </c>
      <c r="C20" s="94">
        <v>22</v>
      </c>
      <c r="D20" s="91" t="s">
        <v>263</v>
      </c>
      <c r="E20" s="94">
        <v>20.5</v>
      </c>
      <c r="F20" s="91" t="s">
        <v>264</v>
      </c>
      <c r="G20" s="94">
        <v>9</v>
      </c>
      <c r="H20" s="91" t="s">
        <v>265</v>
      </c>
      <c r="I20" s="94">
        <v>22</v>
      </c>
      <c r="J20" s="91" t="s">
        <v>263</v>
      </c>
      <c r="K20" s="75"/>
    </row>
    <row r="21" spans="2:11" ht="9" customHeight="1">
      <c r="B21" s="76" t="s">
        <v>113</v>
      </c>
      <c r="C21" s="92">
        <v>25</v>
      </c>
      <c r="D21" s="89" t="s">
        <v>266</v>
      </c>
      <c r="E21" s="92">
        <v>41.7</v>
      </c>
      <c r="F21" s="89" t="s">
        <v>267</v>
      </c>
      <c r="G21" s="92">
        <v>0</v>
      </c>
      <c r="H21" s="89" t="s">
        <v>256</v>
      </c>
      <c r="I21" s="92">
        <v>25</v>
      </c>
      <c r="J21" s="89" t="s">
        <v>268</v>
      </c>
      <c r="K21" s="75"/>
    </row>
    <row r="22" spans="2:11" ht="9" customHeight="1">
      <c r="B22" s="77" t="s">
        <v>114</v>
      </c>
      <c r="C22" s="93">
        <v>23</v>
      </c>
      <c r="D22" s="90" t="s">
        <v>269</v>
      </c>
      <c r="E22" s="93">
        <v>22</v>
      </c>
      <c r="F22" s="90" t="s">
        <v>269</v>
      </c>
      <c r="G22" s="93">
        <v>22</v>
      </c>
      <c r="H22" s="90" t="s">
        <v>269</v>
      </c>
      <c r="I22" s="93">
        <v>23</v>
      </c>
      <c r="J22" s="90" t="s">
        <v>269</v>
      </c>
      <c r="K22" s="75"/>
    </row>
    <row r="23" spans="2:11" ht="9" customHeight="1">
      <c r="B23" s="78" t="s">
        <v>115</v>
      </c>
      <c r="C23" s="94">
        <v>23.5</v>
      </c>
      <c r="D23" s="91" t="s">
        <v>265</v>
      </c>
      <c r="E23" s="94">
        <v>23.5</v>
      </c>
      <c r="F23" s="91" t="s">
        <v>270</v>
      </c>
      <c r="G23" s="94">
        <v>0</v>
      </c>
      <c r="H23" s="91" t="s">
        <v>256</v>
      </c>
      <c r="I23" s="94">
        <v>23.5</v>
      </c>
      <c r="J23" s="91" t="s">
        <v>270</v>
      </c>
      <c r="K23" s="75"/>
    </row>
    <row r="24" spans="2:11" ht="9" customHeight="1">
      <c r="B24" s="76" t="s">
        <v>116</v>
      </c>
      <c r="C24" s="92">
        <v>27.5</v>
      </c>
      <c r="D24" s="89" t="s">
        <v>271</v>
      </c>
      <c r="E24" s="92">
        <v>27.5</v>
      </c>
      <c r="F24" s="89" t="s">
        <v>271</v>
      </c>
      <c r="G24" s="92">
        <v>0</v>
      </c>
      <c r="H24" s="89" t="s">
        <v>272</v>
      </c>
      <c r="I24" s="92">
        <v>27.5</v>
      </c>
      <c r="J24" s="89" t="s">
        <v>271</v>
      </c>
      <c r="K24" s="75"/>
    </row>
    <row r="25" spans="2:11" ht="9" customHeight="1">
      <c r="B25" s="77" t="s">
        <v>117</v>
      </c>
      <c r="C25" s="93">
        <v>26.8</v>
      </c>
      <c r="D25" s="90" t="s">
        <v>271</v>
      </c>
      <c r="E25" s="93">
        <v>30</v>
      </c>
      <c r="F25" s="90" t="s">
        <v>271</v>
      </c>
      <c r="G25" s="93">
        <v>26.8</v>
      </c>
      <c r="H25" s="90" t="s">
        <v>271</v>
      </c>
      <c r="I25" s="93">
        <v>26.8</v>
      </c>
      <c r="J25" s="90" t="s">
        <v>271</v>
      </c>
      <c r="K25" s="75"/>
    </row>
    <row r="26" spans="2:11" ht="9" customHeight="1">
      <c r="B26" s="78" t="s">
        <v>118</v>
      </c>
      <c r="C26" s="94">
        <v>16</v>
      </c>
      <c r="D26" s="91" t="s">
        <v>273</v>
      </c>
      <c r="E26" s="94">
        <v>16</v>
      </c>
      <c r="F26" s="91" t="s">
        <v>273</v>
      </c>
      <c r="G26" s="94">
        <v>5.2</v>
      </c>
      <c r="H26" s="91" t="s">
        <v>266</v>
      </c>
      <c r="I26" s="94">
        <v>16</v>
      </c>
      <c r="J26" s="91" t="s">
        <v>274</v>
      </c>
      <c r="K26" s="75"/>
    </row>
    <row r="27" spans="2:11" ht="9" customHeight="1">
      <c r="B27" s="76" t="s">
        <v>119</v>
      </c>
      <c r="C27" s="92">
        <v>33</v>
      </c>
      <c r="D27" s="89" t="s">
        <v>275</v>
      </c>
      <c r="E27" s="92">
        <v>33</v>
      </c>
      <c r="F27" s="89" t="s">
        <v>275</v>
      </c>
      <c r="G27" s="92">
        <v>23.2</v>
      </c>
      <c r="H27" s="89" t="s">
        <v>275</v>
      </c>
      <c r="I27" s="92">
        <v>33</v>
      </c>
      <c r="J27" s="89" t="s">
        <v>275</v>
      </c>
      <c r="K27" s="75"/>
    </row>
    <row r="28" spans="2:11" ht="9" customHeight="1">
      <c r="B28" s="77" t="s">
        <v>120</v>
      </c>
      <c r="C28" s="93">
        <v>19</v>
      </c>
      <c r="D28" s="90" t="s">
        <v>276</v>
      </c>
      <c r="E28" s="93">
        <v>21.5</v>
      </c>
      <c r="F28" s="90" t="s">
        <v>276</v>
      </c>
      <c r="G28" s="93">
        <v>19</v>
      </c>
      <c r="H28" s="90" t="s">
        <v>276</v>
      </c>
      <c r="I28" s="93">
        <v>19</v>
      </c>
      <c r="J28" s="90" t="s">
        <v>276</v>
      </c>
      <c r="K28" s="75"/>
    </row>
    <row r="29" spans="2:11" ht="9" customHeight="1">
      <c r="B29" s="78" t="s">
        <v>121</v>
      </c>
      <c r="C29" s="94">
        <v>29</v>
      </c>
      <c r="D29" s="91" t="s">
        <v>277</v>
      </c>
      <c r="E29" s="94">
        <v>27</v>
      </c>
      <c r="F29" s="91" t="s">
        <v>277</v>
      </c>
      <c r="G29" s="94">
        <v>0</v>
      </c>
      <c r="H29" s="91" t="s">
        <v>256</v>
      </c>
      <c r="I29" s="94">
        <v>29</v>
      </c>
      <c r="J29" s="91" t="s">
        <v>277</v>
      </c>
      <c r="K29" s="75"/>
    </row>
    <row r="30" spans="2:11" ht="9" customHeight="1">
      <c r="B30" s="76" t="s">
        <v>122</v>
      </c>
      <c r="C30" s="92">
        <v>31.5</v>
      </c>
      <c r="D30" s="89" t="s">
        <v>277</v>
      </c>
      <c r="E30" s="92">
        <v>33.5</v>
      </c>
      <c r="F30" s="89" t="s">
        <v>278</v>
      </c>
      <c r="G30" s="92">
        <v>30</v>
      </c>
      <c r="H30" s="89" t="s">
        <v>278</v>
      </c>
      <c r="I30" s="92">
        <v>30</v>
      </c>
      <c r="J30" s="89" t="s">
        <v>267</v>
      </c>
      <c r="K30" s="75"/>
    </row>
    <row r="31" spans="2:11" ht="9" customHeight="1">
      <c r="B31" s="77" t="s">
        <v>123</v>
      </c>
      <c r="C31" s="93">
        <v>24</v>
      </c>
      <c r="D31" s="90" t="s">
        <v>279</v>
      </c>
      <c r="E31" s="93">
        <v>26</v>
      </c>
      <c r="F31" s="90" t="s">
        <v>279</v>
      </c>
      <c r="G31" s="93">
        <v>23</v>
      </c>
      <c r="H31" s="90" t="s">
        <v>279</v>
      </c>
      <c r="I31" s="93">
        <v>24</v>
      </c>
      <c r="J31" s="90" t="s">
        <v>279</v>
      </c>
      <c r="K31" s="75"/>
    </row>
    <row r="32" spans="2:11" ht="9" customHeight="1">
      <c r="B32" s="78" t="s">
        <v>124</v>
      </c>
      <c r="C32" s="94">
        <v>24.6</v>
      </c>
      <c r="D32" s="91" t="s">
        <v>271</v>
      </c>
      <c r="E32" s="94">
        <v>21.6</v>
      </c>
      <c r="F32" s="91" t="s">
        <v>271</v>
      </c>
      <c r="G32" s="94">
        <v>24.6</v>
      </c>
      <c r="H32" s="91" t="s">
        <v>271</v>
      </c>
      <c r="I32" s="94">
        <v>24.6</v>
      </c>
      <c r="J32" s="91" t="s">
        <v>271</v>
      </c>
      <c r="K32" s="75"/>
    </row>
    <row r="33" spans="2:11" ht="9" customHeight="1">
      <c r="B33" s="76" t="s">
        <v>125</v>
      </c>
      <c r="C33" s="92">
        <v>20</v>
      </c>
      <c r="D33" s="89" t="s">
        <v>276</v>
      </c>
      <c r="E33" s="92">
        <v>20</v>
      </c>
      <c r="F33" s="89" t="s">
        <v>276</v>
      </c>
      <c r="G33" s="92">
        <v>14.6</v>
      </c>
      <c r="H33" s="89" t="s">
        <v>273</v>
      </c>
      <c r="I33" s="92">
        <v>20</v>
      </c>
      <c r="J33" s="89" t="s">
        <v>276</v>
      </c>
      <c r="K33" s="75"/>
    </row>
    <row r="34" spans="2:11" ht="9" customHeight="1">
      <c r="B34" s="77" t="s">
        <v>126</v>
      </c>
      <c r="C34" s="93">
        <v>30</v>
      </c>
      <c r="D34" s="90" t="s">
        <v>280</v>
      </c>
      <c r="E34" s="93">
        <v>31.2</v>
      </c>
      <c r="F34" s="90" t="s">
        <v>280</v>
      </c>
      <c r="G34" s="93">
        <v>0</v>
      </c>
      <c r="H34" s="90" t="s">
        <v>256</v>
      </c>
      <c r="I34" s="93">
        <v>23</v>
      </c>
      <c r="J34" s="90" t="s">
        <v>281</v>
      </c>
      <c r="K34" s="75"/>
    </row>
    <row r="35" spans="2:11" ht="9" customHeight="1">
      <c r="B35" s="78" t="s">
        <v>127</v>
      </c>
      <c r="C35" s="94">
        <v>33.8</v>
      </c>
      <c r="D35" s="91" t="s">
        <v>277</v>
      </c>
      <c r="E35" s="94">
        <v>34.55</v>
      </c>
      <c r="F35" s="91" t="s">
        <v>277</v>
      </c>
      <c r="G35" s="94">
        <v>0</v>
      </c>
      <c r="H35" s="91" t="s">
        <v>256</v>
      </c>
      <c r="I35" s="94">
        <v>0</v>
      </c>
      <c r="J35" s="91" t="s">
        <v>256</v>
      </c>
      <c r="K35" s="75"/>
    </row>
    <row r="36" spans="2:11" ht="9" customHeight="1">
      <c r="B36" s="76" t="s">
        <v>128</v>
      </c>
      <c r="C36" s="92">
        <v>24</v>
      </c>
      <c r="D36" s="89" t="s">
        <v>282</v>
      </c>
      <c r="E36" s="92">
        <v>24</v>
      </c>
      <c r="F36" s="89" t="s">
        <v>282</v>
      </c>
      <c r="G36" s="92">
        <v>14</v>
      </c>
      <c r="H36" s="89" t="s">
        <v>271</v>
      </c>
      <c r="I36" s="92">
        <v>24</v>
      </c>
      <c r="J36" s="89" t="s">
        <v>282</v>
      </c>
      <c r="K36" s="75"/>
    </row>
    <row r="37" spans="2:11" ht="9" customHeight="1">
      <c r="B37" s="77" t="s">
        <v>129</v>
      </c>
      <c r="C37" s="93">
        <v>26.3</v>
      </c>
      <c r="D37" s="90" t="s">
        <v>265</v>
      </c>
      <c r="E37" s="93">
        <v>26.3</v>
      </c>
      <c r="F37" s="90" t="s">
        <v>265</v>
      </c>
      <c r="G37" s="93">
        <v>26.3</v>
      </c>
      <c r="H37" s="90" t="s">
        <v>265</v>
      </c>
      <c r="I37" s="93">
        <v>26.3</v>
      </c>
      <c r="J37" s="90" t="s">
        <v>265</v>
      </c>
      <c r="K37" s="75"/>
    </row>
    <row r="38" spans="2:11" ht="9" customHeight="1">
      <c r="B38" s="78" t="s">
        <v>130</v>
      </c>
      <c r="C38" s="94">
        <v>28.5</v>
      </c>
      <c r="D38" s="91" t="s">
        <v>283</v>
      </c>
      <c r="E38" s="94">
        <v>28.5</v>
      </c>
      <c r="F38" s="91" t="s">
        <v>283</v>
      </c>
      <c r="G38" s="94">
        <v>21.35</v>
      </c>
      <c r="H38" s="91" t="s">
        <v>283</v>
      </c>
      <c r="I38" s="94">
        <v>28.5</v>
      </c>
      <c r="J38" s="91" t="s">
        <v>283</v>
      </c>
      <c r="K38" s="75"/>
    </row>
    <row r="39" spans="2:11" ht="9" customHeight="1">
      <c r="B39" s="76" t="s">
        <v>131</v>
      </c>
      <c r="C39" s="92">
        <v>18.4</v>
      </c>
      <c r="D39" s="89" t="s">
        <v>284</v>
      </c>
      <c r="E39" s="92">
        <v>18.4</v>
      </c>
      <c r="F39" s="89" t="s">
        <v>284</v>
      </c>
      <c r="G39" s="92">
        <v>17</v>
      </c>
      <c r="H39" s="89" t="s">
        <v>285</v>
      </c>
      <c r="I39" s="92">
        <v>18.4</v>
      </c>
      <c r="J39" s="89" t="s">
        <v>284</v>
      </c>
      <c r="K39" s="75"/>
    </row>
    <row r="40" spans="2:11" ht="9" customHeight="1">
      <c r="B40" s="77" t="s">
        <v>132</v>
      </c>
      <c r="C40" s="93">
        <v>17</v>
      </c>
      <c r="D40" s="90" t="s">
        <v>286</v>
      </c>
      <c r="E40" s="93">
        <v>17</v>
      </c>
      <c r="F40" s="90" t="s">
        <v>286</v>
      </c>
      <c r="G40" s="93">
        <v>17</v>
      </c>
      <c r="H40" s="90" t="s">
        <v>286</v>
      </c>
      <c r="I40" s="93">
        <v>17</v>
      </c>
      <c r="J40" s="90" t="s">
        <v>286</v>
      </c>
      <c r="K40" s="75"/>
    </row>
    <row r="41" spans="2:11" ht="9" customHeight="1">
      <c r="B41" s="78" t="s">
        <v>133</v>
      </c>
      <c r="C41" s="94">
        <v>32.25</v>
      </c>
      <c r="D41" s="91" t="s">
        <v>277</v>
      </c>
      <c r="E41" s="94">
        <v>30</v>
      </c>
      <c r="F41" s="91" t="s">
        <v>277</v>
      </c>
      <c r="G41" s="94">
        <v>5.18</v>
      </c>
      <c r="H41" s="91" t="s">
        <v>287</v>
      </c>
      <c r="I41" s="94">
        <v>32.25</v>
      </c>
      <c r="J41" s="91" t="s">
        <v>277</v>
      </c>
      <c r="K41" s="75"/>
    </row>
    <row r="42" spans="2:11" ht="9" customHeight="1">
      <c r="B42" s="76" t="s">
        <v>134</v>
      </c>
      <c r="C42" s="92">
        <v>29.3</v>
      </c>
      <c r="D42" s="89" t="s">
        <v>271</v>
      </c>
      <c r="E42" s="92">
        <v>29.3</v>
      </c>
      <c r="F42" s="89" t="s">
        <v>271</v>
      </c>
      <c r="G42" s="92">
        <v>28.4</v>
      </c>
      <c r="H42" s="89" t="s">
        <v>271</v>
      </c>
      <c r="I42" s="92">
        <v>29.3</v>
      </c>
      <c r="J42" s="89" t="s">
        <v>271</v>
      </c>
      <c r="K42" s="75"/>
    </row>
    <row r="43" spans="2:11" ht="9" customHeight="1">
      <c r="B43" s="77" t="s">
        <v>135</v>
      </c>
      <c r="C43" s="93">
        <v>24</v>
      </c>
      <c r="D43" s="90" t="s">
        <v>288</v>
      </c>
      <c r="E43" s="93">
        <v>27</v>
      </c>
      <c r="F43" s="90" t="s">
        <v>288</v>
      </c>
      <c r="G43" s="93">
        <v>22</v>
      </c>
      <c r="H43" s="90" t="s">
        <v>289</v>
      </c>
      <c r="I43" s="93">
        <v>24</v>
      </c>
      <c r="J43" s="90" t="s">
        <v>288</v>
      </c>
      <c r="K43" s="75"/>
    </row>
    <row r="44" spans="2:11" ht="9" customHeight="1">
      <c r="B44" s="78" t="s">
        <v>136</v>
      </c>
      <c r="C44" s="94">
        <v>23.825</v>
      </c>
      <c r="D44" s="91" t="s">
        <v>290</v>
      </c>
      <c r="E44" s="94">
        <v>23.825</v>
      </c>
      <c r="F44" s="91" t="s">
        <v>290</v>
      </c>
      <c r="G44" s="94">
        <v>22.2</v>
      </c>
      <c r="H44" s="91" t="s">
        <v>291</v>
      </c>
      <c r="I44" s="94">
        <v>23.825</v>
      </c>
      <c r="J44" s="91" t="s">
        <v>290</v>
      </c>
      <c r="K44" s="75"/>
    </row>
    <row r="45" spans="2:11" ht="9" customHeight="1">
      <c r="B45" s="76" t="s">
        <v>137</v>
      </c>
      <c r="C45" s="92">
        <v>37.1</v>
      </c>
      <c r="D45" s="89" t="s">
        <v>292</v>
      </c>
      <c r="E45" s="92">
        <v>40.1</v>
      </c>
      <c r="F45" s="89" t="s">
        <v>265</v>
      </c>
      <c r="G45" s="92">
        <v>5.25</v>
      </c>
      <c r="H45" s="89" t="s">
        <v>293</v>
      </c>
      <c r="I45" s="92">
        <v>37.1</v>
      </c>
      <c r="J45" s="89" t="s">
        <v>292</v>
      </c>
      <c r="K45" s="75"/>
    </row>
    <row r="46" spans="2:11" ht="9" customHeight="1">
      <c r="B46" s="77" t="s">
        <v>138</v>
      </c>
      <c r="C46" s="93">
        <v>17</v>
      </c>
      <c r="D46" s="90" t="s">
        <v>294</v>
      </c>
      <c r="E46" s="93">
        <v>21</v>
      </c>
      <c r="F46" s="90" t="s">
        <v>266</v>
      </c>
      <c r="G46" s="93">
        <v>12</v>
      </c>
      <c r="H46" s="90" t="s">
        <v>295</v>
      </c>
      <c r="I46" s="93">
        <v>17</v>
      </c>
      <c r="J46" s="90" t="s">
        <v>294</v>
      </c>
      <c r="K46" s="75"/>
    </row>
    <row r="47" spans="2:11" ht="9" customHeight="1">
      <c r="B47" s="78" t="s">
        <v>139</v>
      </c>
      <c r="C47" s="94">
        <v>24.95</v>
      </c>
      <c r="D47" s="91" t="s">
        <v>271</v>
      </c>
      <c r="E47" s="94">
        <v>23.15</v>
      </c>
      <c r="F47" s="91" t="s">
        <v>271</v>
      </c>
      <c r="G47" s="94">
        <v>8.05</v>
      </c>
      <c r="H47" s="91" t="s">
        <v>295</v>
      </c>
      <c r="I47" s="94">
        <v>24.95</v>
      </c>
      <c r="J47" s="91" t="s">
        <v>271</v>
      </c>
      <c r="K47" s="75"/>
    </row>
    <row r="48" spans="2:11" ht="9" customHeight="1">
      <c r="B48" s="76" t="s">
        <v>140</v>
      </c>
      <c r="C48" s="92">
        <v>35.35</v>
      </c>
      <c r="D48" s="89" t="s">
        <v>271</v>
      </c>
      <c r="E48" s="92">
        <v>35.35</v>
      </c>
      <c r="F48" s="89" t="s">
        <v>271</v>
      </c>
      <c r="G48" s="92">
        <v>27.1</v>
      </c>
      <c r="H48" s="89" t="s">
        <v>268</v>
      </c>
      <c r="I48" s="92">
        <v>35.25</v>
      </c>
      <c r="J48" s="89" t="s">
        <v>280</v>
      </c>
      <c r="K48" s="75"/>
    </row>
    <row r="49" spans="2:11" ht="9" customHeight="1">
      <c r="B49" s="77" t="s">
        <v>141</v>
      </c>
      <c r="C49" s="93">
        <v>23</v>
      </c>
      <c r="D49" s="90" t="s">
        <v>268</v>
      </c>
      <c r="E49" s="93">
        <v>23</v>
      </c>
      <c r="F49" s="90" t="s">
        <v>268</v>
      </c>
      <c r="G49" s="93">
        <v>23</v>
      </c>
      <c r="H49" s="90" t="s">
        <v>268</v>
      </c>
      <c r="I49" s="93">
        <v>23</v>
      </c>
      <c r="J49" s="90" t="s">
        <v>268</v>
      </c>
      <c r="K49" s="75"/>
    </row>
    <row r="50" spans="2:11" ht="9" customHeight="1">
      <c r="B50" s="78" t="s">
        <v>142</v>
      </c>
      <c r="C50" s="94">
        <v>28</v>
      </c>
      <c r="D50" s="91" t="s">
        <v>268</v>
      </c>
      <c r="E50" s="94">
        <v>28</v>
      </c>
      <c r="F50" s="91" t="s">
        <v>268</v>
      </c>
      <c r="G50" s="94">
        <v>28</v>
      </c>
      <c r="H50" s="91" t="s">
        <v>268</v>
      </c>
      <c r="I50" s="94">
        <v>28</v>
      </c>
      <c r="J50" s="91" t="s">
        <v>268</v>
      </c>
      <c r="K50" s="75"/>
    </row>
    <row r="51" spans="2:11" ht="9" customHeight="1">
      <c r="B51" s="76" t="s">
        <v>143</v>
      </c>
      <c r="C51" s="92">
        <v>17</v>
      </c>
      <c r="D51" s="89" t="s">
        <v>296</v>
      </c>
      <c r="E51" s="92">
        <v>14</v>
      </c>
      <c r="F51" s="89" t="s">
        <v>296</v>
      </c>
      <c r="G51" s="92">
        <v>17</v>
      </c>
      <c r="H51" s="89" t="s">
        <v>296</v>
      </c>
      <c r="I51" s="92">
        <v>17</v>
      </c>
      <c r="J51" s="89" t="s">
        <v>296</v>
      </c>
      <c r="K51" s="75"/>
    </row>
    <row r="52" spans="2:11" ht="9" customHeight="1">
      <c r="B52" s="77" t="s">
        <v>144</v>
      </c>
      <c r="C52" s="93">
        <v>34</v>
      </c>
      <c r="D52" s="90" t="s">
        <v>271</v>
      </c>
      <c r="E52" s="93">
        <v>34</v>
      </c>
      <c r="F52" s="90" t="s">
        <v>271</v>
      </c>
      <c r="G52" s="93">
        <v>26.2</v>
      </c>
      <c r="H52" s="90" t="s">
        <v>271</v>
      </c>
      <c r="I52" s="93">
        <v>34</v>
      </c>
      <c r="J52" s="90" t="s">
        <v>271</v>
      </c>
      <c r="K52" s="75"/>
    </row>
    <row r="53" spans="2:11" ht="9" customHeight="1">
      <c r="B53" s="78" t="s">
        <v>145</v>
      </c>
      <c r="C53" s="94">
        <v>57.6</v>
      </c>
      <c r="D53" s="91" t="s">
        <v>271</v>
      </c>
      <c r="E53" s="94">
        <v>74.1</v>
      </c>
      <c r="F53" s="91" t="s">
        <v>271</v>
      </c>
      <c r="G53" s="94">
        <v>42.5</v>
      </c>
      <c r="H53" s="91" t="s">
        <v>271</v>
      </c>
      <c r="I53" s="94">
        <v>57.6</v>
      </c>
      <c r="J53" s="91" t="s">
        <v>271</v>
      </c>
      <c r="K53" s="75"/>
    </row>
    <row r="54" spans="2:11" ht="9" customHeight="1">
      <c r="B54" s="76" t="s">
        <v>146</v>
      </c>
      <c r="C54" s="92">
        <v>33</v>
      </c>
      <c r="D54" s="89" t="s">
        <v>275</v>
      </c>
      <c r="E54" s="92">
        <v>33</v>
      </c>
      <c r="F54" s="89" t="s">
        <v>275</v>
      </c>
      <c r="G54" s="92">
        <v>33</v>
      </c>
      <c r="H54" s="89" t="s">
        <v>275</v>
      </c>
      <c r="I54" s="92">
        <v>33</v>
      </c>
      <c r="J54" s="89" t="s">
        <v>275</v>
      </c>
      <c r="K54" s="75"/>
    </row>
    <row r="55" spans="2:11" ht="9" customHeight="1">
      <c r="B55" s="77" t="s">
        <v>147</v>
      </c>
      <c r="C55" s="93">
        <v>18</v>
      </c>
      <c r="D55" s="90" t="s">
        <v>277</v>
      </c>
      <c r="E55" s="93">
        <v>18</v>
      </c>
      <c r="F55" s="90" t="s">
        <v>277</v>
      </c>
      <c r="G55" s="93">
        <v>18</v>
      </c>
      <c r="H55" s="90" t="s">
        <v>277</v>
      </c>
      <c r="I55" s="93">
        <v>18</v>
      </c>
      <c r="J55" s="90" t="s">
        <v>277</v>
      </c>
      <c r="K55" s="75"/>
    </row>
    <row r="56" spans="2:11" ht="9" customHeight="1">
      <c r="B56" s="78" t="s">
        <v>148</v>
      </c>
      <c r="C56" s="94">
        <v>30</v>
      </c>
      <c r="D56" s="91" t="s">
        <v>297</v>
      </c>
      <c r="E56" s="94">
        <v>30</v>
      </c>
      <c r="F56" s="91" t="s">
        <v>297</v>
      </c>
      <c r="G56" s="94">
        <v>20</v>
      </c>
      <c r="H56" s="91" t="s">
        <v>298</v>
      </c>
      <c r="I56" s="94">
        <v>16</v>
      </c>
      <c r="J56" s="91" t="s">
        <v>297</v>
      </c>
      <c r="K56" s="75"/>
    </row>
    <row r="57" spans="2:11" ht="9" customHeight="1">
      <c r="B57" s="76" t="s">
        <v>149</v>
      </c>
      <c r="C57" s="92">
        <v>24</v>
      </c>
      <c r="D57" s="89" t="s">
        <v>277</v>
      </c>
      <c r="E57" s="92">
        <v>21</v>
      </c>
      <c r="F57" s="89" t="s">
        <v>277</v>
      </c>
      <c r="G57" s="92">
        <v>17</v>
      </c>
      <c r="H57" s="89" t="s">
        <v>277</v>
      </c>
      <c r="I57" s="92">
        <v>24</v>
      </c>
      <c r="J57" s="89" t="s">
        <v>277</v>
      </c>
      <c r="K57" s="75"/>
    </row>
    <row r="58" spans="2:11" ht="9" customHeight="1">
      <c r="B58" s="77" t="s">
        <v>150</v>
      </c>
      <c r="C58" s="93">
        <v>20</v>
      </c>
      <c r="D58" s="90" t="s">
        <v>299</v>
      </c>
      <c r="E58" s="93">
        <v>20</v>
      </c>
      <c r="F58" s="90" t="s">
        <v>299</v>
      </c>
      <c r="G58" s="93">
        <v>15</v>
      </c>
      <c r="H58" s="90" t="s">
        <v>300</v>
      </c>
      <c r="I58" s="93">
        <v>20</v>
      </c>
      <c r="J58" s="90" t="s">
        <v>299</v>
      </c>
      <c r="K58" s="75"/>
    </row>
    <row r="59" spans="2:11" ht="9" customHeight="1">
      <c r="B59" s="78" t="s">
        <v>151</v>
      </c>
      <c r="C59" s="94">
        <v>29.4</v>
      </c>
      <c r="D59" s="91" t="s">
        <v>273</v>
      </c>
      <c r="E59" s="94">
        <v>29.4</v>
      </c>
      <c r="F59" s="91" t="s">
        <v>273</v>
      </c>
      <c r="G59" s="94">
        <v>24.5</v>
      </c>
      <c r="H59" s="91" t="s">
        <v>301</v>
      </c>
      <c r="I59" s="94">
        <v>29.4</v>
      </c>
      <c r="J59" s="91" t="s">
        <v>273</v>
      </c>
      <c r="K59" s="75"/>
    </row>
    <row r="60" spans="2:11" ht="9" customHeight="1">
      <c r="B60" s="76" t="s">
        <v>152</v>
      </c>
      <c r="C60" s="92">
        <v>30.73</v>
      </c>
      <c r="D60" s="89" t="s">
        <v>290</v>
      </c>
      <c r="E60" s="92">
        <v>31</v>
      </c>
      <c r="F60" s="89" t="s">
        <v>302</v>
      </c>
      <c r="G60" s="92">
        <v>0</v>
      </c>
      <c r="H60" s="89" t="s">
        <v>256</v>
      </c>
      <c r="I60" s="92">
        <v>0</v>
      </c>
      <c r="J60" s="89" t="s">
        <v>256</v>
      </c>
      <c r="K60" s="75"/>
    </row>
    <row r="61" spans="2:11" ht="9" customHeight="1">
      <c r="B61" s="77" t="s">
        <v>153</v>
      </c>
      <c r="C61" s="93">
        <v>16.2</v>
      </c>
      <c r="D61" s="90" t="s">
        <v>291</v>
      </c>
      <c r="E61" s="93">
        <v>20.2</v>
      </c>
      <c r="F61" s="90" t="s">
        <v>302</v>
      </c>
      <c r="G61" s="93">
        <v>16.2</v>
      </c>
      <c r="H61" s="90" t="s">
        <v>291</v>
      </c>
      <c r="I61" s="93">
        <v>16.2</v>
      </c>
      <c r="J61" s="90" t="s">
        <v>291</v>
      </c>
      <c r="K61" s="75"/>
    </row>
    <row r="62" spans="2:11" ht="9" customHeight="1">
      <c r="B62" s="78" t="s">
        <v>154</v>
      </c>
      <c r="C62" s="94">
        <v>49.4</v>
      </c>
      <c r="D62" s="91" t="s">
        <v>267</v>
      </c>
      <c r="E62" s="94">
        <v>49.4</v>
      </c>
      <c r="F62" s="91" t="s">
        <v>267</v>
      </c>
      <c r="G62" s="94">
        <v>49.4</v>
      </c>
      <c r="H62" s="91" t="s">
        <v>267</v>
      </c>
      <c r="I62" s="94">
        <v>49.4</v>
      </c>
      <c r="J62" s="91" t="s">
        <v>267</v>
      </c>
      <c r="K62" s="75"/>
    </row>
    <row r="63" spans="2:11" ht="9" customHeight="1">
      <c r="B63" s="76" t="s">
        <v>155</v>
      </c>
      <c r="C63" s="93">
        <v>35.7</v>
      </c>
      <c r="D63" s="90" t="s">
        <v>271</v>
      </c>
      <c r="E63" s="93">
        <v>35.7</v>
      </c>
      <c r="F63" s="90" t="s">
        <v>271</v>
      </c>
      <c r="G63" s="93">
        <v>20</v>
      </c>
      <c r="H63" s="90" t="s">
        <v>271</v>
      </c>
      <c r="I63" s="93">
        <v>35.7</v>
      </c>
      <c r="J63" s="90" t="s">
        <v>271</v>
      </c>
      <c r="K63" s="75"/>
    </row>
    <row r="64" spans="2:11" ht="9" customHeight="1">
      <c r="B64" s="77" t="s">
        <v>156</v>
      </c>
      <c r="C64" s="93">
        <v>30.9</v>
      </c>
      <c r="D64" s="90" t="s">
        <v>303</v>
      </c>
      <c r="E64" s="93">
        <v>30.9</v>
      </c>
      <c r="F64" s="90" t="s">
        <v>303</v>
      </c>
      <c r="G64" s="93">
        <v>22.6</v>
      </c>
      <c r="H64" s="90" t="s">
        <v>303</v>
      </c>
      <c r="I64" s="93">
        <v>30.9</v>
      </c>
      <c r="J64" s="90" t="s">
        <v>303</v>
      </c>
      <c r="K64" s="75"/>
    </row>
    <row r="65" spans="2:11" ht="9" customHeight="1">
      <c r="B65" s="78" t="s">
        <v>157</v>
      </c>
      <c r="C65" s="94">
        <v>24</v>
      </c>
      <c r="D65" s="91" t="s">
        <v>302</v>
      </c>
      <c r="E65" s="94">
        <v>24</v>
      </c>
      <c r="F65" s="91" t="s">
        <v>302</v>
      </c>
      <c r="G65" s="94">
        <v>24</v>
      </c>
      <c r="H65" s="91" t="s">
        <v>302</v>
      </c>
      <c r="I65" s="94">
        <v>24</v>
      </c>
      <c r="J65" s="91" t="s">
        <v>302</v>
      </c>
      <c r="K65" s="75"/>
    </row>
    <row r="66" spans="2:11" ht="9" customHeight="1">
      <c r="B66" s="135" t="s">
        <v>159</v>
      </c>
      <c r="C66" s="136">
        <v>16</v>
      </c>
      <c r="D66" s="136" t="s">
        <v>304</v>
      </c>
      <c r="E66" s="136">
        <v>8</v>
      </c>
      <c r="F66" s="136" t="s">
        <v>305</v>
      </c>
      <c r="G66" s="136">
        <v>0</v>
      </c>
      <c r="H66" s="136" t="s">
        <v>256</v>
      </c>
      <c r="I66" s="136">
        <v>0</v>
      </c>
      <c r="J66" s="136" t="s">
        <v>256</v>
      </c>
      <c r="K66" s="75"/>
    </row>
    <row r="67" spans="2:11" ht="9" customHeight="1">
      <c r="B67" s="121" t="s">
        <v>306</v>
      </c>
      <c r="C67" s="138">
        <v>26.362</v>
      </c>
      <c r="D67" s="138" t="s">
        <v>256</v>
      </c>
      <c r="E67" s="138">
        <v>27.128</v>
      </c>
      <c r="F67" s="138" t="s">
        <v>256</v>
      </c>
      <c r="G67" s="138">
        <v>20.54</v>
      </c>
      <c r="H67" s="138" t="s">
        <v>256</v>
      </c>
      <c r="I67" s="138">
        <v>25.871</v>
      </c>
      <c r="J67" s="138" t="s">
        <v>256</v>
      </c>
      <c r="K67" s="75"/>
    </row>
    <row r="68" spans="2:11" ht="9" customHeight="1">
      <c r="B68" s="120" t="s">
        <v>307</v>
      </c>
      <c r="C68" s="139"/>
      <c r="D68" s="139"/>
      <c r="E68" s="139"/>
      <c r="F68" s="139"/>
      <c r="G68" s="139"/>
      <c r="H68" s="139"/>
      <c r="I68" s="139"/>
      <c r="J68" s="139"/>
      <c r="K68" s="75"/>
    </row>
    <row r="69" spans="2:10" ht="18.75" customHeight="1">
      <c r="B69" s="137" t="s">
        <v>308</v>
      </c>
      <c r="C69" s="109">
        <v>18.4</v>
      </c>
      <c r="D69" s="109" t="s">
        <v>309</v>
      </c>
      <c r="E69" s="109">
        <v>24.4</v>
      </c>
      <c r="F69" s="109" t="s">
        <v>309</v>
      </c>
      <c r="G69" s="109">
        <v>13.6</v>
      </c>
      <c r="H69" s="109" t="s">
        <v>309</v>
      </c>
      <c r="I69" s="109">
        <v>18.4</v>
      </c>
      <c r="J69" s="109" t="s">
        <v>310</v>
      </c>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2:AD137"/>
  <sheetViews>
    <sheetView showGridLines="0" zoomScale="130" zoomScaleNormal="130" workbookViewId="0" topLeftCell="A1">
      <selection activeCell="A1" sqref="A1"/>
    </sheetView>
  </sheetViews>
  <sheetFormatPr defaultColWidth="9.140625" defaultRowHeight="12.75"/>
  <cols>
    <col min="1" max="1" width="4.7109375" style="0" customWidth="1"/>
    <col min="2" max="2" width="9.140625" style="96" hidden="1" customWidth="1"/>
    <col min="4" max="4" width="9.140625" style="0" hidden="1" customWidth="1"/>
    <col min="5" max="5" width="68.7109375" style="0" customWidth="1"/>
    <col min="6" max="7" width="4.7109375" style="0" customWidth="1"/>
    <col min="8" max="8" width="0" style="0" hidden="1" customWidth="1"/>
    <col min="10" max="10" width="0" style="0" hidden="1" customWidth="1"/>
    <col min="11" max="11" width="68.7109375" style="0" customWidth="1"/>
    <col min="12" max="13" width="4.7109375" style="0" customWidth="1"/>
    <col min="14" max="14" width="0" style="0" hidden="1" customWidth="1"/>
    <col min="16" max="16" width="0" style="0" hidden="1" customWidth="1"/>
    <col min="17" max="17" width="68.7109375" style="0" customWidth="1"/>
    <col min="18" max="19" width="4.7109375" style="0" customWidth="1"/>
    <col min="20" max="20" width="0" style="0" hidden="1" customWidth="1"/>
    <col min="22" max="22" width="0" style="0" hidden="1" customWidth="1"/>
    <col min="23" max="23" width="68.7109375" style="0" customWidth="1"/>
    <col min="24" max="25" width="4.7109375" style="0" customWidth="1"/>
    <col min="26" max="26" width="0" style="0" hidden="1" customWidth="1"/>
    <col min="28" max="28" width="0" style="0" hidden="1" customWidth="1"/>
    <col min="29" max="29" width="68.7109375" style="0" customWidth="1"/>
    <col min="30" max="30" width="4.7109375" style="0" customWidth="1"/>
  </cols>
  <sheetData>
    <row r="2" spans="2:16" ht="12.75" hidden="1">
      <c r="B2" s="96" t="s">
        <v>0</v>
      </c>
      <c r="C2" t="s">
        <v>82</v>
      </c>
      <c r="D2" t="s">
        <v>8</v>
      </c>
      <c r="N2" t="s">
        <v>0</v>
      </c>
      <c r="O2" t="s">
        <v>82</v>
      </c>
      <c r="P2" t="s">
        <v>8</v>
      </c>
    </row>
    <row r="3" spans="2:27" ht="12.75" hidden="1">
      <c r="B3" s="97" t="s">
        <v>311</v>
      </c>
      <c r="C3" s="23"/>
      <c r="H3" s="23"/>
      <c r="I3" s="23"/>
      <c r="N3" s="23" t="s">
        <v>311</v>
      </c>
      <c r="O3" s="23"/>
      <c r="T3" s="23"/>
      <c r="U3" s="23"/>
      <c r="Z3" s="23"/>
      <c r="AA3" s="23"/>
    </row>
    <row r="4" spans="9:30" ht="12.75">
      <c r="I4" s="103"/>
      <c r="J4" s="103"/>
      <c r="K4" s="103"/>
      <c r="L4" s="103"/>
      <c r="M4" s="103"/>
      <c r="N4" s="103"/>
      <c r="O4" s="103"/>
      <c r="P4" s="103"/>
      <c r="Q4" s="103"/>
      <c r="R4" s="103"/>
      <c r="S4" s="103"/>
      <c r="T4" s="103"/>
      <c r="U4" s="103"/>
      <c r="V4" s="103"/>
      <c r="W4" s="103"/>
      <c r="X4" s="103"/>
      <c r="Y4" s="103"/>
      <c r="Z4" s="103"/>
      <c r="AA4" s="103"/>
      <c r="AB4" s="103"/>
      <c r="AC4" s="103"/>
      <c r="AD4" s="103"/>
    </row>
    <row r="5" spans="3:30" ht="15.75" customHeight="1">
      <c r="C5" s="19" t="s">
        <v>312</v>
      </c>
      <c r="D5" s="6"/>
      <c r="E5" s="2"/>
      <c r="I5" s="176"/>
      <c r="J5" s="177"/>
      <c r="K5" s="178"/>
      <c r="L5" s="103"/>
      <c r="M5" s="103"/>
      <c r="N5" s="103"/>
      <c r="O5" s="176"/>
      <c r="P5" s="177"/>
      <c r="Q5" s="178"/>
      <c r="R5" s="103"/>
      <c r="S5" s="103"/>
      <c r="T5" s="103"/>
      <c r="U5" s="176"/>
      <c r="V5" s="177"/>
      <c r="W5" s="178"/>
      <c r="X5" s="103"/>
      <c r="Y5" s="103"/>
      <c r="Z5" s="103"/>
      <c r="AA5" s="176"/>
      <c r="AB5" s="177"/>
      <c r="AC5" s="178"/>
      <c r="AD5" s="103"/>
    </row>
    <row r="6" spans="9:30" ht="12.75">
      <c r="I6" s="103"/>
      <c r="J6" s="103"/>
      <c r="K6" s="103"/>
      <c r="L6" s="103"/>
      <c r="M6" s="103"/>
      <c r="N6" s="103"/>
      <c r="O6" s="103"/>
      <c r="P6" s="103"/>
      <c r="Q6" s="103"/>
      <c r="R6" s="103"/>
      <c r="S6" s="103"/>
      <c r="T6" s="103"/>
      <c r="U6" s="103"/>
      <c r="V6" s="103"/>
      <c r="W6" s="103"/>
      <c r="X6" s="103"/>
      <c r="Y6" s="103"/>
      <c r="Z6" s="103"/>
      <c r="AA6" s="103"/>
      <c r="AB6" s="103"/>
      <c r="AC6" s="103"/>
      <c r="AD6" s="103"/>
    </row>
    <row r="7" spans="3:30" ht="12.75">
      <c r="C7" s="11"/>
      <c r="D7" s="11"/>
      <c r="E7" s="81" t="s">
        <v>239</v>
      </c>
      <c r="I7" s="10"/>
      <c r="J7" s="10"/>
      <c r="K7" s="179"/>
      <c r="L7" s="103"/>
      <c r="M7" s="103"/>
      <c r="N7" s="103"/>
      <c r="O7" s="10"/>
      <c r="P7" s="10"/>
      <c r="Q7" s="179"/>
      <c r="R7" s="103"/>
      <c r="S7" s="103"/>
      <c r="T7" s="103"/>
      <c r="U7" s="10"/>
      <c r="V7" s="10"/>
      <c r="W7" s="179"/>
      <c r="X7" s="103"/>
      <c r="Y7" s="103"/>
      <c r="Z7" s="103"/>
      <c r="AA7" s="10"/>
      <c r="AB7" s="10"/>
      <c r="AC7" s="179"/>
      <c r="AD7" s="103"/>
    </row>
    <row r="8" spans="3:30" ht="12.75">
      <c r="C8" s="82" t="s">
        <v>313</v>
      </c>
      <c r="D8" s="82"/>
      <c r="E8" s="81" t="s">
        <v>314</v>
      </c>
      <c r="I8" s="180"/>
      <c r="J8" s="180"/>
      <c r="K8" s="179"/>
      <c r="L8" s="103"/>
      <c r="M8" s="103"/>
      <c r="N8" s="103"/>
      <c r="O8" s="180"/>
      <c r="P8" s="180"/>
      <c r="Q8" s="179"/>
      <c r="R8" s="103"/>
      <c r="S8" s="103"/>
      <c r="T8" s="103"/>
      <c r="U8" s="180"/>
      <c r="V8" s="180"/>
      <c r="W8" s="179"/>
      <c r="X8" s="103"/>
      <c r="Y8" s="103"/>
      <c r="Z8" s="103"/>
      <c r="AA8" s="180"/>
      <c r="AB8" s="180"/>
      <c r="AC8" s="179"/>
      <c r="AD8" s="103"/>
    </row>
    <row r="9" spans="3:30" ht="12.75">
      <c r="C9" s="82" t="str">
        <f>CONCATENATE(MF121TP1!C3)</f>
        <v>06/13/2018</v>
      </c>
      <c r="D9" s="82"/>
      <c r="E9" s="84" t="str">
        <f>CONCATENATE(MF121TP1!D3," Reporting Period")</f>
        <v>2018 Reporting Period</v>
      </c>
      <c r="I9" s="180"/>
      <c r="J9" s="180"/>
      <c r="K9" s="179"/>
      <c r="L9" s="103"/>
      <c r="M9" s="103"/>
      <c r="N9" s="103"/>
      <c r="O9" s="180"/>
      <c r="P9" s="180"/>
      <c r="Q9" s="179"/>
      <c r="R9" s="103"/>
      <c r="S9" s="103"/>
      <c r="T9" s="103"/>
      <c r="U9" s="180"/>
      <c r="V9" s="180"/>
      <c r="W9" s="179"/>
      <c r="X9" s="103"/>
      <c r="Y9" s="103"/>
      <c r="Z9" s="103"/>
      <c r="AA9" s="180"/>
      <c r="AB9" s="180"/>
      <c r="AC9" s="179"/>
      <c r="AD9" s="103"/>
    </row>
    <row r="10" spans="2:30" ht="12.75">
      <c r="B10" s="96" t="s">
        <v>315</v>
      </c>
      <c r="C10" s="95" t="s">
        <v>97</v>
      </c>
      <c r="D10" s="99" t="s">
        <v>316</v>
      </c>
      <c r="E10" s="99" t="s">
        <v>317</v>
      </c>
      <c r="H10" s="96" t="s">
        <v>315</v>
      </c>
      <c r="I10" s="181"/>
      <c r="J10" s="181"/>
      <c r="K10" s="181"/>
      <c r="L10" s="103"/>
      <c r="M10" s="103"/>
      <c r="N10" s="182"/>
      <c r="O10" s="181"/>
      <c r="P10" s="181"/>
      <c r="Q10" s="181"/>
      <c r="R10" s="103"/>
      <c r="S10" s="103"/>
      <c r="T10" s="182"/>
      <c r="U10" s="181"/>
      <c r="V10" s="181"/>
      <c r="W10" s="181"/>
      <c r="X10" s="103"/>
      <c r="Y10" s="103"/>
      <c r="Z10" s="182"/>
      <c r="AA10" s="181"/>
      <c r="AB10" s="181"/>
      <c r="AC10" s="181"/>
      <c r="AD10" s="103"/>
    </row>
    <row r="11" spans="1:30" ht="15" customHeight="1">
      <c r="A11" s="23"/>
      <c r="B11" s="97" t="s">
        <v>64</v>
      </c>
      <c r="C11" s="98" t="s">
        <v>107</v>
      </c>
      <c r="D11" s="98" t="s">
        <v>318</v>
      </c>
      <c r="E11" s="98" t="s">
        <v>319</v>
      </c>
      <c r="G11" s="23"/>
      <c r="H11" s="97" t="s">
        <v>64</v>
      </c>
      <c r="I11" s="102"/>
      <c r="J11" s="102"/>
      <c r="K11" s="102"/>
      <c r="L11" s="103"/>
      <c r="M11" s="183"/>
      <c r="N11" s="104"/>
      <c r="O11" s="102"/>
      <c r="P11" s="102"/>
      <c r="Q11" s="102"/>
      <c r="R11" s="103"/>
      <c r="S11" s="183"/>
      <c r="T11" s="104"/>
      <c r="U11" s="102"/>
      <c r="V11" s="102"/>
      <c r="W11" s="102"/>
      <c r="X11" s="103"/>
      <c r="Y11" s="183"/>
      <c r="Z11" s="104"/>
      <c r="AA11" s="102"/>
      <c r="AB11" s="102"/>
      <c r="AC11" s="102"/>
      <c r="AD11" s="103"/>
    </row>
    <row r="12" spans="2:30" ht="15" customHeight="1">
      <c r="B12" s="97" t="s">
        <v>83</v>
      </c>
      <c r="C12" s="98"/>
      <c r="D12" s="98" t="s">
        <v>318</v>
      </c>
      <c r="E12" s="98" t="s">
        <v>320</v>
      </c>
      <c r="H12" s="97" t="s">
        <v>83</v>
      </c>
      <c r="I12" s="102"/>
      <c r="J12" s="102"/>
      <c r="K12" s="102"/>
      <c r="L12" s="103"/>
      <c r="M12" s="103"/>
      <c r="N12" s="104"/>
      <c r="O12" s="102"/>
      <c r="P12" s="102"/>
      <c r="Q12" s="102"/>
      <c r="R12" s="103"/>
      <c r="S12" s="103"/>
      <c r="T12" s="104"/>
      <c r="U12" s="102"/>
      <c r="V12" s="102"/>
      <c r="W12" s="102"/>
      <c r="X12" s="103"/>
      <c r="Y12" s="103"/>
      <c r="Z12" s="104"/>
      <c r="AA12" s="102"/>
      <c r="AB12" s="102"/>
      <c r="AC12" s="102"/>
      <c r="AD12" s="103"/>
    </row>
    <row r="13" spans="2:30" ht="15" customHeight="1">
      <c r="B13" s="97" t="s">
        <v>164</v>
      </c>
      <c r="C13" s="98" t="s">
        <v>109</v>
      </c>
      <c r="D13" s="98" t="s">
        <v>321</v>
      </c>
      <c r="E13" s="98" t="s">
        <v>322</v>
      </c>
      <c r="H13" s="97" t="s">
        <v>164</v>
      </c>
      <c r="I13" s="102"/>
      <c r="J13" s="102"/>
      <c r="K13" s="102"/>
      <c r="L13" s="103"/>
      <c r="M13" s="103"/>
      <c r="N13" s="104"/>
      <c r="O13" s="102"/>
      <c r="P13" s="102"/>
      <c r="Q13" s="102"/>
      <c r="R13" s="103"/>
      <c r="S13" s="103"/>
      <c r="T13" s="104"/>
      <c r="U13" s="102"/>
      <c r="V13" s="102"/>
      <c r="W13" s="102"/>
      <c r="X13" s="103"/>
      <c r="Y13" s="103"/>
      <c r="Z13" s="104"/>
      <c r="AA13" s="102"/>
      <c r="AB13" s="102"/>
      <c r="AC13" s="102"/>
      <c r="AD13" s="103"/>
    </row>
    <row r="14" spans="1:30" ht="15" customHeight="1">
      <c r="A14" s="23" t="s">
        <v>323</v>
      </c>
      <c r="B14" s="97" t="s">
        <v>170</v>
      </c>
      <c r="C14" s="98"/>
      <c r="D14" s="98" t="s">
        <v>321</v>
      </c>
      <c r="E14" s="98" t="s">
        <v>324</v>
      </c>
      <c r="G14" s="23" t="s">
        <v>323</v>
      </c>
      <c r="H14" s="97" t="s">
        <v>170</v>
      </c>
      <c r="I14" s="102"/>
      <c r="J14" s="102"/>
      <c r="K14" s="102"/>
      <c r="L14" s="103"/>
      <c r="M14" s="183"/>
      <c r="N14" s="104"/>
      <c r="O14" s="102"/>
      <c r="P14" s="102"/>
      <c r="Q14" s="102"/>
      <c r="R14" s="103"/>
      <c r="S14" s="183"/>
      <c r="T14" s="104"/>
      <c r="U14" s="102"/>
      <c r="V14" s="102"/>
      <c r="W14" s="102"/>
      <c r="X14" s="103"/>
      <c r="Y14" s="183"/>
      <c r="Z14" s="104"/>
      <c r="AA14" s="102"/>
      <c r="AB14" s="102"/>
      <c r="AC14" s="102"/>
      <c r="AD14" s="103"/>
    </row>
    <row r="15" spans="2:30" ht="15" customHeight="1">
      <c r="B15" s="97" t="s">
        <v>177</v>
      </c>
      <c r="C15" s="98" t="s">
        <v>110</v>
      </c>
      <c r="D15" s="98" t="s">
        <v>318</v>
      </c>
      <c r="E15" s="98" t="s">
        <v>325</v>
      </c>
      <c r="H15" s="97" t="s">
        <v>177</v>
      </c>
      <c r="I15" s="102"/>
      <c r="J15" s="102"/>
      <c r="K15" s="102"/>
      <c r="L15" s="103"/>
      <c r="M15" s="103"/>
      <c r="N15" s="104"/>
      <c r="O15" s="102"/>
      <c r="P15" s="102"/>
      <c r="Q15" s="102"/>
      <c r="R15" s="103"/>
      <c r="S15" s="103"/>
      <c r="T15" s="104"/>
      <c r="U15" s="102"/>
      <c r="V15" s="102"/>
      <c r="W15" s="102"/>
      <c r="X15" s="103"/>
      <c r="Y15" s="103"/>
      <c r="Z15" s="104"/>
      <c r="AA15" s="102"/>
      <c r="AB15" s="102"/>
      <c r="AC15" s="102"/>
      <c r="AD15" s="103"/>
    </row>
    <row r="16" spans="2:30" ht="15" customHeight="1">
      <c r="B16" s="97" t="s">
        <v>184</v>
      </c>
      <c r="C16" s="98"/>
      <c r="D16" s="98" t="s">
        <v>318</v>
      </c>
      <c r="E16" s="98" t="s">
        <v>326</v>
      </c>
      <c r="H16" s="97" t="s">
        <v>184</v>
      </c>
      <c r="I16" s="102"/>
      <c r="J16" s="102"/>
      <c r="K16" s="102"/>
      <c r="L16" s="103"/>
      <c r="M16" s="103"/>
      <c r="N16" s="104"/>
      <c r="O16" s="102"/>
      <c r="P16" s="102"/>
      <c r="Q16" s="102"/>
      <c r="R16" s="103"/>
      <c r="S16" s="103"/>
      <c r="T16" s="104"/>
      <c r="U16" s="102"/>
      <c r="V16" s="102"/>
      <c r="W16" s="102"/>
      <c r="X16" s="103"/>
      <c r="Y16" s="103"/>
      <c r="Z16" s="104"/>
      <c r="AA16" s="102"/>
      <c r="AB16" s="102"/>
      <c r="AC16" s="102"/>
      <c r="AD16" s="103"/>
    </row>
    <row r="17" spans="2:30" ht="15" customHeight="1">
      <c r="B17" s="97" t="s">
        <v>214</v>
      </c>
      <c r="C17" s="98" t="s">
        <v>111</v>
      </c>
      <c r="D17" s="98" t="s">
        <v>318</v>
      </c>
      <c r="E17" s="98" t="s">
        <v>327</v>
      </c>
      <c r="H17" s="97" t="s">
        <v>214</v>
      </c>
      <c r="I17" s="102"/>
      <c r="J17" s="102"/>
      <c r="K17" s="102"/>
      <c r="L17" s="103"/>
      <c r="M17" s="103"/>
      <c r="N17" s="104"/>
      <c r="O17" s="102"/>
      <c r="P17" s="102"/>
      <c r="Q17" s="102"/>
      <c r="R17" s="103"/>
      <c r="S17" s="103"/>
      <c r="T17" s="104"/>
      <c r="U17" s="102"/>
      <c r="V17" s="102"/>
      <c r="W17" s="102"/>
      <c r="X17" s="103"/>
      <c r="Y17" s="103"/>
      <c r="Z17" s="104"/>
      <c r="AA17" s="102"/>
      <c r="AB17" s="102"/>
      <c r="AC17" s="102"/>
      <c r="AD17" s="103"/>
    </row>
    <row r="18" spans="2:30" ht="15" customHeight="1">
      <c r="B18" s="97" t="s">
        <v>69</v>
      </c>
      <c r="C18" s="98" t="s">
        <v>112</v>
      </c>
      <c r="D18" s="98" t="s">
        <v>318</v>
      </c>
      <c r="E18" s="98" t="s">
        <v>328</v>
      </c>
      <c r="H18" s="97" t="s">
        <v>69</v>
      </c>
      <c r="I18" s="102"/>
      <c r="J18" s="102"/>
      <c r="K18" s="102"/>
      <c r="L18" s="103"/>
      <c r="M18" s="103"/>
      <c r="N18" s="104"/>
      <c r="O18" s="102"/>
      <c r="P18" s="102"/>
      <c r="Q18" s="102"/>
      <c r="R18" s="103"/>
      <c r="S18" s="103"/>
      <c r="T18" s="104"/>
      <c r="U18" s="102"/>
      <c r="V18" s="102"/>
      <c r="W18" s="102"/>
      <c r="X18" s="103"/>
      <c r="Y18" s="103"/>
      <c r="Z18" s="104"/>
      <c r="AA18" s="102"/>
      <c r="AB18" s="102"/>
      <c r="AC18" s="102"/>
      <c r="AD18" s="103"/>
    </row>
    <row r="19" spans="2:30" ht="15" customHeight="1">
      <c r="B19" s="97" t="s">
        <v>311</v>
      </c>
      <c r="C19" s="98" t="s">
        <v>113</v>
      </c>
      <c r="D19" s="98" t="s">
        <v>318</v>
      </c>
      <c r="E19" s="98" t="s">
        <v>329</v>
      </c>
      <c r="H19" s="97" t="s">
        <v>311</v>
      </c>
      <c r="I19" s="102"/>
      <c r="J19" s="102"/>
      <c r="K19" s="102"/>
      <c r="L19" s="103"/>
      <c r="M19" s="103"/>
      <c r="N19" s="104"/>
      <c r="O19" s="102"/>
      <c r="P19" s="102"/>
      <c r="Q19" s="102"/>
      <c r="R19" s="103"/>
      <c r="S19" s="103"/>
      <c r="T19" s="104"/>
      <c r="U19" s="102"/>
      <c r="V19" s="102"/>
      <c r="W19" s="102"/>
      <c r="X19" s="103"/>
      <c r="Y19" s="103"/>
      <c r="Z19" s="104"/>
      <c r="AA19" s="102"/>
      <c r="AB19" s="102"/>
      <c r="AC19" s="102"/>
      <c r="AD19" s="103"/>
    </row>
    <row r="20" spans="2:30" ht="15" customHeight="1">
      <c r="B20" s="97" t="s">
        <v>330</v>
      </c>
      <c r="C20" s="98" t="s">
        <v>114</v>
      </c>
      <c r="D20" s="98" t="s">
        <v>331</v>
      </c>
      <c r="E20" s="98" t="s">
        <v>332</v>
      </c>
      <c r="H20" s="97" t="s">
        <v>330</v>
      </c>
      <c r="I20" s="102"/>
      <c r="J20" s="102"/>
      <c r="K20" s="102"/>
      <c r="L20" s="103"/>
      <c r="M20" s="103"/>
      <c r="N20" s="104"/>
      <c r="O20" s="102"/>
      <c r="P20" s="102"/>
      <c r="Q20" s="102"/>
      <c r="R20" s="103"/>
      <c r="S20" s="103"/>
      <c r="T20" s="104"/>
      <c r="U20" s="102"/>
      <c r="V20" s="102"/>
      <c r="W20" s="102"/>
      <c r="X20" s="103"/>
      <c r="Y20" s="103"/>
      <c r="Z20" s="104"/>
      <c r="AA20" s="102"/>
      <c r="AB20" s="102"/>
      <c r="AC20" s="102"/>
      <c r="AD20" s="103"/>
    </row>
    <row r="21" spans="2:30" ht="15" customHeight="1">
      <c r="B21" s="97" t="s">
        <v>333</v>
      </c>
      <c r="C21" s="98"/>
      <c r="D21" s="98" t="s">
        <v>331</v>
      </c>
      <c r="E21" s="98" t="s">
        <v>334</v>
      </c>
      <c r="H21" s="97" t="s">
        <v>333</v>
      </c>
      <c r="I21" s="102"/>
      <c r="J21" s="102"/>
      <c r="K21" s="102"/>
      <c r="L21" s="103"/>
      <c r="M21" s="103"/>
      <c r="N21" s="104"/>
      <c r="O21" s="102"/>
      <c r="P21" s="102"/>
      <c r="Q21" s="102"/>
      <c r="R21" s="103"/>
      <c r="S21" s="103"/>
      <c r="T21" s="104"/>
      <c r="U21" s="102"/>
      <c r="V21" s="102"/>
      <c r="W21" s="102"/>
      <c r="X21" s="103"/>
      <c r="Y21" s="103"/>
      <c r="Z21" s="104"/>
      <c r="AA21" s="102"/>
      <c r="AB21" s="102"/>
      <c r="AC21" s="102"/>
      <c r="AD21" s="103"/>
    </row>
    <row r="22" spans="2:30" ht="15" customHeight="1">
      <c r="B22" s="97" t="s">
        <v>335</v>
      </c>
      <c r="C22" s="98" t="s">
        <v>116</v>
      </c>
      <c r="D22" s="98" t="s">
        <v>318</v>
      </c>
      <c r="E22" s="98" t="s">
        <v>336</v>
      </c>
      <c r="H22" s="97" t="s">
        <v>335</v>
      </c>
      <c r="I22" s="102"/>
      <c r="J22" s="102"/>
      <c r="K22" s="102"/>
      <c r="L22" s="103"/>
      <c r="M22" s="103"/>
      <c r="N22" s="104"/>
      <c r="O22" s="102"/>
      <c r="P22" s="102"/>
      <c r="Q22" s="102"/>
      <c r="R22" s="103"/>
      <c r="S22" s="103"/>
      <c r="T22" s="104"/>
      <c r="U22" s="102"/>
      <c r="V22" s="102"/>
      <c r="W22" s="102"/>
      <c r="X22" s="103"/>
      <c r="Y22" s="103"/>
      <c r="Z22" s="104"/>
      <c r="AA22" s="102"/>
      <c r="AB22" s="102"/>
      <c r="AC22" s="102"/>
      <c r="AD22" s="103"/>
    </row>
    <row r="23" spans="2:30" ht="15" customHeight="1">
      <c r="B23" s="97" t="s">
        <v>337</v>
      </c>
      <c r="C23" s="98"/>
      <c r="D23" s="98" t="s">
        <v>318</v>
      </c>
      <c r="E23" s="98" t="s">
        <v>338</v>
      </c>
      <c r="H23" s="97" t="s">
        <v>337</v>
      </c>
      <c r="I23" s="102"/>
      <c r="J23" s="102"/>
      <c r="K23" s="102"/>
      <c r="L23" s="103"/>
      <c r="M23" s="103"/>
      <c r="N23" s="104"/>
      <c r="O23" s="102"/>
      <c r="P23" s="102"/>
      <c r="Q23" s="102"/>
      <c r="R23" s="103"/>
      <c r="S23" s="103"/>
      <c r="T23" s="104"/>
      <c r="U23" s="102"/>
      <c r="V23" s="102"/>
      <c r="W23" s="102"/>
      <c r="X23" s="103"/>
      <c r="Y23" s="103"/>
      <c r="Z23" s="104"/>
      <c r="AA23" s="102"/>
      <c r="AB23" s="102"/>
      <c r="AC23" s="102"/>
      <c r="AD23" s="103"/>
    </row>
    <row r="24" spans="2:30" ht="15" customHeight="1">
      <c r="B24" s="97" t="s">
        <v>339</v>
      </c>
      <c r="C24" s="98"/>
      <c r="D24" s="98" t="s">
        <v>318</v>
      </c>
      <c r="E24" s="98" t="s">
        <v>340</v>
      </c>
      <c r="H24" s="97" t="s">
        <v>339</v>
      </c>
      <c r="I24" s="102"/>
      <c r="J24" s="102"/>
      <c r="K24" s="102"/>
      <c r="L24" s="103"/>
      <c r="M24" s="103"/>
      <c r="N24" s="104"/>
      <c r="O24" s="102"/>
      <c r="P24" s="102"/>
      <c r="Q24" s="102"/>
      <c r="R24" s="103"/>
      <c r="S24" s="103"/>
      <c r="T24" s="104"/>
      <c r="U24" s="102"/>
      <c r="V24" s="102"/>
      <c r="W24" s="102"/>
      <c r="X24" s="103"/>
      <c r="Y24" s="103"/>
      <c r="Z24" s="104"/>
      <c r="AA24" s="102"/>
      <c r="AB24" s="102"/>
      <c r="AC24" s="102"/>
      <c r="AD24" s="103"/>
    </row>
    <row r="25" spans="2:30" ht="15" customHeight="1">
      <c r="B25" s="97" t="s">
        <v>341</v>
      </c>
      <c r="C25" s="98"/>
      <c r="D25" s="98" t="s">
        <v>318</v>
      </c>
      <c r="E25" s="98" t="s">
        <v>342</v>
      </c>
      <c r="H25" s="97" t="s">
        <v>341</v>
      </c>
      <c r="I25" s="102"/>
      <c r="J25" s="102"/>
      <c r="K25" s="102"/>
      <c r="L25" s="103"/>
      <c r="M25" s="103"/>
      <c r="N25" s="104"/>
      <c r="O25" s="102"/>
      <c r="P25" s="102"/>
      <c r="Q25" s="102"/>
      <c r="R25" s="103"/>
      <c r="S25" s="103"/>
      <c r="T25" s="104"/>
      <c r="U25" s="102"/>
      <c r="V25" s="102"/>
      <c r="W25" s="102"/>
      <c r="X25" s="103"/>
      <c r="Y25" s="103"/>
      <c r="Z25" s="104"/>
      <c r="AA25" s="102"/>
      <c r="AB25" s="102"/>
      <c r="AC25" s="102"/>
      <c r="AD25" s="103"/>
    </row>
    <row r="26" spans="2:30" ht="15" customHeight="1">
      <c r="B26" s="97" t="s">
        <v>343</v>
      </c>
      <c r="C26" s="98" t="s">
        <v>118</v>
      </c>
      <c r="D26" s="98" t="s">
        <v>318</v>
      </c>
      <c r="E26" s="98" t="s">
        <v>344</v>
      </c>
      <c r="H26" s="97" t="s">
        <v>343</v>
      </c>
      <c r="I26" s="102"/>
      <c r="J26" s="102"/>
      <c r="K26" s="102"/>
      <c r="L26" s="103"/>
      <c r="M26" s="103"/>
      <c r="N26" s="104"/>
      <c r="O26" s="102"/>
      <c r="P26" s="102"/>
      <c r="Q26" s="102"/>
      <c r="R26" s="103"/>
      <c r="S26" s="103"/>
      <c r="T26" s="104"/>
      <c r="U26" s="102"/>
      <c r="V26" s="102"/>
      <c r="W26" s="102"/>
      <c r="X26" s="103"/>
      <c r="Y26" s="103"/>
      <c r="Z26" s="104"/>
      <c r="AA26" s="102"/>
      <c r="AB26" s="102"/>
      <c r="AC26" s="102"/>
      <c r="AD26" s="103"/>
    </row>
    <row r="27" spans="2:30" ht="15" customHeight="1">
      <c r="B27" s="97" t="s">
        <v>345</v>
      </c>
      <c r="C27" s="98"/>
      <c r="D27" s="98" t="s">
        <v>318</v>
      </c>
      <c r="E27" s="98" t="s">
        <v>346</v>
      </c>
      <c r="H27" s="97" t="s">
        <v>345</v>
      </c>
      <c r="I27" s="102"/>
      <c r="J27" s="102"/>
      <c r="K27" s="102"/>
      <c r="L27" s="103"/>
      <c r="M27" s="103"/>
      <c r="N27" s="104"/>
      <c r="O27" s="102"/>
      <c r="P27" s="102"/>
      <c r="Q27" s="102"/>
      <c r="R27" s="103"/>
      <c r="S27" s="103"/>
      <c r="T27" s="104"/>
      <c r="U27" s="102"/>
      <c r="V27" s="102"/>
      <c r="W27" s="102"/>
      <c r="X27" s="103"/>
      <c r="Y27" s="103"/>
      <c r="Z27" s="104"/>
      <c r="AA27" s="102"/>
      <c r="AB27" s="102"/>
      <c r="AC27" s="102"/>
      <c r="AD27" s="103"/>
    </row>
    <row r="28" spans="2:30" ht="15" customHeight="1">
      <c r="B28" s="97" t="s">
        <v>347</v>
      </c>
      <c r="C28" s="98" t="s">
        <v>119</v>
      </c>
      <c r="D28" s="98" t="s">
        <v>318</v>
      </c>
      <c r="E28" s="98" t="s">
        <v>348</v>
      </c>
      <c r="H28" s="97" t="s">
        <v>347</v>
      </c>
      <c r="I28" s="102"/>
      <c r="J28" s="102"/>
      <c r="K28" s="102"/>
      <c r="L28" s="103"/>
      <c r="M28" s="103"/>
      <c r="N28" s="104"/>
      <c r="O28" s="102"/>
      <c r="P28" s="102"/>
      <c r="Q28" s="102"/>
      <c r="R28" s="103"/>
      <c r="S28" s="103"/>
      <c r="T28" s="104"/>
      <c r="U28" s="102"/>
      <c r="V28" s="102"/>
      <c r="W28" s="102"/>
      <c r="X28" s="103"/>
      <c r="Y28" s="103"/>
      <c r="Z28" s="104"/>
      <c r="AA28" s="102"/>
      <c r="AB28" s="102"/>
      <c r="AC28" s="102"/>
      <c r="AD28" s="103"/>
    </row>
    <row r="29" spans="2:30" ht="15" customHeight="1">
      <c r="B29" s="97" t="s">
        <v>349</v>
      </c>
      <c r="C29" s="98" t="s">
        <v>120</v>
      </c>
      <c r="D29" s="98" t="s">
        <v>318</v>
      </c>
      <c r="E29" s="98" t="s">
        <v>350</v>
      </c>
      <c r="H29" s="97" t="s">
        <v>349</v>
      </c>
      <c r="I29" s="102"/>
      <c r="J29" s="102"/>
      <c r="K29" s="102"/>
      <c r="L29" s="103"/>
      <c r="M29" s="103"/>
      <c r="N29" s="104"/>
      <c r="O29" s="102"/>
      <c r="P29" s="102"/>
      <c r="Q29" s="102"/>
      <c r="R29" s="103"/>
      <c r="S29" s="103"/>
      <c r="T29" s="104"/>
      <c r="U29" s="102"/>
      <c r="V29" s="102"/>
      <c r="W29" s="102"/>
      <c r="X29" s="103"/>
      <c r="Y29" s="103"/>
      <c r="Z29" s="104"/>
      <c r="AA29" s="102"/>
      <c r="AB29" s="102"/>
      <c r="AC29" s="102"/>
      <c r="AD29" s="103"/>
    </row>
    <row r="30" spans="2:30" ht="15" customHeight="1">
      <c r="B30" s="97" t="s">
        <v>351</v>
      </c>
      <c r="C30" s="98" t="s">
        <v>121</v>
      </c>
      <c r="D30" s="98" t="s">
        <v>318</v>
      </c>
      <c r="E30" s="98" t="s">
        <v>352</v>
      </c>
      <c r="H30" s="97" t="s">
        <v>351</v>
      </c>
      <c r="I30" s="102"/>
      <c r="J30" s="102"/>
      <c r="K30" s="102"/>
      <c r="L30" s="103"/>
      <c r="M30" s="103"/>
      <c r="N30" s="104"/>
      <c r="O30" s="102"/>
      <c r="P30" s="102"/>
      <c r="Q30" s="102"/>
      <c r="R30" s="103"/>
      <c r="S30" s="103"/>
      <c r="T30" s="104"/>
      <c r="U30" s="102"/>
      <c r="V30" s="102"/>
      <c r="W30" s="102"/>
      <c r="X30" s="103"/>
      <c r="Y30" s="103"/>
      <c r="Z30" s="104"/>
      <c r="AA30" s="102"/>
      <c r="AB30" s="102"/>
      <c r="AC30" s="102"/>
      <c r="AD30" s="103"/>
    </row>
    <row r="31" spans="2:30" ht="15" customHeight="1">
      <c r="B31" s="97" t="s">
        <v>353</v>
      </c>
      <c r="C31" s="98" t="s">
        <v>122</v>
      </c>
      <c r="D31" s="98" t="s">
        <v>318</v>
      </c>
      <c r="E31" s="98" t="s">
        <v>354</v>
      </c>
      <c r="H31" s="97" t="s">
        <v>353</v>
      </c>
      <c r="I31" s="102"/>
      <c r="J31" s="102"/>
      <c r="K31" s="102"/>
      <c r="L31" s="103"/>
      <c r="M31" s="103"/>
      <c r="N31" s="104"/>
      <c r="O31" s="102"/>
      <c r="P31" s="102"/>
      <c r="Q31" s="102"/>
      <c r="R31" s="103"/>
      <c r="S31" s="103"/>
      <c r="T31" s="104"/>
      <c r="U31" s="102"/>
      <c r="V31" s="102"/>
      <c r="W31" s="102"/>
      <c r="X31" s="103"/>
      <c r="Y31" s="103"/>
      <c r="Z31" s="104"/>
      <c r="AA31" s="102"/>
      <c r="AB31" s="102"/>
      <c r="AC31" s="102"/>
      <c r="AD31" s="103"/>
    </row>
    <row r="32" spans="2:30" ht="15" customHeight="1">
      <c r="B32" s="97" t="s">
        <v>355</v>
      </c>
      <c r="C32" s="98"/>
      <c r="D32" s="98" t="s">
        <v>318</v>
      </c>
      <c r="E32" s="98" t="s">
        <v>356</v>
      </c>
      <c r="H32" s="97" t="s">
        <v>355</v>
      </c>
      <c r="I32" s="102"/>
      <c r="J32" s="102"/>
      <c r="K32" s="102"/>
      <c r="L32" s="103"/>
      <c r="M32" s="103"/>
      <c r="N32" s="104"/>
      <c r="O32" s="102"/>
      <c r="P32" s="102"/>
      <c r="Q32" s="102"/>
      <c r="R32" s="103"/>
      <c r="S32" s="103"/>
      <c r="T32" s="104"/>
      <c r="U32" s="102"/>
      <c r="V32" s="102"/>
      <c r="W32" s="102"/>
      <c r="X32" s="103"/>
      <c r="Y32" s="103"/>
      <c r="Z32" s="104"/>
      <c r="AA32" s="102"/>
      <c r="AB32" s="102"/>
      <c r="AC32" s="102"/>
      <c r="AD32" s="103"/>
    </row>
    <row r="33" spans="2:30" ht="15" customHeight="1">
      <c r="B33" s="97" t="s">
        <v>357</v>
      </c>
      <c r="C33" s="98" t="s">
        <v>123</v>
      </c>
      <c r="D33" s="98" t="s">
        <v>318</v>
      </c>
      <c r="E33" s="98" t="s">
        <v>358</v>
      </c>
      <c r="H33" s="97" t="s">
        <v>357</v>
      </c>
      <c r="I33" s="102"/>
      <c r="J33" s="102"/>
      <c r="K33" s="102"/>
      <c r="L33" s="103"/>
      <c r="M33" s="103"/>
      <c r="N33" s="104"/>
      <c r="O33" s="102"/>
      <c r="P33" s="102"/>
      <c r="Q33" s="102"/>
      <c r="R33" s="103"/>
      <c r="S33" s="103"/>
      <c r="T33" s="104"/>
      <c r="U33" s="102"/>
      <c r="V33" s="102"/>
      <c r="W33" s="102"/>
      <c r="X33" s="103"/>
      <c r="Y33" s="103"/>
      <c r="Z33" s="104"/>
      <c r="AA33" s="102"/>
      <c r="AB33" s="102"/>
      <c r="AC33" s="102"/>
      <c r="AD33" s="103"/>
    </row>
    <row r="34" spans="2:30" ht="15" customHeight="1">
      <c r="B34" s="97" t="s">
        <v>359</v>
      </c>
      <c r="C34" s="98" t="s">
        <v>124</v>
      </c>
      <c r="D34" s="98" t="s">
        <v>318</v>
      </c>
      <c r="E34" s="98" t="s">
        <v>360</v>
      </c>
      <c r="H34" s="97" t="s">
        <v>359</v>
      </c>
      <c r="I34" s="102"/>
      <c r="J34" s="102"/>
      <c r="K34" s="102"/>
      <c r="L34" s="103"/>
      <c r="M34" s="103"/>
      <c r="N34" s="104"/>
      <c r="O34" s="102"/>
      <c r="P34" s="102"/>
      <c r="Q34" s="102"/>
      <c r="R34" s="103"/>
      <c r="S34" s="103"/>
      <c r="T34" s="104"/>
      <c r="U34" s="102"/>
      <c r="V34" s="102"/>
      <c r="W34" s="102"/>
      <c r="X34" s="103"/>
      <c r="Y34" s="103"/>
      <c r="Z34" s="104"/>
      <c r="AA34" s="102"/>
      <c r="AB34" s="102"/>
      <c r="AC34" s="102"/>
      <c r="AD34" s="103"/>
    </row>
    <row r="35" spans="2:30" ht="15" customHeight="1">
      <c r="B35" s="97" t="s">
        <v>361</v>
      </c>
      <c r="C35" s="98"/>
      <c r="D35" s="98" t="s">
        <v>318</v>
      </c>
      <c r="E35" s="98" t="s">
        <v>362</v>
      </c>
      <c r="H35" s="97" t="s">
        <v>361</v>
      </c>
      <c r="I35" s="102"/>
      <c r="J35" s="102"/>
      <c r="K35" s="102"/>
      <c r="L35" s="103"/>
      <c r="M35" s="103"/>
      <c r="N35" s="104"/>
      <c r="O35" s="102"/>
      <c r="P35" s="102"/>
      <c r="Q35" s="102"/>
      <c r="R35" s="103"/>
      <c r="S35" s="103"/>
      <c r="T35" s="104"/>
      <c r="U35" s="102"/>
      <c r="V35" s="102"/>
      <c r="W35" s="102"/>
      <c r="X35" s="103"/>
      <c r="Y35" s="103"/>
      <c r="Z35" s="104"/>
      <c r="AA35" s="102"/>
      <c r="AB35" s="102"/>
      <c r="AC35" s="102"/>
      <c r="AD35" s="103"/>
    </row>
    <row r="36" spans="2:30" ht="15" customHeight="1">
      <c r="B36" s="97" t="s">
        <v>363</v>
      </c>
      <c r="C36" s="98" t="s">
        <v>126</v>
      </c>
      <c r="D36" s="98" t="s">
        <v>318</v>
      </c>
      <c r="E36" s="98" t="s">
        <v>364</v>
      </c>
      <c r="H36" s="97" t="s">
        <v>363</v>
      </c>
      <c r="I36" s="102"/>
      <c r="J36" s="102"/>
      <c r="K36" s="102"/>
      <c r="L36" s="103"/>
      <c r="M36" s="103"/>
      <c r="N36" s="104"/>
      <c r="O36" s="102"/>
      <c r="P36" s="102"/>
      <c r="Q36" s="102"/>
      <c r="R36" s="103"/>
      <c r="S36" s="103"/>
      <c r="T36" s="104"/>
      <c r="U36" s="102"/>
      <c r="V36" s="102"/>
      <c r="W36" s="102"/>
      <c r="X36" s="103"/>
      <c r="Y36" s="103"/>
      <c r="Z36" s="104"/>
      <c r="AA36" s="102"/>
      <c r="AB36" s="102"/>
      <c r="AC36" s="102"/>
      <c r="AD36" s="103"/>
    </row>
    <row r="37" spans="2:30" ht="15" customHeight="1">
      <c r="B37" s="97" t="s">
        <v>365</v>
      </c>
      <c r="C37" s="98" t="s">
        <v>130</v>
      </c>
      <c r="D37" s="98" t="s">
        <v>318</v>
      </c>
      <c r="E37" s="98" t="s">
        <v>366</v>
      </c>
      <c r="H37" s="97" t="s">
        <v>365</v>
      </c>
      <c r="I37" s="102"/>
      <c r="J37" s="102"/>
      <c r="K37" s="102"/>
      <c r="L37" s="103"/>
      <c r="M37" s="103"/>
      <c r="N37" s="104"/>
      <c r="O37" s="102"/>
      <c r="P37" s="102"/>
      <c r="Q37" s="102"/>
      <c r="R37" s="103"/>
      <c r="S37" s="103"/>
      <c r="T37" s="104"/>
      <c r="U37" s="102"/>
      <c r="V37" s="102"/>
      <c r="W37" s="102"/>
      <c r="X37" s="103"/>
      <c r="Y37" s="103"/>
      <c r="Z37" s="104"/>
      <c r="AA37" s="102"/>
      <c r="AB37" s="102"/>
      <c r="AC37" s="102"/>
      <c r="AD37" s="103"/>
    </row>
    <row r="38" spans="2:30" ht="15" customHeight="1">
      <c r="B38" s="97" t="s">
        <v>367</v>
      </c>
      <c r="C38" s="98" t="s">
        <v>131</v>
      </c>
      <c r="D38" s="98" t="s">
        <v>318</v>
      </c>
      <c r="E38" s="98" t="s">
        <v>368</v>
      </c>
      <c r="H38" s="97" t="s">
        <v>367</v>
      </c>
      <c r="I38" s="102"/>
      <c r="J38" s="102"/>
      <c r="K38" s="102"/>
      <c r="L38" s="103"/>
      <c r="M38" s="103"/>
      <c r="N38" s="104"/>
      <c r="O38" s="102"/>
      <c r="P38" s="102"/>
      <c r="Q38" s="102"/>
      <c r="R38" s="103"/>
      <c r="S38" s="103"/>
      <c r="T38" s="104"/>
      <c r="U38" s="102"/>
      <c r="V38" s="102"/>
      <c r="W38" s="102"/>
      <c r="X38" s="103"/>
      <c r="Y38" s="103"/>
      <c r="Z38" s="104"/>
      <c r="AA38" s="102"/>
      <c r="AB38" s="102"/>
      <c r="AC38" s="102"/>
      <c r="AD38" s="103"/>
    </row>
    <row r="39" spans="1:30" ht="15" customHeight="1">
      <c r="A39" s="23"/>
      <c r="B39" s="97" t="s">
        <v>369</v>
      </c>
      <c r="C39" s="98" t="s">
        <v>132</v>
      </c>
      <c r="D39" s="98" t="s">
        <v>318</v>
      </c>
      <c r="E39" s="98" t="s">
        <v>370</v>
      </c>
      <c r="G39" s="23"/>
      <c r="H39" s="97" t="s">
        <v>369</v>
      </c>
      <c r="I39" s="102"/>
      <c r="J39" s="102"/>
      <c r="K39" s="102"/>
      <c r="L39" s="103"/>
      <c r="M39" s="183"/>
      <c r="N39" s="104"/>
      <c r="O39" s="102"/>
      <c r="P39" s="102"/>
      <c r="Q39" s="102"/>
      <c r="R39" s="103"/>
      <c r="S39" s="183"/>
      <c r="T39" s="104"/>
      <c r="U39" s="102"/>
      <c r="V39" s="102"/>
      <c r="W39" s="102"/>
      <c r="X39" s="103"/>
      <c r="Y39" s="183"/>
      <c r="Z39" s="104"/>
      <c r="AA39" s="102"/>
      <c r="AB39" s="102"/>
      <c r="AC39" s="102"/>
      <c r="AD39" s="103"/>
    </row>
    <row r="40" spans="2:30" ht="15" customHeight="1">
      <c r="B40" s="97" t="s">
        <v>371</v>
      </c>
      <c r="C40" s="98" t="s">
        <v>133</v>
      </c>
      <c r="D40" s="98" t="s">
        <v>318</v>
      </c>
      <c r="E40" s="98" t="s">
        <v>372</v>
      </c>
      <c r="H40" s="97" t="s">
        <v>371</v>
      </c>
      <c r="I40" s="102"/>
      <c r="J40" s="102"/>
      <c r="K40" s="102"/>
      <c r="L40" s="103"/>
      <c r="M40" s="103"/>
      <c r="N40" s="104"/>
      <c r="O40" s="102"/>
      <c r="P40" s="102"/>
      <c r="Q40" s="102"/>
      <c r="R40" s="103"/>
      <c r="S40" s="103"/>
      <c r="T40" s="104"/>
      <c r="U40" s="102"/>
      <c r="V40" s="102"/>
      <c r="W40" s="102"/>
      <c r="X40" s="103"/>
      <c r="Y40" s="103"/>
      <c r="Z40" s="104"/>
      <c r="AA40" s="102"/>
      <c r="AB40" s="102"/>
      <c r="AC40" s="102"/>
      <c r="AD40" s="103"/>
    </row>
    <row r="41" spans="2:30" ht="15" customHeight="1">
      <c r="B41" s="97" t="s">
        <v>373</v>
      </c>
      <c r="C41" s="98"/>
      <c r="D41" s="98" t="s">
        <v>318</v>
      </c>
      <c r="E41" s="98" t="s">
        <v>374</v>
      </c>
      <c r="H41" s="97" t="s">
        <v>373</v>
      </c>
      <c r="I41" s="102"/>
      <c r="J41" s="102"/>
      <c r="K41" s="102"/>
      <c r="L41" s="103"/>
      <c r="M41" s="103"/>
      <c r="N41" s="104"/>
      <c r="O41" s="102"/>
      <c r="P41" s="102"/>
      <c r="Q41" s="102"/>
      <c r="R41" s="103"/>
      <c r="S41" s="103"/>
      <c r="T41" s="104"/>
      <c r="U41" s="102"/>
      <c r="V41" s="102"/>
      <c r="W41" s="102"/>
      <c r="X41" s="103"/>
      <c r="Y41" s="103"/>
      <c r="Z41" s="104"/>
      <c r="AA41" s="102"/>
      <c r="AB41" s="102"/>
      <c r="AC41" s="102"/>
      <c r="AD41" s="103"/>
    </row>
    <row r="42" spans="2:30" ht="15" customHeight="1">
      <c r="B42" s="97" t="s">
        <v>375</v>
      </c>
      <c r="C42" s="98" t="s">
        <v>134</v>
      </c>
      <c r="D42" s="98" t="s">
        <v>318</v>
      </c>
      <c r="E42" s="98" t="s">
        <v>376</v>
      </c>
      <c r="H42" s="97" t="s">
        <v>375</v>
      </c>
      <c r="I42" s="102"/>
      <c r="J42" s="102"/>
      <c r="K42" s="102"/>
      <c r="L42" s="103"/>
      <c r="M42" s="103"/>
      <c r="N42" s="104"/>
      <c r="O42" s="102"/>
      <c r="P42" s="102"/>
      <c r="Q42" s="102"/>
      <c r="R42" s="103"/>
      <c r="S42" s="103"/>
      <c r="T42" s="104"/>
      <c r="U42" s="102"/>
      <c r="V42" s="102"/>
      <c r="W42" s="102"/>
      <c r="X42" s="103"/>
      <c r="Y42" s="103"/>
      <c r="Z42" s="104"/>
      <c r="AA42" s="102"/>
      <c r="AB42" s="102"/>
      <c r="AC42" s="102"/>
      <c r="AD42" s="103"/>
    </row>
    <row r="43" spans="2:30" ht="15" customHeight="1">
      <c r="B43" s="97" t="s">
        <v>377</v>
      </c>
      <c r="C43" s="98"/>
      <c r="D43" s="98" t="s">
        <v>318</v>
      </c>
      <c r="E43" s="98" t="s">
        <v>378</v>
      </c>
      <c r="H43" s="97" t="s">
        <v>377</v>
      </c>
      <c r="I43" s="102"/>
      <c r="J43" s="102"/>
      <c r="K43" s="102"/>
      <c r="L43" s="103"/>
      <c r="M43" s="103"/>
      <c r="N43" s="104"/>
      <c r="O43" s="102"/>
      <c r="P43" s="102"/>
      <c r="Q43" s="102"/>
      <c r="R43" s="103"/>
      <c r="S43" s="103"/>
      <c r="T43" s="104"/>
      <c r="U43" s="102"/>
      <c r="V43" s="102"/>
      <c r="W43" s="102"/>
      <c r="X43" s="103"/>
      <c r="Y43" s="103"/>
      <c r="Z43" s="104"/>
      <c r="AA43" s="102"/>
      <c r="AB43" s="102"/>
      <c r="AC43" s="102"/>
      <c r="AD43" s="103"/>
    </row>
    <row r="44" spans="2:30" ht="15" customHeight="1">
      <c r="B44" s="97" t="s">
        <v>379</v>
      </c>
      <c r="C44" s="98"/>
      <c r="D44" s="98" t="s">
        <v>318</v>
      </c>
      <c r="E44" s="98" t="s">
        <v>380</v>
      </c>
      <c r="H44" s="97" t="s">
        <v>379</v>
      </c>
      <c r="I44" s="102"/>
      <c r="J44" s="102"/>
      <c r="K44" s="102"/>
      <c r="L44" s="103"/>
      <c r="M44" s="103"/>
      <c r="N44" s="104"/>
      <c r="O44" s="102"/>
      <c r="P44" s="102"/>
      <c r="Q44" s="102"/>
      <c r="R44" s="103"/>
      <c r="S44" s="103"/>
      <c r="T44" s="104"/>
      <c r="U44" s="102"/>
      <c r="V44" s="102"/>
      <c r="W44" s="102"/>
      <c r="X44" s="103"/>
      <c r="Y44" s="103"/>
      <c r="Z44" s="104"/>
      <c r="AA44" s="102"/>
      <c r="AB44" s="102"/>
      <c r="AC44" s="102"/>
      <c r="AD44" s="103"/>
    </row>
    <row r="45" spans="2:30" ht="15" customHeight="1">
      <c r="B45" s="97" t="s">
        <v>381</v>
      </c>
      <c r="C45" s="100" t="s">
        <v>136</v>
      </c>
      <c r="D45" s="100" t="s">
        <v>318</v>
      </c>
      <c r="E45" s="100" t="s">
        <v>382</v>
      </c>
      <c r="F45" s="105"/>
      <c r="G45" s="103"/>
      <c r="H45" s="104" t="s">
        <v>381</v>
      </c>
      <c r="I45" s="102"/>
      <c r="J45" s="102"/>
      <c r="K45" s="102"/>
      <c r="L45" s="103"/>
      <c r="M45" s="103"/>
      <c r="N45" s="104"/>
      <c r="O45" s="102"/>
      <c r="P45" s="102"/>
      <c r="Q45" s="102"/>
      <c r="R45" s="103"/>
      <c r="S45" s="103"/>
      <c r="T45" s="104"/>
      <c r="U45" s="102"/>
      <c r="V45" s="102"/>
      <c r="W45" s="102"/>
      <c r="X45" s="103"/>
      <c r="Y45" s="103"/>
      <c r="Z45" s="104"/>
      <c r="AA45" s="102"/>
      <c r="AB45" s="102"/>
      <c r="AC45" s="102"/>
      <c r="AD45" s="103"/>
    </row>
    <row r="46" spans="2:30" ht="15" customHeight="1">
      <c r="B46" s="97"/>
      <c r="C46" s="170" t="s">
        <v>383</v>
      </c>
      <c r="D46" s="171"/>
      <c r="E46" s="172"/>
      <c r="F46" s="103"/>
      <c r="G46" s="103"/>
      <c r="H46" s="104"/>
      <c r="I46" s="102"/>
      <c r="J46" s="102"/>
      <c r="K46" s="102"/>
      <c r="L46" s="103"/>
      <c r="M46" s="103"/>
      <c r="N46" s="104"/>
      <c r="O46" s="102"/>
      <c r="P46" s="102"/>
      <c r="Q46" s="102"/>
      <c r="R46" s="103"/>
      <c r="S46" s="103"/>
      <c r="T46" s="104"/>
      <c r="U46" s="102"/>
      <c r="V46" s="102"/>
      <c r="W46" s="102"/>
      <c r="X46" s="103"/>
      <c r="Y46" s="103"/>
      <c r="Z46" s="104"/>
      <c r="AA46" s="102"/>
      <c r="AB46" s="102"/>
      <c r="AC46" s="102"/>
      <c r="AD46" s="103"/>
    </row>
    <row r="47" spans="2:30" ht="15" customHeight="1">
      <c r="B47" s="97"/>
      <c r="C47" s="173" t="s">
        <v>384</v>
      </c>
      <c r="D47" s="174"/>
      <c r="E47" s="175"/>
      <c r="F47" s="103"/>
      <c r="G47" s="103"/>
      <c r="H47" s="104"/>
      <c r="I47" s="102"/>
      <c r="J47" s="102"/>
      <c r="K47" s="102"/>
      <c r="L47" s="103"/>
      <c r="M47" s="103"/>
      <c r="N47" s="104"/>
      <c r="O47" s="102"/>
      <c r="P47" s="102"/>
      <c r="Q47" s="102"/>
      <c r="R47" s="103"/>
      <c r="S47" s="103"/>
      <c r="T47" s="104"/>
      <c r="U47" s="102"/>
      <c r="V47" s="102"/>
      <c r="W47" s="102"/>
      <c r="X47" s="103"/>
      <c r="Y47" s="103"/>
      <c r="Z47" s="104"/>
      <c r="AA47" s="102"/>
      <c r="AB47" s="102"/>
      <c r="AC47" s="102"/>
      <c r="AD47" s="103"/>
    </row>
    <row r="48" spans="2:30" ht="15" customHeight="1">
      <c r="B48" s="97"/>
      <c r="C48" s="164"/>
      <c r="D48" s="165"/>
      <c r="E48" s="166"/>
      <c r="F48" s="103"/>
      <c r="G48" s="103"/>
      <c r="H48" s="104"/>
      <c r="I48" s="102"/>
      <c r="J48" s="102"/>
      <c r="K48" s="102"/>
      <c r="L48" s="103"/>
      <c r="M48" s="103"/>
      <c r="N48" s="104"/>
      <c r="O48" s="102"/>
      <c r="P48" s="102"/>
      <c r="Q48" s="102"/>
      <c r="R48" s="103"/>
      <c r="S48" s="103"/>
      <c r="T48" s="104"/>
      <c r="U48" s="102"/>
      <c r="V48" s="102"/>
      <c r="W48" s="102"/>
      <c r="X48" s="103"/>
      <c r="Y48" s="103"/>
      <c r="Z48" s="104"/>
      <c r="AA48" s="102"/>
      <c r="AB48" s="102"/>
      <c r="AC48" s="102"/>
      <c r="AD48" s="103"/>
    </row>
    <row r="49" spans="2:30" ht="15" customHeight="1">
      <c r="B49" s="97"/>
      <c r="C49" s="167"/>
      <c r="D49" s="168"/>
      <c r="E49" s="169"/>
      <c r="F49" s="103"/>
      <c r="G49" s="103"/>
      <c r="H49" s="104"/>
      <c r="I49" s="102"/>
      <c r="J49" s="102"/>
      <c r="K49" s="102"/>
      <c r="L49" s="103"/>
      <c r="M49" s="103"/>
      <c r="N49" s="104"/>
      <c r="O49" s="102"/>
      <c r="P49" s="102"/>
      <c r="Q49" s="102"/>
      <c r="R49" s="103"/>
      <c r="S49" s="103"/>
      <c r="T49" s="104"/>
      <c r="U49" s="102"/>
      <c r="V49" s="102"/>
      <c r="W49" s="102"/>
      <c r="X49" s="103"/>
      <c r="Y49" s="103"/>
      <c r="Z49" s="104"/>
      <c r="AA49" s="102"/>
      <c r="AB49" s="102"/>
      <c r="AC49" s="102"/>
      <c r="AD49" s="103"/>
    </row>
    <row r="50" spans="2:30" ht="15" customHeight="1">
      <c r="B50" s="97"/>
      <c r="C50" s="102"/>
      <c r="D50" s="102"/>
      <c r="E50" s="102"/>
      <c r="F50" s="103"/>
      <c r="G50" s="103"/>
      <c r="H50" s="104"/>
      <c r="I50" s="102"/>
      <c r="J50" s="102"/>
      <c r="K50" s="102"/>
      <c r="L50" s="103"/>
      <c r="M50" s="103"/>
      <c r="N50" s="104"/>
      <c r="O50" s="102"/>
      <c r="P50" s="102"/>
      <c r="Q50" s="102"/>
      <c r="R50" s="103"/>
      <c r="S50" s="103"/>
      <c r="T50" s="104"/>
      <c r="U50" s="102"/>
      <c r="V50" s="102"/>
      <c r="W50" s="102"/>
      <c r="X50" s="103"/>
      <c r="Y50" s="103"/>
      <c r="Z50" s="104"/>
      <c r="AA50" s="102"/>
      <c r="AB50" s="102"/>
      <c r="AC50" s="102"/>
      <c r="AD50" s="103"/>
    </row>
    <row r="51" spans="2:30" ht="15" customHeight="1">
      <c r="B51" s="97"/>
      <c r="C51" s="102"/>
      <c r="D51" s="102"/>
      <c r="E51" s="102"/>
      <c r="F51" s="103"/>
      <c r="G51" s="103"/>
      <c r="H51" s="104"/>
      <c r="I51" s="102"/>
      <c r="J51" s="102"/>
      <c r="K51" s="102"/>
      <c r="L51" s="103"/>
      <c r="M51" s="103"/>
      <c r="N51" s="104"/>
      <c r="O51" s="102"/>
      <c r="P51" s="102"/>
      <c r="Q51" s="102"/>
      <c r="R51" s="103"/>
      <c r="S51" s="103"/>
      <c r="T51" s="104"/>
      <c r="U51" s="102"/>
      <c r="V51" s="102"/>
      <c r="W51" s="102"/>
      <c r="X51" s="103"/>
      <c r="Y51" s="103"/>
      <c r="Z51" s="104"/>
      <c r="AA51" s="102"/>
      <c r="AB51" s="102"/>
      <c r="AC51" s="102"/>
      <c r="AD51" s="103"/>
    </row>
    <row r="52" spans="2:30" ht="15" customHeight="1">
      <c r="B52" s="97"/>
      <c r="C52" s="102"/>
      <c r="D52" s="102"/>
      <c r="E52" s="102"/>
      <c r="F52" s="103"/>
      <c r="G52" s="103"/>
      <c r="H52" s="104"/>
      <c r="I52" s="102"/>
      <c r="J52" s="102"/>
      <c r="K52" s="102"/>
      <c r="L52" s="103"/>
      <c r="M52" s="103"/>
      <c r="N52" s="104"/>
      <c r="O52" s="102"/>
      <c r="P52" s="102"/>
      <c r="Q52" s="102"/>
      <c r="R52" s="103"/>
      <c r="S52" s="103"/>
      <c r="T52" s="104"/>
      <c r="U52" s="102"/>
      <c r="V52" s="102"/>
      <c r="W52" s="102"/>
      <c r="X52" s="103"/>
      <c r="Y52" s="103"/>
      <c r="Z52" s="104"/>
      <c r="AA52" s="102"/>
      <c r="AB52" s="102"/>
      <c r="AC52" s="102"/>
      <c r="AD52" s="103"/>
    </row>
    <row r="53" spans="3:30" ht="15" customHeight="1">
      <c r="C53" s="19" t="s">
        <v>385</v>
      </c>
      <c r="D53" s="6"/>
      <c r="E53" s="2"/>
      <c r="I53" s="176"/>
      <c r="J53" s="177"/>
      <c r="K53" s="178"/>
      <c r="L53" s="103"/>
      <c r="M53" s="103"/>
      <c r="N53" s="103"/>
      <c r="O53" s="176"/>
      <c r="P53" s="177"/>
      <c r="Q53" s="178"/>
      <c r="R53" s="103"/>
      <c r="S53" s="103"/>
      <c r="T53" s="103"/>
      <c r="U53" s="176"/>
      <c r="V53" s="177"/>
      <c r="W53" s="178"/>
      <c r="X53" s="103"/>
      <c r="Y53" s="103"/>
      <c r="Z53" s="103"/>
      <c r="AA53" s="176"/>
      <c r="AB53" s="177"/>
      <c r="AC53" s="178"/>
      <c r="AD53" s="103"/>
    </row>
    <row r="54" spans="9:30" ht="15" customHeight="1">
      <c r="I54" s="103"/>
      <c r="J54" s="103"/>
      <c r="K54" s="103"/>
      <c r="L54" s="103"/>
      <c r="M54" s="103"/>
      <c r="N54" s="103"/>
      <c r="O54" s="103"/>
      <c r="P54" s="103"/>
      <c r="Q54" s="103"/>
      <c r="R54" s="103"/>
      <c r="S54" s="103"/>
      <c r="T54" s="103"/>
      <c r="U54" s="103"/>
      <c r="V54" s="103"/>
      <c r="W54" s="103"/>
      <c r="X54" s="103"/>
      <c r="Y54" s="103"/>
      <c r="Z54" s="103"/>
      <c r="AA54" s="103"/>
      <c r="AB54" s="103"/>
      <c r="AC54" s="103"/>
      <c r="AD54" s="103"/>
    </row>
    <row r="55" spans="3:30" ht="15" customHeight="1">
      <c r="C55" s="11"/>
      <c r="D55" s="11"/>
      <c r="E55" s="81" t="s">
        <v>239</v>
      </c>
      <c r="I55" s="10"/>
      <c r="J55" s="10"/>
      <c r="K55" s="179"/>
      <c r="L55" s="103"/>
      <c r="M55" s="103"/>
      <c r="N55" s="103"/>
      <c r="O55" s="10"/>
      <c r="P55" s="10"/>
      <c r="Q55" s="179"/>
      <c r="R55" s="103"/>
      <c r="S55" s="103"/>
      <c r="T55" s="103"/>
      <c r="U55" s="10"/>
      <c r="V55" s="10"/>
      <c r="W55" s="179"/>
      <c r="X55" s="103"/>
      <c r="Y55" s="103"/>
      <c r="Z55" s="103"/>
      <c r="AA55" s="10"/>
      <c r="AB55" s="10"/>
      <c r="AC55" s="179"/>
      <c r="AD55" s="103"/>
    </row>
    <row r="56" spans="3:30" ht="15" customHeight="1">
      <c r="C56" s="82" t="s">
        <v>313</v>
      </c>
      <c r="D56" s="82"/>
      <c r="E56" s="81" t="s">
        <v>314</v>
      </c>
      <c r="I56" s="180"/>
      <c r="J56" s="180"/>
      <c r="K56" s="179"/>
      <c r="L56" s="103"/>
      <c r="M56" s="103"/>
      <c r="N56" s="103"/>
      <c r="O56" s="180"/>
      <c r="P56" s="180"/>
      <c r="Q56" s="179"/>
      <c r="R56" s="103"/>
      <c r="S56" s="103"/>
      <c r="T56" s="103"/>
      <c r="U56" s="180"/>
      <c r="V56" s="180"/>
      <c r="W56" s="179"/>
      <c r="X56" s="103"/>
      <c r="Y56" s="103"/>
      <c r="Z56" s="103"/>
      <c r="AA56" s="180"/>
      <c r="AB56" s="180"/>
      <c r="AC56" s="179"/>
      <c r="AD56" s="103"/>
    </row>
    <row r="57" spans="3:30" ht="15" customHeight="1">
      <c r="C57" s="82" t="str">
        <f>CONCATENATE(MF121TP1!C3)</f>
        <v>06/13/2018</v>
      </c>
      <c r="D57" s="82"/>
      <c r="E57" s="84" t="str">
        <f>CONCATENATE(MF121TP1!D3," Reporting Period")</f>
        <v>2018 Reporting Period</v>
      </c>
      <c r="I57" s="180"/>
      <c r="J57" s="180"/>
      <c r="K57" s="179"/>
      <c r="L57" s="103"/>
      <c r="M57" s="103"/>
      <c r="N57" s="103"/>
      <c r="O57" s="180"/>
      <c r="P57" s="180"/>
      <c r="Q57" s="179"/>
      <c r="R57" s="103"/>
      <c r="S57" s="103"/>
      <c r="T57" s="103"/>
      <c r="U57" s="180"/>
      <c r="V57" s="180"/>
      <c r="W57" s="179"/>
      <c r="X57" s="103"/>
      <c r="Y57" s="103"/>
      <c r="Z57" s="103"/>
      <c r="AA57" s="180"/>
      <c r="AB57" s="180"/>
      <c r="AC57" s="179"/>
      <c r="AD57" s="103"/>
    </row>
    <row r="58" spans="2:30" ht="15" customHeight="1">
      <c r="B58" s="96" t="s">
        <v>315</v>
      </c>
      <c r="C58" s="95" t="s">
        <v>97</v>
      </c>
      <c r="D58" s="99" t="s">
        <v>316</v>
      </c>
      <c r="E58" s="99" t="s">
        <v>317</v>
      </c>
      <c r="H58" s="96" t="s">
        <v>315</v>
      </c>
      <c r="I58" s="181"/>
      <c r="J58" s="181"/>
      <c r="K58" s="181"/>
      <c r="L58" s="103"/>
      <c r="M58" s="103"/>
      <c r="N58" s="182"/>
      <c r="O58" s="181"/>
      <c r="P58" s="181"/>
      <c r="Q58" s="181"/>
      <c r="R58" s="103"/>
      <c r="S58" s="103"/>
      <c r="T58" s="182"/>
      <c r="U58" s="181"/>
      <c r="V58" s="181"/>
      <c r="W58" s="181"/>
      <c r="X58" s="103"/>
      <c r="Y58" s="103"/>
      <c r="Z58" s="182"/>
      <c r="AA58" s="181"/>
      <c r="AB58" s="181"/>
      <c r="AC58" s="181"/>
      <c r="AD58" s="103"/>
    </row>
    <row r="59" spans="1:30" ht="15" customHeight="1">
      <c r="A59" s="23"/>
      <c r="B59" s="97" t="s">
        <v>386</v>
      </c>
      <c r="C59" s="98"/>
      <c r="D59" s="98" t="s">
        <v>318</v>
      </c>
      <c r="E59" s="98" t="s">
        <v>387</v>
      </c>
      <c r="G59" s="23"/>
      <c r="H59" s="97" t="s">
        <v>386</v>
      </c>
      <c r="I59" s="102"/>
      <c r="J59" s="102"/>
      <c r="K59" s="102"/>
      <c r="L59" s="103"/>
      <c r="M59" s="183"/>
      <c r="N59" s="104"/>
      <c r="O59" s="102"/>
      <c r="P59" s="102"/>
      <c r="Q59" s="102"/>
      <c r="R59" s="103"/>
      <c r="S59" s="183"/>
      <c r="T59" s="104"/>
      <c r="U59" s="102"/>
      <c r="V59" s="102"/>
      <c r="W59" s="102"/>
      <c r="X59" s="103"/>
      <c r="Y59" s="183"/>
      <c r="Z59" s="104"/>
      <c r="AA59" s="102"/>
      <c r="AB59" s="102"/>
      <c r="AC59" s="102"/>
      <c r="AD59" s="103"/>
    </row>
    <row r="60" spans="2:30" ht="15" customHeight="1">
      <c r="B60" s="97" t="s">
        <v>388</v>
      </c>
      <c r="C60" s="98" t="s">
        <v>137</v>
      </c>
      <c r="D60" s="98" t="s">
        <v>318</v>
      </c>
      <c r="E60" s="98" t="s">
        <v>389</v>
      </c>
      <c r="H60" s="97" t="s">
        <v>388</v>
      </c>
      <c r="I60" s="102"/>
      <c r="J60" s="102"/>
      <c r="K60" s="102"/>
      <c r="L60" s="103"/>
      <c r="M60" s="103"/>
      <c r="N60" s="104"/>
      <c r="O60" s="102"/>
      <c r="P60" s="102"/>
      <c r="Q60" s="102"/>
      <c r="R60" s="103"/>
      <c r="S60" s="103"/>
      <c r="T60" s="104"/>
      <c r="U60" s="102"/>
      <c r="V60" s="102"/>
      <c r="W60" s="102"/>
      <c r="X60" s="103"/>
      <c r="Y60" s="103"/>
      <c r="Z60" s="104"/>
      <c r="AA60" s="102"/>
      <c r="AB60" s="102"/>
      <c r="AC60" s="102"/>
      <c r="AD60" s="103"/>
    </row>
    <row r="61" spans="2:30" ht="15" customHeight="1">
      <c r="B61" s="97" t="s">
        <v>390</v>
      </c>
      <c r="C61" s="98"/>
      <c r="D61" s="98" t="s">
        <v>318</v>
      </c>
      <c r="E61" s="98" t="s">
        <v>391</v>
      </c>
      <c r="H61" s="97" t="s">
        <v>390</v>
      </c>
      <c r="I61" s="102"/>
      <c r="J61" s="102"/>
      <c r="K61" s="102"/>
      <c r="L61" s="103"/>
      <c r="M61" s="103"/>
      <c r="N61" s="104"/>
      <c r="O61" s="102"/>
      <c r="P61" s="102"/>
      <c r="Q61" s="102"/>
      <c r="R61" s="103"/>
      <c r="S61" s="103"/>
      <c r="T61" s="104"/>
      <c r="U61" s="102"/>
      <c r="V61" s="102"/>
      <c r="W61" s="102"/>
      <c r="X61" s="103"/>
      <c r="Y61" s="103"/>
      <c r="Z61" s="104"/>
      <c r="AA61" s="102"/>
      <c r="AB61" s="102"/>
      <c r="AC61" s="102"/>
      <c r="AD61" s="103"/>
    </row>
    <row r="62" spans="1:30" ht="15" customHeight="1">
      <c r="A62" s="23" t="s">
        <v>323</v>
      </c>
      <c r="B62" s="97" t="s">
        <v>392</v>
      </c>
      <c r="C62" s="98" t="s">
        <v>138</v>
      </c>
      <c r="D62" s="98" t="s">
        <v>318</v>
      </c>
      <c r="E62" s="98" t="s">
        <v>393</v>
      </c>
      <c r="G62" s="23" t="s">
        <v>323</v>
      </c>
      <c r="H62" s="97" t="s">
        <v>392</v>
      </c>
      <c r="I62" s="102"/>
      <c r="J62" s="102"/>
      <c r="K62" s="102"/>
      <c r="L62" s="103"/>
      <c r="M62" s="183"/>
      <c r="N62" s="104"/>
      <c r="O62" s="102"/>
      <c r="P62" s="102"/>
      <c r="Q62" s="102"/>
      <c r="R62" s="103"/>
      <c r="S62" s="183"/>
      <c r="T62" s="104"/>
      <c r="U62" s="102"/>
      <c r="V62" s="102"/>
      <c r="W62" s="102"/>
      <c r="X62" s="103"/>
      <c r="Y62" s="183"/>
      <c r="Z62" s="104"/>
      <c r="AA62" s="102"/>
      <c r="AB62" s="102"/>
      <c r="AC62" s="102"/>
      <c r="AD62" s="103"/>
    </row>
    <row r="63" spans="2:30" ht="15" customHeight="1">
      <c r="B63" s="97" t="s">
        <v>394</v>
      </c>
      <c r="C63" s="98"/>
      <c r="D63" s="98" t="s">
        <v>318</v>
      </c>
      <c r="E63" s="98" t="s">
        <v>395</v>
      </c>
      <c r="H63" s="97" t="s">
        <v>394</v>
      </c>
      <c r="I63" s="102"/>
      <c r="J63" s="102"/>
      <c r="K63" s="102"/>
      <c r="L63" s="103"/>
      <c r="M63" s="103"/>
      <c r="N63" s="104"/>
      <c r="O63" s="102"/>
      <c r="P63" s="102"/>
      <c r="Q63" s="102"/>
      <c r="R63" s="103"/>
      <c r="S63" s="103"/>
      <c r="T63" s="104"/>
      <c r="U63" s="102"/>
      <c r="V63" s="102"/>
      <c r="W63" s="102"/>
      <c r="X63" s="103"/>
      <c r="Y63" s="103"/>
      <c r="Z63" s="104"/>
      <c r="AA63" s="102"/>
      <c r="AB63" s="102"/>
      <c r="AC63" s="102"/>
      <c r="AD63" s="103"/>
    </row>
    <row r="64" spans="2:30" ht="15" customHeight="1">
      <c r="B64" s="97" t="s">
        <v>396</v>
      </c>
      <c r="C64" s="98" t="s">
        <v>139</v>
      </c>
      <c r="D64" s="98" t="s">
        <v>318</v>
      </c>
      <c r="E64" s="98" t="s">
        <v>397</v>
      </c>
      <c r="H64" s="97" t="s">
        <v>396</v>
      </c>
      <c r="I64" s="102"/>
      <c r="J64" s="102"/>
      <c r="K64" s="102"/>
      <c r="L64" s="103"/>
      <c r="M64" s="103"/>
      <c r="N64" s="104"/>
      <c r="O64" s="102"/>
      <c r="P64" s="102"/>
      <c r="Q64" s="102"/>
      <c r="R64" s="103"/>
      <c r="S64" s="103"/>
      <c r="T64" s="104"/>
      <c r="U64" s="102"/>
      <c r="V64" s="102"/>
      <c r="W64" s="102"/>
      <c r="X64" s="103"/>
      <c r="Y64" s="103"/>
      <c r="Z64" s="104"/>
      <c r="AA64" s="102"/>
      <c r="AB64" s="102"/>
      <c r="AC64" s="102"/>
      <c r="AD64" s="103"/>
    </row>
    <row r="65" spans="2:30" ht="15" customHeight="1">
      <c r="B65" s="97" t="s">
        <v>398</v>
      </c>
      <c r="C65" s="98"/>
      <c r="D65" s="98" t="s">
        <v>318</v>
      </c>
      <c r="E65" s="98" t="s">
        <v>399</v>
      </c>
      <c r="H65" s="97" t="s">
        <v>398</v>
      </c>
      <c r="I65" s="102"/>
      <c r="J65" s="102"/>
      <c r="K65" s="102"/>
      <c r="L65" s="103"/>
      <c r="M65" s="103"/>
      <c r="N65" s="104"/>
      <c r="O65" s="102"/>
      <c r="P65" s="102"/>
      <c r="Q65" s="102"/>
      <c r="R65" s="103"/>
      <c r="S65" s="103"/>
      <c r="T65" s="104"/>
      <c r="U65" s="102"/>
      <c r="V65" s="102"/>
      <c r="W65" s="102"/>
      <c r="X65" s="103"/>
      <c r="Y65" s="103"/>
      <c r="Z65" s="104"/>
      <c r="AA65" s="102"/>
      <c r="AB65" s="102"/>
      <c r="AC65" s="102"/>
      <c r="AD65" s="103"/>
    </row>
    <row r="66" spans="2:30" ht="16.5">
      <c r="B66" s="97" t="s">
        <v>400</v>
      </c>
      <c r="C66" s="98" t="s">
        <v>140</v>
      </c>
      <c r="D66" s="98" t="s">
        <v>318</v>
      </c>
      <c r="E66" s="98" t="s">
        <v>401</v>
      </c>
      <c r="H66" s="97" t="s">
        <v>400</v>
      </c>
      <c r="I66" s="102"/>
      <c r="J66" s="102"/>
      <c r="K66" s="102"/>
      <c r="L66" s="103"/>
      <c r="M66" s="103"/>
      <c r="N66" s="104"/>
      <c r="O66" s="102"/>
      <c r="P66" s="102"/>
      <c r="Q66" s="102"/>
      <c r="R66" s="103"/>
      <c r="S66" s="103"/>
      <c r="T66" s="104"/>
      <c r="U66" s="102"/>
      <c r="V66" s="102"/>
      <c r="W66" s="102"/>
      <c r="X66" s="103"/>
      <c r="Y66" s="103"/>
      <c r="Z66" s="104"/>
      <c r="AA66" s="102"/>
      <c r="AB66" s="102"/>
      <c r="AC66" s="102"/>
      <c r="AD66" s="103"/>
    </row>
    <row r="67" spans="2:30" ht="16.5">
      <c r="B67" s="97" t="s">
        <v>402</v>
      </c>
      <c r="C67" s="98" t="s">
        <v>141</v>
      </c>
      <c r="D67" s="98" t="s">
        <v>318</v>
      </c>
      <c r="E67" s="98" t="s">
        <v>403</v>
      </c>
      <c r="H67" s="97" t="s">
        <v>402</v>
      </c>
      <c r="I67" s="102"/>
      <c r="J67" s="102"/>
      <c r="K67" s="102"/>
      <c r="L67" s="103"/>
      <c r="M67" s="103"/>
      <c r="N67" s="104"/>
      <c r="O67" s="102"/>
      <c r="P67" s="102"/>
      <c r="Q67" s="102"/>
      <c r="R67" s="103"/>
      <c r="S67" s="103"/>
      <c r="T67" s="104"/>
      <c r="U67" s="102"/>
      <c r="V67" s="102"/>
      <c r="W67" s="102"/>
      <c r="X67" s="103"/>
      <c r="Y67" s="103"/>
      <c r="Z67" s="104"/>
      <c r="AA67" s="102"/>
      <c r="AB67" s="102"/>
      <c r="AC67" s="102"/>
      <c r="AD67" s="103"/>
    </row>
    <row r="68" spans="2:30" ht="16.5">
      <c r="B68" s="97" t="s">
        <v>404</v>
      </c>
      <c r="C68" s="98"/>
      <c r="D68" s="98" t="s">
        <v>318</v>
      </c>
      <c r="E68" s="98" t="s">
        <v>405</v>
      </c>
      <c r="H68" s="97" t="s">
        <v>404</v>
      </c>
      <c r="I68" s="102"/>
      <c r="J68" s="102"/>
      <c r="K68" s="102"/>
      <c r="L68" s="103"/>
      <c r="M68" s="103"/>
      <c r="N68" s="104"/>
      <c r="O68" s="102"/>
      <c r="P68" s="102"/>
      <c r="Q68" s="102"/>
      <c r="R68" s="103"/>
      <c r="S68" s="103"/>
      <c r="T68" s="104"/>
      <c r="U68" s="102"/>
      <c r="V68" s="102"/>
      <c r="W68" s="102"/>
      <c r="X68" s="103"/>
      <c r="Y68" s="103"/>
      <c r="Z68" s="104"/>
      <c r="AA68" s="102"/>
      <c r="AB68" s="102"/>
      <c r="AC68" s="102"/>
      <c r="AD68" s="103"/>
    </row>
    <row r="69" spans="2:30" ht="16.5">
      <c r="B69" s="97" t="s">
        <v>406</v>
      </c>
      <c r="C69" s="98"/>
      <c r="D69" s="98" t="s">
        <v>318</v>
      </c>
      <c r="E69" s="98" t="s">
        <v>407</v>
      </c>
      <c r="H69" s="97" t="s">
        <v>406</v>
      </c>
      <c r="I69" s="102"/>
      <c r="J69" s="102"/>
      <c r="K69" s="102"/>
      <c r="L69" s="103"/>
      <c r="M69" s="103"/>
      <c r="N69" s="104"/>
      <c r="O69" s="102"/>
      <c r="P69" s="102"/>
      <c r="Q69" s="102"/>
      <c r="R69" s="103"/>
      <c r="S69" s="103"/>
      <c r="T69" s="104"/>
      <c r="U69" s="102"/>
      <c r="V69" s="102"/>
      <c r="W69" s="102"/>
      <c r="X69" s="103"/>
      <c r="Y69" s="103"/>
      <c r="Z69" s="104"/>
      <c r="AA69" s="102"/>
      <c r="AB69" s="102"/>
      <c r="AC69" s="102"/>
      <c r="AD69" s="103"/>
    </row>
    <row r="70" spans="2:30" ht="16.5">
      <c r="B70" s="97" t="s">
        <v>215</v>
      </c>
      <c r="C70" s="98" t="s">
        <v>143</v>
      </c>
      <c r="D70" s="98" t="s">
        <v>318</v>
      </c>
      <c r="E70" s="98" t="s">
        <v>408</v>
      </c>
      <c r="H70" s="97" t="s">
        <v>215</v>
      </c>
      <c r="I70" s="102"/>
      <c r="J70" s="102"/>
      <c r="K70" s="102"/>
      <c r="L70" s="103"/>
      <c r="M70" s="103"/>
      <c r="N70" s="104"/>
      <c r="O70" s="102"/>
      <c r="P70" s="102"/>
      <c r="Q70" s="102"/>
      <c r="R70" s="103"/>
      <c r="S70" s="103"/>
      <c r="T70" s="104"/>
      <c r="U70" s="102"/>
      <c r="V70" s="102"/>
      <c r="W70" s="102"/>
      <c r="X70" s="103"/>
      <c r="Y70" s="103"/>
      <c r="Z70" s="104"/>
      <c r="AA70" s="102"/>
      <c r="AB70" s="102"/>
      <c r="AC70" s="102"/>
      <c r="AD70" s="103"/>
    </row>
    <row r="71" spans="2:30" ht="16.5">
      <c r="B71" s="97" t="s">
        <v>65</v>
      </c>
      <c r="C71" s="98"/>
      <c r="D71" s="98" t="s">
        <v>318</v>
      </c>
      <c r="E71" s="98" t="s">
        <v>409</v>
      </c>
      <c r="H71" s="97" t="s">
        <v>65</v>
      </c>
      <c r="I71" s="102"/>
      <c r="J71" s="102"/>
      <c r="K71" s="102"/>
      <c r="L71" s="103"/>
      <c r="M71" s="103"/>
      <c r="N71" s="104"/>
      <c r="O71" s="102"/>
      <c r="P71" s="102"/>
      <c r="Q71" s="102"/>
      <c r="R71" s="103"/>
      <c r="S71" s="103"/>
      <c r="T71" s="104"/>
      <c r="U71" s="102"/>
      <c r="V71" s="102"/>
      <c r="W71" s="102"/>
      <c r="X71" s="103"/>
      <c r="Y71" s="103"/>
      <c r="Z71" s="104"/>
      <c r="AA71" s="102"/>
      <c r="AB71" s="102"/>
      <c r="AC71" s="102"/>
      <c r="AD71" s="103"/>
    </row>
    <row r="72" spans="2:30" ht="16.5">
      <c r="B72" s="97" t="s">
        <v>225</v>
      </c>
      <c r="C72" s="98"/>
      <c r="D72" s="98" t="s">
        <v>318</v>
      </c>
      <c r="E72" s="98" t="s">
        <v>410</v>
      </c>
      <c r="H72" s="97" t="s">
        <v>225</v>
      </c>
      <c r="I72" s="102"/>
      <c r="J72" s="102"/>
      <c r="K72" s="102"/>
      <c r="L72" s="103"/>
      <c r="M72" s="103"/>
      <c r="N72" s="104"/>
      <c r="O72" s="102"/>
      <c r="P72" s="102"/>
      <c r="Q72" s="102"/>
      <c r="R72" s="103"/>
      <c r="S72" s="103"/>
      <c r="T72" s="104"/>
      <c r="U72" s="102"/>
      <c r="V72" s="102"/>
      <c r="W72" s="102"/>
      <c r="X72" s="103"/>
      <c r="Y72" s="103"/>
      <c r="Z72" s="104"/>
      <c r="AA72" s="102"/>
      <c r="AB72" s="102"/>
      <c r="AC72" s="102"/>
      <c r="AD72" s="103"/>
    </row>
    <row r="73" spans="2:30" ht="16.5">
      <c r="B73" s="97" t="s">
        <v>224</v>
      </c>
      <c r="C73" s="98" t="s">
        <v>144</v>
      </c>
      <c r="D73" s="98" t="s">
        <v>318</v>
      </c>
      <c r="E73" s="98" t="s">
        <v>411</v>
      </c>
      <c r="H73" s="97" t="s">
        <v>224</v>
      </c>
      <c r="I73" s="102"/>
      <c r="J73" s="102"/>
      <c r="K73" s="102"/>
      <c r="L73" s="103"/>
      <c r="M73" s="103"/>
      <c r="N73" s="104"/>
      <c r="O73" s="102"/>
      <c r="P73" s="102"/>
      <c r="Q73" s="102"/>
      <c r="R73" s="103"/>
      <c r="S73" s="103"/>
      <c r="T73" s="104"/>
      <c r="U73" s="102"/>
      <c r="V73" s="102"/>
      <c r="W73" s="102"/>
      <c r="X73" s="103"/>
      <c r="Y73" s="103"/>
      <c r="Z73" s="104"/>
      <c r="AA73" s="102"/>
      <c r="AB73" s="102"/>
      <c r="AC73" s="102"/>
      <c r="AD73" s="103"/>
    </row>
    <row r="74" spans="2:30" ht="16.5">
      <c r="B74" s="97" t="s">
        <v>223</v>
      </c>
      <c r="C74" s="98"/>
      <c r="D74" s="98" t="s">
        <v>318</v>
      </c>
      <c r="E74" s="98" t="s">
        <v>412</v>
      </c>
      <c r="H74" s="97" t="s">
        <v>223</v>
      </c>
      <c r="I74" s="102"/>
      <c r="J74" s="102"/>
      <c r="K74" s="102"/>
      <c r="L74" s="103"/>
      <c r="M74" s="103"/>
      <c r="N74" s="104"/>
      <c r="O74" s="102"/>
      <c r="P74" s="102"/>
      <c r="Q74" s="102"/>
      <c r="R74" s="103"/>
      <c r="S74" s="103"/>
      <c r="T74" s="104"/>
      <c r="U74" s="102"/>
      <c r="V74" s="102"/>
      <c r="W74" s="102"/>
      <c r="X74" s="103"/>
      <c r="Y74" s="103"/>
      <c r="Z74" s="104"/>
      <c r="AA74" s="102"/>
      <c r="AB74" s="102"/>
      <c r="AC74" s="102"/>
      <c r="AD74" s="103"/>
    </row>
    <row r="75" spans="2:30" ht="16.5">
      <c r="B75" s="97" t="s">
        <v>413</v>
      </c>
      <c r="C75" s="98" t="s">
        <v>145</v>
      </c>
      <c r="D75" s="98" t="s">
        <v>318</v>
      </c>
      <c r="E75" s="98" t="s">
        <v>414</v>
      </c>
      <c r="H75" s="97" t="s">
        <v>413</v>
      </c>
      <c r="I75" s="102"/>
      <c r="J75" s="102"/>
      <c r="K75" s="102"/>
      <c r="L75" s="103"/>
      <c r="M75" s="103"/>
      <c r="N75" s="104"/>
      <c r="O75" s="102"/>
      <c r="P75" s="102"/>
      <c r="Q75" s="102"/>
      <c r="R75" s="103"/>
      <c r="S75" s="103"/>
      <c r="T75" s="104"/>
      <c r="U75" s="102"/>
      <c r="V75" s="102"/>
      <c r="W75" s="102"/>
      <c r="X75" s="103"/>
      <c r="Y75" s="103"/>
      <c r="Z75" s="104"/>
      <c r="AA75" s="102"/>
      <c r="AB75" s="102"/>
      <c r="AC75" s="102"/>
      <c r="AD75" s="103"/>
    </row>
    <row r="76" spans="2:30" ht="16.5">
      <c r="B76" s="97" t="s">
        <v>415</v>
      </c>
      <c r="C76" s="98"/>
      <c r="D76" s="98" t="s">
        <v>318</v>
      </c>
      <c r="E76" s="98" t="s">
        <v>416</v>
      </c>
      <c r="H76" s="97" t="s">
        <v>415</v>
      </c>
      <c r="I76" s="102"/>
      <c r="J76" s="102"/>
      <c r="K76" s="102"/>
      <c r="L76" s="103"/>
      <c r="M76" s="103"/>
      <c r="N76" s="104"/>
      <c r="O76" s="102"/>
      <c r="P76" s="102"/>
      <c r="Q76" s="102"/>
      <c r="R76" s="103"/>
      <c r="S76" s="103"/>
      <c r="T76" s="104"/>
      <c r="U76" s="102"/>
      <c r="V76" s="102"/>
      <c r="W76" s="102"/>
      <c r="X76" s="103"/>
      <c r="Y76" s="103"/>
      <c r="Z76" s="104"/>
      <c r="AA76" s="102"/>
      <c r="AB76" s="102"/>
      <c r="AC76" s="102"/>
      <c r="AD76" s="103"/>
    </row>
    <row r="77" spans="2:30" ht="16.5">
      <c r="B77" s="97" t="s">
        <v>417</v>
      </c>
      <c r="C77" s="98" t="s">
        <v>146</v>
      </c>
      <c r="D77" s="98" t="s">
        <v>318</v>
      </c>
      <c r="E77" s="98" t="s">
        <v>418</v>
      </c>
      <c r="H77" s="97" t="s">
        <v>417</v>
      </c>
      <c r="I77" s="102"/>
      <c r="J77" s="102"/>
      <c r="K77" s="102"/>
      <c r="L77" s="103"/>
      <c r="M77" s="103"/>
      <c r="N77" s="104"/>
      <c r="O77" s="102"/>
      <c r="P77" s="102"/>
      <c r="Q77" s="102"/>
      <c r="R77" s="103"/>
      <c r="S77" s="103"/>
      <c r="T77" s="104"/>
      <c r="U77" s="102"/>
      <c r="V77" s="102"/>
      <c r="W77" s="102"/>
      <c r="X77" s="103"/>
      <c r="Y77" s="103"/>
      <c r="Z77" s="104"/>
      <c r="AA77" s="102"/>
      <c r="AB77" s="102"/>
      <c r="AC77" s="102"/>
      <c r="AD77" s="103"/>
    </row>
    <row r="78" spans="2:30" ht="16.5">
      <c r="B78" s="97" t="s">
        <v>419</v>
      </c>
      <c r="C78" s="98" t="s">
        <v>148</v>
      </c>
      <c r="D78" s="98" t="s">
        <v>318</v>
      </c>
      <c r="E78" s="98" t="s">
        <v>420</v>
      </c>
      <c r="H78" s="97" t="s">
        <v>419</v>
      </c>
      <c r="I78" s="102"/>
      <c r="J78" s="102"/>
      <c r="K78" s="102"/>
      <c r="L78" s="103"/>
      <c r="M78" s="103"/>
      <c r="N78" s="104"/>
      <c r="O78" s="102"/>
      <c r="P78" s="102"/>
      <c r="Q78" s="102"/>
      <c r="R78" s="103"/>
      <c r="S78" s="103"/>
      <c r="T78" s="104"/>
      <c r="U78" s="102"/>
      <c r="V78" s="102"/>
      <c r="W78" s="102"/>
      <c r="X78" s="103"/>
      <c r="Y78" s="103"/>
      <c r="Z78" s="104"/>
      <c r="AA78" s="102"/>
      <c r="AB78" s="102"/>
      <c r="AC78" s="102"/>
      <c r="AD78" s="103"/>
    </row>
    <row r="79" spans="2:30" ht="16.5">
      <c r="B79" s="97" t="s">
        <v>421</v>
      </c>
      <c r="C79" s="98" t="s">
        <v>150</v>
      </c>
      <c r="D79" s="98" t="s">
        <v>318</v>
      </c>
      <c r="E79" s="98" t="s">
        <v>328</v>
      </c>
      <c r="H79" s="97" t="s">
        <v>421</v>
      </c>
      <c r="I79" s="102"/>
      <c r="J79" s="102"/>
      <c r="K79" s="102"/>
      <c r="L79" s="103"/>
      <c r="M79" s="103"/>
      <c r="N79" s="104"/>
      <c r="O79" s="102"/>
      <c r="P79" s="102"/>
      <c r="Q79" s="102"/>
      <c r="R79" s="103"/>
      <c r="S79" s="103"/>
      <c r="T79" s="104"/>
      <c r="U79" s="102"/>
      <c r="V79" s="102"/>
      <c r="W79" s="102"/>
      <c r="X79" s="103"/>
      <c r="Y79" s="103"/>
      <c r="Z79" s="104"/>
      <c r="AA79" s="102"/>
      <c r="AB79" s="102"/>
      <c r="AC79" s="102"/>
      <c r="AD79" s="103"/>
    </row>
    <row r="80" spans="2:30" ht="16.5">
      <c r="B80" s="97" t="s">
        <v>422</v>
      </c>
      <c r="C80" s="98" t="s">
        <v>151</v>
      </c>
      <c r="D80" s="98" t="s">
        <v>318</v>
      </c>
      <c r="E80" s="98" t="s">
        <v>423</v>
      </c>
      <c r="H80" s="97" t="s">
        <v>422</v>
      </c>
      <c r="I80" s="102"/>
      <c r="J80" s="102"/>
      <c r="K80" s="102"/>
      <c r="L80" s="103"/>
      <c r="M80" s="103"/>
      <c r="N80" s="104"/>
      <c r="O80" s="102"/>
      <c r="P80" s="102"/>
      <c r="Q80" s="102"/>
      <c r="R80" s="103"/>
      <c r="S80" s="103"/>
      <c r="T80" s="104"/>
      <c r="U80" s="102"/>
      <c r="V80" s="102"/>
      <c r="W80" s="102"/>
      <c r="X80" s="103"/>
      <c r="Y80" s="103"/>
      <c r="Z80" s="104"/>
      <c r="AA80" s="102"/>
      <c r="AB80" s="102"/>
      <c r="AC80" s="102"/>
      <c r="AD80" s="103"/>
    </row>
    <row r="81" spans="2:30" ht="16.5">
      <c r="B81" s="97" t="s">
        <v>424</v>
      </c>
      <c r="C81" s="98" t="s">
        <v>152</v>
      </c>
      <c r="D81" s="98" t="s">
        <v>318</v>
      </c>
      <c r="E81" s="98" t="s">
        <v>425</v>
      </c>
      <c r="H81" s="97" t="s">
        <v>424</v>
      </c>
      <c r="I81" s="102"/>
      <c r="J81" s="102"/>
      <c r="K81" s="102"/>
      <c r="L81" s="103"/>
      <c r="M81" s="103"/>
      <c r="N81" s="104"/>
      <c r="O81" s="102"/>
      <c r="P81" s="102"/>
      <c r="Q81" s="102"/>
      <c r="R81" s="103"/>
      <c r="S81" s="103"/>
      <c r="T81" s="104"/>
      <c r="U81" s="102"/>
      <c r="V81" s="102"/>
      <c r="W81" s="102"/>
      <c r="X81" s="103"/>
      <c r="Y81" s="103"/>
      <c r="Z81" s="104"/>
      <c r="AA81" s="102"/>
      <c r="AB81" s="102"/>
      <c r="AC81" s="102"/>
      <c r="AD81" s="103"/>
    </row>
    <row r="82" spans="2:30" ht="16.5">
      <c r="B82" s="97" t="s">
        <v>426</v>
      </c>
      <c r="C82" s="98"/>
      <c r="D82" s="98" t="s">
        <v>318</v>
      </c>
      <c r="E82" s="98" t="s">
        <v>427</v>
      </c>
      <c r="H82" s="97" t="s">
        <v>426</v>
      </c>
      <c r="I82" s="102"/>
      <c r="J82" s="102"/>
      <c r="K82" s="102"/>
      <c r="L82" s="103"/>
      <c r="M82" s="103"/>
      <c r="N82" s="104"/>
      <c r="O82" s="102"/>
      <c r="P82" s="102"/>
      <c r="Q82" s="102"/>
      <c r="R82" s="103"/>
      <c r="S82" s="103"/>
      <c r="T82" s="104"/>
      <c r="U82" s="102"/>
      <c r="V82" s="102"/>
      <c r="W82" s="102"/>
      <c r="X82" s="103"/>
      <c r="Y82" s="103"/>
      <c r="Z82" s="104"/>
      <c r="AA82" s="102"/>
      <c r="AB82" s="102"/>
      <c r="AC82" s="102"/>
      <c r="AD82" s="103"/>
    </row>
    <row r="83" spans="2:30" ht="16.5">
      <c r="B83" s="97" t="s">
        <v>428</v>
      </c>
      <c r="C83" s="98" t="s">
        <v>153</v>
      </c>
      <c r="D83" s="98" t="s">
        <v>318</v>
      </c>
      <c r="E83" s="98" t="s">
        <v>429</v>
      </c>
      <c r="H83" s="97" t="s">
        <v>428</v>
      </c>
      <c r="I83" s="102"/>
      <c r="J83" s="102"/>
      <c r="K83" s="102"/>
      <c r="L83" s="103"/>
      <c r="M83" s="103"/>
      <c r="N83" s="104"/>
      <c r="O83" s="102"/>
      <c r="P83" s="102"/>
      <c r="Q83" s="102"/>
      <c r="R83" s="103"/>
      <c r="S83" s="103"/>
      <c r="T83" s="104"/>
      <c r="U83" s="102"/>
      <c r="V83" s="102"/>
      <c r="W83" s="102"/>
      <c r="X83" s="103"/>
      <c r="Y83" s="103"/>
      <c r="Z83" s="104"/>
      <c r="AA83" s="102"/>
      <c r="AB83" s="102"/>
      <c r="AC83" s="102"/>
      <c r="AD83" s="103"/>
    </row>
    <row r="84" spans="2:30" ht="16.5">
      <c r="B84" s="97" t="s">
        <v>430</v>
      </c>
      <c r="C84" s="98" t="s">
        <v>154</v>
      </c>
      <c r="D84" s="98" t="s">
        <v>318</v>
      </c>
      <c r="E84" s="98" t="s">
        <v>431</v>
      </c>
      <c r="H84" s="97" t="s">
        <v>430</v>
      </c>
      <c r="I84" s="102"/>
      <c r="J84" s="102"/>
      <c r="K84" s="102"/>
      <c r="L84" s="103"/>
      <c r="M84" s="103"/>
      <c r="N84" s="104"/>
      <c r="O84" s="102"/>
      <c r="P84" s="102"/>
      <c r="Q84" s="102"/>
      <c r="R84" s="103"/>
      <c r="S84" s="103"/>
      <c r="T84" s="104"/>
      <c r="U84" s="102"/>
      <c r="V84" s="102"/>
      <c r="W84" s="102"/>
      <c r="X84" s="103"/>
      <c r="Y84" s="103"/>
      <c r="Z84" s="104"/>
      <c r="AA84" s="102"/>
      <c r="AB84" s="102"/>
      <c r="AC84" s="102"/>
      <c r="AD84" s="103"/>
    </row>
    <row r="85" spans="2:30" ht="16.5">
      <c r="B85" s="97" t="s">
        <v>432</v>
      </c>
      <c r="C85" s="98" t="s">
        <v>155</v>
      </c>
      <c r="D85" s="98" t="s">
        <v>318</v>
      </c>
      <c r="E85" s="98" t="s">
        <v>433</v>
      </c>
      <c r="H85" s="97" t="s">
        <v>432</v>
      </c>
      <c r="I85" s="102"/>
      <c r="J85" s="102"/>
      <c r="K85" s="102"/>
      <c r="L85" s="103"/>
      <c r="M85" s="103"/>
      <c r="N85" s="104"/>
      <c r="O85" s="102"/>
      <c r="P85" s="102"/>
      <c r="Q85" s="102"/>
      <c r="R85" s="103"/>
      <c r="S85" s="103"/>
      <c r="T85" s="104"/>
      <c r="U85" s="102"/>
      <c r="V85" s="102"/>
      <c r="W85" s="102"/>
      <c r="X85" s="103"/>
      <c r="Y85" s="103"/>
      <c r="Z85" s="104"/>
      <c r="AA85" s="102"/>
      <c r="AB85" s="102"/>
      <c r="AC85" s="102"/>
      <c r="AD85" s="103"/>
    </row>
    <row r="86" spans="2:30" ht="16.5">
      <c r="B86" s="97" t="s">
        <v>434</v>
      </c>
      <c r="C86" s="98" t="s">
        <v>156</v>
      </c>
      <c r="D86" s="98" t="s">
        <v>318</v>
      </c>
      <c r="E86" s="98" t="s">
        <v>433</v>
      </c>
      <c r="H86" s="97" t="s">
        <v>434</v>
      </c>
      <c r="I86" s="102"/>
      <c r="J86" s="102"/>
      <c r="K86" s="102"/>
      <c r="L86" s="103"/>
      <c r="M86" s="103"/>
      <c r="N86" s="104"/>
      <c r="O86" s="102"/>
      <c r="P86" s="102"/>
      <c r="Q86" s="102"/>
      <c r="R86" s="103"/>
      <c r="S86" s="103"/>
      <c r="T86" s="104"/>
      <c r="U86" s="102"/>
      <c r="V86" s="102"/>
      <c r="W86" s="102"/>
      <c r="X86" s="103"/>
      <c r="Y86" s="103"/>
      <c r="Z86" s="104"/>
      <c r="AA86" s="102"/>
      <c r="AB86" s="102"/>
      <c r="AC86" s="102"/>
      <c r="AD86" s="103"/>
    </row>
    <row r="87" spans="1:30" ht="16.5">
      <c r="A87" s="23"/>
      <c r="B87" s="97" t="s">
        <v>435</v>
      </c>
      <c r="C87" s="98" t="s">
        <v>157</v>
      </c>
      <c r="D87" s="98" t="s">
        <v>318</v>
      </c>
      <c r="E87" s="98" t="s">
        <v>436</v>
      </c>
      <c r="G87" s="23"/>
      <c r="H87" s="97" t="s">
        <v>435</v>
      </c>
      <c r="I87" s="102"/>
      <c r="J87" s="102"/>
      <c r="K87" s="102"/>
      <c r="L87" s="103"/>
      <c r="M87" s="183"/>
      <c r="N87" s="104"/>
      <c r="O87" s="102"/>
      <c r="P87" s="102"/>
      <c r="Q87" s="102"/>
      <c r="R87" s="103"/>
      <c r="S87" s="183"/>
      <c r="T87" s="104"/>
      <c r="U87" s="102"/>
      <c r="V87" s="102"/>
      <c r="W87" s="102"/>
      <c r="X87" s="103"/>
      <c r="Y87" s="183"/>
      <c r="Z87" s="104"/>
      <c r="AA87" s="102"/>
      <c r="AB87" s="102"/>
      <c r="AC87" s="102"/>
      <c r="AD87" s="103"/>
    </row>
    <row r="88" spans="2:30" ht="12.75">
      <c r="B88" s="97" t="s">
        <v>437</v>
      </c>
      <c r="C88" s="98"/>
      <c r="D88" s="98"/>
      <c r="E88" s="98"/>
      <c r="H88" s="97" t="s">
        <v>437</v>
      </c>
      <c r="I88" s="102"/>
      <c r="J88" s="102"/>
      <c r="K88" s="102"/>
      <c r="L88" s="103"/>
      <c r="M88" s="103"/>
      <c r="N88" s="104"/>
      <c r="O88" s="102"/>
      <c r="P88" s="102"/>
      <c r="Q88" s="102"/>
      <c r="R88" s="103"/>
      <c r="S88" s="103"/>
      <c r="T88" s="104"/>
      <c r="U88" s="102"/>
      <c r="V88" s="102"/>
      <c r="W88" s="102"/>
      <c r="X88" s="103"/>
      <c r="Y88" s="103"/>
      <c r="Z88" s="104"/>
      <c r="AA88" s="102"/>
      <c r="AB88" s="102"/>
      <c r="AC88" s="102"/>
      <c r="AD88" s="103"/>
    </row>
    <row r="89" spans="2:30" ht="12.75">
      <c r="B89" s="97" t="s">
        <v>438</v>
      </c>
      <c r="C89" s="98"/>
      <c r="D89" s="98"/>
      <c r="E89" s="98"/>
      <c r="H89" s="97" t="s">
        <v>438</v>
      </c>
      <c r="I89" s="102"/>
      <c r="J89" s="102"/>
      <c r="K89" s="102"/>
      <c r="L89" s="103"/>
      <c r="M89" s="103"/>
      <c r="N89" s="104"/>
      <c r="O89" s="102"/>
      <c r="P89" s="102"/>
      <c r="Q89" s="102"/>
      <c r="R89" s="103"/>
      <c r="S89" s="103"/>
      <c r="T89" s="104"/>
      <c r="U89" s="102"/>
      <c r="V89" s="102"/>
      <c r="W89" s="102"/>
      <c r="X89" s="103"/>
      <c r="Y89" s="103"/>
      <c r="Z89" s="104"/>
      <c r="AA89" s="102"/>
      <c r="AB89" s="102"/>
      <c r="AC89" s="102"/>
      <c r="AD89" s="103"/>
    </row>
    <row r="90" spans="2:30" ht="12.75">
      <c r="B90" s="97" t="s">
        <v>439</v>
      </c>
      <c r="C90" s="98"/>
      <c r="D90" s="98"/>
      <c r="E90" s="98"/>
      <c r="H90" s="97" t="s">
        <v>439</v>
      </c>
      <c r="I90" s="102"/>
      <c r="J90" s="102"/>
      <c r="K90" s="102"/>
      <c r="L90" s="103"/>
      <c r="M90" s="103"/>
      <c r="N90" s="104"/>
      <c r="O90" s="102"/>
      <c r="P90" s="102"/>
      <c r="Q90" s="102"/>
      <c r="R90" s="103"/>
      <c r="S90" s="103"/>
      <c r="T90" s="104"/>
      <c r="U90" s="102"/>
      <c r="V90" s="102"/>
      <c r="W90" s="102"/>
      <c r="X90" s="103"/>
      <c r="Y90" s="103"/>
      <c r="Z90" s="104"/>
      <c r="AA90" s="102"/>
      <c r="AB90" s="102"/>
      <c r="AC90" s="102"/>
      <c r="AD90" s="103"/>
    </row>
    <row r="91" spans="2:30" ht="12.75">
      <c r="B91" s="97" t="s">
        <v>440</v>
      </c>
      <c r="C91" s="98"/>
      <c r="D91" s="98"/>
      <c r="E91" s="98"/>
      <c r="H91" s="97" t="s">
        <v>440</v>
      </c>
      <c r="I91" s="102"/>
      <c r="J91" s="102"/>
      <c r="K91" s="102"/>
      <c r="L91" s="103"/>
      <c r="M91" s="103"/>
      <c r="N91" s="104"/>
      <c r="O91" s="102"/>
      <c r="P91" s="102"/>
      <c r="Q91" s="102"/>
      <c r="R91" s="103"/>
      <c r="S91" s="103"/>
      <c r="T91" s="104"/>
      <c r="U91" s="102"/>
      <c r="V91" s="102"/>
      <c r="W91" s="102"/>
      <c r="X91" s="103"/>
      <c r="Y91" s="103"/>
      <c r="Z91" s="104"/>
      <c r="AA91" s="102"/>
      <c r="AB91" s="102"/>
      <c r="AC91" s="102"/>
      <c r="AD91" s="103"/>
    </row>
    <row r="92" spans="2:30" ht="12.75">
      <c r="B92" s="97" t="s">
        <v>441</v>
      </c>
      <c r="C92" s="98"/>
      <c r="D92" s="98"/>
      <c r="E92" s="98"/>
      <c r="H92" s="97" t="s">
        <v>441</v>
      </c>
      <c r="I92" s="102"/>
      <c r="J92" s="102"/>
      <c r="K92" s="102"/>
      <c r="L92" s="103"/>
      <c r="M92" s="103"/>
      <c r="N92" s="104"/>
      <c r="O92" s="102"/>
      <c r="P92" s="102"/>
      <c r="Q92" s="102"/>
      <c r="R92" s="103"/>
      <c r="S92" s="103"/>
      <c r="T92" s="104"/>
      <c r="U92" s="102"/>
      <c r="V92" s="102"/>
      <c r="W92" s="102"/>
      <c r="X92" s="103"/>
      <c r="Y92" s="103"/>
      <c r="Z92" s="104"/>
      <c r="AA92" s="102"/>
      <c r="AB92" s="102"/>
      <c r="AC92" s="102"/>
      <c r="AD92" s="103"/>
    </row>
    <row r="93" spans="2:30" ht="12.75">
      <c r="B93" s="97" t="s">
        <v>442</v>
      </c>
      <c r="C93" s="98"/>
      <c r="D93" s="98"/>
      <c r="E93" s="98"/>
      <c r="F93" s="105"/>
      <c r="G93" s="103"/>
      <c r="H93" s="97" t="s">
        <v>442</v>
      </c>
      <c r="I93" s="102"/>
      <c r="J93" s="102"/>
      <c r="K93" s="102"/>
      <c r="L93" s="103"/>
      <c r="M93" s="103"/>
      <c r="N93" s="104"/>
      <c r="O93" s="102"/>
      <c r="P93" s="102"/>
      <c r="Q93" s="102"/>
      <c r="R93" s="103"/>
      <c r="S93" s="103"/>
      <c r="T93" s="104"/>
      <c r="U93" s="102"/>
      <c r="V93" s="102"/>
      <c r="W93" s="102"/>
      <c r="X93" s="103"/>
      <c r="Y93" s="103"/>
      <c r="Z93" s="104"/>
      <c r="AA93" s="102"/>
      <c r="AB93" s="102"/>
      <c r="AC93" s="102"/>
      <c r="AD93" s="103"/>
    </row>
    <row r="94" spans="9:30" ht="15" customHeight="1">
      <c r="I94" s="103"/>
      <c r="J94" s="103"/>
      <c r="K94" s="103"/>
      <c r="L94" s="103"/>
      <c r="M94" s="103"/>
      <c r="N94" s="103"/>
      <c r="O94" s="103"/>
      <c r="P94" s="103"/>
      <c r="Q94" s="103"/>
      <c r="R94" s="103"/>
      <c r="S94" s="103"/>
      <c r="T94" s="103"/>
      <c r="U94" s="103"/>
      <c r="V94" s="103"/>
      <c r="W94" s="103"/>
      <c r="X94" s="103"/>
      <c r="Y94" s="103"/>
      <c r="Z94" s="103"/>
      <c r="AA94" s="103"/>
      <c r="AB94" s="103"/>
      <c r="AC94" s="103"/>
      <c r="AD94" s="103"/>
    </row>
    <row r="95" spans="9:30" ht="15" customHeight="1">
      <c r="I95" s="103"/>
      <c r="J95" s="103"/>
      <c r="K95" s="103"/>
      <c r="L95" s="103"/>
      <c r="M95" s="103"/>
      <c r="N95" s="103"/>
      <c r="O95" s="103"/>
      <c r="P95" s="103"/>
      <c r="Q95" s="103"/>
      <c r="R95" s="103"/>
      <c r="S95" s="103"/>
      <c r="T95" s="103"/>
      <c r="U95" s="103"/>
      <c r="V95" s="103"/>
      <c r="W95" s="103"/>
      <c r="X95" s="103"/>
      <c r="Y95" s="103"/>
      <c r="Z95" s="103"/>
      <c r="AA95" s="103"/>
      <c r="AB95" s="103"/>
      <c r="AC95" s="103"/>
      <c r="AD95" s="103"/>
    </row>
    <row r="96" spans="9:30" ht="15" customHeight="1">
      <c r="I96" s="103"/>
      <c r="J96" s="103"/>
      <c r="K96" s="103"/>
      <c r="L96" s="103"/>
      <c r="M96" s="103"/>
      <c r="N96" s="103"/>
      <c r="O96" s="103"/>
      <c r="P96" s="103"/>
      <c r="Q96" s="103"/>
      <c r="R96" s="103"/>
      <c r="S96" s="103"/>
      <c r="T96" s="103"/>
      <c r="U96" s="103"/>
      <c r="V96" s="103"/>
      <c r="W96" s="103"/>
      <c r="X96" s="103"/>
      <c r="Y96" s="103"/>
      <c r="Z96" s="103"/>
      <c r="AA96" s="103"/>
      <c r="AB96" s="103"/>
      <c r="AC96" s="103"/>
      <c r="AD96" s="103"/>
    </row>
    <row r="97" spans="3:30" ht="15" customHeight="1">
      <c r="C97" s="176" t="s">
        <v>443</v>
      </c>
      <c r="D97" s="177"/>
      <c r="E97" s="178"/>
      <c r="I97" s="103"/>
      <c r="J97" s="103"/>
      <c r="K97" s="103"/>
      <c r="L97" s="103"/>
      <c r="M97" s="103"/>
      <c r="N97" s="103"/>
      <c r="O97" s="103"/>
      <c r="P97" s="103"/>
      <c r="Q97" s="103"/>
      <c r="R97" s="103"/>
      <c r="S97" s="103"/>
      <c r="T97" s="103"/>
      <c r="U97" s="103"/>
      <c r="V97" s="103"/>
      <c r="W97" s="103"/>
      <c r="X97" s="103"/>
      <c r="Y97" s="103"/>
      <c r="Z97" s="103"/>
      <c r="AA97" s="103"/>
      <c r="AB97" s="103"/>
      <c r="AC97" s="103"/>
      <c r="AD97" s="103"/>
    </row>
    <row r="98" spans="3:30" ht="15" customHeight="1">
      <c r="C98" s="103"/>
      <c r="D98" s="103"/>
      <c r="E98" s="103"/>
      <c r="I98" s="103"/>
      <c r="J98" s="103"/>
      <c r="K98" s="103"/>
      <c r="L98" s="103"/>
      <c r="M98" s="103"/>
      <c r="N98" s="103"/>
      <c r="O98" s="103"/>
      <c r="P98" s="103"/>
      <c r="Q98" s="103"/>
      <c r="R98" s="103"/>
      <c r="S98" s="103"/>
      <c r="T98" s="103"/>
      <c r="U98" s="103"/>
      <c r="V98" s="103"/>
      <c r="W98" s="103"/>
      <c r="X98" s="103"/>
      <c r="Y98" s="103"/>
      <c r="Z98" s="103"/>
      <c r="AA98" s="103"/>
      <c r="AB98" s="103"/>
      <c r="AC98" s="103"/>
      <c r="AD98" s="103"/>
    </row>
    <row r="99" spans="3:30" ht="12.75">
      <c r="C99" s="10"/>
      <c r="D99" s="10"/>
      <c r="E99" s="179" t="s">
        <v>239</v>
      </c>
      <c r="I99" s="103"/>
      <c r="J99" s="103"/>
      <c r="K99" s="103"/>
      <c r="L99" s="103"/>
      <c r="M99" s="103"/>
      <c r="N99" s="103"/>
      <c r="O99" s="103"/>
      <c r="P99" s="103"/>
      <c r="Q99" s="103"/>
      <c r="R99" s="103"/>
      <c r="S99" s="103"/>
      <c r="T99" s="103"/>
      <c r="U99" s="103"/>
      <c r="V99" s="103"/>
      <c r="W99" s="103"/>
      <c r="X99" s="103"/>
      <c r="Y99" s="103"/>
      <c r="Z99" s="103"/>
      <c r="AA99" s="103"/>
      <c r="AB99" s="103"/>
      <c r="AC99" s="103"/>
      <c r="AD99" s="103"/>
    </row>
    <row r="100" spans="3:30" ht="12.75">
      <c r="C100" s="180" t="s">
        <v>313</v>
      </c>
      <c r="D100" s="180"/>
      <c r="E100" s="179" t="s">
        <v>314</v>
      </c>
      <c r="I100" s="103"/>
      <c r="J100" s="103"/>
      <c r="K100" s="103"/>
      <c r="L100" s="103"/>
      <c r="M100" s="103"/>
      <c r="N100" s="103"/>
      <c r="O100" s="103"/>
      <c r="P100" s="103"/>
      <c r="Q100" s="103"/>
      <c r="R100" s="103"/>
      <c r="S100" s="103"/>
      <c r="T100" s="103"/>
      <c r="U100" s="103"/>
      <c r="V100" s="103"/>
      <c r="W100" s="103"/>
      <c r="X100" s="103"/>
      <c r="Y100" s="103"/>
      <c r="Z100" s="103"/>
      <c r="AA100" s="103"/>
      <c r="AB100" s="103"/>
      <c r="AC100" s="103"/>
      <c r="AD100" s="103"/>
    </row>
    <row r="101" spans="3:30" ht="12.75">
      <c r="C101" s="87" t="str">
        <f>CONCATENATE(MF121TP1!C3)</f>
        <v>06/13/2018</v>
      </c>
      <c r="D101" s="87"/>
      <c r="E101" s="84" t="str">
        <f>CONCATENATE(MF121TP1!D47," Reporting Period")</f>
        <v>01/01/18 Reporting Period</v>
      </c>
      <c r="I101" s="103"/>
      <c r="J101" s="103"/>
      <c r="K101" s="103"/>
      <c r="L101" s="103"/>
      <c r="M101" s="103"/>
      <c r="N101" s="103"/>
      <c r="O101" s="103"/>
      <c r="P101" s="103"/>
      <c r="Q101" s="103"/>
      <c r="R101" s="103"/>
      <c r="S101" s="103"/>
      <c r="T101" s="103"/>
      <c r="U101" s="103"/>
      <c r="V101" s="103"/>
      <c r="W101" s="103"/>
      <c r="X101" s="103"/>
      <c r="Y101" s="103"/>
      <c r="Z101" s="103"/>
      <c r="AA101" s="103"/>
      <c r="AB101" s="103"/>
      <c r="AC101" s="103"/>
      <c r="AD101" s="103"/>
    </row>
    <row r="102" spans="2:30" ht="12.75">
      <c r="B102" s="96" t="s">
        <v>315</v>
      </c>
      <c r="C102" s="95" t="s">
        <v>97</v>
      </c>
      <c r="D102" s="99" t="s">
        <v>316</v>
      </c>
      <c r="E102" s="99" t="s">
        <v>317</v>
      </c>
      <c r="I102" s="103"/>
      <c r="J102" s="103"/>
      <c r="K102" s="103"/>
      <c r="L102" s="103"/>
      <c r="M102" s="103"/>
      <c r="N102" s="103"/>
      <c r="O102" s="103"/>
      <c r="P102" s="103"/>
      <c r="Q102" s="103"/>
      <c r="R102" s="103"/>
      <c r="S102" s="103"/>
      <c r="T102" s="103"/>
      <c r="U102" s="103"/>
      <c r="V102" s="103"/>
      <c r="W102" s="103"/>
      <c r="X102" s="103"/>
      <c r="Y102" s="103"/>
      <c r="Z102" s="103"/>
      <c r="AA102" s="103"/>
      <c r="AB102" s="103"/>
      <c r="AC102" s="103"/>
      <c r="AD102" s="103"/>
    </row>
    <row r="103" spans="2:30" ht="12.75">
      <c r="B103" s="97" t="s">
        <v>444</v>
      </c>
      <c r="C103" s="98"/>
      <c r="D103" s="98"/>
      <c r="E103" s="98"/>
      <c r="I103" s="103"/>
      <c r="J103" s="103"/>
      <c r="K103" s="103"/>
      <c r="L103" s="103"/>
      <c r="M103" s="103"/>
      <c r="N103" s="103"/>
      <c r="O103" s="103"/>
      <c r="P103" s="103"/>
      <c r="Q103" s="103"/>
      <c r="R103" s="103"/>
      <c r="S103" s="103"/>
      <c r="T103" s="103"/>
      <c r="U103" s="103"/>
      <c r="V103" s="103"/>
      <c r="W103" s="103"/>
      <c r="X103" s="103"/>
      <c r="Y103" s="103"/>
      <c r="Z103" s="103"/>
      <c r="AA103" s="103"/>
      <c r="AB103" s="103"/>
      <c r="AC103" s="103"/>
      <c r="AD103" s="103"/>
    </row>
    <row r="104" spans="2:30" ht="12.75">
      <c r="B104" s="97" t="s">
        <v>445</v>
      </c>
      <c r="C104" s="98"/>
      <c r="D104" s="98"/>
      <c r="E104" s="98"/>
      <c r="I104" s="103"/>
      <c r="J104" s="103"/>
      <c r="K104" s="103"/>
      <c r="L104" s="103"/>
      <c r="M104" s="103"/>
      <c r="N104" s="103"/>
      <c r="O104" s="103"/>
      <c r="P104" s="103"/>
      <c r="Q104" s="103"/>
      <c r="R104" s="103"/>
      <c r="S104" s="103"/>
      <c r="T104" s="103"/>
      <c r="U104" s="103"/>
      <c r="V104" s="103"/>
      <c r="W104" s="103"/>
      <c r="X104" s="103"/>
      <c r="Y104" s="103"/>
      <c r="Z104" s="103"/>
      <c r="AA104" s="103"/>
      <c r="AB104" s="103"/>
      <c r="AC104" s="103"/>
      <c r="AD104" s="103"/>
    </row>
    <row r="105" spans="2:30" ht="12.75">
      <c r="B105" s="97" t="s">
        <v>446</v>
      </c>
      <c r="C105" s="98"/>
      <c r="D105" s="98"/>
      <c r="E105" s="98"/>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row>
    <row r="106" spans="2:30" ht="12.75">
      <c r="B106" s="97" t="s">
        <v>447</v>
      </c>
      <c r="C106" s="98"/>
      <c r="D106" s="98"/>
      <c r="E106" s="98"/>
      <c r="I106" s="103"/>
      <c r="J106" s="103"/>
      <c r="K106" s="103"/>
      <c r="L106" s="103"/>
      <c r="M106" s="103"/>
      <c r="N106" s="103"/>
      <c r="O106" s="103"/>
      <c r="P106" s="103"/>
      <c r="Q106" s="103"/>
      <c r="R106" s="103"/>
      <c r="S106" s="103"/>
      <c r="T106" s="103"/>
      <c r="U106" s="103"/>
      <c r="V106" s="103"/>
      <c r="W106" s="103"/>
      <c r="X106" s="103"/>
      <c r="Y106" s="103"/>
      <c r="Z106" s="103"/>
      <c r="AA106" s="103"/>
      <c r="AB106" s="103"/>
      <c r="AC106" s="103"/>
      <c r="AD106" s="103"/>
    </row>
    <row r="107" spans="2:30" ht="12.75">
      <c r="B107" s="97" t="s">
        <v>448</v>
      </c>
      <c r="C107" s="98"/>
      <c r="D107" s="98"/>
      <c r="E107" s="98"/>
      <c r="I107" s="103"/>
      <c r="J107" s="103"/>
      <c r="K107" s="103"/>
      <c r="L107" s="103"/>
      <c r="M107" s="103"/>
      <c r="N107" s="103"/>
      <c r="O107" s="103"/>
      <c r="P107" s="103"/>
      <c r="Q107" s="103"/>
      <c r="R107" s="103"/>
      <c r="S107" s="103"/>
      <c r="T107" s="103"/>
      <c r="U107" s="103"/>
      <c r="V107" s="103"/>
      <c r="W107" s="103"/>
      <c r="X107" s="103"/>
      <c r="Y107" s="103"/>
      <c r="Z107" s="103"/>
      <c r="AA107" s="103"/>
      <c r="AB107" s="103"/>
      <c r="AC107" s="103"/>
      <c r="AD107" s="103"/>
    </row>
    <row r="108" spans="2:30" ht="12.75">
      <c r="B108" s="97" t="s">
        <v>449</v>
      </c>
      <c r="C108" s="98"/>
      <c r="D108" s="98"/>
      <c r="E108" s="98"/>
      <c r="I108" s="103"/>
      <c r="J108" s="103"/>
      <c r="K108" s="103"/>
      <c r="L108" s="103"/>
      <c r="M108" s="103"/>
      <c r="N108" s="103"/>
      <c r="O108" s="103"/>
      <c r="P108" s="103"/>
      <c r="Q108" s="103"/>
      <c r="R108" s="103"/>
      <c r="S108" s="103"/>
      <c r="T108" s="103"/>
      <c r="U108" s="103"/>
      <c r="V108" s="103"/>
      <c r="W108" s="103"/>
      <c r="X108" s="103"/>
      <c r="Y108" s="103"/>
      <c r="Z108" s="103"/>
      <c r="AA108" s="103"/>
      <c r="AB108" s="103"/>
      <c r="AC108" s="103"/>
      <c r="AD108" s="103"/>
    </row>
    <row r="109" spans="2:30" ht="12.75">
      <c r="B109" s="97" t="s">
        <v>450</v>
      </c>
      <c r="C109" s="98"/>
      <c r="D109" s="98"/>
      <c r="E109" s="98"/>
      <c r="I109" s="103"/>
      <c r="J109" s="103"/>
      <c r="K109" s="103"/>
      <c r="L109" s="103"/>
      <c r="M109" s="103"/>
      <c r="N109" s="103"/>
      <c r="O109" s="103"/>
      <c r="P109" s="103"/>
      <c r="Q109" s="103"/>
      <c r="R109" s="103"/>
      <c r="S109" s="103"/>
      <c r="T109" s="103"/>
      <c r="U109" s="103"/>
      <c r="V109" s="103"/>
      <c r="W109" s="103"/>
      <c r="X109" s="103"/>
      <c r="Y109" s="103"/>
      <c r="Z109" s="103"/>
      <c r="AA109" s="103"/>
      <c r="AB109" s="103"/>
      <c r="AC109" s="103"/>
      <c r="AD109" s="103"/>
    </row>
    <row r="110" spans="2:30" ht="12.75">
      <c r="B110" s="97" t="s">
        <v>451</v>
      </c>
      <c r="C110" s="98"/>
      <c r="D110" s="98"/>
      <c r="E110" s="98"/>
      <c r="I110" s="103"/>
      <c r="J110" s="103"/>
      <c r="K110" s="103"/>
      <c r="L110" s="103"/>
      <c r="M110" s="103"/>
      <c r="N110" s="103"/>
      <c r="O110" s="103"/>
      <c r="P110" s="103"/>
      <c r="Q110" s="103"/>
      <c r="R110" s="103"/>
      <c r="S110" s="103"/>
      <c r="T110" s="103"/>
      <c r="U110" s="103"/>
      <c r="V110" s="103"/>
      <c r="W110" s="103"/>
      <c r="X110" s="103"/>
      <c r="Y110" s="103"/>
      <c r="Z110" s="103"/>
      <c r="AA110" s="103"/>
      <c r="AB110" s="103"/>
      <c r="AC110" s="103"/>
      <c r="AD110" s="103"/>
    </row>
    <row r="111" spans="2:30" ht="12.75">
      <c r="B111" s="97" t="s">
        <v>452</v>
      </c>
      <c r="C111" s="98"/>
      <c r="D111" s="98"/>
      <c r="E111" s="98"/>
      <c r="I111" s="103"/>
      <c r="J111" s="103"/>
      <c r="K111" s="103"/>
      <c r="L111" s="103"/>
      <c r="M111" s="103"/>
      <c r="N111" s="103"/>
      <c r="O111" s="103"/>
      <c r="P111" s="103"/>
      <c r="Q111" s="103"/>
      <c r="R111" s="103"/>
      <c r="S111" s="103"/>
      <c r="T111" s="103"/>
      <c r="U111" s="103"/>
      <c r="V111" s="103"/>
      <c r="W111" s="103"/>
      <c r="X111" s="103"/>
      <c r="Y111" s="103"/>
      <c r="Z111" s="103"/>
      <c r="AA111" s="103"/>
      <c r="AB111" s="103"/>
      <c r="AC111" s="103"/>
      <c r="AD111" s="103"/>
    </row>
    <row r="112" spans="2:5" ht="12.75">
      <c r="B112" s="97" t="s">
        <v>453</v>
      </c>
      <c r="C112" s="98"/>
      <c r="D112" s="98"/>
      <c r="E112" s="98"/>
    </row>
    <row r="113" spans="2:5" ht="12.75">
      <c r="B113" s="97" t="s">
        <v>454</v>
      </c>
      <c r="C113" s="98"/>
      <c r="D113" s="98"/>
      <c r="E113" s="98"/>
    </row>
    <row r="114" spans="2:5" ht="12.75">
      <c r="B114" s="97" t="s">
        <v>455</v>
      </c>
      <c r="C114" s="98"/>
      <c r="D114" s="98"/>
      <c r="E114" s="98"/>
    </row>
    <row r="115" spans="2:5" ht="12.75">
      <c r="B115" s="97" t="s">
        <v>456</v>
      </c>
      <c r="C115" s="98"/>
      <c r="D115" s="98"/>
      <c r="E115" s="98"/>
    </row>
    <row r="116" spans="2:5" ht="12.75">
      <c r="B116" s="97" t="s">
        <v>457</v>
      </c>
      <c r="C116" s="98"/>
      <c r="D116" s="98"/>
      <c r="E116" s="98"/>
    </row>
    <row r="117" spans="2:5" ht="12.75">
      <c r="B117" s="97" t="s">
        <v>458</v>
      </c>
      <c r="C117" s="98"/>
      <c r="D117" s="98"/>
      <c r="E117" s="98"/>
    </row>
    <row r="118" spans="2:5" ht="12.75">
      <c r="B118" s="97" t="s">
        <v>459</v>
      </c>
      <c r="C118" s="98"/>
      <c r="D118" s="98"/>
      <c r="E118" s="98"/>
    </row>
    <row r="119" spans="2:5" ht="12.75">
      <c r="B119" s="97" t="s">
        <v>460</v>
      </c>
      <c r="C119" s="98"/>
      <c r="D119" s="98"/>
      <c r="E119" s="98"/>
    </row>
    <row r="120" spans="2:5" ht="12.75">
      <c r="B120" s="97" t="s">
        <v>461</v>
      </c>
      <c r="C120" s="98"/>
      <c r="D120" s="98"/>
      <c r="E120" s="98"/>
    </row>
    <row r="121" spans="2:5" ht="12.75">
      <c r="B121" s="97" t="s">
        <v>462</v>
      </c>
      <c r="C121" s="98"/>
      <c r="D121" s="98"/>
      <c r="E121" s="98"/>
    </row>
    <row r="122" spans="2:5" ht="12.75">
      <c r="B122" s="97" t="s">
        <v>463</v>
      </c>
      <c r="C122" s="98"/>
      <c r="D122" s="98"/>
      <c r="E122" s="98"/>
    </row>
    <row r="123" spans="2:5" ht="12.75">
      <c r="B123" s="97" t="s">
        <v>464</v>
      </c>
      <c r="C123" s="98"/>
      <c r="D123" s="98"/>
      <c r="E123" s="98"/>
    </row>
    <row r="124" spans="2:5" ht="12.75">
      <c r="B124" s="97" t="s">
        <v>465</v>
      </c>
      <c r="C124" s="98"/>
      <c r="D124" s="98"/>
      <c r="E124" s="98"/>
    </row>
    <row r="125" spans="2:5" ht="12.75">
      <c r="B125" s="97" t="s">
        <v>466</v>
      </c>
      <c r="C125" s="98"/>
      <c r="D125" s="98"/>
      <c r="E125" s="98"/>
    </row>
    <row r="126" spans="2:5" ht="12.75">
      <c r="B126" s="97" t="s">
        <v>467</v>
      </c>
      <c r="C126" s="98"/>
      <c r="D126" s="98"/>
      <c r="E126" s="98"/>
    </row>
    <row r="127" spans="2:5" ht="12.75">
      <c r="B127" s="97" t="s">
        <v>468</v>
      </c>
      <c r="C127" s="98"/>
      <c r="D127" s="98"/>
      <c r="E127" s="98"/>
    </row>
    <row r="128" spans="2:5" ht="12.75">
      <c r="B128" s="97" t="s">
        <v>469</v>
      </c>
      <c r="C128" s="98"/>
      <c r="D128" s="98"/>
      <c r="E128" s="98"/>
    </row>
    <row r="129" spans="2:5" ht="12.75">
      <c r="B129" s="97" t="s">
        <v>470</v>
      </c>
      <c r="C129" s="98"/>
      <c r="D129" s="98"/>
      <c r="E129" s="98"/>
    </row>
    <row r="130" spans="2:5" ht="12.75">
      <c r="B130" s="97" t="s">
        <v>471</v>
      </c>
      <c r="C130" s="98"/>
      <c r="D130" s="98"/>
      <c r="E130" s="98"/>
    </row>
    <row r="131" spans="2:5" ht="12.75">
      <c r="B131" s="97" t="s">
        <v>472</v>
      </c>
      <c r="C131" s="98"/>
      <c r="D131" s="98"/>
      <c r="E131" s="98"/>
    </row>
    <row r="132" spans="2:5" ht="12.75">
      <c r="B132" s="97" t="s">
        <v>473</v>
      </c>
      <c r="C132" s="98"/>
      <c r="D132" s="98"/>
      <c r="E132" s="98"/>
    </row>
    <row r="133" spans="2:5" ht="12.75">
      <c r="B133" s="97" t="s">
        <v>474</v>
      </c>
      <c r="C133" s="98"/>
      <c r="D133" s="98"/>
      <c r="E133" s="98"/>
    </row>
    <row r="134" spans="2:5" ht="12.75">
      <c r="B134" s="97" t="s">
        <v>475</v>
      </c>
      <c r="C134" s="98"/>
      <c r="D134" s="98"/>
      <c r="E134" s="98"/>
    </row>
    <row r="135" spans="2:5" ht="12.75">
      <c r="B135" s="97" t="s">
        <v>476</v>
      </c>
      <c r="C135" s="98"/>
      <c r="D135" s="98"/>
      <c r="E135" s="98"/>
    </row>
    <row r="136" spans="2:5" ht="12.75">
      <c r="B136" s="97" t="s">
        <v>477</v>
      </c>
      <c r="C136" s="98"/>
      <c r="D136" s="98"/>
      <c r="E136" s="98"/>
    </row>
    <row r="137" spans="2:5" ht="12.75">
      <c r="B137" s="97" t="s">
        <v>478</v>
      </c>
      <c r="C137" s="98"/>
      <c r="D137" s="98"/>
      <c r="E137" s="98"/>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93 B59:B93 B103:B137" numberStoredAsText="1"/>
  </ignoredErrors>
</worksheet>
</file>

<file path=xl/worksheets/sheet14.xml><?xml version="1.0" encoding="utf-8"?>
<worksheet xmlns="http://schemas.openxmlformats.org/spreadsheetml/2006/main" xmlns:r="http://schemas.openxmlformats.org/officeDocument/2006/relationships">
  <sheetPr codeName="Sheet13"/>
  <dimension ref="A2:M91"/>
  <sheetViews>
    <sheetView showGridLines="0" zoomScalePageLayoutView="0" workbookViewId="0" topLeftCell="A13">
      <selection activeCell="A1" sqref="A1"/>
    </sheetView>
  </sheetViews>
  <sheetFormatPr defaultColWidth="9.140625" defaultRowHeight="12.75"/>
  <cols>
    <col min="1" max="1" width="4.7109375" style="0" customWidth="1"/>
    <col min="2" max="2" width="9.140625" style="0" hidden="1" customWidth="1"/>
    <col min="3" max="3" width="9.7109375" style="0" customWidth="1"/>
    <col min="4" max="4" width="9.7109375" style="0" hidden="1" customWidth="1"/>
    <col min="5" max="5" width="5.7109375" style="0" customWidth="1"/>
    <col min="6" max="6" width="60.7109375" style="0" customWidth="1"/>
    <col min="7" max="8" width="4.7109375" style="0" customWidth="1"/>
    <col min="9" max="9" width="0" style="0" hidden="1" customWidth="1"/>
    <col min="11" max="11" width="0" style="0" hidden="1" customWidth="1"/>
    <col min="12" max="12" width="5.7109375" style="0" customWidth="1"/>
    <col min="13" max="13" width="60.7109375" style="0" customWidth="1"/>
    <col min="14" max="14" width="4.7109375" style="0" customWidth="1"/>
  </cols>
  <sheetData>
    <row r="2" spans="2:12" ht="12.75" hidden="1">
      <c r="B2" t="s">
        <v>0</v>
      </c>
      <c r="C2" t="s">
        <v>82</v>
      </c>
      <c r="E2" t="s">
        <v>8</v>
      </c>
      <c r="I2" t="s">
        <v>0</v>
      </c>
      <c r="J2" t="s">
        <v>82</v>
      </c>
      <c r="L2" t="s">
        <v>8</v>
      </c>
    </row>
    <row r="3" spans="2:11" ht="12.75" hidden="1">
      <c r="B3" s="23" t="s">
        <v>330</v>
      </c>
      <c r="C3" s="23"/>
      <c r="D3" s="23"/>
      <c r="I3" s="23" t="s">
        <v>330</v>
      </c>
      <c r="J3" s="23"/>
      <c r="K3" s="23"/>
    </row>
    <row r="4" spans="10:13" ht="12.75">
      <c r="J4" s="103"/>
      <c r="K4" s="103"/>
      <c r="L4" s="103"/>
      <c r="M4" s="103"/>
    </row>
    <row r="5" spans="3:13" ht="20.25">
      <c r="C5" s="19" t="s">
        <v>479</v>
      </c>
      <c r="D5" s="19"/>
      <c r="E5" s="6"/>
      <c r="F5" s="2"/>
      <c r="J5" s="176"/>
      <c r="K5" s="176"/>
      <c r="L5" s="177"/>
      <c r="M5" s="178"/>
    </row>
    <row r="6" spans="10:13" ht="12.75">
      <c r="J6" s="103"/>
      <c r="K6" s="103"/>
      <c r="L6" s="103"/>
      <c r="M6" s="103"/>
    </row>
    <row r="7" spans="3:13" ht="12.75">
      <c r="C7" s="11"/>
      <c r="D7" s="11"/>
      <c r="E7" s="11"/>
      <c r="F7" s="81" t="s">
        <v>239</v>
      </c>
      <c r="J7" s="10"/>
      <c r="K7" s="10"/>
      <c r="L7" s="10"/>
      <c r="M7" s="179"/>
    </row>
    <row r="8" spans="3:13" ht="12.75">
      <c r="C8" s="82"/>
      <c r="D8" s="82"/>
      <c r="E8" s="82"/>
      <c r="F8" s="81" t="s">
        <v>480</v>
      </c>
      <c r="J8" s="180"/>
      <c r="K8" s="180"/>
      <c r="L8" s="180"/>
      <c r="M8" s="179"/>
    </row>
    <row r="9" spans="3:13" ht="12.75">
      <c r="C9" s="82" t="str">
        <f>CONCATENATE("Created On: ",MF121TP1!C3)</f>
        <v>Created On: 06/13/2018</v>
      </c>
      <c r="D9" s="82"/>
      <c r="E9" s="82"/>
      <c r="F9" s="84" t="str">
        <f>CONCATENATE(MF121TP1!D3," Reporting Period")</f>
        <v>2018 Reporting Period</v>
      </c>
      <c r="J9" s="180"/>
      <c r="K9" s="180"/>
      <c r="L9" s="180"/>
      <c r="M9" s="179"/>
    </row>
    <row r="10" spans="2:13" ht="12.75">
      <c r="B10" s="96" t="s">
        <v>315</v>
      </c>
      <c r="C10" s="95" t="s">
        <v>97</v>
      </c>
      <c r="D10" s="99" t="s">
        <v>316</v>
      </c>
      <c r="E10" s="99" t="s">
        <v>481</v>
      </c>
      <c r="F10" s="99" t="s">
        <v>482</v>
      </c>
      <c r="I10" s="96" t="s">
        <v>315</v>
      </c>
      <c r="J10" s="181"/>
      <c r="K10" s="181"/>
      <c r="L10" s="181"/>
      <c r="M10" s="181"/>
    </row>
    <row r="11" spans="1:13" ht="15" customHeight="1">
      <c r="A11" s="23"/>
      <c r="B11" s="97" t="s">
        <v>64</v>
      </c>
      <c r="C11" s="98" t="s">
        <v>107</v>
      </c>
      <c r="D11" s="98" t="s">
        <v>483</v>
      </c>
      <c r="E11" s="107">
        <v>4</v>
      </c>
      <c r="F11" s="98" t="s">
        <v>484</v>
      </c>
      <c r="H11" s="23"/>
      <c r="I11" s="97" t="s">
        <v>64</v>
      </c>
      <c r="J11" s="102"/>
      <c r="K11" s="102"/>
      <c r="L11" s="184"/>
      <c r="M11" s="102"/>
    </row>
    <row r="12" spans="2:13" ht="15" customHeight="1">
      <c r="B12" s="97" t="s">
        <v>83</v>
      </c>
      <c r="C12" s="98" t="s">
        <v>109</v>
      </c>
      <c r="D12" s="98" t="s">
        <v>483</v>
      </c>
      <c r="E12" s="107">
        <v>5</v>
      </c>
      <c r="F12" s="98" t="s">
        <v>485</v>
      </c>
      <c r="I12" s="97" t="s">
        <v>83</v>
      </c>
      <c r="J12" s="102"/>
      <c r="K12" s="102"/>
      <c r="L12" s="184"/>
      <c r="M12" s="102"/>
    </row>
    <row r="13" spans="2:13" ht="15" customHeight="1">
      <c r="B13" s="97" t="s">
        <v>164</v>
      </c>
      <c r="C13" s="98" t="s">
        <v>110</v>
      </c>
      <c r="D13" s="98" t="s">
        <v>483</v>
      </c>
      <c r="E13" s="107">
        <v>4.5</v>
      </c>
      <c r="F13" s="98" t="s">
        <v>486</v>
      </c>
      <c r="I13" s="97" t="s">
        <v>164</v>
      </c>
      <c r="J13" s="102"/>
      <c r="K13" s="102"/>
      <c r="L13" s="184"/>
      <c r="M13" s="102"/>
    </row>
    <row r="14" spans="2:13" ht="15" customHeight="1">
      <c r="B14" s="97" t="s">
        <v>170</v>
      </c>
      <c r="C14" s="98" t="s">
        <v>111</v>
      </c>
      <c r="D14" s="98" t="s">
        <v>483</v>
      </c>
      <c r="E14" s="107">
        <v>6</v>
      </c>
      <c r="F14" s="98" t="s">
        <v>487</v>
      </c>
      <c r="I14" s="97" t="s">
        <v>170</v>
      </c>
      <c r="J14" s="102"/>
      <c r="K14" s="102"/>
      <c r="L14" s="184"/>
      <c r="M14" s="102"/>
    </row>
    <row r="15" spans="2:13" ht="15" customHeight="1">
      <c r="B15" s="97" t="s">
        <v>177</v>
      </c>
      <c r="C15" s="98" t="s">
        <v>112</v>
      </c>
      <c r="D15" s="98" t="s">
        <v>483</v>
      </c>
      <c r="E15" s="107">
        <v>3</v>
      </c>
      <c r="F15" s="98" t="s">
        <v>488</v>
      </c>
      <c r="I15" s="97" t="s">
        <v>177</v>
      </c>
      <c r="J15" s="102"/>
      <c r="K15" s="102"/>
      <c r="L15" s="184"/>
      <c r="M15" s="102"/>
    </row>
    <row r="16" spans="2:13" ht="15" customHeight="1">
      <c r="B16" s="97" t="s">
        <v>184</v>
      </c>
      <c r="C16" s="98" t="s">
        <v>113</v>
      </c>
      <c r="D16" s="98" t="s">
        <v>483</v>
      </c>
      <c r="E16" s="107">
        <v>5</v>
      </c>
      <c r="F16" s="98" t="s">
        <v>489</v>
      </c>
      <c r="I16" s="97" t="s">
        <v>184</v>
      </c>
      <c r="J16" s="102"/>
      <c r="K16" s="102"/>
      <c r="L16" s="184"/>
      <c r="M16" s="102"/>
    </row>
    <row r="17" spans="2:13" ht="15" customHeight="1">
      <c r="B17" s="97" t="s">
        <v>214</v>
      </c>
      <c r="C17" s="98" t="s">
        <v>115</v>
      </c>
      <c r="D17" s="98" t="s">
        <v>483</v>
      </c>
      <c r="E17" s="107">
        <v>5.75</v>
      </c>
      <c r="F17" s="98" t="s">
        <v>484</v>
      </c>
      <c r="I17" s="97" t="s">
        <v>214</v>
      </c>
      <c r="J17" s="102"/>
      <c r="K17" s="102"/>
      <c r="L17" s="184"/>
      <c r="M17" s="102"/>
    </row>
    <row r="18" spans="2:13" ht="15" customHeight="1">
      <c r="B18" s="97" t="s">
        <v>69</v>
      </c>
      <c r="C18" s="98" t="s">
        <v>117</v>
      </c>
      <c r="D18" s="98" t="s">
        <v>483</v>
      </c>
      <c r="E18" s="107">
        <v>4</v>
      </c>
      <c r="F18" s="98" t="s">
        <v>490</v>
      </c>
      <c r="I18" s="97" t="s">
        <v>69</v>
      </c>
      <c r="J18" s="102"/>
      <c r="K18" s="102"/>
      <c r="L18" s="184"/>
      <c r="M18" s="102"/>
    </row>
    <row r="19" spans="2:13" ht="15" customHeight="1">
      <c r="B19" s="97" t="s">
        <v>311</v>
      </c>
      <c r="C19" s="98" t="s">
        <v>118</v>
      </c>
      <c r="D19" s="98" t="s">
        <v>483</v>
      </c>
      <c r="E19" s="107">
        <v>4</v>
      </c>
      <c r="F19" s="98" t="s">
        <v>491</v>
      </c>
      <c r="I19" s="97" t="s">
        <v>311</v>
      </c>
      <c r="J19" s="102"/>
      <c r="K19" s="102"/>
      <c r="L19" s="184"/>
      <c r="M19" s="102"/>
    </row>
    <row r="20" spans="2:13" ht="15" customHeight="1">
      <c r="B20" s="97" t="s">
        <v>330</v>
      </c>
      <c r="C20" s="98" t="s">
        <v>119</v>
      </c>
      <c r="D20" s="98" t="s">
        <v>483</v>
      </c>
      <c r="E20" s="107">
        <v>5</v>
      </c>
      <c r="F20" s="98" t="s">
        <v>492</v>
      </c>
      <c r="I20" s="97" t="s">
        <v>330</v>
      </c>
      <c r="J20" s="102"/>
      <c r="K20" s="102"/>
      <c r="L20" s="184"/>
      <c r="M20" s="102"/>
    </row>
    <row r="21" spans="2:13" ht="15" customHeight="1">
      <c r="B21" s="97" t="s">
        <v>333</v>
      </c>
      <c r="C21" s="98" t="s">
        <v>121</v>
      </c>
      <c r="D21" s="98" t="s">
        <v>483</v>
      </c>
      <c r="E21" s="107">
        <v>5</v>
      </c>
      <c r="F21" s="98" t="s">
        <v>493</v>
      </c>
      <c r="I21" s="97" t="s">
        <v>333</v>
      </c>
      <c r="J21" s="102"/>
      <c r="K21" s="102"/>
      <c r="L21" s="184"/>
      <c r="M21" s="102"/>
    </row>
    <row r="22" spans="2:13" ht="15" customHeight="1">
      <c r="B22" s="97" t="s">
        <v>335</v>
      </c>
      <c r="C22" s="98" t="s">
        <v>122</v>
      </c>
      <c r="D22" s="98" t="s">
        <v>483</v>
      </c>
      <c r="E22" s="107">
        <v>5</v>
      </c>
      <c r="F22" s="98" t="s">
        <v>494</v>
      </c>
      <c r="I22" s="97" t="s">
        <v>335</v>
      </c>
      <c r="J22" s="102"/>
      <c r="K22" s="102"/>
      <c r="L22" s="184"/>
      <c r="M22" s="102"/>
    </row>
    <row r="23" spans="2:13" ht="15" customHeight="1">
      <c r="B23" s="97" t="s">
        <v>337</v>
      </c>
      <c r="C23" s="98" t="s">
        <v>123</v>
      </c>
      <c r="D23" s="98" t="s">
        <v>483</v>
      </c>
      <c r="E23" s="107">
        <v>4.9</v>
      </c>
      <c r="F23" s="98" t="s">
        <v>495</v>
      </c>
      <c r="I23" s="97" t="s">
        <v>337</v>
      </c>
      <c r="J23" s="102"/>
      <c r="K23" s="102"/>
      <c r="L23" s="184"/>
      <c r="M23" s="102"/>
    </row>
    <row r="24" spans="2:13" ht="15" customHeight="1">
      <c r="B24" s="97" t="s">
        <v>339</v>
      </c>
      <c r="C24" s="98" t="s">
        <v>124</v>
      </c>
      <c r="D24" s="98" t="s">
        <v>483</v>
      </c>
      <c r="E24" s="107">
        <v>6</v>
      </c>
      <c r="F24" s="98" t="s">
        <v>496</v>
      </c>
      <c r="I24" s="97" t="s">
        <v>339</v>
      </c>
      <c r="J24" s="102"/>
      <c r="K24" s="102"/>
      <c r="L24" s="184"/>
      <c r="M24" s="102"/>
    </row>
    <row r="25" spans="2:13" ht="15" customHeight="1">
      <c r="B25" s="97" t="s">
        <v>341</v>
      </c>
      <c r="C25" s="98" t="s">
        <v>126</v>
      </c>
      <c r="D25" s="98" t="s">
        <v>483</v>
      </c>
      <c r="E25" s="107">
        <v>6</v>
      </c>
      <c r="F25" s="98" t="s">
        <v>497</v>
      </c>
      <c r="I25" s="97" t="s">
        <v>341</v>
      </c>
      <c r="J25" s="102"/>
      <c r="K25" s="102"/>
      <c r="L25" s="184"/>
      <c r="M25" s="102"/>
    </row>
    <row r="26" spans="2:13" ht="15" customHeight="1">
      <c r="B26" s="97" t="s">
        <v>343</v>
      </c>
      <c r="C26" s="98" t="s">
        <v>127</v>
      </c>
      <c r="D26" s="98" t="s">
        <v>483</v>
      </c>
      <c r="E26" s="107">
        <v>6</v>
      </c>
      <c r="F26" s="98" t="s">
        <v>498</v>
      </c>
      <c r="I26" s="97" t="s">
        <v>343</v>
      </c>
      <c r="J26" s="102"/>
      <c r="K26" s="102"/>
      <c r="L26" s="184"/>
      <c r="M26" s="102"/>
    </row>
    <row r="27" spans="2:13" ht="15" customHeight="1">
      <c r="B27" s="97" t="s">
        <v>345</v>
      </c>
      <c r="C27" s="98" t="s">
        <v>128</v>
      </c>
      <c r="D27" s="98" t="s">
        <v>483</v>
      </c>
      <c r="E27" s="107">
        <v>5</v>
      </c>
      <c r="F27" s="98" t="s">
        <v>495</v>
      </c>
      <c r="I27" s="97" t="s">
        <v>345</v>
      </c>
      <c r="J27" s="102"/>
      <c r="K27" s="102"/>
      <c r="L27" s="184"/>
      <c r="M27" s="102"/>
    </row>
    <row r="28" spans="2:13" ht="15" customHeight="1">
      <c r="B28" s="97" t="s">
        <v>347</v>
      </c>
      <c r="C28" s="98" t="s">
        <v>129</v>
      </c>
      <c r="D28" s="98" t="s">
        <v>483</v>
      </c>
      <c r="E28" s="107">
        <v>6</v>
      </c>
      <c r="F28" s="98" t="s">
        <v>499</v>
      </c>
      <c r="I28" s="97" t="s">
        <v>347</v>
      </c>
      <c r="J28" s="102"/>
      <c r="K28" s="102"/>
      <c r="L28" s="184"/>
      <c r="M28" s="102"/>
    </row>
    <row r="29" spans="2:13" ht="15" customHeight="1">
      <c r="B29" s="97" t="s">
        <v>349</v>
      </c>
      <c r="C29" s="98" t="s">
        <v>130</v>
      </c>
      <c r="D29" s="98" t="s">
        <v>483</v>
      </c>
      <c r="E29" s="107">
        <v>6</v>
      </c>
      <c r="F29" s="98" t="s">
        <v>495</v>
      </c>
      <c r="I29" s="97" t="s">
        <v>349</v>
      </c>
      <c r="J29" s="102"/>
      <c r="K29" s="102"/>
      <c r="L29" s="184"/>
      <c r="M29" s="102"/>
    </row>
    <row r="30" spans="2:13" ht="15" customHeight="1">
      <c r="B30" s="97" t="s">
        <v>351</v>
      </c>
      <c r="C30" s="98" t="s">
        <v>134</v>
      </c>
      <c r="D30" s="98" t="s">
        <v>483</v>
      </c>
      <c r="E30" s="107">
        <v>5</v>
      </c>
      <c r="F30" s="98" t="s">
        <v>500</v>
      </c>
      <c r="I30" s="97" t="s">
        <v>351</v>
      </c>
      <c r="J30" s="102"/>
      <c r="K30" s="102"/>
      <c r="L30" s="184"/>
      <c r="M30" s="102"/>
    </row>
    <row r="31" spans="2:13" ht="15" customHeight="1">
      <c r="B31" s="97" t="s">
        <v>353</v>
      </c>
      <c r="C31" s="98" t="s">
        <v>138</v>
      </c>
      <c r="D31" s="98" t="s">
        <v>483</v>
      </c>
      <c r="E31" s="107">
        <v>5</v>
      </c>
      <c r="F31" s="98" t="s">
        <v>501</v>
      </c>
      <c r="I31" s="97" t="s">
        <v>353</v>
      </c>
      <c r="J31" s="102"/>
      <c r="K31" s="102"/>
      <c r="L31" s="184"/>
      <c r="M31" s="102"/>
    </row>
    <row r="32" spans="2:13" ht="15" customHeight="1">
      <c r="B32" s="97" t="s">
        <v>355</v>
      </c>
      <c r="C32" s="98" t="s">
        <v>139</v>
      </c>
      <c r="D32" s="98" t="s">
        <v>483</v>
      </c>
      <c r="E32" s="107">
        <v>4</v>
      </c>
      <c r="F32" s="98" t="s">
        <v>502</v>
      </c>
      <c r="I32" s="97" t="s">
        <v>355</v>
      </c>
      <c r="J32" s="102"/>
      <c r="K32" s="102"/>
      <c r="L32" s="184"/>
      <c r="M32" s="102"/>
    </row>
    <row r="33" spans="2:13" ht="15" customHeight="1">
      <c r="B33" s="97" t="s">
        <v>357</v>
      </c>
      <c r="C33" s="98" t="s">
        <v>141</v>
      </c>
      <c r="D33" s="98" t="s">
        <v>483</v>
      </c>
      <c r="E33" s="107">
        <v>6</v>
      </c>
      <c r="F33" s="98" t="s">
        <v>495</v>
      </c>
      <c r="I33" s="97" t="s">
        <v>357</v>
      </c>
      <c r="J33" s="102"/>
      <c r="K33" s="102"/>
      <c r="L33" s="184"/>
      <c r="M33" s="102"/>
    </row>
    <row r="34" spans="2:13" ht="15" customHeight="1">
      <c r="B34" s="97" t="s">
        <v>359</v>
      </c>
      <c r="C34" s="98" t="s">
        <v>142</v>
      </c>
      <c r="D34" s="98" t="s">
        <v>483</v>
      </c>
      <c r="E34" s="107">
        <v>5.75</v>
      </c>
      <c r="F34" s="98" t="s">
        <v>495</v>
      </c>
      <c r="I34" s="97" t="s">
        <v>359</v>
      </c>
      <c r="J34" s="102"/>
      <c r="K34" s="102"/>
      <c r="L34" s="184"/>
      <c r="M34" s="102"/>
    </row>
    <row r="35" spans="2:13" ht="15" customHeight="1">
      <c r="B35" s="97" t="s">
        <v>361</v>
      </c>
      <c r="C35" s="98" t="s">
        <v>143</v>
      </c>
      <c r="D35" s="98" t="s">
        <v>483</v>
      </c>
      <c r="E35" s="107">
        <v>4.5</v>
      </c>
      <c r="F35" s="98" t="s">
        <v>495</v>
      </c>
      <c r="I35" s="97" t="s">
        <v>361</v>
      </c>
      <c r="J35" s="102"/>
      <c r="K35" s="102"/>
      <c r="L35" s="184"/>
      <c r="M35" s="102"/>
    </row>
    <row r="36" spans="2:13" ht="15" customHeight="1">
      <c r="B36" s="97" t="s">
        <v>363</v>
      </c>
      <c r="C36" s="98" t="s">
        <v>145</v>
      </c>
      <c r="D36" s="98" t="s">
        <v>483</v>
      </c>
      <c r="E36" s="107">
        <v>6</v>
      </c>
      <c r="F36" s="98" t="s">
        <v>495</v>
      </c>
      <c r="I36" s="97" t="s">
        <v>363</v>
      </c>
      <c r="J36" s="102"/>
      <c r="K36" s="102"/>
      <c r="L36" s="184"/>
      <c r="M36" s="102"/>
    </row>
    <row r="37" spans="2:13" ht="15" customHeight="1">
      <c r="B37" s="97" t="s">
        <v>365</v>
      </c>
      <c r="C37" s="98" t="s">
        <v>147</v>
      </c>
      <c r="D37" s="98" t="s">
        <v>483</v>
      </c>
      <c r="E37" s="107">
        <v>5</v>
      </c>
      <c r="F37" s="98" t="s">
        <v>503</v>
      </c>
      <c r="I37" s="97" t="s">
        <v>365</v>
      </c>
      <c r="J37" s="102"/>
      <c r="K37" s="102"/>
      <c r="L37" s="184"/>
      <c r="M37" s="102"/>
    </row>
    <row r="38" spans="2:13" ht="15" customHeight="1">
      <c r="B38" s="97" t="s">
        <v>367</v>
      </c>
      <c r="C38" s="98" t="s">
        <v>148</v>
      </c>
      <c r="D38" s="98" t="s">
        <v>483</v>
      </c>
      <c r="E38" s="107">
        <v>4</v>
      </c>
      <c r="F38" s="98" t="s">
        <v>495</v>
      </c>
      <c r="I38" s="97" t="s">
        <v>367</v>
      </c>
      <c r="J38" s="102"/>
      <c r="K38" s="102"/>
      <c r="L38" s="184"/>
      <c r="M38" s="102"/>
    </row>
    <row r="39" spans="2:13" ht="15" customHeight="1">
      <c r="B39" s="97" t="s">
        <v>369</v>
      </c>
      <c r="C39" s="98" t="s">
        <v>149</v>
      </c>
      <c r="D39" s="98" t="s">
        <v>483</v>
      </c>
      <c r="E39" s="107">
        <v>6</v>
      </c>
      <c r="F39" s="98" t="s">
        <v>504</v>
      </c>
      <c r="I39" s="97" t="s">
        <v>369</v>
      </c>
      <c r="J39" s="102"/>
      <c r="K39" s="102"/>
      <c r="L39" s="184"/>
      <c r="M39" s="102"/>
    </row>
    <row r="40" spans="2:13" ht="15" customHeight="1">
      <c r="B40" s="97" t="s">
        <v>371</v>
      </c>
      <c r="C40" s="98" t="s">
        <v>150</v>
      </c>
      <c r="D40" s="98" t="s">
        <v>483</v>
      </c>
      <c r="E40" s="107">
        <v>6.25</v>
      </c>
      <c r="F40" s="98" t="s">
        <v>505</v>
      </c>
      <c r="I40" s="97" t="s">
        <v>371</v>
      </c>
      <c r="J40" s="102"/>
      <c r="K40" s="102"/>
      <c r="L40" s="184"/>
      <c r="M40" s="102"/>
    </row>
    <row r="41" spans="2:13" ht="15" customHeight="1">
      <c r="B41" s="97" t="s">
        <v>373</v>
      </c>
      <c r="C41" s="98" t="s">
        <v>151</v>
      </c>
      <c r="D41" s="98" t="s">
        <v>483</v>
      </c>
      <c r="E41" s="107">
        <v>4.88</v>
      </c>
      <c r="F41" s="98" t="s">
        <v>495</v>
      </c>
      <c r="I41" s="97" t="s">
        <v>373</v>
      </c>
      <c r="J41" s="102"/>
      <c r="K41" s="102"/>
      <c r="L41" s="184"/>
      <c r="M41" s="102"/>
    </row>
    <row r="42" spans="2:13" ht="15" customHeight="1">
      <c r="B42" s="97" t="s">
        <v>375</v>
      </c>
      <c r="C42" s="98" t="s">
        <v>154</v>
      </c>
      <c r="D42" s="98" t="s">
        <v>483</v>
      </c>
      <c r="E42" s="107">
        <v>6.5</v>
      </c>
      <c r="F42" s="98" t="s">
        <v>506</v>
      </c>
      <c r="I42" s="97" t="s">
        <v>375</v>
      </c>
      <c r="J42" s="102"/>
      <c r="K42" s="102"/>
      <c r="L42" s="184"/>
      <c r="M42" s="102"/>
    </row>
    <row r="43" spans="2:13" ht="15" customHeight="1">
      <c r="B43" s="97" t="s">
        <v>377</v>
      </c>
      <c r="C43" s="98" t="s">
        <v>156</v>
      </c>
      <c r="D43" s="98" t="s">
        <v>483</v>
      </c>
      <c r="E43" s="107">
        <v>5</v>
      </c>
      <c r="F43" s="98" t="s">
        <v>495</v>
      </c>
      <c r="I43" s="97" t="s">
        <v>377</v>
      </c>
      <c r="J43" s="102"/>
      <c r="K43" s="102"/>
      <c r="L43" s="184"/>
      <c r="M43" s="102"/>
    </row>
    <row r="44" spans="2:13" ht="15" customHeight="1">
      <c r="B44" s="97" t="s">
        <v>379</v>
      </c>
      <c r="C44" s="98" t="s">
        <v>157</v>
      </c>
      <c r="D44" s="98" t="s">
        <v>483</v>
      </c>
      <c r="E44" s="107">
        <v>4</v>
      </c>
      <c r="F44" s="98" t="s">
        <v>507</v>
      </c>
      <c r="I44" s="97" t="s">
        <v>379</v>
      </c>
      <c r="J44" s="102"/>
      <c r="K44" s="102"/>
      <c r="L44" s="184"/>
      <c r="M44" s="102"/>
    </row>
    <row r="45" spans="2:13" ht="15" customHeight="1">
      <c r="B45" s="106" t="s">
        <v>381</v>
      </c>
      <c r="C45" s="100"/>
      <c r="D45" s="100"/>
      <c r="E45" s="108"/>
      <c r="F45" s="100"/>
      <c r="I45" s="104" t="s">
        <v>381</v>
      </c>
      <c r="J45" s="102"/>
      <c r="K45" s="102"/>
      <c r="L45" s="184"/>
      <c r="M45" s="102"/>
    </row>
    <row r="46" spans="2:13" ht="15" customHeight="1">
      <c r="B46" s="104"/>
      <c r="C46" s="101"/>
      <c r="D46" s="101"/>
      <c r="E46" s="101"/>
      <c r="F46" s="101"/>
      <c r="I46" s="104"/>
      <c r="J46" s="102"/>
      <c r="K46" s="102"/>
      <c r="L46" s="102"/>
      <c r="M46" s="102"/>
    </row>
    <row r="47" spans="2:13" ht="15" customHeight="1">
      <c r="B47" s="104"/>
      <c r="C47" s="102"/>
      <c r="D47" s="102"/>
      <c r="E47" s="102"/>
      <c r="F47" s="102"/>
      <c r="I47" s="104"/>
      <c r="J47" s="102"/>
      <c r="K47" s="102"/>
      <c r="L47" s="102"/>
      <c r="M47" s="102"/>
    </row>
    <row r="48" spans="2:13" ht="15" customHeight="1">
      <c r="B48" s="104"/>
      <c r="C48" s="102"/>
      <c r="D48" s="102"/>
      <c r="E48" s="102"/>
      <c r="F48" s="102"/>
      <c r="I48" s="104"/>
      <c r="J48" s="102"/>
      <c r="K48" s="102"/>
      <c r="L48" s="102"/>
      <c r="M48" s="102"/>
    </row>
    <row r="49" spans="2:13" ht="15" customHeight="1">
      <c r="B49" s="23" t="s">
        <v>311</v>
      </c>
      <c r="C49" s="23"/>
      <c r="D49" s="23"/>
      <c r="I49" s="23" t="s">
        <v>311</v>
      </c>
      <c r="J49" s="183"/>
      <c r="K49" s="183"/>
      <c r="L49" s="103"/>
      <c r="M49" s="103"/>
    </row>
    <row r="50" spans="10:13" ht="15" customHeight="1">
      <c r="J50" s="103"/>
      <c r="K50" s="103"/>
      <c r="L50" s="103"/>
      <c r="M50" s="103"/>
    </row>
    <row r="51" spans="3:13" ht="15" customHeight="1">
      <c r="C51" s="19" t="s">
        <v>508</v>
      </c>
      <c r="D51" s="19"/>
      <c r="E51" s="6"/>
      <c r="F51" s="2"/>
      <c r="J51" s="176"/>
      <c r="K51" s="176"/>
      <c r="L51" s="177"/>
      <c r="M51" s="178"/>
    </row>
    <row r="52" spans="10:13" ht="15" customHeight="1">
      <c r="J52" s="103"/>
      <c r="K52" s="103"/>
      <c r="L52" s="103"/>
      <c r="M52" s="103"/>
    </row>
    <row r="53" spans="3:13" ht="12.75">
      <c r="C53" s="11"/>
      <c r="D53" s="11"/>
      <c r="E53" s="11"/>
      <c r="F53" s="81" t="s">
        <v>239</v>
      </c>
      <c r="J53" s="10"/>
      <c r="K53" s="10"/>
      <c r="L53" s="10"/>
      <c r="M53" s="179"/>
    </row>
    <row r="54" spans="3:13" ht="12.75">
      <c r="C54" s="82"/>
      <c r="D54" s="82"/>
      <c r="E54" s="82"/>
      <c r="F54" s="81" t="s">
        <v>480</v>
      </c>
      <c r="J54" s="180"/>
      <c r="K54" s="180"/>
      <c r="L54" s="180"/>
      <c r="M54" s="179"/>
    </row>
    <row r="55" spans="3:13" ht="12.75">
      <c r="C55" s="82" t="str">
        <f>CONCATENATE("Created On: ",MF121TP1!C3)</f>
        <v>Created On: 06/13/2018</v>
      </c>
      <c r="D55" s="82"/>
      <c r="E55" s="82"/>
      <c r="F55" s="84" t="str">
        <f>CONCATENATE(MF121TP1!D3," Reporting Period")</f>
        <v>2018 Reporting Period</v>
      </c>
      <c r="J55" s="180"/>
      <c r="K55" s="180"/>
      <c r="L55" s="180"/>
      <c r="M55" s="179"/>
    </row>
    <row r="56" spans="2:13" ht="12.75">
      <c r="B56" s="96" t="s">
        <v>315</v>
      </c>
      <c r="C56" s="95" t="s">
        <v>97</v>
      </c>
      <c r="D56" s="99" t="s">
        <v>316</v>
      </c>
      <c r="E56" s="99" t="s">
        <v>481</v>
      </c>
      <c r="F56" s="99" t="s">
        <v>482</v>
      </c>
      <c r="I56" s="96" t="s">
        <v>315</v>
      </c>
      <c r="J56" s="181"/>
      <c r="K56" s="181"/>
      <c r="L56" s="181"/>
      <c r="M56" s="181"/>
    </row>
    <row r="57" spans="1:13" ht="15" customHeight="1">
      <c r="A57" s="23"/>
      <c r="B57" s="97" t="s">
        <v>386</v>
      </c>
      <c r="C57" s="98"/>
      <c r="D57" s="98"/>
      <c r="E57" s="107"/>
      <c r="F57" s="98"/>
      <c r="H57" s="23"/>
      <c r="I57" s="97" t="s">
        <v>386</v>
      </c>
      <c r="J57" s="102"/>
      <c r="K57" s="102"/>
      <c r="L57" s="184"/>
      <c r="M57" s="102"/>
    </row>
    <row r="58" spans="2:13" ht="15" customHeight="1">
      <c r="B58" s="97" t="s">
        <v>388</v>
      </c>
      <c r="C58" s="98"/>
      <c r="D58" s="98"/>
      <c r="E58" s="107"/>
      <c r="F58" s="98"/>
      <c r="I58" s="97" t="s">
        <v>388</v>
      </c>
      <c r="J58" s="102"/>
      <c r="K58" s="102"/>
      <c r="L58" s="184"/>
      <c r="M58" s="102"/>
    </row>
    <row r="59" spans="2:13" ht="15" customHeight="1">
      <c r="B59" s="97" t="s">
        <v>390</v>
      </c>
      <c r="C59" s="98"/>
      <c r="D59" s="98"/>
      <c r="E59" s="107"/>
      <c r="F59" s="98"/>
      <c r="I59" s="97" t="s">
        <v>390</v>
      </c>
      <c r="J59" s="102"/>
      <c r="K59" s="102"/>
      <c r="L59" s="184"/>
      <c r="M59" s="102"/>
    </row>
    <row r="60" spans="2:13" ht="15" customHeight="1">
      <c r="B60" s="97" t="s">
        <v>392</v>
      </c>
      <c r="C60" s="98"/>
      <c r="D60" s="98"/>
      <c r="E60" s="107"/>
      <c r="F60" s="98"/>
      <c r="I60" s="97" t="s">
        <v>392</v>
      </c>
      <c r="J60" s="102"/>
      <c r="K60" s="102"/>
      <c r="L60" s="184"/>
      <c r="M60" s="102"/>
    </row>
    <row r="61" spans="2:13" ht="15" customHeight="1">
      <c r="B61" s="97" t="s">
        <v>394</v>
      </c>
      <c r="C61" s="98"/>
      <c r="D61" s="98"/>
      <c r="E61" s="107"/>
      <c r="F61" s="98"/>
      <c r="I61" s="97" t="s">
        <v>394</v>
      </c>
      <c r="J61" s="102"/>
      <c r="K61" s="102"/>
      <c r="L61" s="184"/>
      <c r="M61" s="102"/>
    </row>
    <row r="62" spans="2:13" ht="15" customHeight="1">
      <c r="B62" s="97" t="s">
        <v>396</v>
      </c>
      <c r="C62" s="98"/>
      <c r="D62" s="98"/>
      <c r="E62" s="107"/>
      <c r="F62" s="98"/>
      <c r="I62" s="97" t="s">
        <v>396</v>
      </c>
      <c r="J62" s="102"/>
      <c r="K62" s="102"/>
      <c r="L62" s="184"/>
      <c r="M62" s="102"/>
    </row>
    <row r="63" spans="2:13" ht="15" customHeight="1">
      <c r="B63" s="97" t="s">
        <v>398</v>
      </c>
      <c r="C63" s="98"/>
      <c r="D63" s="98"/>
      <c r="E63" s="107"/>
      <c r="F63" s="98"/>
      <c r="I63" s="97" t="s">
        <v>398</v>
      </c>
      <c r="J63" s="102"/>
      <c r="K63" s="102"/>
      <c r="L63" s="184"/>
      <c r="M63" s="102"/>
    </row>
    <row r="64" spans="2:13" ht="15" customHeight="1">
      <c r="B64" s="97" t="s">
        <v>400</v>
      </c>
      <c r="C64" s="98"/>
      <c r="D64" s="98"/>
      <c r="E64" s="107"/>
      <c r="F64" s="98"/>
      <c r="I64" s="97" t="s">
        <v>400</v>
      </c>
      <c r="J64" s="102"/>
      <c r="K64" s="102"/>
      <c r="L64" s="184"/>
      <c r="M64" s="102"/>
    </row>
    <row r="65" spans="2:13" ht="15" customHeight="1">
      <c r="B65" s="97" t="s">
        <v>402</v>
      </c>
      <c r="C65" s="98"/>
      <c r="D65" s="98"/>
      <c r="E65" s="107"/>
      <c r="F65" s="98"/>
      <c r="I65" s="97" t="s">
        <v>402</v>
      </c>
      <c r="J65" s="102"/>
      <c r="K65" s="102"/>
      <c r="L65" s="184"/>
      <c r="M65" s="102"/>
    </row>
    <row r="66" spans="2:13" ht="15" customHeight="1">
      <c r="B66" s="97" t="s">
        <v>404</v>
      </c>
      <c r="C66" s="98"/>
      <c r="D66" s="98"/>
      <c r="E66" s="107"/>
      <c r="F66" s="98"/>
      <c r="I66" s="97" t="s">
        <v>404</v>
      </c>
      <c r="J66" s="102"/>
      <c r="K66" s="102"/>
      <c r="L66" s="184"/>
      <c r="M66" s="102"/>
    </row>
    <row r="67" spans="2:13" ht="15" customHeight="1">
      <c r="B67" s="97" t="s">
        <v>406</v>
      </c>
      <c r="C67" s="98"/>
      <c r="D67" s="98"/>
      <c r="E67" s="107"/>
      <c r="F67" s="98"/>
      <c r="I67" s="97" t="s">
        <v>406</v>
      </c>
      <c r="J67" s="102"/>
      <c r="K67" s="102"/>
      <c r="L67" s="184"/>
      <c r="M67" s="102"/>
    </row>
    <row r="68" spans="2:13" ht="15" customHeight="1">
      <c r="B68" s="97" t="s">
        <v>215</v>
      </c>
      <c r="C68" s="98"/>
      <c r="D68" s="98"/>
      <c r="E68" s="107"/>
      <c r="F68" s="98"/>
      <c r="I68" s="97" t="s">
        <v>215</v>
      </c>
      <c r="J68" s="102"/>
      <c r="K68" s="102"/>
      <c r="L68" s="184"/>
      <c r="M68" s="102"/>
    </row>
    <row r="69" spans="2:13" ht="15" customHeight="1">
      <c r="B69" s="97" t="s">
        <v>65</v>
      </c>
      <c r="C69" s="98"/>
      <c r="D69" s="98"/>
      <c r="E69" s="107"/>
      <c r="F69" s="98"/>
      <c r="I69" s="97" t="s">
        <v>65</v>
      </c>
      <c r="J69" s="102"/>
      <c r="K69" s="102"/>
      <c r="L69" s="184"/>
      <c r="M69" s="102"/>
    </row>
    <row r="70" spans="2:13" ht="15" customHeight="1">
      <c r="B70" s="97" t="s">
        <v>225</v>
      </c>
      <c r="C70" s="98"/>
      <c r="D70" s="98"/>
      <c r="E70" s="107"/>
      <c r="F70" s="98"/>
      <c r="I70" s="97" t="s">
        <v>225</v>
      </c>
      <c r="J70" s="102"/>
      <c r="K70" s="102"/>
      <c r="L70" s="184"/>
      <c r="M70" s="102"/>
    </row>
    <row r="71" spans="2:13" ht="15" customHeight="1">
      <c r="B71" s="97" t="s">
        <v>224</v>
      </c>
      <c r="C71" s="98"/>
      <c r="D71" s="98"/>
      <c r="E71" s="107"/>
      <c r="F71" s="98"/>
      <c r="I71" s="97" t="s">
        <v>224</v>
      </c>
      <c r="J71" s="102"/>
      <c r="K71" s="102"/>
      <c r="L71" s="184"/>
      <c r="M71" s="102"/>
    </row>
    <row r="72" spans="2:13" ht="15" customHeight="1">
      <c r="B72" s="97" t="s">
        <v>223</v>
      </c>
      <c r="C72" s="98"/>
      <c r="D72" s="98"/>
      <c r="E72" s="107"/>
      <c r="F72" s="98"/>
      <c r="I72" s="97" t="s">
        <v>223</v>
      </c>
      <c r="J72" s="102"/>
      <c r="K72" s="102"/>
      <c r="L72" s="184"/>
      <c r="M72" s="102"/>
    </row>
    <row r="73" spans="2:13" ht="15" customHeight="1">
      <c r="B73" s="97" t="s">
        <v>413</v>
      </c>
      <c r="C73" s="98"/>
      <c r="D73" s="98"/>
      <c r="E73" s="107"/>
      <c r="F73" s="98"/>
      <c r="I73" s="97" t="s">
        <v>413</v>
      </c>
      <c r="J73" s="102"/>
      <c r="K73" s="102"/>
      <c r="L73" s="184"/>
      <c r="M73" s="102"/>
    </row>
    <row r="74" spans="2:13" ht="15" customHeight="1">
      <c r="B74" s="97" t="s">
        <v>415</v>
      </c>
      <c r="C74" s="98"/>
      <c r="D74" s="98"/>
      <c r="E74" s="107"/>
      <c r="F74" s="98"/>
      <c r="I74" s="97" t="s">
        <v>415</v>
      </c>
      <c r="J74" s="102"/>
      <c r="K74" s="102"/>
      <c r="L74" s="184"/>
      <c r="M74" s="102"/>
    </row>
    <row r="75" spans="2:13" ht="15" customHeight="1">
      <c r="B75" s="97" t="s">
        <v>417</v>
      </c>
      <c r="C75" s="98"/>
      <c r="D75" s="98"/>
      <c r="E75" s="107"/>
      <c r="F75" s="98"/>
      <c r="I75" s="97" t="s">
        <v>417</v>
      </c>
      <c r="J75" s="102"/>
      <c r="K75" s="102"/>
      <c r="L75" s="184"/>
      <c r="M75" s="102"/>
    </row>
    <row r="76" spans="2:13" ht="15" customHeight="1">
      <c r="B76" s="97" t="s">
        <v>419</v>
      </c>
      <c r="C76" s="98"/>
      <c r="D76" s="98"/>
      <c r="E76" s="107"/>
      <c r="F76" s="98"/>
      <c r="I76" s="97" t="s">
        <v>419</v>
      </c>
      <c r="J76" s="102"/>
      <c r="K76" s="102"/>
      <c r="L76" s="184"/>
      <c r="M76" s="102"/>
    </row>
    <row r="77" spans="2:13" ht="15" customHeight="1">
      <c r="B77" s="97" t="s">
        <v>421</v>
      </c>
      <c r="C77" s="98"/>
      <c r="D77" s="98"/>
      <c r="E77" s="107"/>
      <c r="F77" s="98"/>
      <c r="I77" s="97" t="s">
        <v>421</v>
      </c>
      <c r="J77" s="102"/>
      <c r="K77" s="102"/>
      <c r="L77" s="184"/>
      <c r="M77" s="102"/>
    </row>
    <row r="78" spans="2:13" ht="15" customHeight="1">
      <c r="B78" s="97" t="s">
        <v>422</v>
      </c>
      <c r="C78" s="98"/>
      <c r="D78" s="98"/>
      <c r="E78" s="107"/>
      <c r="F78" s="98"/>
      <c r="I78" s="97" t="s">
        <v>422</v>
      </c>
      <c r="J78" s="102"/>
      <c r="K78" s="102"/>
      <c r="L78" s="184"/>
      <c r="M78" s="102"/>
    </row>
    <row r="79" spans="2:13" ht="15" customHeight="1">
      <c r="B79" s="97" t="s">
        <v>424</v>
      </c>
      <c r="C79" s="98"/>
      <c r="D79" s="98"/>
      <c r="E79" s="107"/>
      <c r="F79" s="98"/>
      <c r="I79" s="97" t="s">
        <v>424</v>
      </c>
      <c r="J79" s="102"/>
      <c r="K79" s="102"/>
      <c r="L79" s="184"/>
      <c r="M79" s="102"/>
    </row>
    <row r="80" spans="2:13" ht="15" customHeight="1">
      <c r="B80" s="97" t="s">
        <v>426</v>
      </c>
      <c r="C80" s="98"/>
      <c r="D80" s="98"/>
      <c r="E80" s="107"/>
      <c r="F80" s="98"/>
      <c r="I80" s="97" t="s">
        <v>426</v>
      </c>
      <c r="J80" s="102"/>
      <c r="K80" s="102"/>
      <c r="L80" s="184"/>
      <c r="M80" s="102"/>
    </row>
    <row r="81" spans="2:13" ht="15" customHeight="1">
      <c r="B81" s="97" t="s">
        <v>428</v>
      </c>
      <c r="C81" s="98"/>
      <c r="D81" s="98"/>
      <c r="E81" s="107"/>
      <c r="F81" s="98"/>
      <c r="I81" s="97" t="s">
        <v>428</v>
      </c>
      <c r="J81" s="102"/>
      <c r="K81" s="102"/>
      <c r="L81" s="184"/>
      <c r="M81" s="102"/>
    </row>
    <row r="82" spans="2:13" ht="15" customHeight="1">
      <c r="B82" s="97" t="s">
        <v>430</v>
      </c>
      <c r="C82" s="98"/>
      <c r="D82" s="98"/>
      <c r="E82" s="107"/>
      <c r="F82" s="98"/>
      <c r="I82" s="97" t="s">
        <v>430</v>
      </c>
      <c r="J82" s="102"/>
      <c r="K82" s="102"/>
      <c r="L82" s="184"/>
      <c r="M82" s="102"/>
    </row>
    <row r="83" spans="2:13" ht="15" customHeight="1">
      <c r="B83" s="97" t="s">
        <v>432</v>
      </c>
      <c r="C83" s="98"/>
      <c r="D83" s="98"/>
      <c r="E83" s="107"/>
      <c r="F83" s="98"/>
      <c r="I83" s="97" t="s">
        <v>432</v>
      </c>
      <c r="J83" s="102"/>
      <c r="K83" s="102"/>
      <c r="L83" s="184"/>
      <c r="M83" s="102"/>
    </row>
    <row r="84" spans="2:13" ht="15" customHeight="1">
      <c r="B84" s="97" t="s">
        <v>434</v>
      </c>
      <c r="C84" s="98"/>
      <c r="D84" s="98"/>
      <c r="E84" s="107"/>
      <c r="F84" s="98"/>
      <c r="I84" s="97" t="s">
        <v>434</v>
      </c>
      <c r="J84" s="102"/>
      <c r="K84" s="102"/>
      <c r="L84" s="184"/>
      <c r="M84" s="102"/>
    </row>
    <row r="85" spans="2:13" ht="15" customHeight="1">
      <c r="B85" s="97" t="s">
        <v>435</v>
      </c>
      <c r="C85" s="98"/>
      <c r="D85" s="98"/>
      <c r="E85" s="107"/>
      <c r="F85" s="98"/>
      <c r="I85" s="97" t="s">
        <v>435</v>
      </c>
      <c r="J85" s="102"/>
      <c r="K85" s="102"/>
      <c r="L85" s="184"/>
      <c r="M85" s="102"/>
    </row>
    <row r="86" spans="2:13" ht="15" customHeight="1">
      <c r="B86" s="97" t="s">
        <v>437</v>
      </c>
      <c r="C86" s="98"/>
      <c r="D86" s="98"/>
      <c r="E86" s="107"/>
      <c r="F86" s="98"/>
      <c r="I86" s="97" t="s">
        <v>437</v>
      </c>
      <c r="J86" s="102"/>
      <c r="K86" s="102"/>
      <c r="L86" s="184"/>
      <c r="M86" s="102"/>
    </row>
    <row r="87" spans="2:13" ht="15" customHeight="1">
      <c r="B87" s="97" t="s">
        <v>438</v>
      </c>
      <c r="C87" s="98"/>
      <c r="D87" s="98"/>
      <c r="E87" s="107"/>
      <c r="F87" s="98"/>
      <c r="I87" s="97" t="s">
        <v>438</v>
      </c>
      <c r="J87" s="102"/>
      <c r="K87" s="102"/>
      <c r="L87" s="184"/>
      <c r="M87" s="102"/>
    </row>
    <row r="88" spans="2:13" ht="15" customHeight="1">
      <c r="B88" s="97" t="s">
        <v>439</v>
      </c>
      <c r="C88" s="98"/>
      <c r="D88" s="98"/>
      <c r="E88" s="107"/>
      <c r="F88" s="98"/>
      <c r="I88" s="97" t="s">
        <v>439</v>
      </c>
      <c r="J88" s="102"/>
      <c r="K88" s="102"/>
      <c r="L88" s="184"/>
      <c r="M88" s="102"/>
    </row>
    <row r="89" spans="2:13" ht="15" customHeight="1">
      <c r="B89" s="97" t="s">
        <v>440</v>
      </c>
      <c r="C89" s="98"/>
      <c r="D89" s="98"/>
      <c r="E89" s="107"/>
      <c r="F89" s="98"/>
      <c r="I89" s="97" t="s">
        <v>440</v>
      </c>
      <c r="J89" s="102"/>
      <c r="K89" s="102"/>
      <c r="L89" s="184"/>
      <c r="M89" s="102"/>
    </row>
    <row r="90" spans="2:13" ht="15" customHeight="1">
      <c r="B90" s="97" t="s">
        <v>441</v>
      </c>
      <c r="C90" s="98"/>
      <c r="D90" s="98"/>
      <c r="E90" s="107"/>
      <c r="F90" s="98"/>
      <c r="I90" s="97" t="s">
        <v>441</v>
      </c>
      <c r="J90" s="102"/>
      <c r="K90" s="102"/>
      <c r="L90" s="184"/>
      <c r="M90" s="102"/>
    </row>
    <row r="91" spans="2:13" ht="15" customHeight="1">
      <c r="B91" s="97" t="s">
        <v>442</v>
      </c>
      <c r="C91" s="98"/>
      <c r="D91" s="98"/>
      <c r="E91" s="107"/>
      <c r="F91" s="98"/>
      <c r="I91" s="97" t="s">
        <v>442</v>
      </c>
      <c r="J91" s="102"/>
      <c r="K91" s="102"/>
      <c r="L91" s="184"/>
      <c r="M91" s="102"/>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2:E54"/>
  <sheetViews>
    <sheetView showGridLines="0" zoomScalePageLayoutView="0" workbookViewId="0" topLeftCell="A19">
      <selection activeCell="A1" sqref="A1"/>
    </sheetView>
  </sheetViews>
  <sheetFormatPr defaultColWidth="9.140625" defaultRowHeight="12.75"/>
  <cols>
    <col min="1" max="1" width="4.7109375" style="0" customWidth="1"/>
    <col min="2" max="2" width="9.140625" style="0" hidden="1" customWidth="1"/>
    <col min="3" max="3" width="10.7109375" style="0" customWidth="1"/>
    <col min="4" max="5" width="27.7109375" style="0" customWidth="1"/>
    <col min="6" max="6" width="4.7109375" style="0" customWidth="1"/>
  </cols>
  <sheetData>
    <row r="2" spans="2:4" ht="12.75" hidden="1">
      <c r="B2" t="s">
        <v>0</v>
      </c>
      <c r="C2" t="s">
        <v>82</v>
      </c>
      <c r="D2" t="s">
        <v>8</v>
      </c>
    </row>
    <row r="3" spans="2:3" ht="12.75" hidden="1">
      <c r="B3" s="23" t="s">
        <v>330</v>
      </c>
      <c r="C3" s="23"/>
    </row>
    <row r="5" spans="3:5" ht="20.25">
      <c r="C5" s="19" t="s">
        <v>509</v>
      </c>
      <c r="D5" s="6"/>
      <c r="E5" s="2"/>
    </row>
    <row r="6" spans="3:5" ht="18">
      <c r="C6" s="128" t="str">
        <f>CONCATENATE(MF33G_Jan_Mar!G3,", ",MF33G_Jan_Mar!H3," Reporting Period")</f>
        <v>January, 2018 Reporting Period</v>
      </c>
      <c r="D6" s="128"/>
      <c r="E6" s="128"/>
    </row>
    <row r="7" spans="3:5" ht="12.75">
      <c r="C7" s="17" t="str">
        <f>CONCATENATE("Created On: ",MF33G_Jan_Mar!F3)</f>
        <v>Created On: 06/13/2018</v>
      </c>
      <c r="D7" s="17"/>
      <c r="E7" s="129"/>
    </row>
    <row r="8" spans="3:5" ht="12.75">
      <c r="C8" s="82"/>
      <c r="D8" s="82"/>
      <c r="E8" s="81"/>
    </row>
    <row r="9" spans="3:5" ht="12.75">
      <c r="C9" s="129" t="s">
        <v>510</v>
      </c>
      <c r="D9" s="17"/>
      <c r="E9" s="83"/>
    </row>
    <row r="10" spans="2:5" ht="12.75">
      <c r="B10" s="96" t="s">
        <v>315</v>
      </c>
      <c r="C10" s="95" t="s">
        <v>511</v>
      </c>
      <c r="D10" s="99" t="s">
        <v>241</v>
      </c>
      <c r="E10" s="99" t="s">
        <v>242</v>
      </c>
    </row>
    <row r="11" spans="2:5" ht="9.75" customHeight="1">
      <c r="B11" s="96"/>
      <c r="C11" s="33"/>
      <c r="D11" s="122"/>
      <c r="E11" s="122"/>
    </row>
    <row r="12" spans="1:5" ht="19.5" customHeight="1">
      <c r="A12" s="23"/>
      <c r="B12" s="97" t="s">
        <v>64</v>
      </c>
      <c r="C12" s="115" t="s">
        <v>512</v>
      </c>
      <c r="D12" s="123">
        <v>351</v>
      </c>
      <c r="E12" s="123">
        <v>298</v>
      </c>
    </row>
    <row r="13" spans="1:5" ht="9.75" customHeight="1">
      <c r="A13" s="23"/>
      <c r="B13" s="97"/>
      <c r="C13" s="116"/>
      <c r="D13" s="124"/>
      <c r="E13" s="124"/>
    </row>
    <row r="14" spans="1:5" ht="9.75" customHeight="1">
      <c r="A14" s="23"/>
      <c r="B14" s="97"/>
      <c r="C14" s="117"/>
      <c r="D14" s="125"/>
      <c r="E14" s="125"/>
    </row>
    <row r="15" spans="2:5" ht="19.5" customHeight="1">
      <c r="B15" s="97" t="s">
        <v>83</v>
      </c>
      <c r="C15" s="85" t="s">
        <v>513</v>
      </c>
      <c r="D15" s="126">
        <v>362</v>
      </c>
      <c r="E15" s="126">
        <v>306</v>
      </c>
    </row>
    <row r="16" spans="2:5" ht="9.75" customHeight="1">
      <c r="B16" s="97"/>
      <c r="C16" s="118"/>
      <c r="D16" s="127"/>
      <c r="E16" s="127"/>
    </row>
    <row r="17" spans="2:5" ht="9.75" customHeight="1">
      <c r="B17" s="97"/>
      <c r="C17" s="119"/>
      <c r="D17" s="122"/>
      <c r="E17" s="122"/>
    </row>
    <row r="18" spans="2:5" ht="19.5" customHeight="1">
      <c r="B18" s="97" t="s">
        <v>164</v>
      </c>
      <c r="C18" s="85" t="s">
        <v>514</v>
      </c>
      <c r="D18" s="126">
        <v>355</v>
      </c>
      <c r="E18" s="126">
        <v>267</v>
      </c>
    </row>
    <row r="19" spans="2:5" ht="9.75" customHeight="1">
      <c r="B19" s="97"/>
      <c r="C19" s="118"/>
      <c r="D19" s="127"/>
      <c r="E19" s="127"/>
    </row>
    <row r="20" spans="2:5" ht="9.75" customHeight="1">
      <c r="B20" s="97"/>
      <c r="C20" s="119"/>
      <c r="D20" s="122"/>
      <c r="E20" s="122"/>
    </row>
    <row r="21" spans="2:5" ht="19.5" customHeight="1">
      <c r="B21" s="97" t="s">
        <v>170</v>
      </c>
      <c r="C21" s="85" t="s">
        <v>515</v>
      </c>
      <c r="D21" s="126">
        <v>408</v>
      </c>
      <c r="E21" s="126">
        <v>352</v>
      </c>
    </row>
    <row r="22" spans="2:5" ht="9.75" customHeight="1">
      <c r="B22" s="97"/>
      <c r="C22" s="120"/>
      <c r="D22" s="127"/>
      <c r="E22" s="127"/>
    </row>
    <row r="23" spans="2:5" ht="9.75" customHeight="1">
      <c r="B23" s="97"/>
      <c r="C23" s="121"/>
      <c r="D23" s="122"/>
      <c r="E23" s="122"/>
    </row>
    <row r="24" spans="2:5" ht="19.5" customHeight="1">
      <c r="B24" s="97" t="s">
        <v>177</v>
      </c>
      <c r="C24" s="85" t="s">
        <v>516</v>
      </c>
      <c r="D24" s="126">
        <v>225</v>
      </c>
      <c r="E24" s="126">
        <v>142</v>
      </c>
    </row>
    <row r="25" spans="2:5" ht="9.75" customHeight="1">
      <c r="B25" s="97"/>
      <c r="C25" s="118"/>
      <c r="D25" s="127"/>
      <c r="E25" s="127"/>
    </row>
    <row r="26" spans="2:5" ht="9.75" customHeight="1">
      <c r="B26" s="97"/>
      <c r="C26" s="119"/>
      <c r="D26" s="122"/>
      <c r="E26" s="122"/>
    </row>
    <row r="27" spans="2:5" ht="19.5" customHeight="1">
      <c r="B27" s="97" t="s">
        <v>184</v>
      </c>
      <c r="C27" s="85" t="s">
        <v>517</v>
      </c>
      <c r="D27" s="126">
        <v>426</v>
      </c>
      <c r="E27" s="126">
        <v>287</v>
      </c>
    </row>
    <row r="28" spans="2:5" ht="9.75" customHeight="1">
      <c r="B28" s="97"/>
      <c r="C28" s="118"/>
      <c r="D28" s="127"/>
      <c r="E28" s="127"/>
    </row>
    <row r="29" spans="2:5" ht="9.75" customHeight="1">
      <c r="B29" s="97"/>
      <c r="C29" s="119"/>
      <c r="D29" s="122"/>
      <c r="E29" s="122"/>
    </row>
    <row r="30" spans="2:5" ht="19.5" customHeight="1">
      <c r="B30" s="97" t="s">
        <v>214</v>
      </c>
      <c r="C30" s="85" t="s">
        <v>518</v>
      </c>
      <c r="D30" s="126">
        <v>416</v>
      </c>
      <c r="E30" s="126">
        <v>420</v>
      </c>
    </row>
    <row r="31" spans="2:5" ht="9.75" customHeight="1">
      <c r="B31" s="97"/>
      <c r="C31" s="118"/>
      <c r="D31" s="127"/>
      <c r="E31" s="127"/>
    </row>
    <row r="32" spans="2:5" ht="9.75" customHeight="1">
      <c r="B32" s="97"/>
      <c r="C32" s="119"/>
      <c r="D32" s="122"/>
      <c r="E32" s="122"/>
    </row>
    <row r="33" spans="2:5" ht="19.5" customHeight="1">
      <c r="B33" s="97" t="s">
        <v>69</v>
      </c>
      <c r="C33" s="85" t="s">
        <v>519</v>
      </c>
      <c r="D33" s="126">
        <v>45</v>
      </c>
      <c r="E33" s="126">
        <v>52</v>
      </c>
    </row>
    <row r="34" spans="2:5" ht="9.75" customHeight="1">
      <c r="B34" s="97"/>
      <c r="C34" s="118"/>
      <c r="D34" s="127"/>
      <c r="E34" s="127"/>
    </row>
    <row r="35" spans="2:5" ht="12.75">
      <c r="B35" s="97"/>
      <c r="C35" s="96"/>
      <c r="D35" s="96"/>
      <c r="E35" s="96"/>
    </row>
    <row r="36" spans="2:5" ht="18">
      <c r="B36" s="97"/>
      <c r="C36" s="140" t="s">
        <v>520</v>
      </c>
      <c r="D36" s="129"/>
      <c r="E36" s="129"/>
    </row>
    <row r="37" spans="2:5" ht="12.75">
      <c r="B37" s="97"/>
      <c r="C37" s="96" t="s">
        <v>521</v>
      </c>
      <c r="D37" s="96"/>
      <c r="E37" s="96"/>
    </row>
    <row r="38" spans="2:5" ht="12.75">
      <c r="B38" s="97"/>
      <c r="C38" s="96"/>
      <c r="D38" s="96"/>
      <c r="E38" s="96"/>
    </row>
    <row r="39" spans="2:5" ht="12.75">
      <c r="B39" s="97"/>
      <c r="C39" s="96"/>
      <c r="D39" s="96"/>
      <c r="E39" s="96"/>
    </row>
    <row r="40" spans="2:5" ht="12.75">
      <c r="B40" s="97"/>
      <c r="C40" s="96"/>
      <c r="D40" s="96"/>
      <c r="E40" s="96"/>
    </row>
    <row r="41" spans="2:5" ht="12.75">
      <c r="B41" s="97"/>
      <c r="C41" s="96"/>
      <c r="D41" s="96"/>
      <c r="E41" s="96"/>
    </row>
    <row r="42" spans="2:5" ht="12.75">
      <c r="B42" s="97"/>
      <c r="C42" s="96"/>
      <c r="D42" s="96"/>
      <c r="E42" s="96"/>
    </row>
    <row r="43" spans="2:5" ht="12.75">
      <c r="B43" s="97"/>
      <c r="C43" s="96"/>
      <c r="D43" s="96"/>
      <c r="E43" s="96"/>
    </row>
    <row r="44" spans="2:5" ht="12.75">
      <c r="B44" s="97"/>
      <c r="C44" s="96"/>
      <c r="D44" s="96"/>
      <c r="E44" s="96"/>
    </row>
    <row r="45" spans="2:5" ht="12.75">
      <c r="B45" s="97"/>
      <c r="C45" s="96"/>
      <c r="D45" s="96"/>
      <c r="E45" s="96"/>
    </row>
    <row r="46" spans="2:5" ht="12.75">
      <c r="B46" s="97"/>
      <c r="C46" s="96"/>
      <c r="D46" s="96"/>
      <c r="E46" s="96"/>
    </row>
    <row r="47" spans="2:5" ht="12.75">
      <c r="B47" s="97"/>
      <c r="C47" s="96"/>
      <c r="D47" s="96"/>
      <c r="E47" s="96"/>
    </row>
    <row r="48" spans="2:5" ht="12.75">
      <c r="B48" s="97"/>
      <c r="C48" s="96"/>
      <c r="D48" s="96"/>
      <c r="E48" s="96"/>
    </row>
    <row r="49" spans="2:5" ht="12.75">
      <c r="B49" s="97"/>
      <c r="C49" s="96"/>
      <c r="D49" s="96"/>
      <c r="E49" s="96"/>
    </row>
    <row r="50" spans="2:5" ht="12.75">
      <c r="B50" s="97"/>
      <c r="C50" s="96"/>
      <c r="D50" s="96"/>
      <c r="E50" s="96"/>
    </row>
    <row r="51" spans="2:5" ht="12.75">
      <c r="B51" s="97"/>
      <c r="C51" s="96"/>
      <c r="D51" s="96"/>
      <c r="E51" s="96"/>
    </row>
    <row r="52" spans="2:5" ht="12.75">
      <c r="B52" s="97"/>
      <c r="C52" s="96"/>
      <c r="D52" s="96"/>
      <c r="E52" s="96"/>
    </row>
    <row r="53" spans="2:5" ht="12.75">
      <c r="B53" s="97"/>
      <c r="C53" s="96"/>
      <c r="D53" s="96"/>
      <c r="E53" s="96"/>
    </row>
    <row r="54" spans="2:5" ht="12.75">
      <c r="B54" s="97"/>
      <c r="C54" s="96"/>
      <c r="D54" s="96"/>
      <c r="E54" s="96"/>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113"/>
      <c r="C3" s="112" t="s">
        <v>522</v>
      </c>
      <c r="D3" s="110"/>
      <c r="E3" s="111"/>
    </row>
    <row r="4" spans="2:5" ht="12.75">
      <c r="B4" s="114"/>
      <c r="C4" s="109" t="s">
        <v>18</v>
      </c>
      <c r="D4" s="109" t="s">
        <v>523</v>
      </c>
      <c r="E4" s="109">
        <v>1</v>
      </c>
    </row>
    <row r="5" spans="2:5" ht="12.75">
      <c r="B5" s="114"/>
      <c r="C5" s="109" t="s">
        <v>89</v>
      </c>
      <c r="D5" s="109" t="s">
        <v>524</v>
      </c>
      <c r="E5" s="109">
        <v>2</v>
      </c>
    </row>
    <row r="6" spans="2:5" ht="12.75">
      <c r="B6" s="114"/>
      <c r="C6" s="109" t="s">
        <v>90</v>
      </c>
      <c r="D6" s="109" t="s">
        <v>525</v>
      </c>
      <c r="E6" s="109">
        <v>3</v>
      </c>
    </row>
    <row r="7" spans="2:5" ht="12.75">
      <c r="B7" s="114"/>
      <c r="C7" s="109" t="s">
        <v>165</v>
      </c>
      <c r="D7" s="109" t="s">
        <v>526</v>
      </c>
      <c r="E7" s="109">
        <v>4</v>
      </c>
    </row>
    <row r="8" spans="2:5" ht="12.75">
      <c r="B8" s="114"/>
      <c r="C8" s="109" t="s">
        <v>166</v>
      </c>
      <c r="D8" s="109" t="s">
        <v>166</v>
      </c>
      <c r="E8" s="109">
        <v>5</v>
      </c>
    </row>
    <row r="9" spans="2:5" ht="12.75">
      <c r="B9" s="114"/>
      <c r="C9" s="109" t="s">
        <v>167</v>
      </c>
      <c r="D9" s="109" t="s">
        <v>527</v>
      </c>
      <c r="E9" s="109">
        <v>6</v>
      </c>
    </row>
    <row r="10" spans="2:5" ht="12.75">
      <c r="B10" s="114"/>
      <c r="C10" s="109" t="s">
        <v>171</v>
      </c>
      <c r="D10" s="109" t="s">
        <v>528</v>
      </c>
      <c r="E10" s="109">
        <v>7</v>
      </c>
    </row>
    <row r="11" spans="2:5" ht="12.75">
      <c r="B11" s="114"/>
      <c r="C11" s="109" t="s">
        <v>172</v>
      </c>
      <c r="D11" s="109" t="s">
        <v>529</v>
      </c>
      <c r="E11" s="109">
        <v>8</v>
      </c>
    </row>
    <row r="12" spans="2:5" ht="12.75">
      <c r="B12" s="114"/>
      <c r="C12" s="109" t="s">
        <v>173</v>
      </c>
      <c r="D12" s="109" t="s">
        <v>530</v>
      </c>
      <c r="E12" s="109">
        <v>9</v>
      </c>
    </row>
    <row r="13" spans="2:5" ht="12.75">
      <c r="B13" s="114"/>
      <c r="C13" s="109" t="s">
        <v>178</v>
      </c>
      <c r="D13" s="109" t="s">
        <v>531</v>
      </c>
      <c r="E13" s="109">
        <v>10</v>
      </c>
    </row>
    <row r="14" spans="2:5" ht="12.75">
      <c r="B14" s="114"/>
      <c r="C14" s="109" t="s">
        <v>179</v>
      </c>
      <c r="D14" s="109" t="s">
        <v>532</v>
      </c>
      <c r="E14" s="109">
        <v>11</v>
      </c>
    </row>
    <row r="15" spans="2:5" ht="12.75">
      <c r="B15" s="114"/>
      <c r="C15" s="109" t="s">
        <v>180</v>
      </c>
      <c r="D15" s="109" t="s">
        <v>533</v>
      </c>
      <c r="E15" s="109">
        <v>12</v>
      </c>
    </row>
    <row r="23" ht="12.75">
      <c r="C23" t="s">
        <v>534</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K35"/>
  <sheetViews>
    <sheetView showGridLines="0" zoomScalePageLayoutView="0" workbookViewId="0" topLeftCell="A1">
      <selection activeCell="A1" sqref="A1"/>
    </sheetView>
  </sheetViews>
  <sheetFormatPr defaultColWidth="9.140625" defaultRowHeight="12.75"/>
  <sheetData>
    <row r="1" ht="12.75">
      <c r="K1" s="130"/>
    </row>
    <row r="2" spans="1:11" ht="18">
      <c r="A2" s="132" t="s">
        <v>38</v>
      </c>
      <c r="K2" s="130"/>
    </row>
    <row r="3" ht="12.75">
      <c r="K3" s="130"/>
    </row>
    <row r="4" spans="1:11" ht="25.5">
      <c r="A4" s="4" t="s">
        <v>39</v>
      </c>
      <c r="B4" s="2"/>
      <c r="C4" s="2"/>
      <c r="D4" s="2"/>
      <c r="E4" s="2"/>
      <c r="F4" s="2"/>
      <c r="G4" s="2"/>
      <c r="H4" s="2"/>
      <c r="I4" s="2"/>
      <c r="J4" s="2"/>
      <c r="K4" s="130"/>
    </row>
    <row r="5" ht="12.75">
      <c r="K5" s="130"/>
    </row>
    <row r="6" spans="1:11" ht="12.75">
      <c r="A6" s="130" t="s">
        <v>40</v>
      </c>
      <c r="B6" s="2"/>
      <c r="C6" s="2"/>
      <c r="D6" s="2"/>
      <c r="E6" s="2"/>
      <c r="F6" s="2"/>
      <c r="G6" s="2"/>
      <c r="H6" s="2"/>
      <c r="I6" s="2"/>
      <c r="J6" s="2"/>
      <c r="K6" s="130"/>
    </row>
    <row r="7" spans="1:11" ht="12.75">
      <c r="A7" s="131" t="s">
        <v>41</v>
      </c>
      <c r="B7" s="2"/>
      <c r="C7" s="2"/>
      <c r="D7" s="2"/>
      <c r="E7" s="2"/>
      <c r="F7" s="2"/>
      <c r="G7" s="2"/>
      <c r="H7" s="2"/>
      <c r="I7" s="2"/>
      <c r="J7" s="2"/>
      <c r="K7" s="130"/>
    </row>
    <row r="8" spans="1:11" ht="12.75">
      <c r="A8" s="130"/>
      <c r="B8" s="2"/>
      <c r="C8" s="2"/>
      <c r="D8" s="2"/>
      <c r="E8" s="2"/>
      <c r="F8" s="2"/>
      <c r="G8" s="2"/>
      <c r="H8" s="2"/>
      <c r="I8" s="2"/>
      <c r="J8" s="2"/>
      <c r="K8" s="130"/>
    </row>
    <row r="9" spans="1:11" ht="12.75">
      <c r="A9" s="130" t="s">
        <v>42</v>
      </c>
      <c r="B9" s="2"/>
      <c r="C9" s="2"/>
      <c r="D9" s="2"/>
      <c r="E9" s="2"/>
      <c r="F9" s="2"/>
      <c r="G9" s="2"/>
      <c r="H9" s="2"/>
      <c r="I9" s="2"/>
      <c r="J9" s="2"/>
      <c r="K9" s="130"/>
    </row>
    <row r="10" spans="1:11" ht="12.75">
      <c r="A10" s="130"/>
      <c r="B10" s="2"/>
      <c r="C10" s="2"/>
      <c r="D10" s="2"/>
      <c r="E10" s="2"/>
      <c r="F10" s="2"/>
      <c r="G10" s="2"/>
      <c r="H10" s="2"/>
      <c r="I10" s="2"/>
      <c r="J10" s="2"/>
      <c r="K10" s="130"/>
    </row>
    <row r="11" spans="1:11" ht="12.75">
      <c r="A11" s="130" t="s">
        <v>43</v>
      </c>
      <c r="B11" s="2"/>
      <c r="C11" s="2"/>
      <c r="D11" s="2"/>
      <c r="E11" s="2"/>
      <c r="F11" s="2"/>
      <c r="G11" s="2"/>
      <c r="H11" s="2"/>
      <c r="I11" s="2"/>
      <c r="J11" s="2"/>
      <c r="K11" s="130"/>
    </row>
    <row r="12" spans="1:11" ht="12.75">
      <c r="A12" s="130"/>
      <c r="B12" s="2"/>
      <c r="C12" s="2"/>
      <c r="D12" s="2"/>
      <c r="E12" s="2"/>
      <c r="F12" s="2"/>
      <c r="G12" s="2"/>
      <c r="H12" s="2"/>
      <c r="I12" s="2"/>
      <c r="J12" s="2"/>
      <c r="K12" s="130"/>
    </row>
    <row r="13" spans="1:11" ht="12.75">
      <c r="A13" s="130" t="s">
        <v>44</v>
      </c>
      <c r="B13" s="2"/>
      <c r="C13" s="2"/>
      <c r="D13" s="2"/>
      <c r="E13" s="2"/>
      <c r="F13" s="2"/>
      <c r="G13" s="2"/>
      <c r="H13" s="2"/>
      <c r="I13" s="2"/>
      <c r="J13" s="2"/>
      <c r="K13" s="130"/>
    </row>
    <row r="14" spans="1:11" ht="12.75">
      <c r="A14" s="130" t="s">
        <v>45</v>
      </c>
      <c r="B14" s="2"/>
      <c r="C14" s="2"/>
      <c r="D14" s="2"/>
      <c r="E14" s="2"/>
      <c r="F14" s="2"/>
      <c r="G14" s="2"/>
      <c r="H14" s="2"/>
      <c r="I14" s="2"/>
      <c r="J14" s="2"/>
      <c r="K14" s="130"/>
    </row>
    <row r="15" spans="1:11" ht="12.75">
      <c r="A15" s="130" t="s">
        <v>46</v>
      </c>
      <c r="B15" s="2"/>
      <c r="C15" s="2"/>
      <c r="D15" s="2"/>
      <c r="E15" s="2"/>
      <c r="F15" s="2"/>
      <c r="G15" s="2"/>
      <c r="H15" s="2"/>
      <c r="I15" s="2"/>
      <c r="J15" s="2"/>
      <c r="K15" s="130"/>
    </row>
    <row r="16" spans="1:11" ht="12.75">
      <c r="A16" s="130" t="s">
        <v>47</v>
      </c>
      <c r="B16" s="2"/>
      <c r="C16" s="2"/>
      <c r="D16" s="2"/>
      <c r="E16" s="2"/>
      <c r="F16" s="2"/>
      <c r="G16" s="2"/>
      <c r="H16" s="2"/>
      <c r="I16" s="2"/>
      <c r="J16" s="2"/>
      <c r="K16" s="130"/>
    </row>
    <row r="17" spans="1:11" ht="12.75">
      <c r="A17" s="130" t="s">
        <v>48</v>
      </c>
      <c r="B17" s="2"/>
      <c r="C17" s="2"/>
      <c r="D17" s="2"/>
      <c r="E17" s="2"/>
      <c r="F17" s="2"/>
      <c r="G17" s="2"/>
      <c r="H17" s="2"/>
      <c r="I17" s="2"/>
      <c r="J17" s="2"/>
      <c r="K17" s="130"/>
    </row>
    <row r="18" spans="1:11" ht="12.75">
      <c r="A18" s="130"/>
      <c r="B18" s="2"/>
      <c r="C18" s="2"/>
      <c r="D18" s="2"/>
      <c r="E18" s="2"/>
      <c r="F18" s="2"/>
      <c r="G18" s="2"/>
      <c r="H18" s="2"/>
      <c r="I18" s="2"/>
      <c r="J18" s="2"/>
      <c r="K18" s="130"/>
    </row>
    <row r="19" spans="1:11" ht="12.75">
      <c r="A19" s="130" t="s">
        <v>49</v>
      </c>
      <c r="B19" s="2"/>
      <c r="C19" s="2"/>
      <c r="D19" s="2"/>
      <c r="E19" s="2"/>
      <c r="F19" s="2"/>
      <c r="G19" s="2"/>
      <c r="H19" s="2"/>
      <c r="I19" s="2"/>
      <c r="J19" s="2"/>
      <c r="K19" s="130"/>
    </row>
    <row r="20" spans="1:11" ht="12.75">
      <c r="A20" s="130" t="s">
        <v>50</v>
      </c>
      <c r="B20" s="2"/>
      <c r="C20" s="2"/>
      <c r="D20" s="2"/>
      <c r="E20" s="2"/>
      <c r="F20" s="2"/>
      <c r="G20" s="2"/>
      <c r="H20" s="2"/>
      <c r="I20" s="2"/>
      <c r="J20" s="2"/>
      <c r="K20" s="130"/>
    </row>
    <row r="21" ht="12.75">
      <c r="K21" s="130"/>
    </row>
    <row r="22" ht="12.75">
      <c r="K22" s="130"/>
    </row>
    <row r="23" ht="12.75">
      <c r="K23" s="130"/>
    </row>
    <row r="24" spans="1:11" ht="20.25">
      <c r="A24" s="5" t="s">
        <v>51</v>
      </c>
      <c r="B24" s="2"/>
      <c r="C24" s="2"/>
      <c r="D24" s="2"/>
      <c r="E24" s="2"/>
      <c r="F24" s="2"/>
      <c r="G24" s="2"/>
      <c r="H24" s="2"/>
      <c r="I24" s="2"/>
      <c r="J24" s="2"/>
      <c r="K24" s="130"/>
    </row>
    <row r="25" ht="12.75">
      <c r="K25" s="130"/>
    </row>
    <row r="26" spans="1:11" ht="25.5">
      <c r="A26" s="4" t="s">
        <v>52</v>
      </c>
      <c r="B26" s="2"/>
      <c r="C26" s="2"/>
      <c r="D26" s="2"/>
      <c r="E26" s="2"/>
      <c r="F26" s="2"/>
      <c r="G26" s="2"/>
      <c r="H26" s="2"/>
      <c r="I26" s="2"/>
      <c r="J26" s="2"/>
      <c r="K26" s="130"/>
    </row>
    <row r="27" spans="1:11" ht="12.75">
      <c r="A27" s="4"/>
      <c r="B27" s="2"/>
      <c r="C27" s="2"/>
      <c r="D27" s="2"/>
      <c r="E27" s="2"/>
      <c r="F27" s="2"/>
      <c r="G27" s="2"/>
      <c r="H27" s="2"/>
      <c r="I27" s="2"/>
      <c r="J27" s="2"/>
      <c r="K27" s="130"/>
    </row>
    <row r="28" spans="1:11" ht="12.75">
      <c r="A28" s="130" t="s">
        <v>40</v>
      </c>
      <c r="B28" s="2"/>
      <c r="C28" s="2"/>
      <c r="D28" s="2"/>
      <c r="E28" s="2"/>
      <c r="F28" s="2"/>
      <c r="G28" s="2"/>
      <c r="H28" s="2"/>
      <c r="I28" s="2"/>
      <c r="J28" s="2"/>
      <c r="K28" s="130"/>
    </row>
    <row r="29" spans="1:11" ht="12.75">
      <c r="A29" s="131" t="s">
        <v>41</v>
      </c>
      <c r="B29" s="2"/>
      <c r="C29" s="2"/>
      <c r="D29" s="2"/>
      <c r="E29" s="2"/>
      <c r="F29" s="2"/>
      <c r="G29" s="2"/>
      <c r="H29" s="2"/>
      <c r="I29" s="2"/>
      <c r="J29" s="2"/>
      <c r="K29" s="130"/>
    </row>
    <row r="30" ht="12.75">
      <c r="K30" s="130"/>
    </row>
    <row r="31" ht="12.75">
      <c r="K31" s="130"/>
    </row>
    <row r="32" spans="1:11" ht="38.25">
      <c r="A32" s="4" t="s">
        <v>53</v>
      </c>
      <c r="B32" s="4"/>
      <c r="C32" s="4"/>
      <c r="D32" s="4"/>
      <c r="E32" s="4"/>
      <c r="F32" s="4"/>
      <c r="G32" s="4"/>
      <c r="H32" s="4"/>
      <c r="I32" s="4"/>
      <c r="J32" s="4"/>
      <c r="K32" s="130"/>
    </row>
    <row r="33" ht="12.75">
      <c r="K33" s="130"/>
    </row>
    <row r="34" ht="12.75">
      <c r="K34" s="130"/>
    </row>
    <row r="35" spans="1:11" ht="51">
      <c r="A35" s="4" t="s">
        <v>54</v>
      </c>
      <c r="B35" s="4"/>
      <c r="C35" s="4"/>
      <c r="D35" s="4"/>
      <c r="E35" s="4"/>
      <c r="F35" s="4"/>
      <c r="G35" s="4"/>
      <c r="H35" s="4"/>
      <c r="I35" s="4"/>
      <c r="J35" s="4"/>
      <c r="K35" s="130"/>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2:M36"/>
  <sheetViews>
    <sheetView showGridLines="0" zoomScalePageLayoutView="0" workbookViewId="0" topLeftCell="A8">
      <selection activeCell="A8" sqref="A8"/>
    </sheetView>
  </sheetViews>
  <sheetFormatPr defaultColWidth="9.140625" defaultRowHeight="12.75"/>
  <sheetData>
    <row r="2" spans="1:13" ht="12.75" hidden="1">
      <c r="A2" s="29" t="s">
        <v>0</v>
      </c>
      <c r="B2" s="29" t="s">
        <v>55</v>
      </c>
      <c r="C2" s="29" t="s">
        <v>7</v>
      </c>
      <c r="D2" s="29" t="s">
        <v>8</v>
      </c>
      <c r="E2" s="29" t="s">
        <v>56</v>
      </c>
      <c r="F2" s="29" t="s">
        <v>57</v>
      </c>
      <c r="G2" s="29" t="s">
        <v>58</v>
      </c>
      <c r="H2" s="29" t="s">
        <v>59</v>
      </c>
      <c r="I2" s="29" t="s">
        <v>60</v>
      </c>
      <c r="J2" s="29" t="s">
        <v>61</v>
      </c>
      <c r="K2" s="29" t="s">
        <v>62</v>
      </c>
      <c r="L2" s="29" t="s">
        <v>9</v>
      </c>
      <c r="M2" s="29" t="s">
        <v>63</v>
      </c>
    </row>
    <row r="3" spans="1:13" ht="12.75" hidden="1">
      <c r="A3" s="30" t="s">
        <v>64</v>
      </c>
      <c r="B3" s="29" t="s">
        <v>65</v>
      </c>
      <c r="C3" s="29" t="s">
        <v>18</v>
      </c>
      <c r="D3" s="29" t="s">
        <v>19</v>
      </c>
      <c r="E3" s="29" t="s">
        <v>66</v>
      </c>
      <c r="F3" s="29" t="s">
        <v>67</v>
      </c>
      <c r="G3" s="29" t="s">
        <v>68</v>
      </c>
      <c r="H3" s="29" t="s">
        <v>69</v>
      </c>
      <c r="I3" s="29" t="s">
        <v>70</v>
      </c>
      <c r="J3" s="29" t="s">
        <v>71</v>
      </c>
      <c r="K3" s="29" t="s">
        <v>72</v>
      </c>
      <c r="L3" s="29" t="s">
        <v>20</v>
      </c>
      <c r="M3" s="29" t="s">
        <v>18</v>
      </c>
    </row>
    <row r="4" spans="1:13" ht="12.75">
      <c r="A4" s="29"/>
      <c r="B4" s="29"/>
      <c r="C4" s="29"/>
      <c r="D4" s="29"/>
      <c r="E4" s="29"/>
      <c r="F4" s="29"/>
      <c r="G4" s="29"/>
      <c r="H4" s="29"/>
      <c r="I4" s="29"/>
      <c r="J4" s="29"/>
      <c r="K4" s="29"/>
      <c r="L4" s="29"/>
      <c r="M4" s="29"/>
    </row>
    <row r="5" spans="1:10" ht="23.25">
      <c r="A5" s="3" t="s">
        <v>73</v>
      </c>
      <c r="B5" s="6"/>
      <c r="C5" s="6"/>
      <c r="D5" s="6"/>
      <c r="E5" s="6"/>
      <c r="F5" s="6"/>
      <c r="G5" s="6"/>
      <c r="H5" s="6"/>
      <c r="I5" s="6"/>
      <c r="J5" s="6"/>
    </row>
    <row r="6" spans="1:10" ht="15">
      <c r="A6" s="7" t="str">
        <f>CONCATENATE("Created On: ",K3,)</f>
        <v>Created On: 06/13/2018</v>
      </c>
      <c r="B6" s="7"/>
      <c r="C6" s="7"/>
      <c r="D6" s="7"/>
      <c r="E6" s="7"/>
      <c r="F6" s="7"/>
      <c r="G6" s="7"/>
      <c r="H6" s="7"/>
      <c r="I6" s="7"/>
      <c r="J6" s="7"/>
    </row>
    <row r="7" spans="1:10" ht="15">
      <c r="A7" s="7" t="str">
        <f>CONCATENATE(C3," ",D3," Reporting Period")</f>
        <v>January 2018 Reporting Period</v>
      </c>
      <c r="B7" s="7"/>
      <c r="C7" s="7"/>
      <c r="D7" s="7"/>
      <c r="E7" s="7"/>
      <c r="F7" s="7"/>
      <c r="G7" s="7"/>
      <c r="H7" s="7"/>
      <c r="I7" s="7"/>
      <c r="J7" s="7"/>
    </row>
    <row r="10" ht="15.75">
      <c r="A10" s="31" t="s">
        <v>74</v>
      </c>
    </row>
    <row r="12" spans="1:10" ht="25.5">
      <c r="A12" s="4" t="str">
        <f>CONCATENATE("Based on State-reported data (",B3," entries) and estimated data where States did not report, gasoline consumption for ",M3," ",D3," changed by ",E3," percent compared to the same period in ",L3,". (1)")</f>
        <v>Based on State-reported data (48 entries) and estimated data where States did not report, gasoline consumption for January 2018 changed by 2.2 percent compared to the same period in 2017. (1)</v>
      </c>
      <c r="B12" s="4"/>
      <c r="C12" s="4"/>
      <c r="D12" s="4"/>
      <c r="E12" s="4"/>
      <c r="F12" s="4"/>
      <c r="G12" s="4"/>
      <c r="H12" s="4"/>
      <c r="I12" s="4"/>
      <c r="J12" s="4"/>
    </row>
    <row r="14" spans="1:10" ht="102">
      <c r="A14" s="4" t="s">
        <v>75</v>
      </c>
      <c r="B14" s="4"/>
      <c r="C14" s="4"/>
      <c r="D14" s="4"/>
      <c r="E14" s="4"/>
      <c r="F14" s="4"/>
      <c r="G14" s="4"/>
      <c r="H14" s="4"/>
      <c r="I14" s="4"/>
      <c r="J14" s="4"/>
    </row>
    <row r="15" spans="1:10" ht="12.75">
      <c r="A15" s="4" t="s">
        <v>76</v>
      </c>
      <c r="B15" s="4"/>
      <c r="C15" s="4"/>
      <c r="D15" s="4"/>
      <c r="E15" s="4"/>
      <c r="F15" s="4"/>
      <c r="G15" s="4"/>
      <c r="H15" s="4"/>
      <c r="I15" s="4"/>
      <c r="J15" s="4"/>
    </row>
    <row r="18" ht="24.75" customHeight="1">
      <c r="A18" s="31" t="s">
        <v>77</v>
      </c>
    </row>
    <row r="19" s="22" customFormat="1" ht="12.75">
      <c r="A19" s="21"/>
    </row>
    <row r="20" spans="1:10" ht="51">
      <c r="A20" s="4"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2018 are shown in the table MF-121T. The gasoline rates vary from a low of  8.01 cents per gallon to 57.6 cents with an average of 26.5 cents.Five States provide for full or partial exemptions for gasohol, a blend of 90 percent gasoline and 10 percent fuel alcohol. Diesel rates vary from 8 cents to 74.1 cents per gallon.</v>
      </c>
      <c r="B20" s="4"/>
      <c r="C20" s="4"/>
      <c r="D20" s="4"/>
      <c r="E20" s="4"/>
      <c r="F20" s="4"/>
      <c r="G20" s="4"/>
      <c r="H20" s="4"/>
      <c r="I20" s="4"/>
      <c r="J20" s="4"/>
    </row>
    <row r="22" spans="1:10" ht="51">
      <c r="A22" s="4" t="s">
        <v>78</v>
      </c>
      <c r="B22" s="4"/>
      <c r="C22" s="4"/>
      <c r="D22" s="4"/>
      <c r="E22" s="4"/>
      <c r="F22" s="4"/>
      <c r="G22" s="4"/>
      <c r="H22" s="4"/>
      <c r="I22" s="4"/>
      <c r="J22" s="4"/>
    </row>
    <row r="35" spans="1:10" ht="33.75">
      <c r="A35" s="8"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2017 and 2018 data are available.</v>
      </c>
      <c r="B35" s="4"/>
      <c r="C35" s="4"/>
      <c r="D35" s="4"/>
      <c r="E35" s="4"/>
      <c r="F35" s="4"/>
      <c r="G35" s="4"/>
      <c r="H35" s="4"/>
      <c r="I35" s="4"/>
      <c r="J35" s="4"/>
    </row>
    <row r="36" spans="2:10" ht="12.75">
      <c r="B36" s="8"/>
      <c r="C36" s="8"/>
      <c r="D36" s="8"/>
      <c r="E36" s="8"/>
      <c r="F36" s="8"/>
      <c r="G36" s="8"/>
      <c r="H36" s="8"/>
      <c r="I36" s="8"/>
      <c r="J36" s="8"/>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B2:K71"/>
  <sheetViews>
    <sheetView showGridLines="0" zoomScale="130" zoomScaleNormal="130" zoomScalePageLayoutView="0" workbookViewId="0" topLeftCell="A33">
      <selection activeCell="F15" sqref="F15:H68"/>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7.5" customHeight="1">
      <c r="B2" s="29" t="s">
        <v>0</v>
      </c>
      <c r="C2" s="29" t="s">
        <v>79</v>
      </c>
      <c r="D2" s="29" t="s">
        <v>80</v>
      </c>
      <c r="E2" s="29" t="s">
        <v>81</v>
      </c>
      <c r="F2" s="29" t="s">
        <v>82</v>
      </c>
      <c r="G2" s="29" t="s">
        <v>7</v>
      </c>
      <c r="H2" s="29" t="s">
        <v>8</v>
      </c>
      <c r="I2" s="29"/>
      <c r="J2" s="29"/>
      <c r="K2" s="29"/>
    </row>
    <row r="3" spans="2:11" ht="7.5" customHeight="1">
      <c r="B3" s="30" t="s">
        <v>83</v>
      </c>
      <c r="C3" s="29" t="s">
        <v>65</v>
      </c>
      <c r="D3" s="29" t="s">
        <v>12</v>
      </c>
      <c r="E3" s="29" t="s">
        <v>12</v>
      </c>
      <c r="F3" s="29" t="s">
        <v>72</v>
      </c>
      <c r="G3" s="29" t="s">
        <v>18</v>
      </c>
      <c r="H3" s="29" t="s">
        <v>19</v>
      </c>
      <c r="I3" s="29"/>
      <c r="J3" s="29"/>
      <c r="K3" s="29"/>
    </row>
    <row r="4" spans="2:11" ht="7.5" customHeight="1">
      <c r="B4" s="29"/>
      <c r="C4" s="29"/>
      <c r="D4" s="29"/>
      <c r="E4" s="29"/>
      <c r="F4" s="29"/>
      <c r="G4" s="29"/>
      <c r="H4" s="29"/>
      <c r="I4" s="29"/>
      <c r="J4" s="29"/>
      <c r="K4" s="29"/>
    </row>
    <row r="5" spans="2:11" ht="22.5" customHeight="1">
      <c r="B5" s="3" t="s">
        <v>84</v>
      </c>
      <c r="C5" s="6"/>
      <c r="D5" s="6"/>
      <c r="E5" s="6"/>
      <c r="F5" s="6"/>
      <c r="G5" s="6"/>
      <c r="H5" s="6"/>
      <c r="I5" s="6"/>
      <c r="J5" s="6"/>
      <c r="K5" s="6"/>
    </row>
    <row r="6" spans="2:11" ht="15" customHeight="1">
      <c r="B6" s="7" t="s">
        <v>85</v>
      </c>
      <c r="C6" s="7"/>
      <c r="D6" s="7"/>
      <c r="E6" s="7"/>
      <c r="F6" s="7"/>
      <c r="G6" s="7"/>
      <c r="H6" s="7"/>
      <c r="I6" s="7"/>
      <c r="J6" s="7"/>
      <c r="K6" s="7"/>
    </row>
    <row r="7" spans="2:11" ht="9" customHeight="1">
      <c r="B7" s="7"/>
      <c r="C7" s="7"/>
      <c r="D7" s="7"/>
      <c r="E7" s="7"/>
      <c r="F7" s="7"/>
      <c r="G7" s="7"/>
      <c r="H7" s="7"/>
      <c r="I7" s="7"/>
      <c r="J7" s="58"/>
      <c r="K7" s="58" t="s">
        <v>86</v>
      </c>
    </row>
    <row r="8" spans="2:11" ht="12" customHeight="1">
      <c r="B8" s="37" t="str">
        <f>CONCATENATE("Created On: ",F3)</f>
        <v>Created On: 06/13/2018</v>
      </c>
      <c r="F8" s="37" t="s">
        <v>87</v>
      </c>
      <c r="K8" s="58" t="str">
        <f>CONCATENATE(G3," ",H3," Reporting Period")</f>
        <v>January 2018 Reporting Period</v>
      </c>
    </row>
    <row r="9" spans="2:11" ht="12" customHeight="1">
      <c r="B9" s="141"/>
      <c r="C9" s="141" t="s">
        <v>18</v>
      </c>
      <c r="D9" s="142" t="s">
        <v>88</v>
      </c>
      <c r="E9" s="142"/>
      <c r="F9" s="141" t="s">
        <v>89</v>
      </c>
      <c r="G9" s="142" t="s">
        <v>88</v>
      </c>
      <c r="H9" s="142"/>
      <c r="I9" s="141" t="s">
        <v>90</v>
      </c>
      <c r="J9" s="142" t="s">
        <v>88</v>
      </c>
      <c r="K9" s="142"/>
    </row>
    <row r="10" spans="2:11" ht="12" customHeight="1">
      <c r="B10" s="143" t="s">
        <v>91</v>
      </c>
      <c r="C10" s="144" t="str">
        <f>C3</f>
        <v>48</v>
      </c>
      <c r="D10" s="145" t="s">
        <v>92</v>
      </c>
      <c r="E10" s="145"/>
      <c r="F10" s="144" t="str">
        <f>D3</f>
        <v>0</v>
      </c>
      <c r="G10" s="145" t="s">
        <v>92</v>
      </c>
      <c r="H10" s="145"/>
      <c r="I10" s="144" t="str">
        <f>E3</f>
        <v>0</v>
      </c>
      <c r="J10" s="145" t="s">
        <v>92</v>
      </c>
      <c r="K10" s="145"/>
    </row>
    <row r="11" spans="2:11" ht="12" customHeight="1">
      <c r="B11" s="143"/>
      <c r="C11" s="143" t="str">
        <f>CONCATENATE("(",C3," Entities)")</f>
        <v>(48 Entities)</v>
      </c>
      <c r="D11" s="145" t="s">
        <v>93</v>
      </c>
      <c r="E11" s="145"/>
      <c r="F11" s="143" t="str">
        <f>CONCATENATE("(",D3," Entities)")</f>
        <v>(0 Entities)</v>
      </c>
      <c r="G11" s="145" t="s">
        <v>93</v>
      </c>
      <c r="H11" s="145"/>
      <c r="I11" s="143" t="str">
        <f>CONCATENATE("(",E3," Entities)")</f>
        <v>(0 Entities)</v>
      </c>
      <c r="J11" s="145" t="s">
        <v>93</v>
      </c>
      <c r="K11" s="145"/>
    </row>
    <row r="12" spans="2:11" ht="16.5" customHeight="1">
      <c r="B12" s="146"/>
      <c r="C12" s="146" t="s">
        <v>94</v>
      </c>
      <c r="D12" s="147" t="s">
        <v>95</v>
      </c>
      <c r="E12" s="147" t="s">
        <v>96</v>
      </c>
      <c r="F12" s="146" t="s">
        <v>94</v>
      </c>
      <c r="G12" s="147" t="s">
        <v>95</v>
      </c>
      <c r="H12" s="147" t="s">
        <v>96</v>
      </c>
      <c r="I12" s="146" t="s">
        <v>94</v>
      </c>
      <c r="J12" s="147" t="s">
        <v>95</v>
      </c>
      <c r="K12" s="147" t="s">
        <v>96</v>
      </c>
    </row>
    <row r="13" spans="2:11" ht="7.5" customHeight="1" hidden="1">
      <c r="B13" s="37" t="s">
        <v>97</v>
      </c>
      <c r="C13" s="37" t="s">
        <v>98</v>
      </c>
      <c r="D13" s="37" t="s">
        <v>99</v>
      </c>
      <c r="E13" s="37" t="s">
        <v>100</v>
      </c>
      <c r="F13" s="37" t="s">
        <v>101</v>
      </c>
      <c r="G13" s="37" t="s">
        <v>102</v>
      </c>
      <c r="H13" s="37" t="s">
        <v>103</v>
      </c>
      <c r="I13" s="37" t="s">
        <v>104</v>
      </c>
      <c r="J13" s="37" t="s">
        <v>105</v>
      </c>
      <c r="K13" s="37" t="s">
        <v>106</v>
      </c>
    </row>
    <row r="14" spans="2:11" ht="7.5" customHeight="1" hidden="1">
      <c r="B14" s="38"/>
      <c r="C14" s="38">
        <v>0</v>
      </c>
      <c r="D14" s="39">
        <v>0</v>
      </c>
      <c r="E14" s="39">
        <v>0</v>
      </c>
      <c r="F14" s="38">
        <v>0</v>
      </c>
      <c r="G14" s="39">
        <v>0</v>
      </c>
      <c r="H14" s="39">
        <v>0</v>
      </c>
      <c r="I14" s="38">
        <v>0</v>
      </c>
      <c r="J14" s="39">
        <v>0</v>
      </c>
      <c r="K14" s="39">
        <v>0</v>
      </c>
    </row>
    <row r="15" spans="2:11" ht="9" customHeight="1">
      <c r="B15" s="48" t="s">
        <v>107</v>
      </c>
      <c r="C15" s="41">
        <v>223667755</v>
      </c>
      <c r="D15" s="41">
        <v>223667755</v>
      </c>
      <c r="E15" s="52">
        <v>-0.9</v>
      </c>
      <c r="F15" s="41">
        <v>0</v>
      </c>
      <c r="G15" s="41">
        <v>0</v>
      </c>
      <c r="H15" s="52">
        <v>0</v>
      </c>
      <c r="I15" s="41">
        <v>0</v>
      </c>
      <c r="J15" s="41">
        <v>0</v>
      </c>
      <c r="K15" s="52">
        <v>0</v>
      </c>
    </row>
    <row r="16" spans="2:11" ht="9" customHeight="1">
      <c r="B16" s="44" t="s">
        <v>108</v>
      </c>
      <c r="C16" s="42">
        <v>21075493</v>
      </c>
      <c r="D16" s="42">
        <v>21075493</v>
      </c>
      <c r="E16" s="53">
        <v>-2.9</v>
      </c>
      <c r="F16" s="42">
        <v>0</v>
      </c>
      <c r="G16" s="42">
        <v>0</v>
      </c>
      <c r="H16" s="53">
        <v>0</v>
      </c>
      <c r="I16" s="42">
        <v>0</v>
      </c>
      <c r="J16" s="42">
        <v>0</v>
      </c>
      <c r="K16" s="53">
        <v>0</v>
      </c>
    </row>
    <row r="17" spans="2:11" ht="9" customHeight="1">
      <c r="B17" s="44" t="s">
        <v>109</v>
      </c>
      <c r="C17" s="43">
        <v>243314716</v>
      </c>
      <c r="D17" s="43">
        <v>243314716</v>
      </c>
      <c r="E17" s="54">
        <v>4.1</v>
      </c>
      <c r="F17" s="43">
        <v>0</v>
      </c>
      <c r="G17" s="43">
        <v>0</v>
      </c>
      <c r="H17" s="54">
        <v>0</v>
      </c>
      <c r="I17" s="43">
        <v>0</v>
      </c>
      <c r="J17" s="43">
        <v>0</v>
      </c>
      <c r="K17" s="54">
        <v>0</v>
      </c>
    </row>
    <row r="18" spans="2:11" ht="9" customHeight="1">
      <c r="B18" s="44" t="s">
        <v>110</v>
      </c>
      <c r="C18" s="43">
        <v>118430664</v>
      </c>
      <c r="D18" s="43">
        <v>118430664</v>
      </c>
      <c r="E18" s="54">
        <v>1.4</v>
      </c>
      <c r="F18" s="43">
        <v>0</v>
      </c>
      <c r="G18" s="43">
        <v>0</v>
      </c>
      <c r="H18" s="54">
        <v>0</v>
      </c>
      <c r="I18" s="43">
        <v>0</v>
      </c>
      <c r="J18" s="43">
        <v>0</v>
      </c>
      <c r="K18" s="54">
        <v>0</v>
      </c>
    </row>
    <row r="19" spans="2:11" ht="9" customHeight="1">
      <c r="B19" s="44" t="s">
        <v>111</v>
      </c>
      <c r="C19" s="43">
        <v>1236964906</v>
      </c>
      <c r="D19" s="43">
        <v>1236964906</v>
      </c>
      <c r="E19" s="54">
        <v>0.6</v>
      </c>
      <c r="F19" s="43">
        <v>0</v>
      </c>
      <c r="G19" s="43">
        <v>0</v>
      </c>
      <c r="H19" s="54">
        <v>0</v>
      </c>
      <c r="I19" s="43">
        <v>0</v>
      </c>
      <c r="J19" s="43">
        <v>0</v>
      </c>
      <c r="K19" s="54">
        <v>0</v>
      </c>
    </row>
    <row r="20" spans="2:11" ht="9" customHeight="1">
      <c r="B20" s="44" t="s">
        <v>112</v>
      </c>
      <c r="C20" s="43">
        <v>192066426</v>
      </c>
      <c r="D20" s="43">
        <v>192066426</v>
      </c>
      <c r="E20" s="54">
        <v>2.6</v>
      </c>
      <c r="F20" s="43">
        <v>0</v>
      </c>
      <c r="G20" s="43">
        <v>0</v>
      </c>
      <c r="H20" s="54">
        <v>0</v>
      </c>
      <c r="I20" s="43">
        <v>0</v>
      </c>
      <c r="J20" s="43">
        <v>0</v>
      </c>
      <c r="K20" s="54">
        <v>0</v>
      </c>
    </row>
    <row r="21" spans="2:11" ht="9" customHeight="1">
      <c r="B21" s="44" t="s">
        <v>113</v>
      </c>
      <c r="C21" s="42">
        <v>116377881</v>
      </c>
      <c r="D21" s="42">
        <v>116377881.464</v>
      </c>
      <c r="E21" s="53">
        <v>-1.2</v>
      </c>
      <c r="F21" s="42">
        <v>0</v>
      </c>
      <c r="G21" s="42">
        <v>0</v>
      </c>
      <c r="H21" s="53">
        <v>0</v>
      </c>
      <c r="I21" s="42">
        <v>0</v>
      </c>
      <c r="J21" s="42">
        <v>0</v>
      </c>
      <c r="K21" s="53">
        <v>0</v>
      </c>
    </row>
    <row r="22" spans="2:11" ht="9" customHeight="1">
      <c r="B22" s="44" t="s">
        <v>114</v>
      </c>
      <c r="C22" s="43">
        <v>38366249</v>
      </c>
      <c r="D22" s="43">
        <v>38366249</v>
      </c>
      <c r="E22" s="54">
        <v>-6.8</v>
      </c>
      <c r="F22" s="43">
        <v>0</v>
      </c>
      <c r="G22" s="43">
        <v>0</v>
      </c>
      <c r="H22" s="54">
        <v>0</v>
      </c>
      <c r="I22" s="43">
        <v>0</v>
      </c>
      <c r="J22" s="43">
        <v>0</v>
      </c>
      <c r="K22" s="54">
        <v>0</v>
      </c>
    </row>
    <row r="23" spans="2:11" ht="9" customHeight="1">
      <c r="B23" s="44" t="s">
        <v>115</v>
      </c>
      <c r="C23" s="42">
        <v>10733291</v>
      </c>
      <c r="D23" s="42">
        <v>10733291.059</v>
      </c>
      <c r="E23" s="53">
        <v>1.9</v>
      </c>
      <c r="F23" s="42">
        <v>0</v>
      </c>
      <c r="G23" s="42">
        <v>0</v>
      </c>
      <c r="H23" s="53">
        <v>0</v>
      </c>
      <c r="I23" s="42">
        <v>0</v>
      </c>
      <c r="J23" s="42">
        <v>0</v>
      </c>
      <c r="K23" s="53">
        <v>0</v>
      </c>
    </row>
    <row r="24" spans="2:11" ht="9" customHeight="1">
      <c r="B24" s="44" t="s">
        <v>116</v>
      </c>
      <c r="C24" s="43">
        <v>783317196</v>
      </c>
      <c r="D24" s="43">
        <v>783317196</v>
      </c>
      <c r="E24" s="54">
        <v>0.9</v>
      </c>
      <c r="F24" s="43">
        <v>0</v>
      </c>
      <c r="G24" s="43">
        <v>0</v>
      </c>
      <c r="H24" s="54">
        <v>0</v>
      </c>
      <c r="I24" s="43">
        <v>0</v>
      </c>
      <c r="J24" s="43">
        <v>0</v>
      </c>
      <c r="K24" s="54">
        <v>0</v>
      </c>
    </row>
    <row r="25" spans="2:11" ht="9" customHeight="1">
      <c r="B25" s="44" t="s">
        <v>117</v>
      </c>
      <c r="C25" s="43">
        <v>394834919</v>
      </c>
      <c r="D25" s="43">
        <v>394834919</v>
      </c>
      <c r="E25" s="54">
        <v>1.3</v>
      </c>
      <c r="F25" s="43">
        <v>0</v>
      </c>
      <c r="G25" s="43">
        <v>0</v>
      </c>
      <c r="H25" s="54">
        <v>0</v>
      </c>
      <c r="I25" s="43">
        <v>0</v>
      </c>
      <c r="J25" s="43">
        <v>0</v>
      </c>
      <c r="K25" s="54">
        <v>0</v>
      </c>
    </row>
    <row r="26" spans="2:11" ht="9" customHeight="1">
      <c r="B26" s="44" t="s">
        <v>118</v>
      </c>
      <c r="C26" s="43">
        <v>38971147</v>
      </c>
      <c r="D26" s="43">
        <v>38971147</v>
      </c>
      <c r="E26" s="54">
        <v>-1.1</v>
      </c>
      <c r="F26" s="43">
        <v>0</v>
      </c>
      <c r="G26" s="43">
        <v>0</v>
      </c>
      <c r="H26" s="54">
        <v>0</v>
      </c>
      <c r="I26" s="43">
        <v>0</v>
      </c>
      <c r="J26" s="43">
        <v>0</v>
      </c>
      <c r="K26" s="54">
        <v>0</v>
      </c>
    </row>
    <row r="27" spans="2:11" ht="9" customHeight="1">
      <c r="B27" s="44" t="s">
        <v>119</v>
      </c>
      <c r="C27" s="43">
        <v>62086025</v>
      </c>
      <c r="D27" s="43">
        <v>62086025</v>
      </c>
      <c r="E27" s="54">
        <v>-2.9</v>
      </c>
      <c r="F27" s="43">
        <v>0</v>
      </c>
      <c r="G27" s="43">
        <v>0</v>
      </c>
      <c r="H27" s="54">
        <v>0</v>
      </c>
      <c r="I27" s="43">
        <v>0</v>
      </c>
      <c r="J27" s="43">
        <v>0</v>
      </c>
      <c r="K27" s="54">
        <v>0</v>
      </c>
    </row>
    <row r="28" spans="2:11" ht="9" customHeight="1">
      <c r="B28" s="44" t="s">
        <v>120</v>
      </c>
      <c r="C28" s="43">
        <v>399997968</v>
      </c>
      <c r="D28" s="43">
        <v>399997968</v>
      </c>
      <c r="E28" s="54">
        <v>3.7</v>
      </c>
      <c r="F28" s="43">
        <v>0</v>
      </c>
      <c r="G28" s="43">
        <v>0</v>
      </c>
      <c r="H28" s="54">
        <v>0</v>
      </c>
      <c r="I28" s="43">
        <v>0</v>
      </c>
      <c r="J28" s="43">
        <v>0</v>
      </c>
      <c r="K28" s="54">
        <v>0</v>
      </c>
    </row>
    <row r="29" spans="2:11" ht="9" customHeight="1">
      <c r="B29" s="44" t="s">
        <v>121</v>
      </c>
      <c r="C29" s="43">
        <v>248588731</v>
      </c>
      <c r="D29" s="43">
        <v>248588731</v>
      </c>
      <c r="E29" s="54">
        <v>-1.1</v>
      </c>
      <c r="F29" s="43">
        <v>0</v>
      </c>
      <c r="G29" s="43">
        <v>0</v>
      </c>
      <c r="H29" s="54">
        <v>0</v>
      </c>
      <c r="I29" s="43">
        <v>0</v>
      </c>
      <c r="J29" s="43">
        <v>0</v>
      </c>
      <c r="K29" s="54">
        <v>0</v>
      </c>
    </row>
    <row r="30" spans="2:11" ht="9" customHeight="1">
      <c r="B30" s="44" t="s">
        <v>122</v>
      </c>
      <c r="C30" s="43">
        <v>133344190</v>
      </c>
      <c r="D30" s="43">
        <v>133344190</v>
      </c>
      <c r="E30" s="54">
        <v>14.3</v>
      </c>
      <c r="F30" s="43">
        <v>0</v>
      </c>
      <c r="G30" s="43">
        <v>0</v>
      </c>
      <c r="H30" s="54">
        <v>0</v>
      </c>
      <c r="I30" s="43">
        <v>0</v>
      </c>
      <c r="J30" s="43">
        <v>0</v>
      </c>
      <c r="K30" s="54">
        <v>0</v>
      </c>
    </row>
    <row r="31" spans="2:11" ht="9" customHeight="1">
      <c r="B31" s="44" t="s">
        <v>123</v>
      </c>
      <c r="C31" s="43">
        <v>103975519</v>
      </c>
      <c r="D31" s="43">
        <v>103975519</v>
      </c>
      <c r="E31" s="54">
        <v>0.7</v>
      </c>
      <c r="F31" s="43">
        <v>0</v>
      </c>
      <c r="G31" s="43">
        <v>0</v>
      </c>
      <c r="H31" s="54">
        <v>0</v>
      </c>
      <c r="I31" s="43">
        <v>0</v>
      </c>
      <c r="J31" s="43">
        <v>0</v>
      </c>
      <c r="K31" s="54">
        <v>0</v>
      </c>
    </row>
    <row r="32" spans="2:11" ht="9" customHeight="1">
      <c r="B32" s="44" t="s">
        <v>124</v>
      </c>
      <c r="C32" s="43">
        <v>169004772</v>
      </c>
      <c r="D32" s="43">
        <v>169004772</v>
      </c>
      <c r="E32" s="54">
        <v>-1.9</v>
      </c>
      <c r="F32" s="43">
        <v>0</v>
      </c>
      <c r="G32" s="43">
        <v>0</v>
      </c>
      <c r="H32" s="54">
        <v>0</v>
      </c>
      <c r="I32" s="43">
        <v>0</v>
      </c>
      <c r="J32" s="43">
        <v>0</v>
      </c>
      <c r="K32" s="54">
        <v>0</v>
      </c>
    </row>
    <row r="33" spans="2:11" ht="9" customHeight="1">
      <c r="B33" s="44" t="s">
        <v>125</v>
      </c>
      <c r="C33" s="43">
        <v>180653596</v>
      </c>
      <c r="D33" s="43">
        <v>180653596</v>
      </c>
      <c r="E33" s="54">
        <v>-3.7</v>
      </c>
      <c r="F33" s="43">
        <v>0</v>
      </c>
      <c r="G33" s="43">
        <v>0</v>
      </c>
      <c r="H33" s="54">
        <v>0</v>
      </c>
      <c r="I33" s="43">
        <v>0</v>
      </c>
      <c r="J33" s="43">
        <v>0</v>
      </c>
      <c r="K33" s="54">
        <v>0</v>
      </c>
    </row>
    <row r="34" spans="2:11" ht="9" customHeight="1">
      <c r="B34" s="44" t="s">
        <v>126</v>
      </c>
      <c r="C34" s="43">
        <v>52717250</v>
      </c>
      <c r="D34" s="43">
        <v>52717250</v>
      </c>
      <c r="E34" s="54">
        <v>-5.4</v>
      </c>
      <c r="F34" s="43">
        <v>0</v>
      </c>
      <c r="G34" s="43">
        <v>0</v>
      </c>
      <c r="H34" s="54">
        <v>0</v>
      </c>
      <c r="I34" s="43">
        <v>0</v>
      </c>
      <c r="J34" s="43">
        <v>0</v>
      </c>
      <c r="K34" s="54">
        <v>0</v>
      </c>
    </row>
    <row r="35" spans="2:11" ht="9" customHeight="1">
      <c r="B35" s="44" t="s">
        <v>127</v>
      </c>
      <c r="C35" s="43">
        <v>211252949</v>
      </c>
      <c r="D35" s="43">
        <v>211252949</v>
      </c>
      <c r="E35" s="54">
        <v>0.3</v>
      </c>
      <c r="F35" s="43">
        <v>0</v>
      </c>
      <c r="G35" s="43">
        <v>0</v>
      </c>
      <c r="H35" s="54">
        <v>0</v>
      </c>
      <c r="I35" s="43">
        <v>0</v>
      </c>
      <c r="J35" s="43">
        <v>0</v>
      </c>
      <c r="K35" s="54">
        <v>0</v>
      </c>
    </row>
    <row r="36" spans="2:11" ht="9" customHeight="1">
      <c r="B36" s="44" t="s">
        <v>128</v>
      </c>
      <c r="C36" s="43">
        <v>215211511</v>
      </c>
      <c r="D36" s="43">
        <v>215211511</v>
      </c>
      <c r="E36" s="54">
        <v>-1.3</v>
      </c>
      <c r="F36" s="43">
        <v>0</v>
      </c>
      <c r="G36" s="43">
        <v>0</v>
      </c>
      <c r="H36" s="54">
        <v>0</v>
      </c>
      <c r="I36" s="43">
        <v>0</v>
      </c>
      <c r="J36" s="43">
        <v>0</v>
      </c>
      <c r="K36" s="54">
        <v>0</v>
      </c>
    </row>
    <row r="37" spans="2:11" ht="9" customHeight="1">
      <c r="B37" s="44" t="s">
        <v>129</v>
      </c>
      <c r="C37" s="43">
        <v>389472889</v>
      </c>
      <c r="D37" s="43">
        <v>389472889</v>
      </c>
      <c r="E37" s="54">
        <v>3.2</v>
      </c>
      <c r="F37" s="43">
        <v>0</v>
      </c>
      <c r="G37" s="43">
        <v>0</v>
      </c>
      <c r="H37" s="54">
        <v>0</v>
      </c>
      <c r="I37" s="43">
        <v>0</v>
      </c>
      <c r="J37" s="43">
        <v>0</v>
      </c>
      <c r="K37" s="54">
        <v>0</v>
      </c>
    </row>
    <row r="38" spans="2:11" ht="9" customHeight="1">
      <c r="B38" s="44" t="s">
        <v>130</v>
      </c>
      <c r="C38" s="43">
        <v>233453956</v>
      </c>
      <c r="D38" s="43">
        <v>233453956.032</v>
      </c>
      <c r="E38" s="54">
        <v>5.6</v>
      </c>
      <c r="F38" s="43">
        <v>0</v>
      </c>
      <c r="G38" s="43">
        <v>0</v>
      </c>
      <c r="H38" s="54">
        <v>0</v>
      </c>
      <c r="I38" s="43">
        <v>0</v>
      </c>
      <c r="J38" s="43">
        <v>0</v>
      </c>
      <c r="K38" s="54">
        <v>0</v>
      </c>
    </row>
    <row r="39" spans="2:11" ht="9" customHeight="1">
      <c r="B39" s="44" t="s">
        <v>131</v>
      </c>
      <c r="C39" s="43">
        <v>143909676</v>
      </c>
      <c r="D39" s="43">
        <v>143909676</v>
      </c>
      <c r="E39" s="54">
        <v>14.4</v>
      </c>
      <c r="F39" s="43">
        <v>0</v>
      </c>
      <c r="G39" s="43">
        <v>0</v>
      </c>
      <c r="H39" s="54">
        <v>0</v>
      </c>
      <c r="I39" s="43">
        <v>0</v>
      </c>
      <c r="J39" s="43">
        <v>0</v>
      </c>
      <c r="K39" s="54">
        <v>0</v>
      </c>
    </row>
    <row r="40" spans="2:11" ht="9" customHeight="1">
      <c r="B40" s="44" t="s">
        <v>132</v>
      </c>
      <c r="C40" s="43">
        <v>249377706</v>
      </c>
      <c r="D40" s="43">
        <v>249377706</v>
      </c>
      <c r="E40" s="54">
        <v>1.4</v>
      </c>
      <c r="F40" s="43">
        <v>0</v>
      </c>
      <c r="G40" s="43">
        <v>0</v>
      </c>
      <c r="H40" s="54">
        <v>0</v>
      </c>
      <c r="I40" s="43">
        <v>0</v>
      </c>
      <c r="J40" s="43">
        <v>0</v>
      </c>
      <c r="K40" s="54">
        <v>0</v>
      </c>
    </row>
    <row r="41" spans="2:11" ht="9" customHeight="1">
      <c r="B41" s="44" t="s">
        <v>133</v>
      </c>
      <c r="C41" s="43">
        <v>38781779</v>
      </c>
      <c r="D41" s="43">
        <v>38781779</v>
      </c>
      <c r="E41" s="54">
        <v>0</v>
      </c>
      <c r="F41" s="43">
        <v>0</v>
      </c>
      <c r="G41" s="43">
        <v>0</v>
      </c>
      <c r="H41" s="54">
        <v>0</v>
      </c>
      <c r="I41" s="43">
        <v>0</v>
      </c>
      <c r="J41" s="43">
        <v>0</v>
      </c>
      <c r="K41" s="54">
        <v>0</v>
      </c>
    </row>
    <row r="42" spans="2:11" ht="9" customHeight="1">
      <c r="B42" s="44" t="s">
        <v>134</v>
      </c>
      <c r="C42" s="43">
        <v>69212707</v>
      </c>
      <c r="D42" s="43">
        <v>69212707</v>
      </c>
      <c r="E42" s="54">
        <v>3.7</v>
      </c>
      <c r="F42" s="43">
        <v>0</v>
      </c>
      <c r="G42" s="43">
        <v>0</v>
      </c>
      <c r="H42" s="54">
        <v>0</v>
      </c>
      <c r="I42" s="43">
        <v>0</v>
      </c>
      <c r="J42" s="43">
        <v>0</v>
      </c>
      <c r="K42" s="54">
        <v>0</v>
      </c>
    </row>
    <row r="43" spans="2:11" ht="9" customHeight="1">
      <c r="B43" s="44" t="s">
        <v>135</v>
      </c>
      <c r="C43" s="43">
        <v>96294594</v>
      </c>
      <c r="D43" s="43">
        <v>96294594</v>
      </c>
      <c r="E43" s="54">
        <v>2.8</v>
      </c>
      <c r="F43" s="43">
        <v>0</v>
      </c>
      <c r="G43" s="43">
        <v>0</v>
      </c>
      <c r="H43" s="54">
        <v>0</v>
      </c>
      <c r="I43" s="43">
        <v>0</v>
      </c>
      <c r="J43" s="43">
        <v>0</v>
      </c>
      <c r="K43" s="54">
        <v>0</v>
      </c>
    </row>
    <row r="44" spans="2:11" ht="9" customHeight="1">
      <c r="B44" s="44" t="s">
        <v>136</v>
      </c>
      <c r="C44" s="43">
        <v>58971332</v>
      </c>
      <c r="D44" s="43">
        <v>58971332</v>
      </c>
      <c r="E44" s="54">
        <v>3</v>
      </c>
      <c r="F44" s="43">
        <v>0</v>
      </c>
      <c r="G44" s="43">
        <v>0</v>
      </c>
      <c r="H44" s="54">
        <v>0</v>
      </c>
      <c r="I44" s="43">
        <v>0</v>
      </c>
      <c r="J44" s="43">
        <v>0</v>
      </c>
      <c r="K44" s="54">
        <v>0</v>
      </c>
    </row>
    <row r="45" spans="2:11" ht="9" customHeight="1">
      <c r="B45" s="44" t="s">
        <v>137</v>
      </c>
      <c r="C45" s="43">
        <v>310847496</v>
      </c>
      <c r="D45" s="43">
        <v>310847496</v>
      </c>
      <c r="E45" s="54">
        <v>-3.1</v>
      </c>
      <c r="F45" s="43">
        <v>0</v>
      </c>
      <c r="G45" s="43">
        <v>0</v>
      </c>
      <c r="H45" s="54">
        <v>0</v>
      </c>
      <c r="I45" s="43">
        <v>0</v>
      </c>
      <c r="J45" s="43">
        <v>0</v>
      </c>
      <c r="K45" s="54">
        <v>0</v>
      </c>
    </row>
    <row r="46" spans="2:11" ht="9" customHeight="1">
      <c r="B46" s="44" t="s">
        <v>138</v>
      </c>
      <c r="C46" s="43">
        <v>81167760</v>
      </c>
      <c r="D46" s="43">
        <v>81167760</v>
      </c>
      <c r="E46" s="54">
        <v>-1.7</v>
      </c>
      <c r="F46" s="43">
        <v>0</v>
      </c>
      <c r="G46" s="43">
        <v>0</v>
      </c>
      <c r="H46" s="54">
        <v>0</v>
      </c>
      <c r="I46" s="43">
        <v>0</v>
      </c>
      <c r="J46" s="43">
        <v>0</v>
      </c>
      <c r="K46" s="54">
        <v>0</v>
      </c>
    </row>
    <row r="47" spans="2:11" ht="9" customHeight="1">
      <c r="B47" s="44" t="s">
        <v>139</v>
      </c>
      <c r="C47" s="43">
        <v>502986949</v>
      </c>
      <c r="D47" s="43">
        <v>502986949</v>
      </c>
      <c r="E47" s="54">
        <v>-2</v>
      </c>
      <c r="F47" s="43">
        <v>0</v>
      </c>
      <c r="G47" s="43">
        <v>0</v>
      </c>
      <c r="H47" s="54">
        <v>0</v>
      </c>
      <c r="I47" s="43">
        <v>0</v>
      </c>
      <c r="J47" s="43">
        <v>0</v>
      </c>
      <c r="K47" s="54">
        <v>0</v>
      </c>
    </row>
    <row r="48" spans="2:11" ht="9" customHeight="1">
      <c r="B48" s="44" t="s">
        <v>140</v>
      </c>
      <c r="C48" s="43">
        <v>364343725</v>
      </c>
      <c r="D48" s="43">
        <v>364343725</v>
      </c>
      <c r="E48" s="54">
        <v>-0.8</v>
      </c>
      <c r="F48" s="43">
        <v>0</v>
      </c>
      <c r="G48" s="43">
        <v>0</v>
      </c>
      <c r="H48" s="54">
        <v>0</v>
      </c>
      <c r="I48" s="43">
        <v>0</v>
      </c>
      <c r="J48" s="43">
        <v>0</v>
      </c>
      <c r="K48" s="54">
        <v>0</v>
      </c>
    </row>
    <row r="49" spans="2:11" ht="9" customHeight="1">
      <c r="B49" s="44" t="s">
        <v>141</v>
      </c>
      <c r="C49" s="43">
        <v>34740266</v>
      </c>
      <c r="D49" s="43">
        <v>34740266</v>
      </c>
      <c r="E49" s="54">
        <v>4.3</v>
      </c>
      <c r="F49" s="43">
        <v>0</v>
      </c>
      <c r="G49" s="43">
        <v>0</v>
      </c>
      <c r="H49" s="54">
        <v>0</v>
      </c>
      <c r="I49" s="43">
        <v>0</v>
      </c>
      <c r="J49" s="43">
        <v>0</v>
      </c>
      <c r="K49" s="54">
        <v>0</v>
      </c>
    </row>
    <row r="50" spans="2:11" ht="9" customHeight="1">
      <c r="B50" s="44" t="s">
        <v>142</v>
      </c>
      <c r="C50" s="43">
        <v>402597767</v>
      </c>
      <c r="D50" s="43">
        <v>402597767</v>
      </c>
      <c r="E50" s="54">
        <v>-0.7</v>
      </c>
      <c r="F50" s="43">
        <v>0</v>
      </c>
      <c r="G50" s="43">
        <v>0</v>
      </c>
      <c r="H50" s="54">
        <v>0</v>
      </c>
      <c r="I50" s="43">
        <v>0</v>
      </c>
      <c r="J50" s="43">
        <v>0</v>
      </c>
      <c r="K50" s="54">
        <v>0</v>
      </c>
    </row>
    <row r="51" spans="2:11" ht="9" customHeight="1">
      <c r="B51" s="44" t="s">
        <v>143</v>
      </c>
      <c r="C51" s="43">
        <v>128626699</v>
      </c>
      <c r="D51" s="43">
        <v>128626699</v>
      </c>
      <c r="E51" s="54">
        <v>27.4</v>
      </c>
      <c r="F51" s="43">
        <v>0</v>
      </c>
      <c r="G51" s="43">
        <v>0</v>
      </c>
      <c r="H51" s="54">
        <v>0</v>
      </c>
      <c r="I51" s="43">
        <v>0</v>
      </c>
      <c r="J51" s="43">
        <v>0</v>
      </c>
      <c r="K51" s="54">
        <v>0</v>
      </c>
    </row>
    <row r="52" spans="2:11" ht="9" customHeight="1">
      <c r="B52" s="44" t="s">
        <v>144</v>
      </c>
      <c r="C52" s="43">
        <v>124578709</v>
      </c>
      <c r="D52" s="43">
        <v>124578709</v>
      </c>
      <c r="E52" s="54">
        <v>-2.3</v>
      </c>
      <c r="F52" s="43">
        <v>0</v>
      </c>
      <c r="G52" s="43">
        <v>0</v>
      </c>
      <c r="H52" s="54">
        <v>0</v>
      </c>
      <c r="I52" s="43">
        <v>0</v>
      </c>
      <c r="J52" s="43">
        <v>0</v>
      </c>
      <c r="K52" s="54">
        <v>0</v>
      </c>
    </row>
    <row r="53" spans="2:11" ht="9" customHeight="1">
      <c r="B53" s="44" t="s">
        <v>145</v>
      </c>
      <c r="C53" s="43">
        <v>388913493</v>
      </c>
      <c r="D53" s="43">
        <v>388913493</v>
      </c>
      <c r="E53" s="54">
        <v>0.4</v>
      </c>
      <c r="F53" s="43">
        <v>0</v>
      </c>
      <c r="G53" s="43">
        <v>0</v>
      </c>
      <c r="H53" s="54">
        <v>0</v>
      </c>
      <c r="I53" s="43">
        <v>0</v>
      </c>
      <c r="J53" s="43">
        <v>0</v>
      </c>
      <c r="K53" s="54">
        <v>0</v>
      </c>
    </row>
    <row r="54" spans="2:11" ht="9" customHeight="1">
      <c r="B54" s="44" t="s">
        <v>146</v>
      </c>
      <c r="C54" s="43">
        <v>35519652</v>
      </c>
      <c r="D54" s="43">
        <v>35519652</v>
      </c>
      <c r="E54" s="54">
        <v>7</v>
      </c>
      <c r="F54" s="43">
        <v>0</v>
      </c>
      <c r="G54" s="43">
        <v>0</v>
      </c>
      <c r="H54" s="54">
        <v>0</v>
      </c>
      <c r="I54" s="43">
        <v>0</v>
      </c>
      <c r="J54" s="43">
        <v>0</v>
      </c>
      <c r="K54" s="54">
        <v>0</v>
      </c>
    </row>
    <row r="55" spans="2:11" ht="9" customHeight="1">
      <c r="B55" s="44" t="s">
        <v>147</v>
      </c>
      <c r="C55" s="43">
        <v>210009601</v>
      </c>
      <c r="D55" s="43">
        <v>210009601</v>
      </c>
      <c r="E55" s="54">
        <v>-5.9</v>
      </c>
      <c r="F55" s="43">
        <v>0</v>
      </c>
      <c r="G55" s="43">
        <v>0</v>
      </c>
      <c r="H55" s="54">
        <v>0</v>
      </c>
      <c r="I55" s="43">
        <v>0</v>
      </c>
      <c r="J55" s="43">
        <v>0</v>
      </c>
      <c r="K55" s="54">
        <v>0</v>
      </c>
    </row>
    <row r="56" spans="2:11" ht="9" customHeight="1">
      <c r="B56" s="44" t="s">
        <v>148</v>
      </c>
      <c r="C56" s="43">
        <v>39462235</v>
      </c>
      <c r="D56" s="43">
        <v>39462235</v>
      </c>
      <c r="E56" s="54">
        <v>-0.7</v>
      </c>
      <c r="F56" s="43">
        <v>0</v>
      </c>
      <c r="G56" s="43">
        <v>0</v>
      </c>
      <c r="H56" s="54">
        <v>0</v>
      </c>
      <c r="I56" s="43">
        <v>0</v>
      </c>
      <c r="J56" s="43">
        <v>0</v>
      </c>
      <c r="K56" s="54">
        <v>0</v>
      </c>
    </row>
    <row r="57" spans="2:11" ht="9" customHeight="1">
      <c r="B57" s="44" t="s">
        <v>149</v>
      </c>
      <c r="C57" s="43">
        <v>248275585</v>
      </c>
      <c r="D57" s="43">
        <v>248275585</v>
      </c>
      <c r="E57" s="54">
        <v>-3.3</v>
      </c>
      <c r="F57" s="43">
        <v>0</v>
      </c>
      <c r="G57" s="43">
        <v>0</v>
      </c>
      <c r="H57" s="54">
        <v>0</v>
      </c>
      <c r="I57" s="43">
        <v>0</v>
      </c>
      <c r="J57" s="43">
        <v>0</v>
      </c>
      <c r="K57" s="54">
        <v>0</v>
      </c>
    </row>
    <row r="58" spans="2:11" ht="9" customHeight="1">
      <c r="B58" s="44" t="s">
        <v>150</v>
      </c>
      <c r="C58" s="43">
        <v>1143430799</v>
      </c>
      <c r="D58" s="43">
        <v>1143430799</v>
      </c>
      <c r="E58" s="54">
        <v>-0.4</v>
      </c>
      <c r="F58" s="43">
        <v>0</v>
      </c>
      <c r="G58" s="43">
        <v>0</v>
      </c>
      <c r="H58" s="54">
        <v>0</v>
      </c>
      <c r="I58" s="43">
        <v>0</v>
      </c>
      <c r="J58" s="43">
        <v>0</v>
      </c>
      <c r="K58" s="54">
        <v>0</v>
      </c>
    </row>
    <row r="59" spans="2:11" ht="9" customHeight="1">
      <c r="B59" s="44" t="s">
        <v>151</v>
      </c>
      <c r="C59" s="43">
        <v>99111035</v>
      </c>
      <c r="D59" s="43">
        <v>99111035</v>
      </c>
      <c r="E59" s="54">
        <v>3.4</v>
      </c>
      <c r="F59" s="43">
        <v>0</v>
      </c>
      <c r="G59" s="43">
        <v>0</v>
      </c>
      <c r="H59" s="54">
        <v>0</v>
      </c>
      <c r="I59" s="43">
        <v>0</v>
      </c>
      <c r="J59" s="43">
        <v>0</v>
      </c>
      <c r="K59" s="54">
        <v>0</v>
      </c>
    </row>
    <row r="60" spans="2:11" ht="9" customHeight="1">
      <c r="B60" s="44" t="s">
        <v>152</v>
      </c>
      <c r="C60" s="43">
        <v>26026618</v>
      </c>
      <c r="D60" s="43">
        <v>26026618</v>
      </c>
      <c r="E60" s="54">
        <v>4.3</v>
      </c>
      <c r="F60" s="43">
        <v>0</v>
      </c>
      <c r="G60" s="43">
        <v>0</v>
      </c>
      <c r="H60" s="54">
        <v>0</v>
      </c>
      <c r="I60" s="43">
        <v>0</v>
      </c>
      <c r="J60" s="43">
        <v>0</v>
      </c>
      <c r="K60" s="54">
        <v>0</v>
      </c>
    </row>
    <row r="61" spans="2:11" ht="9" customHeight="1">
      <c r="B61" s="44" t="s">
        <v>153</v>
      </c>
      <c r="C61" s="43">
        <v>347899741</v>
      </c>
      <c r="D61" s="43">
        <v>347899741</v>
      </c>
      <c r="E61" s="54">
        <v>16.8</v>
      </c>
      <c r="F61" s="43">
        <v>0</v>
      </c>
      <c r="G61" s="43">
        <v>0</v>
      </c>
      <c r="H61" s="54">
        <v>0</v>
      </c>
      <c r="I61" s="43">
        <v>0</v>
      </c>
      <c r="J61" s="43">
        <v>0</v>
      </c>
      <c r="K61" s="54">
        <v>0</v>
      </c>
    </row>
    <row r="62" spans="2:11" ht="9" customHeight="1">
      <c r="B62" s="44" t="s">
        <v>154</v>
      </c>
      <c r="C62" s="43">
        <v>227466993</v>
      </c>
      <c r="D62" s="43">
        <v>227466993</v>
      </c>
      <c r="E62" s="54">
        <v>21.8</v>
      </c>
      <c r="F62" s="43">
        <v>0</v>
      </c>
      <c r="G62" s="43">
        <v>0</v>
      </c>
      <c r="H62" s="54">
        <v>0</v>
      </c>
      <c r="I62" s="43">
        <v>0</v>
      </c>
      <c r="J62" s="43">
        <v>0</v>
      </c>
      <c r="K62" s="54">
        <v>0</v>
      </c>
    </row>
    <row r="63" spans="2:11" ht="9" customHeight="1">
      <c r="B63" s="44" t="s">
        <v>155</v>
      </c>
      <c r="C63" s="43">
        <v>60447392</v>
      </c>
      <c r="D63" s="43">
        <v>60447392</v>
      </c>
      <c r="E63" s="54">
        <v>2.8</v>
      </c>
      <c r="F63" s="43">
        <v>0</v>
      </c>
      <c r="G63" s="43">
        <v>0</v>
      </c>
      <c r="H63" s="54">
        <v>0</v>
      </c>
      <c r="I63" s="43">
        <v>0</v>
      </c>
      <c r="J63" s="43">
        <v>0</v>
      </c>
      <c r="K63" s="54">
        <v>0</v>
      </c>
    </row>
    <row r="64" spans="2:11" ht="9" customHeight="1">
      <c r="B64" s="44" t="s">
        <v>156</v>
      </c>
      <c r="C64" s="43">
        <v>291794849</v>
      </c>
      <c r="D64" s="43">
        <v>291794849</v>
      </c>
      <c r="E64" s="54">
        <v>37.9</v>
      </c>
      <c r="F64" s="43">
        <v>0</v>
      </c>
      <c r="G64" s="43">
        <v>0</v>
      </c>
      <c r="H64" s="54">
        <v>0</v>
      </c>
      <c r="I64" s="43">
        <v>0</v>
      </c>
      <c r="J64" s="43">
        <v>0</v>
      </c>
      <c r="K64" s="54">
        <v>0</v>
      </c>
    </row>
    <row r="65" spans="2:11" ht="9" customHeight="1" thickBot="1">
      <c r="B65" s="44" t="s">
        <v>157</v>
      </c>
      <c r="C65" s="43">
        <v>28591051</v>
      </c>
      <c r="D65" s="43">
        <v>28591051</v>
      </c>
      <c r="E65" s="54">
        <v>-1.4</v>
      </c>
      <c r="F65" s="43">
        <v>0</v>
      </c>
      <c r="G65" s="43">
        <v>0</v>
      </c>
      <c r="H65" s="54">
        <v>0</v>
      </c>
      <c r="I65" s="43">
        <v>0</v>
      </c>
      <c r="J65" s="43">
        <v>0</v>
      </c>
      <c r="K65" s="54">
        <v>0</v>
      </c>
    </row>
    <row r="66" spans="2:11" ht="9" customHeight="1" thickTop="1">
      <c r="B66" s="49" t="s">
        <v>158</v>
      </c>
      <c r="C66" s="45">
        <v>11571266208</v>
      </c>
      <c r="D66" s="45">
        <v>11571266208.555</v>
      </c>
      <c r="E66" s="55">
        <v>2.2</v>
      </c>
      <c r="F66" s="45">
        <v>0</v>
      </c>
      <c r="G66" s="45">
        <v>0</v>
      </c>
      <c r="H66" s="55">
        <v>0</v>
      </c>
      <c r="I66" s="45">
        <v>0</v>
      </c>
      <c r="J66" s="45">
        <v>0</v>
      </c>
      <c r="K66" s="55">
        <v>0</v>
      </c>
    </row>
    <row r="67" spans="2:11" ht="9" customHeight="1" thickBot="1">
      <c r="B67" s="50" t="s">
        <v>159</v>
      </c>
      <c r="C67" s="46">
        <v>70242047</v>
      </c>
      <c r="D67" s="46">
        <v>70242047.327</v>
      </c>
      <c r="E67" s="56">
        <v>1.9</v>
      </c>
      <c r="F67" s="46">
        <v>0</v>
      </c>
      <c r="G67" s="46">
        <v>0</v>
      </c>
      <c r="H67" s="56">
        <v>0</v>
      </c>
      <c r="I67" s="46">
        <v>0</v>
      </c>
      <c r="J67" s="46">
        <v>0</v>
      </c>
      <c r="K67" s="56">
        <v>0</v>
      </c>
    </row>
    <row r="68" spans="2:11" ht="9" customHeight="1" thickTop="1">
      <c r="B68" s="51" t="s">
        <v>160</v>
      </c>
      <c r="C68" s="47">
        <v>11641508255</v>
      </c>
      <c r="D68" s="47">
        <v>11641508255.882</v>
      </c>
      <c r="E68" s="57">
        <v>2.2</v>
      </c>
      <c r="F68" s="47">
        <v>0</v>
      </c>
      <c r="G68" s="47">
        <v>0</v>
      </c>
      <c r="H68" s="57">
        <v>0</v>
      </c>
      <c r="I68" s="47">
        <v>0</v>
      </c>
      <c r="J68" s="47">
        <v>0</v>
      </c>
      <c r="K68" s="57">
        <v>0</v>
      </c>
    </row>
    <row r="69" spans="2:11" ht="9.75" customHeight="1">
      <c r="B69" s="148" t="s">
        <v>161</v>
      </c>
      <c r="C69" s="150"/>
      <c r="D69" s="150"/>
      <c r="E69" s="150"/>
      <c r="F69" s="150"/>
      <c r="G69" s="150"/>
      <c r="H69" s="150"/>
      <c r="I69" s="150"/>
      <c r="J69" s="150"/>
      <c r="K69" s="151"/>
    </row>
    <row r="70" spans="2:11" ht="7.5" customHeight="1">
      <c r="B70" s="149" t="s">
        <v>162</v>
      </c>
      <c r="C70" s="103"/>
      <c r="D70" s="103"/>
      <c r="E70" s="103"/>
      <c r="F70" s="103"/>
      <c r="G70" s="103"/>
      <c r="H70" s="103"/>
      <c r="I70" s="103"/>
      <c r="J70" s="103"/>
      <c r="K70" s="114"/>
    </row>
    <row r="71" spans="2:11" ht="7.5" customHeight="1">
      <c r="B71" s="152" t="s">
        <v>163</v>
      </c>
      <c r="C71" s="153"/>
      <c r="D71" s="153"/>
      <c r="E71" s="153"/>
      <c r="F71" s="153"/>
      <c r="G71" s="153"/>
      <c r="H71" s="153"/>
      <c r="I71" s="153"/>
      <c r="J71" s="153"/>
      <c r="K71" s="154"/>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B2:K71"/>
  <sheetViews>
    <sheetView showGridLines="0" zoomScale="130" zoomScaleNormal="130" zoomScalePageLayoutView="0" workbookViewId="0" topLeftCell="A36">
      <selection activeCell="C15" sqref="C15:K68"/>
    </sheetView>
  </sheetViews>
  <sheetFormatPr defaultColWidth="9.140625" defaultRowHeight="12.75"/>
  <cols>
    <col min="1" max="1" width="3.140625" style="0" customWidth="1"/>
    <col min="2" max="12" width="10.7109375" style="0" customWidth="1"/>
  </cols>
  <sheetData>
    <row r="1" ht="7.5" customHeight="1"/>
    <row r="2" spans="2:11" ht="12" customHeight="1" hidden="1">
      <c r="B2" s="29" t="s">
        <v>0</v>
      </c>
      <c r="C2" s="29" t="s">
        <v>79</v>
      </c>
      <c r="D2" s="29" t="s">
        <v>80</v>
      </c>
      <c r="E2" s="29" t="s">
        <v>81</v>
      </c>
      <c r="F2" s="29" t="s">
        <v>82</v>
      </c>
      <c r="G2" s="29" t="s">
        <v>7</v>
      </c>
      <c r="H2" s="29" t="s">
        <v>8</v>
      </c>
      <c r="I2" s="29"/>
      <c r="J2" s="29"/>
      <c r="K2" s="29"/>
    </row>
    <row r="3" spans="2:11" ht="12" customHeight="1" hidden="1">
      <c r="B3" s="30" t="s">
        <v>164</v>
      </c>
      <c r="C3" s="29" t="s">
        <v>223</v>
      </c>
      <c r="D3" s="29" t="s">
        <v>223</v>
      </c>
      <c r="E3" s="29" t="s">
        <v>224</v>
      </c>
      <c r="F3" s="29" t="s">
        <v>535</v>
      </c>
      <c r="G3" s="29" t="s">
        <v>180</v>
      </c>
      <c r="H3" s="29" t="s">
        <v>20</v>
      </c>
      <c r="I3" s="29"/>
      <c r="J3" s="29"/>
      <c r="K3" s="29"/>
    </row>
    <row r="4" spans="2:11" ht="7.5" customHeight="1">
      <c r="B4" s="29"/>
      <c r="C4" s="29"/>
      <c r="D4" s="29"/>
      <c r="E4" s="29"/>
      <c r="F4" s="29"/>
      <c r="G4" s="29"/>
      <c r="H4" s="29"/>
      <c r="I4" s="29"/>
      <c r="J4" s="29"/>
      <c r="K4" s="29"/>
    </row>
    <row r="5" spans="2:11" ht="22.5" customHeight="1">
      <c r="B5" s="3" t="s">
        <v>84</v>
      </c>
      <c r="C5" s="6"/>
      <c r="D5" s="6"/>
      <c r="E5" s="6"/>
      <c r="F5" s="6"/>
      <c r="G5" s="6"/>
      <c r="H5" s="6"/>
      <c r="I5" s="6"/>
      <c r="J5" s="6"/>
      <c r="K5" s="6"/>
    </row>
    <row r="6" spans="2:11" ht="15" customHeight="1">
      <c r="B6" s="7" t="s">
        <v>85</v>
      </c>
      <c r="C6" s="7"/>
      <c r="D6" s="7"/>
      <c r="E6" s="7"/>
      <c r="F6" s="7"/>
      <c r="G6" s="7"/>
      <c r="H6" s="7"/>
      <c r="I6" s="7"/>
      <c r="J6" s="7"/>
      <c r="K6" s="7"/>
    </row>
    <row r="7" spans="2:11" ht="9" customHeight="1">
      <c r="B7" s="7"/>
      <c r="C7" s="7"/>
      <c r="D7" s="7"/>
      <c r="E7" s="7"/>
      <c r="F7" s="7"/>
      <c r="G7" s="7"/>
      <c r="H7" s="7"/>
      <c r="I7" s="7"/>
      <c r="J7" s="58"/>
      <c r="K7" s="58" t="s">
        <v>86</v>
      </c>
    </row>
    <row r="8" spans="2:11" ht="12" customHeight="1">
      <c r="B8" s="37" t="str">
        <f>CONCATENATE("Created On: ",F3)</f>
        <v>Created On: 04/16/2018</v>
      </c>
      <c r="F8" s="37" t="s">
        <v>87</v>
      </c>
      <c r="K8" s="58" t="str">
        <f>CONCATENATE(G3," ",H3," Reporting Period")</f>
        <v>December 2017 Reporting Period</v>
      </c>
    </row>
    <row r="9" spans="2:11" ht="12" customHeight="1">
      <c r="B9" s="33"/>
      <c r="C9" s="33" t="s">
        <v>165</v>
      </c>
      <c r="D9" s="34" t="s">
        <v>88</v>
      </c>
      <c r="E9" s="34"/>
      <c r="F9" s="33" t="s">
        <v>166</v>
      </c>
      <c r="G9" s="34" t="s">
        <v>88</v>
      </c>
      <c r="H9" s="34"/>
      <c r="I9" s="33" t="s">
        <v>167</v>
      </c>
      <c r="J9" s="34" t="s">
        <v>88</v>
      </c>
      <c r="K9" s="34"/>
    </row>
    <row r="10" spans="2:11" ht="12" customHeight="1">
      <c r="B10" s="185" t="s">
        <v>91</v>
      </c>
      <c r="C10" s="186" t="str">
        <f>C3</f>
        <v>51</v>
      </c>
      <c r="D10" s="35" t="s">
        <v>92</v>
      </c>
      <c r="E10" s="35"/>
      <c r="F10" s="186" t="str">
        <f>D3</f>
        <v>51</v>
      </c>
      <c r="G10" s="35" t="s">
        <v>92</v>
      </c>
      <c r="H10" s="35"/>
      <c r="I10" s="186" t="str">
        <f>E3</f>
        <v>50</v>
      </c>
      <c r="J10" s="35" t="s">
        <v>92</v>
      </c>
      <c r="K10" s="35"/>
    </row>
    <row r="11" spans="2:11" ht="12" customHeight="1">
      <c r="B11" s="185"/>
      <c r="C11" s="185" t="str">
        <f>CONCATENATE("(",C3," Entities)")</f>
        <v>(51 Entities)</v>
      </c>
      <c r="D11" s="35" t="s">
        <v>93</v>
      </c>
      <c r="E11" s="35"/>
      <c r="F11" s="185" t="str">
        <f>CONCATENATE("(",D3," Entities)")</f>
        <v>(51 Entities)</v>
      </c>
      <c r="G11" s="35" t="s">
        <v>93</v>
      </c>
      <c r="H11" s="35"/>
      <c r="I11" s="185" t="str">
        <f>CONCATENATE("(",E3," Entities)")</f>
        <v>(50 Entities)</v>
      </c>
      <c r="J11" s="35" t="s">
        <v>93</v>
      </c>
      <c r="K11" s="35"/>
    </row>
    <row r="12" spans="2:11" ht="16.5" customHeight="1">
      <c r="B12" s="36"/>
      <c r="C12" s="36" t="s">
        <v>94</v>
      </c>
      <c r="D12" s="187" t="s">
        <v>95</v>
      </c>
      <c r="E12" s="147" t="s">
        <v>96</v>
      </c>
      <c r="F12" s="36" t="s">
        <v>94</v>
      </c>
      <c r="G12" s="187" t="s">
        <v>95</v>
      </c>
      <c r="H12" s="147" t="s">
        <v>96</v>
      </c>
      <c r="I12" s="36" t="s">
        <v>94</v>
      </c>
      <c r="J12" s="187" t="s">
        <v>95</v>
      </c>
      <c r="K12" s="147" t="s">
        <v>96</v>
      </c>
    </row>
    <row r="13" spans="2:11" ht="12.75" hidden="1">
      <c r="B13" s="37" t="s">
        <v>97</v>
      </c>
      <c r="C13" s="37" t="s">
        <v>168</v>
      </c>
      <c r="D13" s="37" t="s">
        <v>536</v>
      </c>
      <c r="E13" s="37" t="s">
        <v>537</v>
      </c>
      <c r="F13" s="37" t="s">
        <v>538</v>
      </c>
      <c r="G13" s="37" t="s">
        <v>539</v>
      </c>
      <c r="H13" s="37" t="s">
        <v>540</v>
      </c>
      <c r="I13" s="37" t="s">
        <v>169</v>
      </c>
      <c r="J13" s="37" t="s">
        <v>541</v>
      </c>
      <c r="K13" s="37" t="s">
        <v>542</v>
      </c>
    </row>
    <row r="14" spans="2:11" ht="12.75" hidden="1">
      <c r="B14" s="38"/>
      <c r="C14" s="38">
        <v>0</v>
      </c>
      <c r="D14" s="39">
        <v>0</v>
      </c>
      <c r="E14" s="39">
        <v>0</v>
      </c>
      <c r="F14" s="38">
        <v>0</v>
      </c>
      <c r="G14" s="39">
        <v>0</v>
      </c>
      <c r="H14" s="39">
        <v>0</v>
      </c>
      <c r="I14" s="38">
        <v>0</v>
      </c>
      <c r="J14" s="39">
        <v>0</v>
      </c>
      <c r="K14" s="39">
        <v>0</v>
      </c>
    </row>
    <row r="15" spans="2:11" ht="9" customHeight="1">
      <c r="B15" s="188" t="s">
        <v>107</v>
      </c>
      <c r="C15" s="41">
        <v>0</v>
      </c>
      <c r="D15" s="41">
        <v>0</v>
      </c>
      <c r="E15" s="52">
        <v>0</v>
      </c>
      <c r="F15" s="41">
        <v>0</v>
      </c>
      <c r="G15" s="41">
        <v>0</v>
      </c>
      <c r="H15" s="52">
        <v>0</v>
      </c>
      <c r="I15" s="41">
        <v>0</v>
      </c>
      <c r="J15" s="41">
        <v>0</v>
      </c>
      <c r="K15" s="52">
        <v>0</v>
      </c>
    </row>
    <row r="16" spans="2:11" ht="9" customHeight="1">
      <c r="B16" s="189" t="s">
        <v>108</v>
      </c>
      <c r="C16" s="42">
        <v>0</v>
      </c>
      <c r="D16" s="42">
        <v>0</v>
      </c>
      <c r="E16" s="53">
        <v>0</v>
      </c>
      <c r="F16" s="42">
        <v>0</v>
      </c>
      <c r="G16" s="42">
        <v>0</v>
      </c>
      <c r="H16" s="53">
        <v>0</v>
      </c>
      <c r="I16" s="42">
        <v>0</v>
      </c>
      <c r="J16" s="42">
        <v>0</v>
      </c>
      <c r="K16" s="53">
        <v>0</v>
      </c>
    </row>
    <row r="17" spans="2:11" ht="9" customHeight="1">
      <c r="B17" s="189" t="s">
        <v>109</v>
      </c>
      <c r="C17" s="43">
        <v>0</v>
      </c>
      <c r="D17" s="43">
        <v>0</v>
      </c>
      <c r="E17" s="54">
        <v>0</v>
      </c>
      <c r="F17" s="43">
        <v>0</v>
      </c>
      <c r="G17" s="43">
        <v>0</v>
      </c>
      <c r="H17" s="54">
        <v>0</v>
      </c>
      <c r="I17" s="43">
        <v>0</v>
      </c>
      <c r="J17" s="43">
        <v>0</v>
      </c>
      <c r="K17" s="54">
        <v>0</v>
      </c>
    </row>
    <row r="18" spans="2:11" ht="9" customHeight="1">
      <c r="B18" s="189" t="s">
        <v>110</v>
      </c>
      <c r="C18" s="43">
        <v>0</v>
      </c>
      <c r="D18" s="43">
        <v>0</v>
      </c>
      <c r="E18" s="54">
        <v>0</v>
      </c>
      <c r="F18" s="43">
        <v>0</v>
      </c>
      <c r="G18" s="43">
        <v>0</v>
      </c>
      <c r="H18" s="54">
        <v>0</v>
      </c>
      <c r="I18" s="43">
        <v>0</v>
      </c>
      <c r="J18" s="43">
        <v>0</v>
      </c>
      <c r="K18" s="54">
        <v>0</v>
      </c>
    </row>
    <row r="19" spans="2:11" ht="9" customHeight="1">
      <c r="B19" s="189" t="s">
        <v>111</v>
      </c>
      <c r="C19" s="43">
        <v>0</v>
      </c>
      <c r="D19" s="43">
        <v>0</v>
      </c>
      <c r="E19" s="54">
        <v>0</v>
      </c>
      <c r="F19" s="43">
        <v>0</v>
      </c>
      <c r="G19" s="43">
        <v>0</v>
      </c>
      <c r="H19" s="54">
        <v>0</v>
      </c>
      <c r="I19" s="43">
        <v>0</v>
      </c>
      <c r="J19" s="43">
        <v>0</v>
      </c>
      <c r="K19" s="54">
        <v>0</v>
      </c>
    </row>
    <row r="20" spans="2:11" ht="9" customHeight="1">
      <c r="B20" s="189" t="s">
        <v>112</v>
      </c>
      <c r="C20" s="43">
        <v>0</v>
      </c>
      <c r="D20" s="43">
        <v>0</v>
      </c>
      <c r="E20" s="54">
        <v>0</v>
      </c>
      <c r="F20" s="43">
        <v>0</v>
      </c>
      <c r="G20" s="43">
        <v>0</v>
      </c>
      <c r="H20" s="54">
        <v>0</v>
      </c>
      <c r="I20" s="43">
        <v>0</v>
      </c>
      <c r="J20" s="43">
        <v>0</v>
      </c>
      <c r="K20" s="54">
        <v>0</v>
      </c>
    </row>
    <row r="21" spans="2:11" ht="9" customHeight="1">
      <c r="B21" s="189" t="s">
        <v>113</v>
      </c>
      <c r="C21" s="42">
        <v>0</v>
      </c>
      <c r="D21" s="42">
        <v>0</v>
      </c>
      <c r="E21" s="53">
        <v>0</v>
      </c>
      <c r="F21" s="42">
        <v>0</v>
      </c>
      <c r="G21" s="42">
        <v>0</v>
      </c>
      <c r="H21" s="53">
        <v>0</v>
      </c>
      <c r="I21" s="42">
        <v>0</v>
      </c>
      <c r="J21" s="42">
        <v>0</v>
      </c>
      <c r="K21" s="53">
        <v>0</v>
      </c>
    </row>
    <row r="22" spans="2:11" ht="9" customHeight="1">
      <c r="B22" s="189" t="s">
        <v>114</v>
      </c>
      <c r="C22" s="43">
        <v>0</v>
      </c>
      <c r="D22" s="43">
        <v>0</v>
      </c>
      <c r="E22" s="54">
        <v>0</v>
      </c>
      <c r="F22" s="43">
        <v>0</v>
      </c>
      <c r="G22" s="43">
        <v>0</v>
      </c>
      <c r="H22" s="54">
        <v>0</v>
      </c>
      <c r="I22" s="43">
        <v>0</v>
      </c>
      <c r="J22" s="43">
        <v>0</v>
      </c>
      <c r="K22" s="54">
        <v>0</v>
      </c>
    </row>
    <row r="23" spans="2:11" ht="9" customHeight="1">
      <c r="B23" s="189" t="s">
        <v>115</v>
      </c>
      <c r="C23" s="42">
        <v>0</v>
      </c>
      <c r="D23" s="42">
        <v>0</v>
      </c>
      <c r="E23" s="53">
        <v>0</v>
      </c>
      <c r="F23" s="42">
        <v>0</v>
      </c>
      <c r="G23" s="42">
        <v>0</v>
      </c>
      <c r="H23" s="53">
        <v>0</v>
      </c>
      <c r="I23" s="42">
        <v>0</v>
      </c>
      <c r="J23" s="42">
        <v>0</v>
      </c>
      <c r="K23" s="53">
        <v>0</v>
      </c>
    </row>
    <row r="24" spans="2:11" ht="9" customHeight="1">
      <c r="B24" s="189" t="s">
        <v>116</v>
      </c>
      <c r="C24" s="43">
        <v>0</v>
      </c>
      <c r="D24" s="43">
        <v>0</v>
      </c>
      <c r="E24" s="54">
        <v>0</v>
      </c>
      <c r="F24" s="43">
        <v>0</v>
      </c>
      <c r="G24" s="43">
        <v>0</v>
      </c>
      <c r="H24" s="54">
        <v>0</v>
      </c>
      <c r="I24" s="43">
        <v>0</v>
      </c>
      <c r="J24" s="43">
        <v>0</v>
      </c>
      <c r="K24" s="54">
        <v>0</v>
      </c>
    </row>
    <row r="25" spans="2:11" ht="9" customHeight="1">
      <c r="B25" s="189" t="s">
        <v>117</v>
      </c>
      <c r="C25" s="43">
        <v>0</v>
      </c>
      <c r="D25" s="43">
        <v>0</v>
      </c>
      <c r="E25" s="54">
        <v>0</v>
      </c>
      <c r="F25" s="43">
        <v>0</v>
      </c>
      <c r="G25" s="43">
        <v>0</v>
      </c>
      <c r="H25" s="54">
        <v>0</v>
      </c>
      <c r="I25" s="43">
        <v>0</v>
      </c>
      <c r="J25" s="43">
        <v>0</v>
      </c>
      <c r="K25" s="54">
        <v>0</v>
      </c>
    </row>
    <row r="26" spans="2:11" ht="9" customHeight="1">
      <c r="B26" s="189" t="s">
        <v>118</v>
      </c>
      <c r="C26" s="43">
        <v>0</v>
      </c>
      <c r="D26" s="43">
        <v>0</v>
      </c>
      <c r="E26" s="54">
        <v>0</v>
      </c>
      <c r="F26" s="43">
        <v>0</v>
      </c>
      <c r="G26" s="43">
        <v>0</v>
      </c>
      <c r="H26" s="54">
        <v>0</v>
      </c>
      <c r="I26" s="43">
        <v>0</v>
      </c>
      <c r="J26" s="43">
        <v>0</v>
      </c>
      <c r="K26" s="54">
        <v>0</v>
      </c>
    </row>
    <row r="27" spans="2:11" ht="9" customHeight="1">
      <c r="B27" s="189" t="s">
        <v>119</v>
      </c>
      <c r="C27" s="43">
        <v>0</v>
      </c>
      <c r="D27" s="43">
        <v>0</v>
      </c>
      <c r="E27" s="54">
        <v>0</v>
      </c>
      <c r="F27" s="43">
        <v>0</v>
      </c>
      <c r="G27" s="43">
        <v>0</v>
      </c>
      <c r="H27" s="54">
        <v>0</v>
      </c>
      <c r="I27" s="43">
        <v>0</v>
      </c>
      <c r="J27" s="43">
        <v>0</v>
      </c>
      <c r="K27" s="54">
        <v>0</v>
      </c>
    </row>
    <row r="28" spans="2:11" ht="9" customHeight="1">
      <c r="B28" s="189" t="s">
        <v>120</v>
      </c>
      <c r="C28" s="43">
        <v>0</v>
      </c>
      <c r="D28" s="43">
        <v>0</v>
      </c>
      <c r="E28" s="54">
        <v>0</v>
      </c>
      <c r="F28" s="43">
        <v>0</v>
      </c>
      <c r="G28" s="43">
        <v>0</v>
      </c>
      <c r="H28" s="54">
        <v>0</v>
      </c>
      <c r="I28" s="43">
        <v>0</v>
      </c>
      <c r="J28" s="43">
        <v>0</v>
      </c>
      <c r="K28" s="54">
        <v>0</v>
      </c>
    </row>
    <row r="29" spans="2:11" ht="9" customHeight="1">
      <c r="B29" s="189" t="s">
        <v>121</v>
      </c>
      <c r="C29" s="43">
        <v>0</v>
      </c>
      <c r="D29" s="43">
        <v>0</v>
      </c>
      <c r="E29" s="54">
        <v>0</v>
      </c>
      <c r="F29" s="43">
        <v>0</v>
      </c>
      <c r="G29" s="43">
        <v>0</v>
      </c>
      <c r="H29" s="54">
        <v>0</v>
      </c>
      <c r="I29" s="43">
        <v>0</v>
      </c>
      <c r="J29" s="43">
        <v>0</v>
      </c>
      <c r="K29" s="54">
        <v>0</v>
      </c>
    </row>
    <row r="30" spans="2:11" ht="9" customHeight="1">
      <c r="B30" s="189" t="s">
        <v>122</v>
      </c>
      <c r="C30" s="43">
        <v>0</v>
      </c>
      <c r="D30" s="43">
        <v>0</v>
      </c>
      <c r="E30" s="54">
        <v>0</v>
      </c>
      <c r="F30" s="43">
        <v>0</v>
      </c>
      <c r="G30" s="43">
        <v>0</v>
      </c>
      <c r="H30" s="54">
        <v>0</v>
      </c>
      <c r="I30" s="43">
        <v>0</v>
      </c>
      <c r="J30" s="43">
        <v>0</v>
      </c>
      <c r="K30" s="54">
        <v>0</v>
      </c>
    </row>
    <row r="31" spans="2:11" ht="9" customHeight="1">
      <c r="B31" s="189" t="s">
        <v>123</v>
      </c>
      <c r="C31" s="43">
        <v>0</v>
      </c>
      <c r="D31" s="43">
        <v>0</v>
      </c>
      <c r="E31" s="54">
        <v>0</v>
      </c>
      <c r="F31" s="43">
        <v>0</v>
      </c>
      <c r="G31" s="43">
        <v>0</v>
      </c>
      <c r="H31" s="54">
        <v>0</v>
      </c>
      <c r="I31" s="43">
        <v>0</v>
      </c>
      <c r="J31" s="43">
        <v>0</v>
      </c>
      <c r="K31" s="54">
        <v>0</v>
      </c>
    </row>
    <row r="32" spans="2:11" ht="9" customHeight="1">
      <c r="B32" s="189" t="s">
        <v>124</v>
      </c>
      <c r="C32" s="43">
        <v>0</v>
      </c>
      <c r="D32" s="43">
        <v>0</v>
      </c>
      <c r="E32" s="54">
        <v>0</v>
      </c>
      <c r="F32" s="43">
        <v>0</v>
      </c>
      <c r="G32" s="43">
        <v>0</v>
      </c>
      <c r="H32" s="54">
        <v>0</v>
      </c>
      <c r="I32" s="43">
        <v>0</v>
      </c>
      <c r="J32" s="43">
        <v>0</v>
      </c>
      <c r="K32" s="54">
        <v>0</v>
      </c>
    </row>
    <row r="33" spans="2:11" ht="9" customHeight="1">
      <c r="B33" s="189" t="s">
        <v>125</v>
      </c>
      <c r="C33" s="43">
        <v>0</v>
      </c>
      <c r="D33" s="43">
        <v>0</v>
      </c>
      <c r="E33" s="54">
        <v>0</v>
      </c>
      <c r="F33" s="43">
        <v>0</v>
      </c>
      <c r="G33" s="43">
        <v>0</v>
      </c>
      <c r="H33" s="54">
        <v>0</v>
      </c>
      <c r="I33" s="43">
        <v>0</v>
      </c>
      <c r="J33" s="43">
        <v>0</v>
      </c>
      <c r="K33" s="54">
        <v>0</v>
      </c>
    </row>
    <row r="34" spans="2:11" ht="9" customHeight="1">
      <c r="B34" s="189" t="s">
        <v>126</v>
      </c>
      <c r="C34" s="43">
        <v>0</v>
      </c>
      <c r="D34" s="43">
        <v>0</v>
      </c>
      <c r="E34" s="54">
        <v>0</v>
      </c>
      <c r="F34" s="43">
        <v>0</v>
      </c>
      <c r="G34" s="43">
        <v>0</v>
      </c>
      <c r="H34" s="54">
        <v>0</v>
      </c>
      <c r="I34" s="43">
        <v>0</v>
      </c>
      <c r="J34" s="43">
        <v>0</v>
      </c>
      <c r="K34" s="54">
        <v>0</v>
      </c>
    </row>
    <row r="35" spans="2:11" ht="9" customHeight="1">
      <c r="B35" s="189" t="s">
        <v>127</v>
      </c>
      <c r="C35" s="43">
        <v>0</v>
      </c>
      <c r="D35" s="43">
        <v>0</v>
      </c>
      <c r="E35" s="54">
        <v>0</v>
      </c>
      <c r="F35" s="43">
        <v>0</v>
      </c>
      <c r="G35" s="43">
        <v>0</v>
      </c>
      <c r="H35" s="54">
        <v>0</v>
      </c>
      <c r="I35" s="43">
        <v>0</v>
      </c>
      <c r="J35" s="43">
        <v>0</v>
      </c>
      <c r="K35" s="54">
        <v>0</v>
      </c>
    </row>
    <row r="36" spans="2:11" ht="9" customHeight="1">
      <c r="B36" s="189" t="s">
        <v>128</v>
      </c>
      <c r="C36" s="43">
        <v>0</v>
      </c>
      <c r="D36" s="43">
        <v>0</v>
      </c>
      <c r="E36" s="54">
        <v>0</v>
      </c>
      <c r="F36" s="43">
        <v>0</v>
      </c>
      <c r="G36" s="43">
        <v>0</v>
      </c>
      <c r="H36" s="54">
        <v>0</v>
      </c>
      <c r="I36" s="43">
        <v>0</v>
      </c>
      <c r="J36" s="43">
        <v>0</v>
      </c>
      <c r="K36" s="54">
        <v>0</v>
      </c>
    </row>
    <row r="37" spans="2:11" ht="9" customHeight="1">
      <c r="B37" s="189" t="s">
        <v>129</v>
      </c>
      <c r="C37" s="43">
        <v>0</v>
      </c>
      <c r="D37" s="43">
        <v>0</v>
      </c>
      <c r="E37" s="54">
        <v>0</v>
      </c>
      <c r="F37" s="43">
        <v>0</v>
      </c>
      <c r="G37" s="43">
        <v>0</v>
      </c>
      <c r="H37" s="54">
        <v>0</v>
      </c>
      <c r="I37" s="43">
        <v>0</v>
      </c>
      <c r="J37" s="43">
        <v>0</v>
      </c>
      <c r="K37" s="54">
        <v>0</v>
      </c>
    </row>
    <row r="38" spans="2:11" ht="9" customHeight="1">
      <c r="B38" s="189" t="s">
        <v>130</v>
      </c>
      <c r="C38" s="43">
        <v>0</v>
      </c>
      <c r="D38" s="43">
        <v>0</v>
      </c>
      <c r="E38" s="54">
        <v>0</v>
      </c>
      <c r="F38" s="43">
        <v>0</v>
      </c>
      <c r="G38" s="43">
        <v>0</v>
      </c>
      <c r="H38" s="54">
        <v>0</v>
      </c>
      <c r="I38" s="43">
        <v>0</v>
      </c>
      <c r="J38" s="43">
        <v>0</v>
      </c>
      <c r="K38" s="54">
        <v>0</v>
      </c>
    </row>
    <row r="39" spans="2:11" ht="9" customHeight="1">
      <c r="B39" s="189" t="s">
        <v>131</v>
      </c>
      <c r="C39" s="43">
        <v>0</v>
      </c>
      <c r="D39" s="43">
        <v>0</v>
      </c>
      <c r="E39" s="54">
        <v>0</v>
      </c>
      <c r="F39" s="43">
        <v>0</v>
      </c>
      <c r="G39" s="43">
        <v>0</v>
      </c>
      <c r="H39" s="54">
        <v>0</v>
      </c>
      <c r="I39" s="43">
        <v>0</v>
      </c>
      <c r="J39" s="43">
        <v>0</v>
      </c>
      <c r="K39" s="54">
        <v>0</v>
      </c>
    </row>
    <row r="40" spans="2:11" ht="9" customHeight="1">
      <c r="B40" s="189" t="s">
        <v>132</v>
      </c>
      <c r="C40" s="43">
        <v>0</v>
      </c>
      <c r="D40" s="43">
        <v>0</v>
      </c>
      <c r="E40" s="54">
        <v>0</v>
      </c>
      <c r="F40" s="43">
        <v>0</v>
      </c>
      <c r="G40" s="43">
        <v>0</v>
      </c>
      <c r="H40" s="54">
        <v>0</v>
      </c>
      <c r="I40" s="43">
        <v>0</v>
      </c>
      <c r="J40" s="43">
        <v>0</v>
      </c>
      <c r="K40" s="54">
        <v>0</v>
      </c>
    </row>
    <row r="41" spans="2:11" ht="9" customHeight="1">
      <c r="B41" s="189" t="s">
        <v>133</v>
      </c>
      <c r="C41" s="43">
        <v>0</v>
      </c>
      <c r="D41" s="43">
        <v>0</v>
      </c>
      <c r="E41" s="54">
        <v>0</v>
      </c>
      <c r="F41" s="43">
        <v>0</v>
      </c>
      <c r="G41" s="43">
        <v>0</v>
      </c>
      <c r="H41" s="54">
        <v>0</v>
      </c>
      <c r="I41" s="43">
        <v>0</v>
      </c>
      <c r="J41" s="43">
        <v>0</v>
      </c>
      <c r="K41" s="54">
        <v>0</v>
      </c>
    </row>
    <row r="42" spans="2:11" ht="9" customHeight="1">
      <c r="B42" s="189" t="s">
        <v>134</v>
      </c>
      <c r="C42" s="43">
        <v>0</v>
      </c>
      <c r="D42" s="43">
        <v>0</v>
      </c>
      <c r="E42" s="54">
        <v>0</v>
      </c>
      <c r="F42" s="43">
        <v>0</v>
      </c>
      <c r="G42" s="43">
        <v>0</v>
      </c>
      <c r="H42" s="54">
        <v>0</v>
      </c>
      <c r="I42" s="43">
        <v>0</v>
      </c>
      <c r="J42" s="43">
        <v>0</v>
      </c>
      <c r="K42" s="54">
        <v>0</v>
      </c>
    </row>
    <row r="43" spans="2:11" ht="9" customHeight="1">
      <c r="B43" s="189" t="s">
        <v>135</v>
      </c>
      <c r="C43" s="43">
        <v>0</v>
      </c>
      <c r="D43" s="43">
        <v>0</v>
      </c>
      <c r="E43" s="54">
        <v>0</v>
      </c>
      <c r="F43" s="43">
        <v>0</v>
      </c>
      <c r="G43" s="43">
        <v>0</v>
      </c>
      <c r="H43" s="54">
        <v>0</v>
      </c>
      <c r="I43" s="43">
        <v>0</v>
      </c>
      <c r="J43" s="43">
        <v>0</v>
      </c>
      <c r="K43" s="54">
        <v>0</v>
      </c>
    </row>
    <row r="44" spans="2:11" ht="9" customHeight="1">
      <c r="B44" s="189" t="s">
        <v>136</v>
      </c>
      <c r="C44" s="43">
        <v>0</v>
      </c>
      <c r="D44" s="43">
        <v>0</v>
      </c>
      <c r="E44" s="54">
        <v>0</v>
      </c>
      <c r="F44" s="43">
        <v>0</v>
      </c>
      <c r="G44" s="43">
        <v>0</v>
      </c>
      <c r="H44" s="54">
        <v>0</v>
      </c>
      <c r="I44" s="43">
        <v>0</v>
      </c>
      <c r="J44" s="43">
        <v>0</v>
      </c>
      <c r="K44" s="54">
        <v>0</v>
      </c>
    </row>
    <row r="45" spans="2:11" ht="9" customHeight="1">
      <c r="B45" s="189" t="s">
        <v>137</v>
      </c>
      <c r="C45" s="43">
        <v>0</v>
      </c>
      <c r="D45" s="43">
        <v>0</v>
      </c>
      <c r="E45" s="54">
        <v>0</v>
      </c>
      <c r="F45" s="43">
        <v>0</v>
      </c>
      <c r="G45" s="43">
        <v>0</v>
      </c>
      <c r="H45" s="54">
        <v>0</v>
      </c>
      <c r="I45" s="43">
        <v>0</v>
      </c>
      <c r="J45" s="43">
        <v>0</v>
      </c>
      <c r="K45" s="54">
        <v>0</v>
      </c>
    </row>
    <row r="46" spans="2:11" ht="9" customHeight="1">
      <c r="B46" s="189" t="s">
        <v>138</v>
      </c>
      <c r="C46" s="43">
        <v>0</v>
      </c>
      <c r="D46" s="43">
        <v>0</v>
      </c>
      <c r="E46" s="54">
        <v>0</v>
      </c>
      <c r="F46" s="43">
        <v>0</v>
      </c>
      <c r="G46" s="43">
        <v>0</v>
      </c>
      <c r="H46" s="54">
        <v>0</v>
      </c>
      <c r="I46" s="43">
        <v>0</v>
      </c>
      <c r="J46" s="43">
        <v>0</v>
      </c>
      <c r="K46" s="54">
        <v>0</v>
      </c>
    </row>
    <row r="47" spans="2:11" ht="9" customHeight="1">
      <c r="B47" s="189" t="s">
        <v>139</v>
      </c>
      <c r="C47" s="43">
        <v>0</v>
      </c>
      <c r="D47" s="43">
        <v>0</v>
      </c>
      <c r="E47" s="54">
        <v>0</v>
      </c>
      <c r="F47" s="43">
        <v>0</v>
      </c>
      <c r="G47" s="43">
        <v>0</v>
      </c>
      <c r="H47" s="54">
        <v>0</v>
      </c>
      <c r="I47" s="43">
        <v>0</v>
      </c>
      <c r="J47" s="43">
        <v>0</v>
      </c>
      <c r="K47" s="54">
        <v>0</v>
      </c>
    </row>
    <row r="48" spans="2:11" ht="9" customHeight="1">
      <c r="B48" s="189" t="s">
        <v>140</v>
      </c>
      <c r="C48" s="43">
        <v>0</v>
      </c>
      <c r="D48" s="43">
        <v>0</v>
      </c>
      <c r="E48" s="54">
        <v>0</v>
      </c>
      <c r="F48" s="43">
        <v>0</v>
      </c>
      <c r="G48" s="43">
        <v>0</v>
      </c>
      <c r="H48" s="54">
        <v>0</v>
      </c>
      <c r="I48" s="43">
        <v>0</v>
      </c>
      <c r="J48" s="43">
        <v>0</v>
      </c>
      <c r="K48" s="54">
        <v>0</v>
      </c>
    </row>
    <row r="49" spans="2:11" ht="9" customHeight="1">
      <c r="B49" s="189" t="s">
        <v>141</v>
      </c>
      <c r="C49" s="43">
        <v>0</v>
      </c>
      <c r="D49" s="43">
        <v>0</v>
      </c>
      <c r="E49" s="54">
        <v>0</v>
      </c>
      <c r="F49" s="43">
        <v>0</v>
      </c>
      <c r="G49" s="43">
        <v>0</v>
      </c>
      <c r="H49" s="54">
        <v>0</v>
      </c>
      <c r="I49" s="43">
        <v>0</v>
      </c>
      <c r="J49" s="43">
        <v>0</v>
      </c>
      <c r="K49" s="54">
        <v>0</v>
      </c>
    </row>
    <row r="50" spans="2:11" ht="9" customHeight="1">
      <c r="B50" s="189" t="s">
        <v>142</v>
      </c>
      <c r="C50" s="43">
        <v>0</v>
      </c>
      <c r="D50" s="43">
        <v>0</v>
      </c>
      <c r="E50" s="54">
        <v>0</v>
      </c>
      <c r="F50" s="43">
        <v>0</v>
      </c>
      <c r="G50" s="43">
        <v>0</v>
      </c>
      <c r="H50" s="54">
        <v>0</v>
      </c>
      <c r="I50" s="43">
        <v>0</v>
      </c>
      <c r="J50" s="43">
        <v>0</v>
      </c>
      <c r="K50" s="54">
        <v>0</v>
      </c>
    </row>
    <row r="51" spans="2:11" ht="9" customHeight="1">
      <c r="B51" s="189" t="s">
        <v>143</v>
      </c>
      <c r="C51" s="43">
        <v>0</v>
      </c>
      <c r="D51" s="43">
        <v>0</v>
      </c>
      <c r="E51" s="54">
        <v>0</v>
      </c>
      <c r="F51" s="43">
        <v>0</v>
      </c>
      <c r="G51" s="43">
        <v>0</v>
      </c>
      <c r="H51" s="54">
        <v>0</v>
      </c>
      <c r="I51" s="43">
        <v>0</v>
      </c>
      <c r="J51" s="43">
        <v>0</v>
      </c>
      <c r="K51" s="54">
        <v>0</v>
      </c>
    </row>
    <row r="52" spans="2:11" ht="9" customHeight="1">
      <c r="B52" s="189" t="s">
        <v>144</v>
      </c>
      <c r="C52" s="43">
        <v>0</v>
      </c>
      <c r="D52" s="43">
        <v>0</v>
      </c>
      <c r="E52" s="54">
        <v>0</v>
      </c>
      <c r="F52" s="43">
        <v>0</v>
      </c>
      <c r="G52" s="43">
        <v>0</v>
      </c>
      <c r="H52" s="54">
        <v>0</v>
      </c>
      <c r="I52" s="43">
        <v>0</v>
      </c>
      <c r="J52" s="43">
        <v>0</v>
      </c>
      <c r="K52" s="54">
        <v>0</v>
      </c>
    </row>
    <row r="53" spans="2:11" ht="9" customHeight="1">
      <c r="B53" s="189" t="s">
        <v>145</v>
      </c>
      <c r="C53" s="43">
        <v>0</v>
      </c>
      <c r="D53" s="43">
        <v>0</v>
      </c>
      <c r="E53" s="54">
        <v>0</v>
      </c>
      <c r="F53" s="43">
        <v>0</v>
      </c>
      <c r="G53" s="43">
        <v>0</v>
      </c>
      <c r="H53" s="54">
        <v>0</v>
      </c>
      <c r="I53" s="43">
        <v>0</v>
      </c>
      <c r="J53" s="43">
        <v>0</v>
      </c>
      <c r="K53" s="54">
        <v>0</v>
      </c>
    </row>
    <row r="54" spans="2:11" ht="9" customHeight="1">
      <c r="B54" s="189" t="s">
        <v>146</v>
      </c>
      <c r="C54" s="43">
        <v>0</v>
      </c>
      <c r="D54" s="43">
        <v>0</v>
      </c>
      <c r="E54" s="54">
        <v>0</v>
      </c>
      <c r="F54" s="43">
        <v>0</v>
      </c>
      <c r="G54" s="43">
        <v>0</v>
      </c>
      <c r="H54" s="54">
        <v>0</v>
      </c>
      <c r="I54" s="43">
        <v>0</v>
      </c>
      <c r="J54" s="43">
        <v>0</v>
      </c>
      <c r="K54" s="54">
        <v>0</v>
      </c>
    </row>
    <row r="55" spans="2:11" ht="9" customHeight="1">
      <c r="B55" s="189" t="s">
        <v>147</v>
      </c>
      <c r="C55" s="43">
        <v>0</v>
      </c>
      <c r="D55" s="43">
        <v>0</v>
      </c>
      <c r="E55" s="54">
        <v>0</v>
      </c>
      <c r="F55" s="43">
        <v>0</v>
      </c>
      <c r="G55" s="43">
        <v>0</v>
      </c>
      <c r="H55" s="54">
        <v>0</v>
      </c>
      <c r="I55" s="43">
        <v>0</v>
      </c>
      <c r="J55" s="43">
        <v>0</v>
      </c>
      <c r="K55" s="54">
        <v>0</v>
      </c>
    </row>
    <row r="56" spans="2:11" ht="9" customHeight="1">
      <c r="B56" s="189" t="s">
        <v>148</v>
      </c>
      <c r="C56" s="43">
        <v>0</v>
      </c>
      <c r="D56" s="43">
        <v>0</v>
      </c>
      <c r="E56" s="54">
        <v>0</v>
      </c>
      <c r="F56" s="43">
        <v>0</v>
      </c>
      <c r="G56" s="43">
        <v>0</v>
      </c>
      <c r="H56" s="54">
        <v>0</v>
      </c>
      <c r="I56" s="43">
        <v>0</v>
      </c>
      <c r="J56" s="43">
        <v>0</v>
      </c>
      <c r="K56" s="54">
        <v>0</v>
      </c>
    </row>
    <row r="57" spans="2:11" ht="9" customHeight="1">
      <c r="B57" s="189" t="s">
        <v>149</v>
      </c>
      <c r="C57" s="43">
        <v>0</v>
      </c>
      <c r="D57" s="43">
        <v>0</v>
      </c>
      <c r="E57" s="54">
        <v>0</v>
      </c>
      <c r="F57" s="43">
        <v>0</v>
      </c>
      <c r="G57" s="43">
        <v>0</v>
      </c>
      <c r="H57" s="54">
        <v>0</v>
      </c>
      <c r="I57" s="43">
        <v>0</v>
      </c>
      <c r="J57" s="43">
        <v>0</v>
      </c>
      <c r="K57" s="54">
        <v>0</v>
      </c>
    </row>
    <row r="58" spans="2:11" ht="9" customHeight="1">
      <c r="B58" s="189" t="s">
        <v>150</v>
      </c>
      <c r="C58" s="43">
        <v>0</v>
      </c>
      <c r="D58" s="43">
        <v>0</v>
      </c>
      <c r="E58" s="54">
        <v>0</v>
      </c>
      <c r="F58" s="43">
        <v>0</v>
      </c>
      <c r="G58" s="43">
        <v>0</v>
      </c>
      <c r="H58" s="54">
        <v>0</v>
      </c>
      <c r="I58" s="43">
        <v>0</v>
      </c>
      <c r="J58" s="43">
        <v>0</v>
      </c>
      <c r="K58" s="54">
        <v>0</v>
      </c>
    </row>
    <row r="59" spans="2:11" ht="9" customHeight="1">
      <c r="B59" s="189" t="s">
        <v>151</v>
      </c>
      <c r="C59" s="43">
        <v>0</v>
      </c>
      <c r="D59" s="43">
        <v>0</v>
      </c>
      <c r="E59" s="54">
        <v>0</v>
      </c>
      <c r="F59" s="43">
        <v>0</v>
      </c>
      <c r="G59" s="43">
        <v>0</v>
      </c>
      <c r="H59" s="54">
        <v>0</v>
      </c>
      <c r="I59" s="43">
        <v>0</v>
      </c>
      <c r="J59" s="43">
        <v>0</v>
      </c>
      <c r="K59" s="54">
        <v>0</v>
      </c>
    </row>
    <row r="60" spans="2:11" ht="9" customHeight="1">
      <c r="B60" s="189" t="s">
        <v>152</v>
      </c>
      <c r="C60" s="43">
        <v>0</v>
      </c>
      <c r="D60" s="43">
        <v>0</v>
      </c>
      <c r="E60" s="54">
        <v>0</v>
      </c>
      <c r="F60" s="43">
        <v>0</v>
      </c>
      <c r="G60" s="43">
        <v>0</v>
      </c>
      <c r="H60" s="54">
        <v>0</v>
      </c>
      <c r="I60" s="43">
        <v>0</v>
      </c>
      <c r="J60" s="43">
        <v>0</v>
      </c>
      <c r="K60" s="54">
        <v>0</v>
      </c>
    </row>
    <row r="61" spans="2:11" ht="9" customHeight="1">
      <c r="B61" s="189" t="s">
        <v>153</v>
      </c>
      <c r="C61" s="43">
        <v>0</v>
      </c>
      <c r="D61" s="43">
        <v>0</v>
      </c>
      <c r="E61" s="54">
        <v>0</v>
      </c>
      <c r="F61" s="43">
        <v>0</v>
      </c>
      <c r="G61" s="43">
        <v>0</v>
      </c>
      <c r="H61" s="54">
        <v>0</v>
      </c>
      <c r="I61" s="43">
        <v>0</v>
      </c>
      <c r="J61" s="43">
        <v>0</v>
      </c>
      <c r="K61" s="54">
        <v>0</v>
      </c>
    </row>
    <row r="62" spans="2:11" ht="9" customHeight="1">
      <c r="B62" s="189" t="s">
        <v>154</v>
      </c>
      <c r="C62" s="43">
        <v>0</v>
      </c>
      <c r="D62" s="43">
        <v>0</v>
      </c>
      <c r="E62" s="54">
        <v>0</v>
      </c>
      <c r="F62" s="43">
        <v>0</v>
      </c>
      <c r="G62" s="43">
        <v>0</v>
      </c>
      <c r="H62" s="54">
        <v>0</v>
      </c>
      <c r="I62" s="43">
        <v>0</v>
      </c>
      <c r="J62" s="43">
        <v>0</v>
      </c>
      <c r="K62" s="54">
        <v>0</v>
      </c>
    </row>
    <row r="63" spans="2:11" ht="9" customHeight="1">
      <c r="B63" s="189" t="s">
        <v>155</v>
      </c>
      <c r="C63" s="43">
        <v>0</v>
      </c>
      <c r="D63" s="43">
        <v>0</v>
      </c>
      <c r="E63" s="54">
        <v>0</v>
      </c>
      <c r="F63" s="43">
        <v>0</v>
      </c>
      <c r="G63" s="43">
        <v>0</v>
      </c>
      <c r="H63" s="54">
        <v>0</v>
      </c>
      <c r="I63" s="43">
        <v>0</v>
      </c>
      <c r="J63" s="43">
        <v>0</v>
      </c>
      <c r="K63" s="54">
        <v>0</v>
      </c>
    </row>
    <row r="64" spans="2:11" ht="9" customHeight="1">
      <c r="B64" s="189" t="s">
        <v>156</v>
      </c>
      <c r="C64" s="43">
        <v>0</v>
      </c>
      <c r="D64" s="43">
        <v>0</v>
      </c>
      <c r="E64" s="54">
        <v>0</v>
      </c>
      <c r="F64" s="43">
        <v>0</v>
      </c>
      <c r="G64" s="43">
        <v>0</v>
      </c>
      <c r="H64" s="54">
        <v>0</v>
      </c>
      <c r="I64" s="43">
        <v>0</v>
      </c>
      <c r="J64" s="43">
        <v>0</v>
      </c>
      <c r="K64" s="54">
        <v>0</v>
      </c>
    </row>
    <row r="65" spans="2:11" ht="9" customHeight="1" thickBot="1">
      <c r="B65" s="189" t="s">
        <v>157</v>
      </c>
      <c r="C65" s="43">
        <v>0</v>
      </c>
      <c r="D65" s="43">
        <v>0</v>
      </c>
      <c r="E65" s="54">
        <v>0</v>
      </c>
      <c r="F65" s="43">
        <v>0</v>
      </c>
      <c r="G65" s="43">
        <v>0</v>
      </c>
      <c r="H65" s="54">
        <v>0</v>
      </c>
      <c r="I65" s="43">
        <v>0</v>
      </c>
      <c r="J65" s="43">
        <v>0</v>
      </c>
      <c r="K65" s="54">
        <v>0</v>
      </c>
    </row>
    <row r="66" spans="2:11" ht="9" customHeight="1" thickTop="1">
      <c r="B66" s="190" t="s">
        <v>158</v>
      </c>
      <c r="C66" s="45">
        <v>0</v>
      </c>
      <c r="D66" s="45">
        <v>0</v>
      </c>
      <c r="E66" s="55">
        <v>0</v>
      </c>
      <c r="F66" s="45">
        <v>0</v>
      </c>
      <c r="G66" s="45">
        <v>0</v>
      </c>
      <c r="H66" s="55">
        <v>0</v>
      </c>
      <c r="I66" s="45">
        <v>0</v>
      </c>
      <c r="J66" s="45">
        <v>0</v>
      </c>
      <c r="K66" s="55">
        <v>0</v>
      </c>
    </row>
    <row r="67" spans="2:11" ht="9" customHeight="1" thickBot="1">
      <c r="B67" s="191" t="s">
        <v>159</v>
      </c>
      <c r="C67" s="46">
        <v>0</v>
      </c>
      <c r="D67" s="46">
        <v>0</v>
      </c>
      <c r="E67" s="56">
        <v>0</v>
      </c>
      <c r="F67" s="46">
        <v>0</v>
      </c>
      <c r="G67" s="46">
        <v>0</v>
      </c>
      <c r="H67" s="56">
        <v>0</v>
      </c>
      <c r="I67" s="46">
        <v>0</v>
      </c>
      <c r="J67" s="46">
        <v>0</v>
      </c>
      <c r="K67" s="56">
        <v>0</v>
      </c>
    </row>
    <row r="68" spans="2:11" ht="9" customHeight="1" thickTop="1">
      <c r="B68" s="192" t="s">
        <v>160</v>
      </c>
      <c r="C68" s="47">
        <v>0</v>
      </c>
      <c r="D68" s="47">
        <v>0</v>
      </c>
      <c r="E68" s="57">
        <v>0</v>
      </c>
      <c r="F68" s="47">
        <v>0</v>
      </c>
      <c r="G68" s="47">
        <v>0</v>
      </c>
      <c r="H68" s="57">
        <v>0</v>
      </c>
      <c r="I68" s="47">
        <v>0</v>
      </c>
      <c r="J68" s="47">
        <v>0</v>
      </c>
      <c r="K68" s="57">
        <v>0</v>
      </c>
    </row>
    <row r="69" spans="2:11" ht="9.75" customHeight="1">
      <c r="B69" s="148" t="s">
        <v>161</v>
      </c>
      <c r="C69" s="150"/>
      <c r="D69" s="150"/>
      <c r="E69" s="150"/>
      <c r="F69" s="150"/>
      <c r="G69" s="150"/>
      <c r="H69" s="150"/>
      <c r="I69" s="150"/>
      <c r="J69" s="150"/>
      <c r="K69" s="151"/>
    </row>
    <row r="70" spans="2:11" ht="7.5" customHeight="1">
      <c r="B70" s="149" t="s">
        <v>162</v>
      </c>
      <c r="C70" s="103"/>
      <c r="D70" s="103"/>
      <c r="E70" s="103"/>
      <c r="F70" s="103"/>
      <c r="G70" s="103"/>
      <c r="H70" s="103"/>
      <c r="I70" s="103"/>
      <c r="J70" s="103"/>
      <c r="K70" s="114"/>
    </row>
    <row r="71" spans="2:11" ht="7.5" customHeight="1">
      <c r="B71" s="152" t="s">
        <v>163</v>
      </c>
      <c r="C71" s="153"/>
      <c r="D71" s="153"/>
      <c r="E71" s="153"/>
      <c r="F71" s="153"/>
      <c r="G71" s="153"/>
      <c r="H71" s="153"/>
      <c r="I71" s="153"/>
      <c r="J71" s="153"/>
      <c r="K71" s="154"/>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B2:K71"/>
  <sheetViews>
    <sheetView showGridLines="0" zoomScale="130" zoomScaleNormal="130" zoomScalePageLayoutView="0" workbookViewId="0" topLeftCell="A21">
      <selection activeCell="C15" sqref="C15:K68"/>
    </sheetView>
  </sheetViews>
  <sheetFormatPr defaultColWidth="9.140625" defaultRowHeight="12.75"/>
  <cols>
    <col min="1" max="1" width="3.28125" style="0" customWidth="1"/>
    <col min="2" max="12" width="10.7109375" style="0" customWidth="1"/>
  </cols>
  <sheetData>
    <row r="1" ht="7.5" customHeight="1"/>
    <row r="2" spans="2:11" ht="12" customHeight="1" hidden="1">
      <c r="B2" s="29" t="s">
        <v>0</v>
      </c>
      <c r="C2" s="29" t="s">
        <v>79</v>
      </c>
      <c r="D2" s="29" t="s">
        <v>80</v>
      </c>
      <c r="E2" s="29" t="s">
        <v>81</v>
      </c>
      <c r="F2" s="29" t="s">
        <v>82</v>
      </c>
      <c r="G2" s="29" t="s">
        <v>7</v>
      </c>
      <c r="H2" s="29" t="s">
        <v>8</v>
      </c>
      <c r="I2" s="29"/>
      <c r="J2" s="29"/>
      <c r="K2" s="29"/>
    </row>
    <row r="3" spans="2:11" ht="12" customHeight="1" hidden="1">
      <c r="B3" s="30" t="s">
        <v>170</v>
      </c>
      <c r="C3" s="29" t="s">
        <v>224</v>
      </c>
      <c r="D3" s="29" t="s">
        <v>224</v>
      </c>
      <c r="E3" s="29" t="s">
        <v>224</v>
      </c>
      <c r="F3" s="29" t="s">
        <v>535</v>
      </c>
      <c r="G3" s="29" t="s">
        <v>180</v>
      </c>
      <c r="H3" s="29" t="s">
        <v>20</v>
      </c>
      <c r="I3" s="29"/>
      <c r="J3" s="29"/>
      <c r="K3" s="29"/>
    </row>
    <row r="4" spans="2:11" ht="7.5" customHeight="1">
      <c r="B4" s="29"/>
      <c r="C4" s="29"/>
      <c r="D4" s="29"/>
      <c r="E4" s="29"/>
      <c r="F4" s="29"/>
      <c r="G4" s="29"/>
      <c r="H4" s="29"/>
      <c r="I4" s="29"/>
      <c r="J4" s="29"/>
      <c r="K4" s="29"/>
    </row>
    <row r="5" spans="2:11" ht="22.5" customHeight="1">
      <c r="B5" s="3" t="s">
        <v>84</v>
      </c>
      <c r="C5" s="6"/>
      <c r="D5" s="6"/>
      <c r="E5" s="6"/>
      <c r="F5" s="6"/>
      <c r="G5" s="6"/>
      <c r="H5" s="6"/>
      <c r="I5" s="6"/>
      <c r="J5" s="6"/>
      <c r="K5" s="6"/>
    </row>
    <row r="6" spans="2:11" ht="15" customHeight="1">
      <c r="B6" s="7" t="s">
        <v>85</v>
      </c>
      <c r="C6" s="7"/>
      <c r="D6" s="7"/>
      <c r="E6" s="7"/>
      <c r="F6" s="7"/>
      <c r="G6" s="7"/>
      <c r="H6" s="7"/>
      <c r="I6" s="7"/>
      <c r="J6" s="7"/>
      <c r="K6" s="7"/>
    </row>
    <row r="7" spans="2:11" ht="9" customHeight="1">
      <c r="B7" s="7"/>
      <c r="C7" s="7"/>
      <c r="D7" s="7"/>
      <c r="E7" s="7"/>
      <c r="F7" s="7"/>
      <c r="G7" s="7"/>
      <c r="H7" s="7"/>
      <c r="I7" s="7"/>
      <c r="J7" s="58"/>
      <c r="K7" s="58" t="s">
        <v>86</v>
      </c>
    </row>
    <row r="8" spans="2:11" ht="12" customHeight="1">
      <c r="B8" s="37" t="str">
        <f>CONCATENATE("Created On: ",F3)</f>
        <v>Created On: 04/16/2018</v>
      </c>
      <c r="F8" s="37" t="s">
        <v>87</v>
      </c>
      <c r="K8" s="58" t="str">
        <f>CONCATENATE(G3," ",H3," Reporting Period")</f>
        <v>December 2017 Reporting Period</v>
      </c>
    </row>
    <row r="9" spans="2:11" ht="12" customHeight="1">
      <c r="B9" s="33"/>
      <c r="C9" s="33" t="s">
        <v>171</v>
      </c>
      <c r="D9" s="34" t="s">
        <v>88</v>
      </c>
      <c r="E9" s="34"/>
      <c r="F9" s="33" t="s">
        <v>172</v>
      </c>
      <c r="G9" s="34" t="s">
        <v>88</v>
      </c>
      <c r="H9" s="34"/>
      <c r="I9" s="33" t="s">
        <v>173</v>
      </c>
      <c r="J9" s="34" t="s">
        <v>88</v>
      </c>
      <c r="K9" s="34"/>
    </row>
    <row r="10" spans="2:11" ht="12" customHeight="1">
      <c r="B10" s="185" t="s">
        <v>91</v>
      </c>
      <c r="C10" s="186" t="str">
        <f>C3</f>
        <v>50</v>
      </c>
      <c r="D10" s="35" t="s">
        <v>92</v>
      </c>
      <c r="E10" s="35"/>
      <c r="F10" s="186" t="str">
        <f>D3</f>
        <v>50</v>
      </c>
      <c r="G10" s="35" t="s">
        <v>92</v>
      </c>
      <c r="H10" s="35"/>
      <c r="I10" s="186" t="str">
        <f>E3</f>
        <v>50</v>
      </c>
      <c r="J10" s="35" t="s">
        <v>92</v>
      </c>
      <c r="K10" s="35"/>
    </row>
    <row r="11" spans="2:11" ht="12" customHeight="1">
      <c r="B11" s="40"/>
      <c r="C11" s="40" t="str">
        <f>CONCATENATE("(",C3," Entities)")</f>
        <v>(50 Entities)</v>
      </c>
      <c r="D11" s="193" t="s">
        <v>93</v>
      </c>
      <c r="E11" s="193"/>
      <c r="F11" s="40" t="str">
        <f>CONCATENATE("(",D3," Entities)")</f>
        <v>(50 Entities)</v>
      </c>
      <c r="G11" s="193" t="s">
        <v>93</v>
      </c>
      <c r="H11" s="193"/>
      <c r="I11" s="40" t="str">
        <f>CONCATENATE("(",E3," Entities)")</f>
        <v>(50 Entities)</v>
      </c>
      <c r="J11" s="193" t="s">
        <v>93</v>
      </c>
      <c r="K11" s="193"/>
    </row>
    <row r="12" spans="2:11" ht="16.5" customHeight="1">
      <c r="B12" s="36"/>
      <c r="C12" s="36" t="s">
        <v>94</v>
      </c>
      <c r="D12" s="36" t="s">
        <v>95</v>
      </c>
      <c r="E12" s="147" t="s">
        <v>96</v>
      </c>
      <c r="F12" s="36" t="s">
        <v>94</v>
      </c>
      <c r="G12" s="36" t="s">
        <v>95</v>
      </c>
      <c r="H12" s="147" t="s">
        <v>96</v>
      </c>
      <c r="I12" s="36" t="s">
        <v>94</v>
      </c>
      <c r="J12" s="36" t="s">
        <v>95</v>
      </c>
      <c r="K12" s="147" t="s">
        <v>96</v>
      </c>
    </row>
    <row r="13" spans="2:11" ht="12.75" hidden="1">
      <c r="B13" s="37" t="s">
        <v>97</v>
      </c>
      <c r="C13" s="37" t="s">
        <v>174</v>
      </c>
      <c r="D13" s="37" t="s">
        <v>543</v>
      </c>
      <c r="E13" s="37" t="s">
        <v>544</v>
      </c>
      <c r="F13" s="37" t="s">
        <v>175</v>
      </c>
      <c r="G13" s="37" t="s">
        <v>545</v>
      </c>
      <c r="H13" s="37" t="s">
        <v>546</v>
      </c>
      <c r="I13" s="37" t="s">
        <v>176</v>
      </c>
      <c r="J13" s="37" t="s">
        <v>547</v>
      </c>
      <c r="K13" s="37" t="s">
        <v>548</v>
      </c>
    </row>
    <row r="14" spans="2:11" ht="12.75" hidden="1">
      <c r="B14" s="38"/>
      <c r="C14" s="38">
        <v>0</v>
      </c>
      <c r="D14" s="39">
        <v>0</v>
      </c>
      <c r="E14" s="39">
        <v>0</v>
      </c>
      <c r="F14" s="38">
        <v>0</v>
      </c>
      <c r="G14" s="39">
        <v>0</v>
      </c>
      <c r="H14" s="39">
        <v>0</v>
      </c>
      <c r="I14" s="38">
        <v>0</v>
      </c>
      <c r="J14" s="39">
        <v>0</v>
      </c>
      <c r="K14" s="39">
        <v>0</v>
      </c>
    </row>
    <row r="15" spans="2:11" ht="9" customHeight="1">
      <c r="B15" s="188" t="s">
        <v>107</v>
      </c>
      <c r="C15" s="41">
        <v>0</v>
      </c>
      <c r="D15" s="41">
        <v>0</v>
      </c>
      <c r="E15" s="52">
        <v>0</v>
      </c>
      <c r="F15" s="41">
        <v>0</v>
      </c>
      <c r="G15" s="41">
        <v>0</v>
      </c>
      <c r="H15" s="52">
        <v>0</v>
      </c>
      <c r="I15" s="41">
        <v>0</v>
      </c>
      <c r="J15" s="41">
        <v>0</v>
      </c>
      <c r="K15" s="52">
        <v>0</v>
      </c>
    </row>
    <row r="16" spans="2:11" ht="9" customHeight="1">
      <c r="B16" s="189" t="s">
        <v>108</v>
      </c>
      <c r="C16" s="42">
        <v>0</v>
      </c>
      <c r="D16" s="42">
        <v>0</v>
      </c>
      <c r="E16" s="53">
        <v>0</v>
      </c>
      <c r="F16" s="42">
        <v>0</v>
      </c>
      <c r="G16" s="42">
        <v>0</v>
      </c>
      <c r="H16" s="53">
        <v>0</v>
      </c>
      <c r="I16" s="42">
        <v>0</v>
      </c>
      <c r="J16" s="42">
        <v>0</v>
      </c>
      <c r="K16" s="53">
        <v>0</v>
      </c>
    </row>
    <row r="17" spans="2:11" ht="9" customHeight="1">
      <c r="B17" s="189" t="s">
        <v>109</v>
      </c>
      <c r="C17" s="43">
        <v>0</v>
      </c>
      <c r="D17" s="43">
        <v>0</v>
      </c>
      <c r="E17" s="54">
        <v>0</v>
      </c>
      <c r="F17" s="43">
        <v>0</v>
      </c>
      <c r="G17" s="43">
        <v>0</v>
      </c>
      <c r="H17" s="54">
        <v>0</v>
      </c>
      <c r="I17" s="43">
        <v>0</v>
      </c>
      <c r="J17" s="43">
        <v>0</v>
      </c>
      <c r="K17" s="54">
        <v>0</v>
      </c>
    </row>
    <row r="18" spans="2:11" ht="9" customHeight="1">
      <c r="B18" s="189" t="s">
        <v>110</v>
      </c>
      <c r="C18" s="43">
        <v>0</v>
      </c>
      <c r="D18" s="43">
        <v>0</v>
      </c>
      <c r="E18" s="54">
        <v>0</v>
      </c>
      <c r="F18" s="43">
        <v>0</v>
      </c>
      <c r="G18" s="43">
        <v>0</v>
      </c>
      <c r="H18" s="54">
        <v>0</v>
      </c>
      <c r="I18" s="43">
        <v>0</v>
      </c>
      <c r="J18" s="43">
        <v>0</v>
      </c>
      <c r="K18" s="54">
        <v>0</v>
      </c>
    </row>
    <row r="19" spans="2:11" ht="9" customHeight="1">
      <c r="B19" s="189" t="s">
        <v>111</v>
      </c>
      <c r="C19" s="43">
        <v>0</v>
      </c>
      <c r="D19" s="43">
        <v>0</v>
      </c>
      <c r="E19" s="54">
        <v>0</v>
      </c>
      <c r="F19" s="43">
        <v>0</v>
      </c>
      <c r="G19" s="43">
        <v>0</v>
      </c>
      <c r="H19" s="54">
        <v>0</v>
      </c>
      <c r="I19" s="43">
        <v>0</v>
      </c>
      <c r="J19" s="43">
        <v>0</v>
      </c>
      <c r="K19" s="54">
        <v>0</v>
      </c>
    </row>
    <row r="20" spans="2:11" ht="9" customHeight="1">
      <c r="B20" s="189" t="s">
        <v>112</v>
      </c>
      <c r="C20" s="43">
        <v>0</v>
      </c>
      <c r="D20" s="43">
        <v>0</v>
      </c>
      <c r="E20" s="54">
        <v>0</v>
      </c>
      <c r="F20" s="43">
        <v>0</v>
      </c>
      <c r="G20" s="43">
        <v>0</v>
      </c>
      <c r="H20" s="54">
        <v>0</v>
      </c>
      <c r="I20" s="43">
        <v>0</v>
      </c>
      <c r="J20" s="43">
        <v>0</v>
      </c>
      <c r="K20" s="54">
        <v>0</v>
      </c>
    </row>
    <row r="21" spans="2:11" ht="9" customHeight="1">
      <c r="B21" s="189" t="s">
        <v>113</v>
      </c>
      <c r="C21" s="42">
        <v>0</v>
      </c>
      <c r="D21" s="42">
        <v>0</v>
      </c>
      <c r="E21" s="53">
        <v>0</v>
      </c>
      <c r="F21" s="42">
        <v>0</v>
      </c>
      <c r="G21" s="42">
        <v>0</v>
      </c>
      <c r="H21" s="53">
        <v>0</v>
      </c>
      <c r="I21" s="42">
        <v>0</v>
      </c>
      <c r="J21" s="42">
        <v>0</v>
      </c>
      <c r="K21" s="53">
        <v>0</v>
      </c>
    </row>
    <row r="22" spans="2:11" ht="9" customHeight="1">
      <c r="B22" s="189" t="s">
        <v>114</v>
      </c>
      <c r="C22" s="43">
        <v>0</v>
      </c>
      <c r="D22" s="43">
        <v>0</v>
      </c>
      <c r="E22" s="54">
        <v>0</v>
      </c>
      <c r="F22" s="43">
        <v>0</v>
      </c>
      <c r="G22" s="43">
        <v>0</v>
      </c>
      <c r="H22" s="54">
        <v>0</v>
      </c>
      <c r="I22" s="43">
        <v>0</v>
      </c>
      <c r="J22" s="43">
        <v>0</v>
      </c>
      <c r="K22" s="54">
        <v>0</v>
      </c>
    </row>
    <row r="23" spans="2:11" ht="9" customHeight="1">
      <c r="B23" s="189" t="s">
        <v>115</v>
      </c>
      <c r="C23" s="42">
        <v>0</v>
      </c>
      <c r="D23" s="42">
        <v>0</v>
      </c>
      <c r="E23" s="53">
        <v>0</v>
      </c>
      <c r="F23" s="42">
        <v>0</v>
      </c>
      <c r="G23" s="42">
        <v>0</v>
      </c>
      <c r="H23" s="53">
        <v>0</v>
      </c>
      <c r="I23" s="42">
        <v>0</v>
      </c>
      <c r="J23" s="42">
        <v>0</v>
      </c>
      <c r="K23" s="53">
        <v>0</v>
      </c>
    </row>
    <row r="24" spans="2:11" ht="9" customHeight="1">
      <c r="B24" s="189" t="s">
        <v>116</v>
      </c>
      <c r="C24" s="43">
        <v>0</v>
      </c>
      <c r="D24" s="43">
        <v>0</v>
      </c>
      <c r="E24" s="54">
        <v>0</v>
      </c>
      <c r="F24" s="43">
        <v>0</v>
      </c>
      <c r="G24" s="43">
        <v>0</v>
      </c>
      <c r="H24" s="54">
        <v>0</v>
      </c>
      <c r="I24" s="43">
        <v>0</v>
      </c>
      <c r="J24" s="43">
        <v>0</v>
      </c>
      <c r="K24" s="54">
        <v>0</v>
      </c>
    </row>
    <row r="25" spans="2:11" ht="9" customHeight="1">
      <c r="B25" s="189" t="s">
        <v>117</v>
      </c>
      <c r="C25" s="43">
        <v>0</v>
      </c>
      <c r="D25" s="43">
        <v>0</v>
      </c>
      <c r="E25" s="54">
        <v>0</v>
      </c>
      <c r="F25" s="43">
        <v>0</v>
      </c>
      <c r="G25" s="43">
        <v>0</v>
      </c>
      <c r="H25" s="54">
        <v>0</v>
      </c>
      <c r="I25" s="43">
        <v>0</v>
      </c>
      <c r="J25" s="43">
        <v>0</v>
      </c>
      <c r="K25" s="54">
        <v>0</v>
      </c>
    </row>
    <row r="26" spans="2:11" ht="9" customHeight="1">
      <c r="B26" s="189" t="s">
        <v>118</v>
      </c>
      <c r="C26" s="43">
        <v>0</v>
      </c>
      <c r="D26" s="43">
        <v>0</v>
      </c>
      <c r="E26" s="54">
        <v>0</v>
      </c>
      <c r="F26" s="43">
        <v>0</v>
      </c>
      <c r="G26" s="43">
        <v>0</v>
      </c>
      <c r="H26" s="54">
        <v>0</v>
      </c>
      <c r="I26" s="43">
        <v>0</v>
      </c>
      <c r="J26" s="43">
        <v>0</v>
      </c>
      <c r="K26" s="54">
        <v>0</v>
      </c>
    </row>
    <row r="27" spans="2:11" ht="9" customHeight="1">
      <c r="B27" s="189" t="s">
        <v>119</v>
      </c>
      <c r="C27" s="43">
        <v>0</v>
      </c>
      <c r="D27" s="43">
        <v>0</v>
      </c>
      <c r="E27" s="54">
        <v>0</v>
      </c>
      <c r="F27" s="43">
        <v>0</v>
      </c>
      <c r="G27" s="43">
        <v>0</v>
      </c>
      <c r="H27" s="54">
        <v>0</v>
      </c>
      <c r="I27" s="43">
        <v>0</v>
      </c>
      <c r="J27" s="43">
        <v>0</v>
      </c>
      <c r="K27" s="54">
        <v>0</v>
      </c>
    </row>
    <row r="28" spans="2:11" ht="9" customHeight="1">
      <c r="B28" s="189" t="s">
        <v>120</v>
      </c>
      <c r="C28" s="43">
        <v>0</v>
      </c>
      <c r="D28" s="43">
        <v>0</v>
      </c>
      <c r="E28" s="54">
        <v>0</v>
      </c>
      <c r="F28" s="43">
        <v>0</v>
      </c>
      <c r="G28" s="43">
        <v>0</v>
      </c>
      <c r="H28" s="54">
        <v>0</v>
      </c>
      <c r="I28" s="43">
        <v>0</v>
      </c>
      <c r="J28" s="43">
        <v>0</v>
      </c>
      <c r="K28" s="54">
        <v>0</v>
      </c>
    </row>
    <row r="29" spans="2:11" ht="9" customHeight="1">
      <c r="B29" s="189" t="s">
        <v>121</v>
      </c>
      <c r="C29" s="43">
        <v>0</v>
      </c>
      <c r="D29" s="43">
        <v>0</v>
      </c>
      <c r="E29" s="54">
        <v>0</v>
      </c>
      <c r="F29" s="43">
        <v>0</v>
      </c>
      <c r="G29" s="43">
        <v>0</v>
      </c>
      <c r="H29" s="54">
        <v>0</v>
      </c>
      <c r="I29" s="43">
        <v>0</v>
      </c>
      <c r="J29" s="43">
        <v>0</v>
      </c>
      <c r="K29" s="54">
        <v>0</v>
      </c>
    </row>
    <row r="30" spans="2:11" ht="9" customHeight="1">
      <c r="B30" s="189" t="s">
        <v>122</v>
      </c>
      <c r="C30" s="43">
        <v>0</v>
      </c>
      <c r="D30" s="43">
        <v>0</v>
      </c>
      <c r="E30" s="54">
        <v>0</v>
      </c>
      <c r="F30" s="43">
        <v>0</v>
      </c>
      <c r="G30" s="43">
        <v>0</v>
      </c>
      <c r="H30" s="54">
        <v>0</v>
      </c>
      <c r="I30" s="43">
        <v>0</v>
      </c>
      <c r="J30" s="43">
        <v>0</v>
      </c>
      <c r="K30" s="54">
        <v>0</v>
      </c>
    </row>
    <row r="31" spans="2:11" ht="9" customHeight="1">
      <c r="B31" s="189" t="s">
        <v>123</v>
      </c>
      <c r="C31" s="43">
        <v>0</v>
      </c>
      <c r="D31" s="43">
        <v>0</v>
      </c>
      <c r="E31" s="54">
        <v>0</v>
      </c>
      <c r="F31" s="43">
        <v>0</v>
      </c>
      <c r="G31" s="43">
        <v>0</v>
      </c>
      <c r="H31" s="54">
        <v>0</v>
      </c>
      <c r="I31" s="43">
        <v>0</v>
      </c>
      <c r="J31" s="43">
        <v>0</v>
      </c>
      <c r="K31" s="54">
        <v>0</v>
      </c>
    </row>
    <row r="32" spans="2:11" ht="9" customHeight="1">
      <c r="B32" s="189" t="s">
        <v>124</v>
      </c>
      <c r="C32" s="43">
        <v>0</v>
      </c>
      <c r="D32" s="43">
        <v>0</v>
      </c>
      <c r="E32" s="54">
        <v>0</v>
      </c>
      <c r="F32" s="43">
        <v>0</v>
      </c>
      <c r="G32" s="43">
        <v>0</v>
      </c>
      <c r="H32" s="54">
        <v>0</v>
      </c>
      <c r="I32" s="43">
        <v>0</v>
      </c>
      <c r="J32" s="43">
        <v>0</v>
      </c>
      <c r="K32" s="54">
        <v>0</v>
      </c>
    </row>
    <row r="33" spans="2:11" ht="9" customHeight="1">
      <c r="B33" s="189" t="s">
        <v>125</v>
      </c>
      <c r="C33" s="43">
        <v>0</v>
      </c>
      <c r="D33" s="43">
        <v>0</v>
      </c>
      <c r="E33" s="54">
        <v>0</v>
      </c>
      <c r="F33" s="43">
        <v>0</v>
      </c>
      <c r="G33" s="43">
        <v>0</v>
      </c>
      <c r="H33" s="54">
        <v>0</v>
      </c>
      <c r="I33" s="43">
        <v>0</v>
      </c>
      <c r="J33" s="43">
        <v>0</v>
      </c>
      <c r="K33" s="54">
        <v>0</v>
      </c>
    </row>
    <row r="34" spans="2:11" ht="9" customHeight="1">
      <c r="B34" s="189" t="s">
        <v>126</v>
      </c>
      <c r="C34" s="43">
        <v>0</v>
      </c>
      <c r="D34" s="43">
        <v>0</v>
      </c>
      <c r="E34" s="54">
        <v>0</v>
      </c>
      <c r="F34" s="43">
        <v>0</v>
      </c>
      <c r="G34" s="43">
        <v>0</v>
      </c>
      <c r="H34" s="54">
        <v>0</v>
      </c>
      <c r="I34" s="43">
        <v>0</v>
      </c>
      <c r="J34" s="43">
        <v>0</v>
      </c>
      <c r="K34" s="54">
        <v>0</v>
      </c>
    </row>
    <row r="35" spans="2:11" ht="9" customHeight="1">
      <c r="B35" s="189" t="s">
        <v>127</v>
      </c>
      <c r="C35" s="43">
        <v>0</v>
      </c>
      <c r="D35" s="43">
        <v>0</v>
      </c>
      <c r="E35" s="54">
        <v>0</v>
      </c>
      <c r="F35" s="43">
        <v>0</v>
      </c>
      <c r="G35" s="43">
        <v>0</v>
      </c>
      <c r="H35" s="54">
        <v>0</v>
      </c>
      <c r="I35" s="43">
        <v>0</v>
      </c>
      <c r="J35" s="43">
        <v>0</v>
      </c>
      <c r="K35" s="54">
        <v>0</v>
      </c>
    </row>
    <row r="36" spans="2:11" ht="9" customHeight="1">
      <c r="B36" s="189" t="s">
        <v>128</v>
      </c>
      <c r="C36" s="43">
        <v>0</v>
      </c>
      <c r="D36" s="43">
        <v>0</v>
      </c>
      <c r="E36" s="54">
        <v>0</v>
      </c>
      <c r="F36" s="43">
        <v>0</v>
      </c>
      <c r="G36" s="43">
        <v>0</v>
      </c>
      <c r="H36" s="54">
        <v>0</v>
      </c>
      <c r="I36" s="43">
        <v>0</v>
      </c>
      <c r="J36" s="43">
        <v>0</v>
      </c>
      <c r="K36" s="54">
        <v>0</v>
      </c>
    </row>
    <row r="37" spans="2:11" ht="9" customHeight="1">
      <c r="B37" s="189" t="s">
        <v>129</v>
      </c>
      <c r="C37" s="43">
        <v>0</v>
      </c>
      <c r="D37" s="43">
        <v>0</v>
      </c>
      <c r="E37" s="54">
        <v>0</v>
      </c>
      <c r="F37" s="43">
        <v>0</v>
      </c>
      <c r="G37" s="43">
        <v>0</v>
      </c>
      <c r="H37" s="54">
        <v>0</v>
      </c>
      <c r="I37" s="43">
        <v>0</v>
      </c>
      <c r="J37" s="43">
        <v>0</v>
      </c>
      <c r="K37" s="54">
        <v>0</v>
      </c>
    </row>
    <row r="38" spans="2:11" ht="9" customHeight="1">
      <c r="B38" s="189" t="s">
        <v>130</v>
      </c>
      <c r="C38" s="43">
        <v>0</v>
      </c>
      <c r="D38" s="43">
        <v>0</v>
      </c>
      <c r="E38" s="54">
        <v>0</v>
      </c>
      <c r="F38" s="43">
        <v>0</v>
      </c>
      <c r="G38" s="43">
        <v>0</v>
      </c>
      <c r="H38" s="54">
        <v>0</v>
      </c>
      <c r="I38" s="43">
        <v>0</v>
      </c>
      <c r="J38" s="43">
        <v>0</v>
      </c>
      <c r="K38" s="54">
        <v>0</v>
      </c>
    </row>
    <row r="39" spans="2:11" ht="9" customHeight="1">
      <c r="B39" s="189" t="s">
        <v>131</v>
      </c>
      <c r="C39" s="43">
        <v>0</v>
      </c>
      <c r="D39" s="43">
        <v>0</v>
      </c>
      <c r="E39" s="54">
        <v>0</v>
      </c>
      <c r="F39" s="43">
        <v>0</v>
      </c>
      <c r="G39" s="43">
        <v>0</v>
      </c>
      <c r="H39" s="54">
        <v>0</v>
      </c>
      <c r="I39" s="43">
        <v>0</v>
      </c>
      <c r="J39" s="43">
        <v>0</v>
      </c>
      <c r="K39" s="54">
        <v>0</v>
      </c>
    </row>
    <row r="40" spans="2:11" ht="9" customHeight="1">
      <c r="B40" s="189" t="s">
        <v>132</v>
      </c>
      <c r="C40" s="43">
        <v>0</v>
      </c>
      <c r="D40" s="43">
        <v>0</v>
      </c>
      <c r="E40" s="54">
        <v>0</v>
      </c>
      <c r="F40" s="43">
        <v>0</v>
      </c>
      <c r="G40" s="43">
        <v>0</v>
      </c>
      <c r="H40" s="54">
        <v>0</v>
      </c>
      <c r="I40" s="43">
        <v>0</v>
      </c>
      <c r="J40" s="43">
        <v>0</v>
      </c>
      <c r="K40" s="54">
        <v>0</v>
      </c>
    </row>
    <row r="41" spans="2:11" ht="9" customHeight="1">
      <c r="B41" s="189" t="s">
        <v>133</v>
      </c>
      <c r="C41" s="43">
        <v>0</v>
      </c>
      <c r="D41" s="43">
        <v>0</v>
      </c>
      <c r="E41" s="54">
        <v>0</v>
      </c>
      <c r="F41" s="43">
        <v>0</v>
      </c>
      <c r="G41" s="43">
        <v>0</v>
      </c>
      <c r="H41" s="54">
        <v>0</v>
      </c>
      <c r="I41" s="43">
        <v>0</v>
      </c>
      <c r="J41" s="43">
        <v>0</v>
      </c>
      <c r="K41" s="54">
        <v>0</v>
      </c>
    </row>
    <row r="42" spans="2:11" ht="9" customHeight="1">
      <c r="B42" s="189" t="s">
        <v>134</v>
      </c>
      <c r="C42" s="43">
        <v>0</v>
      </c>
      <c r="D42" s="43">
        <v>0</v>
      </c>
      <c r="E42" s="54">
        <v>0</v>
      </c>
      <c r="F42" s="43">
        <v>0</v>
      </c>
      <c r="G42" s="43">
        <v>0</v>
      </c>
      <c r="H42" s="54">
        <v>0</v>
      </c>
      <c r="I42" s="43">
        <v>0</v>
      </c>
      <c r="J42" s="43">
        <v>0</v>
      </c>
      <c r="K42" s="54">
        <v>0</v>
      </c>
    </row>
    <row r="43" spans="2:11" ht="9" customHeight="1">
      <c r="B43" s="189" t="s">
        <v>135</v>
      </c>
      <c r="C43" s="43">
        <v>0</v>
      </c>
      <c r="D43" s="43">
        <v>0</v>
      </c>
      <c r="E43" s="54">
        <v>0</v>
      </c>
      <c r="F43" s="43">
        <v>0</v>
      </c>
      <c r="G43" s="43">
        <v>0</v>
      </c>
      <c r="H43" s="54">
        <v>0</v>
      </c>
      <c r="I43" s="43">
        <v>0</v>
      </c>
      <c r="J43" s="43">
        <v>0</v>
      </c>
      <c r="K43" s="54">
        <v>0</v>
      </c>
    </row>
    <row r="44" spans="2:11" ht="9" customHeight="1">
      <c r="B44" s="189" t="s">
        <v>136</v>
      </c>
      <c r="C44" s="43">
        <v>0</v>
      </c>
      <c r="D44" s="43">
        <v>0</v>
      </c>
      <c r="E44" s="54">
        <v>0</v>
      </c>
      <c r="F44" s="43">
        <v>0</v>
      </c>
      <c r="G44" s="43">
        <v>0</v>
      </c>
      <c r="H44" s="54">
        <v>0</v>
      </c>
      <c r="I44" s="43">
        <v>0</v>
      </c>
      <c r="J44" s="43">
        <v>0</v>
      </c>
      <c r="K44" s="54">
        <v>0</v>
      </c>
    </row>
    <row r="45" spans="2:11" ht="9" customHeight="1">
      <c r="B45" s="189" t="s">
        <v>137</v>
      </c>
      <c r="C45" s="43">
        <v>0</v>
      </c>
      <c r="D45" s="43">
        <v>0</v>
      </c>
      <c r="E45" s="54">
        <v>0</v>
      </c>
      <c r="F45" s="43">
        <v>0</v>
      </c>
      <c r="G45" s="43">
        <v>0</v>
      </c>
      <c r="H45" s="54">
        <v>0</v>
      </c>
      <c r="I45" s="43">
        <v>0</v>
      </c>
      <c r="J45" s="43">
        <v>0</v>
      </c>
      <c r="K45" s="54">
        <v>0</v>
      </c>
    </row>
    <row r="46" spans="2:11" ht="9" customHeight="1">
      <c r="B46" s="189" t="s">
        <v>138</v>
      </c>
      <c r="C46" s="43">
        <v>0</v>
      </c>
      <c r="D46" s="43">
        <v>0</v>
      </c>
      <c r="E46" s="54">
        <v>0</v>
      </c>
      <c r="F46" s="43">
        <v>0</v>
      </c>
      <c r="G46" s="43">
        <v>0</v>
      </c>
      <c r="H46" s="54">
        <v>0</v>
      </c>
      <c r="I46" s="43">
        <v>0</v>
      </c>
      <c r="J46" s="43">
        <v>0</v>
      </c>
      <c r="K46" s="54">
        <v>0</v>
      </c>
    </row>
    <row r="47" spans="2:11" ht="9" customHeight="1">
      <c r="B47" s="189" t="s">
        <v>139</v>
      </c>
      <c r="C47" s="43">
        <v>0</v>
      </c>
      <c r="D47" s="43">
        <v>0</v>
      </c>
      <c r="E47" s="54">
        <v>0</v>
      </c>
      <c r="F47" s="43">
        <v>0</v>
      </c>
      <c r="G47" s="43">
        <v>0</v>
      </c>
      <c r="H47" s="54">
        <v>0</v>
      </c>
      <c r="I47" s="43">
        <v>0</v>
      </c>
      <c r="J47" s="43">
        <v>0</v>
      </c>
      <c r="K47" s="54">
        <v>0</v>
      </c>
    </row>
    <row r="48" spans="2:11" ht="9" customHeight="1">
      <c r="B48" s="189" t="s">
        <v>140</v>
      </c>
      <c r="C48" s="43">
        <v>0</v>
      </c>
      <c r="D48" s="43">
        <v>0</v>
      </c>
      <c r="E48" s="54">
        <v>0</v>
      </c>
      <c r="F48" s="43">
        <v>0</v>
      </c>
      <c r="G48" s="43">
        <v>0</v>
      </c>
      <c r="H48" s="54">
        <v>0</v>
      </c>
      <c r="I48" s="43">
        <v>0</v>
      </c>
      <c r="J48" s="43">
        <v>0</v>
      </c>
      <c r="K48" s="54">
        <v>0</v>
      </c>
    </row>
    <row r="49" spans="2:11" ht="9" customHeight="1">
      <c r="B49" s="189" t="s">
        <v>141</v>
      </c>
      <c r="C49" s="43">
        <v>0</v>
      </c>
      <c r="D49" s="43">
        <v>0</v>
      </c>
      <c r="E49" s="54">
        <v>0</v>
      </c>
      <c r="F49" s="43">
        <v>0</v>
      </c>
      <c r="G49" s="43">
        <v>0</v>
      </c>
      <c r="H49" s="54">
        <v>0</v>
      </c>
      <c r="I49" s="43">
        <v>0</v>
      </c>
      <c r="J49" s="43">
        <v>0</v>
      </c>
      <c r="K49" s="54">
        <v>0</v>
      </c>
    </row>
    <row r="50" spans="2:11" ht="9" customHeight="1">
      <c r="B50" s="189" t="s">
        <v>142</v>
      </c>
      <c r="C50" s="43">
        <v>0</v>
      </c>
      <c r="D50" s="43">
        <v>0</v>
      </c>
      <c r="E50" s="54">
        <v>0</v>
      </c>
      <c r="F50" s="43">
        <v>0</v>
      </c>
      <c r="G50" s="43">
        <v>0</v>
      </c>
      <c r="H50" s="54">
        <v>0</v>
      </c>
      <c r="I50" s="43">
        <v>0</v>
      </c>
      <c r="J50" s="43">
        <v>0</v>
      </c>
      <c r="K50" s="54">
        <v>0</v>
      </c>
    </row>
    <row r="51" spans="2:11" ht="9" customHeight="1">
      <c r="B51" s="189" t="s">
        <v>143</v>
      </c>
      <c r="C51" s="43">
        <v>0</v>
      </c>
      <c r="D51" s="43">
        <v>0</v>
      </c>
      <c r="E51" s="54">
        <v>0</v>
      </c>
      <c r="F51" s="43">
        <v>0</v>
      </c>
      <c r="G51" s="43">
        <v>0</v>
      </c>
      <c r="H51" s="54">
        <v>0</v>
      </c>
      <c r="I51" s="43">
        <v>0</v>
      </c>
      <c r="J51" s="43">
        <v>0</v>
      </c>
      <c r="K51" s="54">
        <v>0</v>
      </c>
    </row>
    <row r="52" spans="2:11" ht="9" customHeight="1">
      <c r="B52" s="189" t="s">
        <v>144</v>
      </c>
      <c r="C52" s="43">
        <v>0</v>
      </c>
      <c r="D52" s="43">
        <v>0</v>
      </c>
      <c r="E52" s="54">
        <v>0</v>
      </c>
      <c r="F52" s="43">
        <v>0</v>
      </c>
      <c r="G52" s="43">
        <v>0</v>
      </c>
      <c r="H52" s="54">
        <v>0</v>
      </c>
      <c r="I52" s="43">
        <v>0</v>
      </c>
      <c r="J52" s="43">
        <v>0</v>
      </c>
      <c r="K52" s="54">
        <v>0</v>
      </c>
    </row>
    <row r="53" spans="2:11" ht="9" customHeight="1">
      <c r="B53" s="189" t="s">
        <v>145</v>
      </c>
      <c r="C53" s="43">
        <v>0</v>
      </c>
      <c r="D53" s="43">
        <v>0</v>
      </c>
      <c r="E53" s="54">
        <v>0</v>
      </c>
      <c r="F53" s="43">
        <v>0</v>
      </c>
      <c r="G53" s="43">
        <v>0</v>
      </c>
      <c r="H53" s="54">
        <v>0</v>
      </c>
      <c r="I53" s="43">
        <v>0</v>
      </c>
      <c r="J53" s="43">
        <v>0</v>
      </c>
      <c r="K53" s="54">
        <v>0</v>
      </c>
    </row>
    <row r="54" spans="2:11" ht="9" customHeight="1">
      <c r="B54" s="189" t="s">
        <v>146</v>
      </c>
      <c r="C54" s="43">
        <v>0</v>
      </c>
      <c r="D54" s="43">
        <v>0</v>
      </c>
      <c r="E54" s="54">
        <v>0</v>
      </c>
      <c r="F54" s="43">
        <v>0</v>
      </c>
      <c r="G54" s="43">
        <v>0</v>
      </c>
      <c r="H54" s="54">
        <v>0</v>
      </c>
      <c r="I54" s="43">
        <v>0</v>
      </c>
      <c r="J54" s="43">
        <v>0</v>
      </c>
      <c r="K54" s="54">
        <v>0</v>
      </c>
    </row>
    <row r="55" spans="2:11" ht="9" customHeight="1">
      <c r="B55" s="189" t="s">
        <v>147</v>
      </c>
      <c r="C55" s="43">
        <v>0</v>
      </c>
      <c r="D55" s="43">
        <v>0</v>
      </c>
      <c r="E55" s="54">
        <v>0</v>
      </c>
      <c r="F55" s="43">
        <v>0</v>
      </c>
      <c r="G55" s="43">
        <v>0</v>
      </c>
      <c r="H55" s="54">
        <v>0</v>
      </c>
      <c r="I55" s="43">
        <v>0</v>
      </c>
      <c r="J55" s="43">
        <v>0</v>
      </c>
      <c r="K55" s="54">
        <v>0</v>
      </c>
    </row>
    <row r="56" spans="2:11" ht="9" customHeight="1">
      <c r="B56" s="189" t="s">
        <v>148</v>
      </c>
      <c r="C56" s="43">
        <v>0</v>
      </c>
      <c r="D56" s="43">
        <v>0</v>
      </c>
      <c r="E56" s="54">
        <v>0</v>
      </c>
      <c r="F56" s="43">
        <v>0</v>
      </c>
      <c r="G56" s="43">
        <v>0</v>
      </c>
      <c r="H56" s="54">
        <v>0</v>
      </c>
      <c r="I56" s="43">
        <v>0</v>
      </c>
      <c r="J56" s="43">
        <v>0</v>
      </c>
      <c r="K56" s="54">
        <v>0</v>
      </c>
    </row>
    <row r="57" spans="2:11" ht="9" customHeight="1">
      <c r="B57" s="189" t="s">
        <v>149</v>
      </c>
      <c r="C57" s="43">
        <v>0</v>
      </c>
      <c r="D57" s="43">
        <v>0</v>
      </c>
      <c r="E57" s="54">
        <v>0</v>
      </c>
      <c r="F57" s="43">
        <v>0</v>
      </c>
      <c r="G57" s="43">
        <v>0</v>
      </c>
      <c r="H57" s="54">
        <v>0</v>
      </c>
      <c r="I57" s="43">
        <v>0</v>
      </c>
      <c r="J57" s="43">
        <v>0</v>
      </c>
      <c r="K57" s="54">
        <v>0</v>
      </c>
    </row>
    <row r="58" spans="2:11" ht="9" customHeight="1">
      <c r="B58" s="189" t="s">
        <v>150</v>
      </c>
      <c r="C58" s="43">
        <v>0</v>
      </c>
      <c r="D58" s="43">
        <v>0</v>
      </c>
      <c r="E58" s="54">
        <v>0</v>
      </c>
      <c r="F58" s="43">
        <v>0</v>
      </c>
      <c r="G58" s="43">
        <v>0</v>
      </c>
      <c r="H58" s="54">
        <v>0</v>
      </c>
      <c r="I58" s="43">
        <v>0</v>
      </c>
      <c r="J58" s="43">
        <v>0</v>
      </c>
      <c r="K58" s="54">
        <v>0</v>
      </c>
    </row>
    <row r="59" spans="2:11" ht="9" customHeight="1">
      <c r="B59" s="189" t="s">
        <v>151</v>
      </c>
      <c r="C59" s="43">
        <v>0</v>
      </c>
      <c r="D59" s="43">
        <v>0</v>
      </c>
      <c r="E59" s="54">
        <v>0</v>
      </c>
      <c r="F59" s="43">
        <v>0</v>
      </c>
      <c r="G59" s="43">
        <v>0</v>
      </c>
      <c r="H59" s="54">
        <v>0</v>
      </c>
      <c r="I59" s="43">
        <v>0</v>
      </c>
      <c r="J59" s="43">
        <v>0</v>
      </c>
      <c r="K59" s="54">
        <v>0</v>
      </c>
    </row>
    <row r="60" spans="2:11" ht="9" customHeight="1">
      <c r="B60" s="189" t="s">
        <v>152</v>
      </c>
      <c r="C60" s="43">
        <v>0</v>
      </c>
      <c r="D60" s="43">
        <v>0</v>
      </c>
      <c r="E60" s="54">
        <v>0</v>
      </c>
      <c r="F60" s="43">
        <v>0</v>
      </c>
      <c r="G60" s="43">
        <v>0</v>
      </c>
      <c r="H60" s="54">
        <v>0</v>
      </c>
      <c r="I60" s="43">
        <v>0</v>
      </c>
      <c r="J60" s="43">
        <v>0</v>
      </c>
      <c r="K60" s="54">
        <v>0</v>
      </c>
    </row>
    <row r="61" spans="2:11" ht="9" customHeight="1">
      <c r="B61" s="189" t="s">
        <v>153</v>
      </c>
      <c r="C61" s="43">
        <v>0</v>
      </c>
      <c r="D61" s="43">
        <v>0</v>
      </c>
      <c r="E61" s="54">
        <v>0</v>
      </c>
      <c r="F61" s="43">
        <v>0</v>
      </c>
      <c r="G61" s="43">
        <v>0</v>
      </c>
      <c r="H61" s="54">
        <v>0</v>
      </c>
      <c r="I61" s="43">
        <v>0</v>
      </c>
      <c r="J61" s="43">
        <v>0</v>
      </c>
      <c r="K61" s="54">
        <v>0</v>
      </c>
    </row>
    <row r="62" spans="2:11" ht="9" customHeight="1">
      <c r="B62" s="189" t="s">
        <v>154</v>
      </c>
      <c r="C62" s="43">
        <v>0</v>
      </c>
      <c r="D62" s="43">
        <v>0</v>
      </c>
      <c r="E62" s="54">
        <v>0</v>
      </c>
      <c r="F62" s="43">
        <v>0</v>
      </c>
      <c r="G62" s="43">
        <v>0</v>
      </c>
      <c r="H62" s="54">
        <v>0</v>
      </c>
      <c r="I62" s="43">
        <v>0</v>
      </c>
      <c r="J62" s="43">
        <v>0</v>
      </c>
      <c r="K62" s="54">
        <v>0</v>
      </c>
    </row>
    <row r="63" spans="2:11" ht="9" customHeight="1">
      <c r="B63" s="189" t="s">
        <v>155</v>
      </c>
      <c r="C63" s="43">
        <v>0</v>
      </c>
      <c r="D63" s="43">
        <v>0</v>
      </c>
      <c r="E63" s="54">
        <v>0</v>
      </c>
      <c r="F63" s="43">
        <v>0</v>
      </c>
      <c r="G63" s="43">
        <v>0</v>
      </c>
      <c r="H63" s="54">
        <v>0</v>
      </c>
      <c r="I63" s="43">
        <v>0</v>
      </c>
      <c r="J63" s="43">
        <v>0</v>
      </c>
      <c r="K63" s="54">
        <v>0</v>
      </c>
    </row>
    <row r="64" spans="2:11" ht="9" customHeight="1">
      <c r="B64" s="189" t="s">
        <v>156</v>
      </c>
      <c r="C64" s="43">
        <v>0</v>
      </c>
      <c r="D64" s="43">
        <v>0</v>
      </c>
      <c r="E64" s="54">
        <v>0</v>
      </c>
      <c r="F64" s="43">
        <v>0</v>
      </c>
      <c r="G64" s="43">
        <v>0</v>
      </c>
      <c r="H64" s="54">
        <v>0</v>
      </c>
      <c r="I64" s="43">
        <v>0</v>
      </c>
      <c r="J64" s="43">
        <v>0</v>
      </c>
      <c r="K64" s="54">
        <v>0</v>
      </c>
    </row>
    <row r="65" spans="2:11" ht="9" customHeight="1" thickBot="1">
      <c r="B65" s="189" t="s">
        <v>157</v>
      </c>
      <c r="C65" s="43">
        <v>0</v>
      </c>
      <c r="D65" s="43">
        <v>0</v>
      </c>
      <c r="E65" s="54">
        <v>0</v>
      </c>
      <c r="F65" s="43">
        <v>0</v>
      </c>
      <c r="G65" s="43">
        <v>0</v>
      </c>
      <c r="H65" s="54">
        <v>0</v>
      </c>
      <c r="I65" s="43">
        <v>0</v>
      </c>
      <c r="J65" s="43">
        <v>0</v>
      </c>
      <c r="K65" s="54">
        <v>0</v>
      </c>
    </row>
    <row r="66" spans="2:11" ht="9" customHeight="1" thickTop="1">
      <c r="B66" s="190" t="s">
        <v>158</v>
      </c>
      <c r="C66" s="45">
        <v>0</v>
      </c>
      <c r="D66" s="45">
        <v>0</v>
      </c>
      <c r="E66" s="55">
        <v>0</v>
      </c>
      <c r="F66" s="45">
        <v>0</v>
      </c>
      <c r="G66" s="45">
        <v>0</v>
      </c>
      <c r="H66" s="55">
        <v>0</v>
      </c>
      <c r="I66" s="45">
        <v>0</v>
      </c>
      <c r="J66" s="45">
        <v>0</v>
      </c>
      <c r="K66" s="55">
        <v>0</v>
      </c>
    </row>
    <row r="67" spans="2:11" ht="9" customHeight="1" thickBot="1">
      <c r="B67" s="191" t="s">
        <v>159</v>
      </c>
      <c r="C67" s="46">
        <v>0</v>
      </c>
      <c r="D67" s="46">
        <v>0</v>
      </c>
      <c r="E67" s="56">
        <v>0</v>
      </c>
      <c r="F67" s="46">
        <v>0</v>
      </c>
      <c r="G67" s="46">
        <v>0</v>
      </c>
      <c r="H67" s="56">
        <v>0</v>
      </c>
      <c r="I67" s="46">
        <v>0</v>
      </c>
      <c r="J67" s="46">
        <v>0</v>
      </c>
      <c r="K67" s="56">
        <v>0</v>
      </c>
    </row>
    <row r="68" spans="2:11" ht="9" customHeight="1" thickTop="1">
      <c r="B68" s="192" t="s">
        <v>160</v>
      </c>
      <c r="C68" s="47">
        <v>0</v>
      </c>
      <c r="D68" s="47">
        <v>0</v>
      </c>
      <c r="E68" s="57">
        <v>0</v>
      </c>
      <c r="F68" s="47">
        <v>0</v>
      </c>
      <c r="G68" s="47">
        <v>0</v>
      </c>
      <c r="H68" s="57">
        <v>0</v>
      </c>
      <c r="I68" s="47">
        <v>0</v>
      </c>
      <c r="J68" s="47">
        <v>0</v>
      </c>
      <c r="K68" s="57">
        <v>0</v>
      </c>
    </row>
    <row r="69" spans="2:11" ht="9.75" customHeight="1">
      <c r="B69" s="148" t="s">
        <v>161</v>
      </c>
      <c r="C69" s="150"/>
      <c r="D69" s="150"/>
      <c r="E69" s="150"/>
      <c r="F69" s="150"/>
      <c r="G69" s="150"/>
      <c r="H69" s="150"/>
      <c r="I69" s="150"/>
      <c r="J69" s="150"/>
      <c r="K69" s="151"/>
    </row>
    <row r="70" spans="2:11" ht="7.5" customHeight="1">
      <c r="B70" s="149" t="s">
        <v>162</v>
      </c>
      <c r="C70" s="103"/>
      <c r="D70" s="103"/>
      <c r="E70" s="103"/>
      <c r="F70" s="103"/>
      <c r="G70" s="103"/>
      <c r="H70" s="103"/>
      <c r="I70" s="103"/>
      <c r="J70" s="103"/>
      <c r="K70" s="114"/>
    </row>
    <row r="71" spans="2:11" ht="7.5" customHeight="1">
      <c r="B71" s="152" t="s">
        <v>163</v>
      </c>
      <c r="C71" s="153"/>
      <c r="D71" s="153"/>
      <c r="E71" s="153"/>
      <c r="F71" s="153"/>
      <c r="G71" s="153"/>
      <c r="H71" s="153"/>
      <c r="I71" s="153"/>
      <c r="J71" s="153"/>
      <c r="K71" s="154"/>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showGridLines="0" tabSelected="1" zoomScale="130" zoomScaleNormal="130" zoomScalePageLayoutView="0" workbookViewId="0" topLeftCell="A1">
      <selection activeCell="C15" sqref="C15:K68"/>
    </sheetView>
  </sheetViews>
  <sheetFormatPr defaultColWidth="9.140625" defaultRowHeight="12.75"/>
  <cols>
    <col min="1" max="1" width="3.28125" style="0" customWidth="1"/>
    <col min="2" max="13" width="10.7109375" style="0" customWidth="1"/>
  </cols>
  <sheetData>
    <row r="1" ht="7.5" customHeight="1"/>
    <row r="2" spans="2:11" ht="12" customHeight="1" hidden="1">
      <c r="B2" s="29" t="s">
        <v>0</v>
      </c>
      <c r="C2" s="29" t="s">
        <v>79</v>
      </c>
      <c r="D2" s="29" t="s">
        <v>80</v>
      </c>
      <c r="E2" s="29" t="s">
        <v>81</v>
      </c>
      <c r="F2" s="29" t="s">
        <v>82</v>
      </c>
      <c r="G2" s="29" t="s">
        <v>7</v>
      </c>
      <c r="H2" s="29" t="s">
        <v>8</v>
      </c>
      <c r="I2" s="29"/>
      <c r="J2" s="29"/>
      <c r="K2" s="29"/>
    </row>
    <row r="3" spans="2:11" ht="12" customHeight="1" hidden="1">
      <c r="B3" s="30" t="s">
        <v>177</v>
      </c>
      <c r="C3" s="29" t="s">
        <v>224</v>
      </c>
      <c r="D3" s="29" t="s">
        <v>225</v>
      </c>
      <c r="E3" s="29" t="s">
        <v>402</v>
      </c>
      <c r="F3" s="29" t="s">
        <v>535</v>
      </c>
      <c r="G3" s="29" t="s">
        <v>180</v>
      </c>
      <c r="H3" s="29" t="s">
        <v>20</v>
      </c>
      <c r="I3" s="29"/>
      <c r="J3" s="29"/>
      <c r="K3" s="29"/>
    </row>
    <row r="4" spans="2:11" ht="7.5" customHeight="1">
      <c r="B4" s="29"/>
      <c r="C4" s="29"/>
      <c r="D4" s="29"/>
      <c r="E4" s="29"/>
      <c r="F4" s="29"/>
      <c r="G4" s="29"/>
      <c r="H4" s="29"/>
      <c r="I4" s="29"/>
      <c r="J4" s="29"/>
      <c r="K4" s="29"/>
    </row>
    <row r="5" spans="2:11" ht="22.5" customHeight="1">
      <c r="B5" s="3" t="s">
        <v>84</v>
      </c>
      <c r="C5" s="6"/>
      <c r="D5" s="6"/>
      <c r="E5" s="6"/>
      <c r="F5" s="6"/>
      <c r="G5" s="6"/>
      <c r="H5" s="6"/>
      <c r="I5" s="6"/>
      <c r="J5" s="6"/>
      <c r="K5" s="6"/>
    </row>
    <row r="6" spans="2:11" ht="15">
      <c r="B6" s="7" t="s">
        <v>85</v>
      </c>
      <c r="C6" s="7"/>
      <c r="D6" s="7"/>
      <c r="E6" s="7"/>
      <c r="F6" s="7"/>
      <c r="G6" s="7"/>
      <c r="H6" s="7"/>
      <c r="I6" s="7"/>
      <c r="J6" s="7"/>
      <c r="K6" s="7"/>
    </row>
    <row r="7" spans="2:11" ht="9" customHeight="1">
      <c r="B7" s="7"/>
      <c r="C7" s="7"/>
      <c r="D7" s="7"/>
      <c r="E7" s="7"/>
      <c r="F7" s="7"/>
      <c r="G7" s="7"/>
      <c r="H7" s="7"/>
      <c r="I7" s="7"/>
      <c r="J7" s="58"/>
      <c r="K7" s="58" t="s">
        <v>86</v>
      </c>
    </row>
    <row r="8" spans="2:11" ht="12" customHeight="1">
      <c r="B8" s="37" t="str">
        <f>CONCATENATE("Created On: ",F3)</f>
        <v>Created On: 04/16/2018</v>
      </c>
      <c r="F8" s="37" t="s">
        <v>87</v>
      </c>
      <c r="K8" s="58" t="str">
        <f>CONCATENATE(G3," ",H3," Reporting Period")</f>
        <v>December 2017 Reporting Period</v>
      </c>
    </row>
    <row r="9" spans="2:11" ht="12" customHeight="1">
      <c r="B9" s="33"/>
      <c r="C9" s="33" t="s">
        <v>178</v>
      </c>
      <c r="D9" s="34" t="s">
        <v>88</v>
      </c>
      <c r="E9" s="34"/>
      <c r="F9" s="33" t="s">
        <v>179</v>
      </c>
      <c r="G9" s="34" t="s">
        <v>88</v>
      </c>
      <c r="H9" s="34"/>
      <c r="I9" s="33" t="s">
        <v>180</v>
      </c>
      <c r="J9" s="34" t="s">
        <v>88</v>
      </c>
      <c r="K9" s="34"/>
    </row>
    <row r="10" spans="2:11" ht="12" customHeight="1">
      <c r="B10" s="185" t="s">
        <v>91</v>
      </c>
      <c r="C10" s="186" t="str">
        <f>C3</f>
        <v>50</v>
      </c>
      <c r="D10" s="35" t="s">
        <v>92</v>
      </c>
      <c r="E10" s="35"/>
      <c r="F10" s="186" t="str">
        <f>D3</f>
        <v>49</v>
      </c>
      <c r="G10" s="35" t="s">
        <v>92</v>
      </c>
      <c r="H10" s="35"/>
      <c r="I10" s="186" t="str">
        <f>E3</f>
        <v>44</v>
      </c>
      <c r="J10" s="35" t="s">
        <v>92</v>
      </c>
      <c r="K10" s="35"/>
    </row>
    <row r="11" spans="2:11" ht="12" customHeight="1">
      <c r="B11" s="185"/>
      <c r="C11" s="185" t="str">
        <f>CONCATENATE("(",C3," Entities)")</f>
        <v>(50 Entities)</v>
      </c>
      <c r="D11" s="35" t="s">
        <v>93</v>
      </c>
      <c r="E11" s="35"/>
      <c r="F11" s="185" t="str">
        <f>CONCATENATE("(",D3," Entities)")</f>
        <v>(49 Entities)</v>
      </c>
      <c r="G11" s="35" t="s">
        <v>93</v>
      </c>
      <c r="H11" s="35"/>
      <c r="I11" s="185" t="str">
        <f>CONCATENATE("(",E3," Entities)")</f>
        <v>(44 Entities)</v>
      </c>
      <c r="J11" s="35" t="s">
        <v>93</v>
      </c>
      <c r="K11" s="35"/>
    </row>
    <row r="12" spans="2:11" ht="16.5" customHeight="1">
      <c r="B12" s="36"/>
      <c r="C12" s="36" t="s">
        <v>549</v>
      </c>
      <c r="D12" s="187" t="s">
        <v>95</v>
      </c>
      <c r="E12" s="187" t="s">
        <v>550</v>
      </c>
      <c r="F12" s="36" t="s">
        <v>549</v>
      </c>
      <c r="G12" s="187" t="s">
        <v>95</v>
      </c>
      <c r="H12" s="187" t="s">
        <v>550</v>
      </c>
      <c r="I12" s="36" t="s">
        <v>549</v>
      </c>
      <c r="J12" s="187" t="s">
        <v>95</v>
      </c>
      <c r="K12" s="187" t="s">
        <v>550</v>
      </c>
    </row>
    <row r="13" spans="2:11" ht="12.75" hidden="1">
      <c r="B13" s="37" t="s">
        <v>97</v>
      </c>
      <c r="C13" s="37" t="s">
        <v>181</v>
      </c>
      <c r="D13" s="37" t="s">
        <v>551</v>
      </c>
      <c r="E13" s="37" t="s">
        <v>552</v>
      </c>
      <c r="F13" s="37" t="s">
        <v>182</v>
      </c>
      <c r="G13" s="37" t="s">
        <v>553</v>
      </c>
      <c r="H13" s="37" t="s">
        <v>554</v>
      </c>
      <c r="I13" s="37" t="s">
        <v>183</v>
      </c>
      <c r="J13" s="37" t="s">
        <v>555</v>
      </c>
      <c r="K13" s="37" t="s">
        <v>556</v>
      </c>
    </row>
    <row r="14" spans="2:11" ht="12.75" hidden="1">
      <c r="B14" s="38"/>
      <c r="C14" s="38">
        <v>0</v>
      </c>
      <c r="D14" s="39">
        <v>0</v>
      </c>
      <c r="E14" s="39">
        <v>0</v>
      </c>
      <c r="F14" s="38">
        <v>0</v>
      </c>
      <c r="G14" s="39">
        <v>0</v>
      </c>
      <c r="H14" s="39">
        <v>0</v>
      </c>
      <c r="I14" s="38">
        <v>0</v>
      </c>
      <c r="J14" s="39">
        <v>0</v>
      </c>
      <c r="K14" s="39">
        <v>0</v>
      </c>
    </row>
    <row r="15" spans="2:11" ht="9" customHeight="1">
      <c r="B15" s="188" t="s">
        <v>107</v>
      </c>
      <c r="C15" s="41">
        <v>0</v>
      </c>
      <c r="D15" s="41">
        <v>0</v>
      </c>
      <c r="E15" s="52">
        <v>0</v>
      </c>
      <c r="F15" s="41">
        <v>0</v>
      </c>
      <c r="G15" s="41">
        <v>0</v>
      </c>
      <c r="H15" s="52">
        <v>0</v>
      </c>
      <c r="I15" s="41">
        <v>0</v>
      </c>
      <c r="J15" s="41">
        <v>0</v>
      </c>
      <c r="K15" s="52">
        <v>0</v>
      </c>
    </row>
    <row r="16" spans="2:11" ht="9" customHeight="1">
      <c r="B16" s="189" t="s">
        <v>108</v>
      </c>
      <c r="C16" s="42">
        <v>0</v>
      </c>
      <c r="D16" s="42">
        <v>0</v>
      </c>
      <c r="E16" s="53">
        <v>0</v>
      </c>
      <c r="F16" s="42">
        <v>0</v>
      </c>
      <c r="G16" s="42">
        <v>0</v>
      </c>
      <c r="H16" s="53">
        <v>0</v>
      </c>
      <c r="I16" s="42">
        <v>0</v>
      </c>
      <c r="J16" s="42">
        <v>0</v>
      </c>
      <c r="K16" s="53">
        <v>0</v>
      </c>
    </row>
    <row r="17" spans="2:11" ht="9" customHeight="1">
      <c r="B17" s="189" t="s">
        <v>109</v>
      </c>
      <c r="C17" s="43">
        <v>0</v>
      </c>
      <c r="D17" s="43">
        <v>0</v>
      </c>
      <c r="E17" s="54">
        <v>0</v>
      </c>
      <c r="F17" s="43">
        <v>0</v>
      </c>
      <c r="G17" s="43">
        <v>0</v>
      </c>
      <c r="H17" s="54">
        <v>0</v>
      </c>
      <c r="I17" s="43">
        <v>0</v>
      </c>
      <c r="J17" s="43">
        <v>0</v>
      </c>
      <c r="K17" s="54">
        <v>0</v>
      </c>
    </row>
    <row r="18" spans="2:11" ht="9" customHeight="1">
      <c r="B18" s="189" t="s">
        <v>110</v>
      </c>
      <c r="C18" s="43">
        <v>0</v>
      </c>
      <c r="D18" s="43">
        <v>0</v>
      </c>
      <c r="E18" s="54">
        <v>0</v>
      </c>
      <c r="F18" s="43">
        <v>0</v>
      </c>
      <c r="G18" s="43">
        <v>0</v>
      </c>
      <c r="H18" s="54">
        <v>0</v>
      </c>
      <c r="I18" s="43">
        <v>0</v>
      </c>
      <c r="J18" s="43">
        <v>0</v>
      </c>
      <c r="K18" s="54">
        <v>0</v>
      </c>
    </row>
    <row r="19" spans="2:11" ht="9" customHeight="1">
      <c r="B19" s="189" t="s">
        <v>111</v>
      </c>
      <c r="C19" s="43">
        <v>0</v>
      </c>
      <c r="D19" s="43">
        <v>0</v>
      </c>
      <c r="E19" s="54">
        <v>0</v>
      </c>
      <c r="F19" s="43">
        <v>0</v>
      </c>
      <c r="G19" s="43">
        <v>0</v>
      </c>
      <c r="H19" s="54">
        <v>0</v>
      </c>
      <c r="I19" s="43">
        <v>0</v>
      </c>
      <c r="J19" s="43">
        <v>0</v>
      </c>
      <c r="K19" s="54">
        <v>0</v>
      </c>
    </row>
    <row r="20" spans="2:11" ht="9" customHeight="1">
      <c r="B20" s="189" t="s">
        <v>112</v>
      </c>
      <c r="C20" s="43">
        <v>0</v>
      </c>
      <c r="D20" s="43">
        <v>0</v>
      </c>
      <c r="E20" s="54">
        <v>0</v>
      </c>
      <c r="F20" s="43">
        <v>0</v>
      </c>
      <c r="G20" s="43">
        <v>0</v>
      </c>
      <c r="H20" s="54">
        <v>0</v>
      </c>
      <c r="I20" s="43">
        <v>0</v>
      </c>
      <c r="J20" s="43">
        <v>0</v>
      </c>
      <c r="K20" s="54">
        <v>0</v>
      </c>
    </row>
    <row r="21" spans="2:11" ht="9" customHeight="1">
      <c r="B21" s="189" t="s">
        <v>113</v>
      </c>
      <c r="C21" s="42">
        <v>0</v>
      </c>
      <c r="D21" s="42">
        <v>0</v>
      </c>
      <c r="E21" s="53">
        <v>0</v>
      </c>
      <c r="F21" s="42">
        <v>0</v>
      </c>
      <c r="G21" s="42">
        <v>0</v>
      </c>
      <c r="H21" s="53">
        <v>0</v>
      </c>
      <c r="I21" s="42">
        <v>0</v>
      </c>
      <c r="J21" s="42">
        <v>0</v>
      </c>
      <c r="K21" s="53">
        <v>0</v>
      </c>
    </row>
    <row r="22" spans="2:11" ht="9" customHeight="1">
      <c r="B22" s="189" t="s">
        <v>114</v>
      </c>
      <c r="C22" s="43">
        <v>0</v>
      </c>
      <c r="D22" s="43">
        <v>0</v>
      </c>
      <c r="E22" s="54">
        <v>0</v>
      </c>
      <c r="F22" s="43">
        <v>0</v>
      </c>
      <c r="G22" s="43">
        <v>0</v>
      </c>
      <c r="H22" s="54">
        <v>0</v>
      </c>
      <c r="I22" s="43">
        <v>0</v>
      </c>
      <c r="J22" s="43">
        <v>0</v>
      </c>
      <c r="K22" s="54">
        <v>0</v>
      </c>
    </row>
    <row r="23" spans="2:11" ht="9" customHeight="1">
      <c r="B23" s="189" t="s">
        <v>115</v>
      </c>
      <c r="C23" s="42">
        <v>0</v>
      </c>
      <c r="D23" s="42">
        <v>0</v>
      </c>
      <c r="E23" s="53">
        <v>0</v>
      </c>
      <c r="F23" s="42">
        <v>0</v>
      </c>
      <c r="G23" s="42">
        <v>0</v>
      </c>
      <c r="H23" s="53">
        <v>0</v>
      </c>
      <c r="I23" s="42">
        <v>0</v>
      </c>
      <c r="J23" s="42">
        <v>0</v>
      </c>
      <c r="K23" s="53">
        <v>0</v>
      </c>
    </row>
    <row r="24" spans="2:11" ht="9" customHeight="1">
      <c r="B24" s="189" t="s">
        <v>116</v>
      </c>
      <c r="C24" s="43">
        <v>0</v>
      </c>
      <c r="D24" s="43">
        <v>0</v>
      </c>
      <c r="E24" s="54">
        <v>0</v>
      </c>
      <c r="F24" s="43">
        <v>0</v>
      </c>
      <c r="G24" s="43">
        <v>0</v>
      </c>
      <c r="H24" s="54">
        <v>0</v>
      </c>
      <c r="I24" s="43">
        <v>0</v>
      </c>
      <c r="J24" s="43">
        <v>0</v>
      </c>
      <c r="K24" s="54">
        <v>0</v>
      </c>
    </row>
    <row r="25" spans="2:11" ht="9" customHeight="1">
      <c r="B25" s="189" t="s">
        <v>117</v>
      </c>
      <c r="C25" s="43">
        <v>0</v>
      </c>
      <c r="D25" s="43">
        <v>0</v>
      </c>
      <c r="E25" s="54">
        <v>0</v>
      </c>
      <c r="F25" s="43">
        <v>0</v>
      </c>
      <c r="G25" s="43">
        <v>0</v>
      </c>
      <c r="H25" s="54">
        <v>0</v>
      </c>
      <c r="I25" s="43">
        <v>0</v>
      </c>
      <c r="J25" s="43">
        <v>0</v>
      </c>
      <c r="K25" s="54">
        <v>0</v>
      </c>
    </row>
    <row r="26" spans="2:11" ht="9" customHeight="1">
      <c r="B26" s="189" t="s">
        <v>118</v>
      </c>
      <c r="C26" s="43">
        <v>0</v>
      </c>
      <c r="D26" s="43">
        <v>0</v>
      </c>
      <c r="E26" s="54">
        <v>0</v>
      </c>
      <c r="F26" s="43">
        <v>0</v>
      </c>
      <c r="G26" s="43">
        <v>0</v>
      </c>
      <c r="H26" s="54">
        <v>0</v>
      </c>
      <c r="I26" s="43">
        <v>0</v>
      </c>
      <c r="J26" s="43">
        <v>0</v>
      </c>
      <c r="K26" s="54">
        <v>0</v>
      </c>
    </row>
    <row r="27" spans="2:11" ht="9" customHeight="1">
      <c r="B27" s="189" t="s">
        <v>119</v>
      </c>
      <c r="C27" s="43">
        <v>0</v>
      </c>
      <c r="D27" s="43">
        <v>0</v>
      </c>
      <c r="E27" s="54">
        <v>0</v>
      </c>
      <c r="F27" s="43">
        <v>0</v>
      </c>
      <c r="G27" s="43">
        <v>0</v>
      </c>
      <c r="H27" s="54">
        <v>0</v>
      </c>
      <c r="I27" s="43">
        <v>0</v>
      </c>
      <c r="J27" s="43">
        <v>0</v>
      </c>
      <c r="K27" s="54">
        <v>0</v>
      </c>
    </row>
    <row r="28" spans="2:11" ht="9" customHeight="1">
      <c r="B28" s="189" t="s">
        <v>120</v>
      </c>
      <c r="C28" s="43">
        <v>0</v>
      </c>
      <c r="D28" s="43">
        <v>0</v>
      </c>
      <c r="E28" s="54">
        <v>0</v>
      </c>
      <c r="F28" s="43">
        <v>0</v>
      </c>
      <c r="G28" s="43">
        <v>0</v>
      </c>
      <c r="H28" s="54">
        <v>0</v>
      </c>
      <c r="I28" s="43">
        <v>0</v>
      </c>
      <c r="J28" s="43">
        <v>0</v>
      </c>
      <c r="K28" s="54">
        <v>0</v>
      </c>
    </row>
    <row r="29" spans="2:11" ht="9" customHeight="1">
      <c r="B29" s="189" t="s">
        <v>121</v>
      </c>
      <c r="C29" s="43">
        <v>0</v>
      </c>
      <c r="D29" s="43">
        <v>0</v>
      </c>
      <c r="E29" s="54">
        <v>0</v>
      </c>
      <c r="F29" s="43">
        <v>0</v>
      </c>
      <c r="G29" s="43">
        <v>0</v>
      </c>
      <c r="H29" s="54">
        <v>0</v>
      </c>
      <c r="I29" s="43">
        <v>0</v>
      </c>
      <c r="J29" s="43">
        <v>0</v>
      </c>
      <c r="K29" s="54">
        <v>0</v>
      </c>
    </row>
    <row r="30" spans="2:11" ht="9" customHeight="1">
      <c r="B30" s="189" t="s">
        <v>122</v>
      </c>
      <c r="C30" s="43">
        <v>0</v>
      </c>
      <c r="D30" s="43">
        <v>0</v>
      </c>
      <c r="E30" s="54">
        <v>0</v>
      </c>
      <c r="F30" s="43">
        <v>0</v>
      </c>
      <c r="G30" s="43">
        <v>0</v>
      </c>
      <c r="H30" s="54">
        <v>0</v>
      </c>
      <c r="I30" s="43">
        <v>0</v>
      </c>
      <c r="J30" s="43">
        <v>0</v>
      </c>
      <c r="K30" s="54">
        <v>0</v>
      </c>
    </row>
    <row r="31" spans="2:11" ht="9" customHeight="1">
      <c r="B31" s="189" t="s">
        <v>123</v>
      </c>
      <c r="C31" s="43">
        <v>0</v>
      </c>
      <c r="D31" s="43">
        <v>0</v>
      </c>
      <c r="E31" s="54">
        <v>0</v>
      </c>
      <c r="F31" s="43">
        <v>0</v>
      </c>
      <c r="G31" s="43">
        <v>0</v>
      </c>
      <c r="H31" s="54">
        <v>0</v>
      </c>
      <c r="I31" s="43">
        <v>0</v>
      </c>
      <c r="J31" s="43">
        <v>0</v>
      </c>
      <c r="K31" s="54">
        <v>0</v>
      </c>
    </row>
    <row r="32" spans="2:11" ht="9" customHeight="1">
      <c r="B32" s="189" t="s">
        <v>124</v>
      </c>
      <c r="C32" s="43">
        <v>0</v>
      </c>
      <c r="D32" s="43">
        <v>0</v>
      </c>
      <c r="E32" s="54">
        <v>0</v>
      </c>
      <c r="F32" s="43">
        <v>0</v>
      </c>
      <c r="G32" s="43">
        <v>0</v>
      </c>
      <c r="H32" s="54">
        <v>0</v>
      </c>
      <c r="I32" s="43">
        <v>0</v>
      </c>
      <c r="J32" s="43">
        <v>0</v>
      </c>
      <c r="K32" s="54">
        <v>0</v>
      </c>
    </row>
    <row r="33" spans="2:11" ht="9" customHeight="1">
      <c r="B33" s="189" t="s">
        <v>125</v>
      </c>
      <c r="C33" s="43">
        <v>0</v>
      </c>
      <c r="D33" s="43">
        <v>0</v>
      </c>
      <c r="E33" s="54">
        <v>0</v>
      </c>
      <c r="F33" s="43">
        <v>0</v>
      </c>
      <c r="G33" s="43">
        <v>0</v>
      </c>
      <c r="H33" s="54">
        <v>0</v>
      </c>
      <c r="I33" s="43">
        <v>0</v>
      </c>
      <c r="J33" s="43">
        <v>0</v>
      </c>
      <c r="K33" s="54">
        <v>0</v>
      </c>
    </row>
    <row r="34" spans="2:11" ht="9" customHeight="1">
      <c r="B34" s="189" t="s">
        <v>126</v>
      </c>
      <c r="C34" s="43">
        <v>0</v>
      </c>
      <c r="D34" s="43">
        <v>0</v>
      </c>
      <c r="E34" s="54">
        <v>0</v>
      </c>
      <c r="F34" s="43">
        <v>0</v>
      </c>
      <c r="G34" s="43">
        <v>0</v>
      </c>
      <c r="H34" s="54">
        <v>0</v>
      </c>
      <c r="I34" s="43">
        <v>0</v>
      </c>
      <c r="J34" s="43">
        <v>0</v>
      </c>
      <c r="K34" s="54">
        <v>0</v>
      </c>
    </row>
    <row r="35" spans="2:11" ht="9" customHeight="1">
      <c r="B35" s="189" t="s">
        <v>127</v>
      </c>
      <c r="C35" s="43">
        <v>0</v>
      </c>
      <c r="D35" s="43">
        <v>0</v>
      </c>
      <c r="E35" s="54">
        <v>0</v>
      </c>
      <c r="F35" s="43">
        <v>0</v>
      </c>
      <c r="G35" s="43">
        <v>0</v>
      </c>
      <c r="H35" s="54">
        <v>0</v>
      </c>
      <c r="I35" s="43">
        <v>0</v>
      </c>
      <c r="J35" s="43">
        <v>0</v>
      </c>
      <c r="K35" s="54">
        <v>0</v>
      </c>
    </row>
    <row r="36" spans="2:11" ht="9" customHeight="1">
      <c r="B36" s="189" t="s">
        <v>128</v>
      </c>
      <c r="C36" s="43">
        <v>0</v>
      </c>
      <c r="D36" s="43">
        <v>0</v>
      </c>
      <c r="E36" s="54">
        <v>0</v>
      </c>
      <c r="F36" s="43">
        <v>0</v>
      </c>
      <c r="G36" s="43">
        <v>0</v>
      </c>
      <c r="H36" s="54">
        <v>0</v>
      </c>
      <c r="I36" s="43">
        <v>0</v>
      </c>
      <c r="J36" s="43">
        <v>0</v>
      </c>
      <c r="K36" s="54">
        <v>0</v>
      </c>
    </row>
    <row r="37" spans="2:11" ht="9" customHeight="1">
      <c r="B37" s="189" t="s">
        <v>129</v>
      </c>
      <c r="C37" s="43">
        <v>0</v>
      </c>
      <c r="D37" s="43">
        <v>0</v>
      </c>
      <c r="E37" s="54">
        <v>0</v>
      </c>
      <c r="F37" s="43">
        <v>0</v>
      </c>
      <c r="G37" s="43">
        <v>0</v>
      </c>
      <c r="H37" s="54">
        <v>0</v>
      </c>
      <c r="I37" s="43">
        <v>0</v>
      </c>
      <c r="J37" s="43">
        <v>0</v>
      </c>
      <c r="K37" s="54">
        <v>0</v>
      </c>
    </row>
    <row r="38" spans="2:11" ht="9" customHeight="1">
      <c r="B38" s="189" t="s">
        <v>130</v>
      </c>
      <c r="C38" s="43">
        <v>0</v>
      </c>
      <c r="D38" s="43">
        <v>0</v>
      </c>
      <c r="E38" s="54">
        <v>0</v>
      </c>
      <c r="F38" s="43">
        <v>0</v>
      </c>
      <c r="G38" s="43">
        <v>0</v>
      </c>
      <c r="H38" s="54">
        <v>0</v>
      </c>
      <c r="I38" s="43">
        <v>0</v>
      </c>
      <c r="J38" s="43">
        <v>0</v>
      </c>
      <c r="K38" s="54">
        <v>0</v>
      </c>
    </row>
    <row r="39" spans="2:11" ht="9" customHeight="1">
      <c r="B39" s="189" t="s">
        <v>131</v>
      </c>
      <c r="C39" s="43">
        <v>0</v>
      </c>
      <c r="D39" s="43">
        <v>0</v>
      </c>
      <c r="E39" s="54">
        <v>0</v>
      </c>
      <c r="F39" s="43">
        <v>0</v>
      </c>
      <c r="G39" s="43">
        <v>0</v>
      </c>
      <c r="H39" s="54">
        <v>0</v>
      </c>
      <c r="I39" s="43">
        <v>0</v>
      </c>
      <c r="J39" s="43">
        <v>0</v>
      </c>
      <c r="K39" s="54">
        <v>0</v>
      </c>
    </row>
    <row r="40" spans="2:11" ht="9" customHeight="1">
      <c r="B40" s="189" t="s">
        <v>132</v>
      </c>
      <c r="C40" s="43">
        <v>0</v>
      </c>
      <c r="D40" s="43">
        <v>0</v>
      </c>
      <c r="E40" s="54">
        <v>0</v>
      </c>
      <c r="F40" s="43">
        <v>0</v>
      </c>
      <c r="G40" s="43">
        <v>0</v>
      </c>
      <c r="H40" s="54">
        <v>0</v>
      </c>
      <c r="I40" s="43">
        <v>0</v>
      </c>
      <c r="J40" s="43">
        <v>0</v>
      </c>
      <c r="K40" s="54">
        <v>0</v>
      </c>
    </row>
    <row r="41" spans="2:11" ht="9" customHeight="1">
      <c r="B41" s="189" t="s">
        <v>133</v>
      </c>
      <c r="C41" s="43">
        <v>0</v>
      </c>
      <c r="D41" s="43">
        <v>0</v>
      </c>
      <c r="E41" s="54">
        <v>0</v>
      </c>
      <c r="F41" s="43">
        <v>0</v>
      </c>
      <c r="G41" s="43">
        <v>0</v>
      </c>
      <c r="H41" s="54">
        <v>0</v>
      </c>
      <c r="I41" s="43">
        <v>0</v>
      </c>
      <c r="J41" s="43">
        <v>0</v>
      </c>
      <c r="K41" s="54">
        <v>0</v>
      </c>
    </row>
    <row r="42" spans="2:11" ht="9" customHeight="1">
      <c r="B42" s="189" t="s">
        <v>134</v>
      </c>
      <c r="C42" s="43">
        <v>0</v>
      </c>
      <c r="D42" s="43">
        <v>0</v>
      </c>
      <c r="E42" s="54">
        <v>0</v>
      </c>
      <c r="F42" s="43">
        <v>0</v>
      </c>
      <c r="G42" s="43">
        <v>0</v>
      </c>
      <c r="H42" s="54">
        <v>0</v>
      </c>
      <c r="I42" s="43">
        <v>0</v>
      </c>
      <c r="J42" s="43">
        <v>0</v>
      </c>
      <c r="K42" s="54">
        <v>0</v>
      </c>
    </row>
    <row r="43" spans="2:11" ht="9" customHeight="1">
      <c r="B43" s="189" t="s">
        <v>135</v>
      </c>
      <c r="C43" s="43">
        <v>0</v>
      </c>
      <c r="D43" s="43">
        <v>0</v>
      </c>
      <c r="E43" s="54">
        <v>0</v>
      </c>
      <c r="F43" s="43">
        <v>0</v>
      </c>
      <c r="G43" s="43">
        <v>0</v>
      </c>
      <c r="H43" s="54">
        <v>0</v>
      </c>
      <c r="I43" s="43">
        <v>0</v>
      </c>
      <c r="J43" s="43">
        <v>0</v>
      </c>
      <c r="K43" s="54">
        <v>0</v>
      </c>
    </row>
    <row r="44" spans="2:11" ht="9" customHeight="1">
      <c r="B44" s="189" t="s">
        <v>136</v>
      </c>
      <c r="C44" s="43">
        <v>0</v>
      </c>
      <c r="D44" s="43">
        <v>0</v>
      </c>
      <c r="E44" s="54">
        <v>0</v>
      </c>
      <c r="F44" s="43">
        <v>0</v>
      </c>
      <c r="G44" s="43">
        <v>0</v>
      </c>
      <c r="H44" s="54">
        <v>0</v>
      </c>
      <c r="I44" s="43">
        <v>0</v>
      </c>
      <c r="J44" s="43">
        <v>0</v>
      </c>
      <c r="K44" s="54">
        <v>0</v>
      </c>
    </row>
    <row r="45" spans="2:11" ht="9" customHeight="1">
      <c r="B45" s="189" t="s">
        <v>137</v>
      </c>
      <c r="C45" s="43">
        <v>0</v>
      </c>
      <c r="D45" s="43">
        <v>0</v>
      </c>
      <c r="E45" s="54">
        <v>0</v>
      </c>
      <c r="F45" s="43">
        <v>0</v>
      </c>
      <c r="G45" s="43">
        <v>0</v>
      </c>
      <c r="H45" s="54">
        <v>0</v>
      </c>
      <c r="I45" s="43">
        <v>0</v>
      </c>
      <c r="J45" s="43">
        <v>0</v>
      </c>
      <c r="K45" s="54">
        <v>0</v>
      </c>
    </row>
    <row r="46" spans="2:11" ht="9" customHeight="1">
      <c r="B46" s="189" t="s">
        <v>138</v>
      </c>
      <c r="C46" s="43">
        <v>0</v>
      </c>
      <c r="D46" s="43">
        <v>0</v>
      </c>
      <c r="E46" s="54">
        <v>0</v>
      </c>
      <c r="F46" s="43">
        <v>0</v>
      </c>
      <c r="G46" s="43">
        <v>0</v>
      </c>
      <c r="H46" s="54">
        <v>0</v>
      </c>
      <c r="I46" s="43">
        <v>0</v>
      </c>
      <c r="J46" s="43">
        <v>0</v>
      </c>
      <c r="K46" s="54">
        <v>0</v>
      </c>
    </row>
    <row r="47" spans="2:11" ht="9" customHeight="1">
      <c r="B47" s="189" t="s">
        <v>139</v>
      </c>
      <c r="C47" s="43">
        <v>0</v>
      </c>
      <c r="D47" s="43">
        <v>0</v>
      </c>
      <c r="E47" s="54">
        <v>0</v>
      </c>
      <c r="F47" s="43">
        <v>0</v>
      </c>
      <c r="G47" s="43">
        <v>0</v>
      </c>
      <c r="H47" s="54">
        <v>0</v>
      </c>
      <c r="I47" s="43">
        <v>0</v>
      </c>
      <c r="J47" s="43">
        <v>0</v>
      </c>
      <c r="K47" s="54">
        <v>0</v>
      </c>
    </row>
    <row r="48" spans="2:11" ht="9" customHeight="1">
      <c r="B48" s="189" t="s">
        <v>140</v>
      </c>
      <c r="C48" s="43">
        <v>0</v>
      </c>
      <c r="D48" s="43">
        <v>0</v>
      </c>
      <c r="E48" s="54">
        <v>0</v>
      </c>
      <c r="F48" s="43">
        <v>0</v>
      </c>
      <c r="G48" s="43">
        <v>0</v>
      </c>
      <c r="H48" s="54">
        <v>0</v>
      </c>
      <c r="I48" s="43">
        <v>0</v>
      </c>
      <c r="J48" s="43">
        <v>0</v>
      </c>
      <c r="K48" s="54">
        <v>0</v>
      </c>
    </row>
    <row r="49" spans="2:11" ht="9" customHeight="1">
      <c r="B49" s="189" t="s">
        <v>141</v>
      </c>
      <c r="C49" s="43">
        <v>0</v>
      </c>
      <c r="D49" s="43">
        <v>0</v>
      </c>
      <c r="E49" s="54">
        <v>0</v>
      </c>
      <c r="F49" s="43">
        <v>0</v>
      </c>
      <c r="G49" s="43">
        <v>0</v>
      </c>
      <c r="H49" s="54">
        <v>0</v>
      </c>
      <c r="I49" s="43">
        <v>0</v>
      </c>
      <c r="J49" s="43">
        <v>0</v>
      </c>
      <c r="K49" s="54">
        <v>0</v>
      </c>
    </row>
    <row r="50" spans="2:11" ht="9" customHeight="1">
      <c r="B50" s="189" t="s">
        <v>142</v>
      </c>
      <c r="C50" s="43">
        <v>0</v>
      </c>
      <c r="D50" s="43">
        <v>0</v>
      </c>
      <c r="E50" s="54">
        <v>0</v>
      </c>
      <c r="F50" s="43">
        <v>0</v>
      </c>
      <c r="G50" s="43">
        <v>0</v>
      </c>
      <c r="H50" s="54">
        <v>0</v>
      </c>
      <c r="I50" s="43">
        <v>0</v>
      </c>
      <c r="J50" s="43">
        <v>0</v>
      </c>
      <c r="K50" s="54">
        <v>0</v>
      </c>
    </row>
    <row r="51" spans="2:11" ht="9" customHeight="1">
      <c r="B51" s="189" t="s">
        <v>143</v>
      </c>
      <c r="C51" s="43">
        <v>0</v>
      </c>
      <c r="D51" s="43">
        <v>0</v>
      </c>
      <c r="E51" s="54">
        <v>0</v>
      </c>
      <c r="F51" s="43">
        <v>0</v>
      </c>
      <c r="G51" s="43">
        <v>0</v>
      </c>
      <c r="H51" s="54">
        <v>0</v>
      </c>
      <c r="I51" s="43">
        <v>0</v>
      </c>
      <c r="J51" s="43">
        <v>0</v>
      </c>
      <c r="K51" s="54">
        <v>0</v>
      </c>
    </row>
    <row r="52" spans="2:11" ht="9" customHeight="1">
      <c r="B52" s="189" t="s">
        <v>144</v>
      </c>
      <c r="C52" s="43">
        <v>0</v>
      </c>
      <c r="D52" s="43">
        <v>0</v>
      </c>
      <c r="E52" s="54">
        <v>0</v>
      </c>
      <c r="F52" s="43">
        <v>0</v>
      </c>
      <c r="G52" s="43">
        <v>0</v>
      </c>
      <c r="H52" s="54">
        <v>0</v>
      </c>
      <c r="I52" s="43">
        <v>0</v>
      </c>
      <c r="J52" s="43">
        <v>0</v>
      </c>
      <c r="K52" s="54">
        <v>0</v>
      </c>
    </row>
    <row r="53" spans="2:11" ht="9" customHeight="1">
      <c r="B53" s="189" t="s">
        <v>145</v>
      </c>
      <c r="C53" s="43">
        <v>0</v>
      </c>
      <c r="D53" s="43">
        <v>0</v>
      </c>
      <c r="E53" s="54">
        <v>0</v>
      </c>
      <c r="F53" s="43">
        <v>0</v>
      </c>
      <c r="G53" s="43">
        <v>0</v>
      </c>
      <c r="H53" s="54">
        <v>0</v>
      </c>
      <c r="I53" s="43">
        <v>0</v>
      </c>
      <c r="J53" s="43">
        <v>0</v>
      </c>
      <c r="K53" s="54">
        <v>0</v>
      </c>
    </row>
    <row r="54" spans="2:11" ht="9" customHeight="1">
      <c r="B54" s="189" t="s">
        <v>146</v>
      </c>
      <c r="C54" s="43">
        <v>0</v>
      </c>
      <c r="D54" s="43">
        <v>0</v>
      </c>
      <c r="E54" s="54">
        <v>0</v>
      </c>
      <c r="F54" s="43">
        <v>0</v>
      </c>
      <c r="G54" s="43">
        <v>0</v>
      </c>
      <c r="H54" s="54">
        <v>0</v>
      </c>
      <c r="I54" s="43">
        <v>0</v>
      </c>
      <c r="J54" s="43">
        <v>0</v>
      </c>
      <c r="K54" s="54">
        <v>0</v>
      </c>
    </row>
    <row r="55" spans="2:11" ht="9" customHeight="1">
      <c r="B55" s="189" t="s">
        <v>147</v>
      </c>
      <c r="C55" s="43">
        <v>0</v>
      </c>
      <c r="D55" s="43">
        <v>0</v>
      </c>
      <c r="E55" s="54">
        <v>0</v>
      </c>
      <c r="F55" s="43">
        <v>0</v>
      </c>
      <c r="G55" s="43">
        <v>0</v>
      </c>
      <c r="H55" s="54">
        <v>0</v>
      </c>
      <c r="I55" s="43">
        <v>0</v>
      </c>
      <c r="J55" s="43">
        <v>0</v>
      </c>
      <c r="K55" s="54">
        <v>0</v>
      </c>
    </row>
    <row r="56" spans="2:11" ht="9" customHeight="1">
      <c r="B56" s="189" t="s">
        <v>148</v>
      </c>
      <c r="C56" s="43">
        <v>0</v>
      </c>
      <c r="D56" s="43">
        <v>0</v>
      </c>
      <c r="E56" s="54">
        <v>0</v>
      </c>
      <c r="F56" s="43">
        <v>0</v>
      </c>
      <c r="G56" s="43">
        <v>0</v>
      </c>
      <c r="H56" s="54">
        <v>0</v>
      </c>
      <c r="I56" s="43">
        <v>0</v>
      </c>
      <c r="J56" s="43">
        <v>0</v>
      </c>
      <c r="K56" s="54">
        <v>0</v>
      </c>
    </row>
    <row r="57" spans="2:11" ht="9" customHeight="1">
      <c r="B57" s="189" t="s">
        <v>149</v>
      </c>
      <c r="C57" s="43">
        <v>0</v>
      </c>
      <c r="D57" s="43">
        <v>0</v>
      </c>
      <c r="E57" s="54">
        <v>0</v>
      </c>
      <c r="F57" s="43">
        <v>0</v>
      </c>
      <c r="G57" s="43">
        <v>0</v>
      </c>
      <c r="H57" s="54">
        <v>0</v>
      </c>
      <c r="I57" s="43">
        <v>0</v>
      </c>
      <c r="J57" s="43">
        <v>0</v>
      </c>
      <c r="K57" s="54">
        <v>0</v>
      </c>
    </row>
    <row r="58" spans="2:11" ht="9" customHeight="1">
      <c r="B58" s="189" t="s">
        <v>150</v>
      </c>
      <c r="C58" s="43">
        <v>0</v>
      </c>
      <c r="D58" s="43">
        <v>0</v>
      </c>
      <c r="E58" s="54">
        <v>0</v>
      </c>
      <c r="F58" s="43">
        <v>0</v>
      </c>
      <c r="G58" s="43">
        <v>0</v>
      </c>
      <c r="H58" s="54">
        <v>0</v>
      </c>
      <c r="I58" s="43">
        <v>0</v>
      </c>
      <c r="J58" s="43">
        <v>0</v>
      </c>
      <c r="K58" s="54">
        <v>0</v>
      </c>
    </row>
    <row r="59" spans="2:11" ht="9" customHeight="1">
      <c r="B59" s="189" t="s">
        <v>151</v>
      </c>
      <c r="C59" s="43">
        <v>0</v>
      </c>
      <c r="D59" s="43">
        <v>0</v>
      </c>
      <c r="E59" s="54">
        <v>0</v>
      </c>
      <c r="F59" s="43">
        <v>0</v>
      </c>
      <c r="G59" s="43">
        <v>0</v>
      </c>
      <c r="H59" s="54">
        <v>0</v>
      </c>
      <c r="I59" s="43">
        <v>0</v>
      </c>
      <c r="J59" s="43">
        <v>0</v>
      </c>
      <c r="K59" s="54">
        <v>0</v>
      </c>
    </row>
    <row r="60" spans="2:11" ht="9" customHeight="1">
      <c r="B60" s="189" t="s">
        <v>152</v>
      </c>
      <c r="C60" s="43">
        <v>0</v>
      </c>
      <c r="D60" s="43">
        <v>0</v>
      </c>
      <c r="E60" s="54">
        <v>0</v>
      </c>
      <c r="F60" s="43">
        <v>0</v>
      </c>
      <c r="G60" s="43">
        <v>0</v>
      </c>
      <c r="H60" s="54">
        <v>0</v>
      </c>
      <c r="I60" s="43">
        <v>0</v>
      </c>
      <c r="J60" s="43">
        <v>0</v>
      </c>
      <c r="K60" s="54">
        <v>0</v>
      </c>
    </row>
    <row r="61" spans="2:11" ht="9" customHeight="1">
      <c r="B61" s="189" t="s">
        <v>153</v>
      </c>
      <c r="C61" s="43">
        <v>0</v>
      </c>
      <c r="D61" s="43">
        <v>0</v>
      </c>
      <c r="E61" s="54">
        <v>0</v>
      </c>
      <c r="F61" s="43">
        <v>0</v>
      </c>
      <c r="G61" s="43">
        <v>0</v>
      </c>
      <c r="H61" s="54">
        <v>0</v>
      </c>
      <c r="I61" s="43">
        <v>0</v>
      </c>
      <c r="J61" s="43">
        <v>0</v>
      </c>
      <c r="K61" s="54">
        <v>0</v>
      </c>
    </row>
    <row r="62" spans="2:11" ht="9" customHeight="1">
      <c r="B62" s="189" t="s">
        <v>154</v>
      </c>
      <c r="C62" s="43">
        <v>0</v>
      </c>
      <c r="D62" s="43">
        <v>0</v>
      </c>
      <c r="E62" s="54">
        <v>0</v>
      </c>
      <c r="F62" s="43">
        <v>0</v>
      </c>
      <c r="G62" s="43">
        <v>0</v>
      </c>
      <c r="H62" s="54">
        <v>0</v>
      </c>
      <c r="I62" s="43">
        <v>0</v>
      </c>
      <c r="J62" s="43">
        <v>0</v>
      </c>
      <c r="K62" s="54">
        <v>0</v>
      </c>
    </row>
    <row r="63" spans="2:11" ht="9" customHeight="1">
      <c r="B63" s="189" t="s">
        <v>155</v>
      </c>
      <c r="C63" s="43">
        <v>0</v>
      </c>
      <c r="D63" s="43">
        <v>0</v>
      </c>
      <c r="E63" s="54">
        <v>0</v>
      </c>
      <c r="F63" s="43">
        <v>0</v>
      </c>
      <c r="G63" s="43">
        <v>0</v>
      </c>
      <c r="H63" s="54">
        <v>0</v>
      </c>
      <c r="I63" s="43">
        <v>0</v>
      </c>
      <c r="J63" s="43">
        <v>0</v>
      </c>
      <c r="K63" s="54">
        <v>0</v>
      </c>
    </row>
    <row r="64" spans="2:11" ht="9" customHeight="1">
      <c r="B64" s="189" t="s">
        <v>156</v>
      </c>
      <c r="C64" s="43">
        <v>0</v>
      </c>
      <c r="D64" s="43">
        <v>0</v>
      </c>
      <c r="E64" s="54">
        <v>0</v>
      </c>
      <c r="F64" s="43">
        <v>0</v>
      </c>
      <c r="G64" s="43">
        <v>0</v>
      </c>
      <c r="H64" s="54">
        <v>0</v>
      </c>
      <c r="I64" s="43">
        <v>0</v>
      </c>
      <c r="J64" s="43">
        <v>0</v>
      </c>
      <c r="K64" s="54">
        <v>0</v>
      </c>
    </row>
    <row r="65" spans="2:11" ht="9" customHeight="1" thickBot="1">
      <c r="B65" s="189" t="s">
        <v>157</v>
      </c>
      <c r="C65" s="43">
        <v>0</v>
      </c>
      <c r="D65" s="43">
        <v>0</v>
      </c>
      <c r="E65" s="54">
        <v>0</v>
      </c>
      <c r="F65" s="43">
        <v>0</v>
      </c>
      <c r="G65" s="43">
        <v>0</v>
      </c>
      <c r="H65" s="54">
        <v>0</v>
      </c>
      <c r="I65" s="43">
        <v>0</v>
      </c>
      <c r="J65" s="43">
        <v>0</v>
      </c>
      <c r="K65" s="54">
        <v>0</v>
      </c>
    </row>
    <row r="66" spans="2:11" ht="9" customHeight="1" thickTop="1">
      <c r="B66" s="190" t="s">
        <v>158</v>
      </c>
      <c r="C66" s="45">
        <v>0</v>
      </c>
      <c r="D66" s="45">
        <v>0</v>
      </c>
      <c r="E66" s="55">
        <v>0</v>
      </c>
      <c r="F66" s="45">
        <v>0</v>
      </c>
      <c r="G66" s="45">
        <v>0</v>
      </c>
      <c r="H66" s="55">
        <v>0</v>
      </c>
      <c r="I66" s="45">
        <v>0</v>
      </c>
      <c r="J66" s="45">
        <v>0</v>
      </c>
      <c r="K66" s="55">
        <v>0</v>
      </c>
    </row>
    <row r="67" spans="2:11" ht="9" customHeight="1" thickBot="1">
      <c r="B67" s="191" t="s">
        <v>159</v>
      </c>
      <c r="C67" s="46">
        <v>0</v>
      </c>
      <c r="D67" s="46">
        <v>0</v>
      </c>
      <c r="E67" s="56">
        <v>0</v>
      </c>
      <c r="F67" s="46">
        <v>0</v>
      </c>
      <c r="G67" s="46">
        <v>0</v>
      </c>
      <c r="H67" s="56">
        <v>0</v>
      </c>
      <c r="I67" s="46">
        <v>0</v>
      </c>
      <c r="J67" s="46">
        <v>0</v>
      </c>
      <c r="K67" s="56">
        <v>0</v>
      </c>
    </row>
    <row r="68" spans="2:11" ht="9" customHeight="1" thickTop="1">
      <c r="B68" s="192" t="s">
        <v>160</v>
      </c>
      <c r="C68" s="47">
        <v>0</v>
      </c>
      <c r="D68" s="47">
        <v>0</v>
      </c>
      <c r="E68" s="57">
        <v>0</v>
      </c>
      <c r="F68" s="47">
        <v>0</v>
      </c>
      <c r="G68" s="47">
        <v>0</v>
      </c>
      <c r="H68" s="57">
        <v>0</v>
      </c>
      <c r="I68" s="47">
        <v>0</v>
      </c>
      <c r="J68" s="47">
        <v>0</v>
      </c>
      <c r="K68" s="57">
        <v>0</v>
      </c>
    </row>
    <row r="69" spans="2:11" ht="9" customHeight="1">
      <c r="B69" s="148" t="s">
        <v>161</v>
      </c>
      <c r="C69" s="150"/>
      <c r="D69" s="150"/>
      <c r="E69" s="150"/>
      <c r="F69" s="150"/>
      <c r="G69" s="150"/>
      <c r="H69" s="150"/>
      <c r="I69" s="150"/>
      <c r="J69" s="150"/>
      <c r="K69" s="151"/>
    </row>
    <row r="70" spans="2:11" ht="7.5" customHeight="1">
      <c r="B70" s="149" t="s">
        <v>162</v>
      </c>
      <c r="C70" s="103"/>
      <c r="D70" s="103"/>
      <c r="E70" s="103"/>
      <c r="F70" s="103"/>
      <c r="G70" s="103"/>
      <c r="H70" s="103"/>
      <c r="I70" s="103"/>
      <c r="J70" s="103"/>
      <c r="K70" s="114"/>
    </row>
    <row r="71" spans="2:11" ht="7.5" customHeight="1">
      <c r="B71" s="152" t="s">
        <v>163</v>
      </c>
      <c r="C71" s="153"/>
      <c r="D71" s="153"/>
      <c r="E71" s="153"/>
      <c r="F71" s="153"/>
      <c r="G71" s="153"/>
      <c r="H71" s="153"/>
      <c r="I71" s="153"/>
      <c r="J71" s="153"/>
      <c r="K71" s="154"/>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B2:O71"/>
  <sheetViews>
    <sheetView showGridLines="0" zoomScale="130" zoomScaleNormal="130" workbookViewId="0" topLeftCell="A1">
      <selection activeCell="F29" sqref="F29"/>
    </sheetView>
  </sheetViews>
  <sheetFormatPr defaultColWidth="9.140625" defaultRowHeight="12.75"/>
  <cols>
    <col min="1" max="1" width="2.7109375" style="0" customWidth="1"/>
    <col min="2" max="15" width="10.7109375" style="0" customWidth="1"/>
    <col min="16" max="16" width="2.7109375" style="0" customWidth="1"/>
  </cols>
  <sheetData>
    <row r="1" ht="7.5" customHeight="1"/>
    <row r="2" spans="2:6" ht="12" customHeight="1" hidden="1">
      <c r="B2" s="29" t="s">
        <v>0</v>
      </c>
      <c r="C2" s="29" t="s">
        <v>82</v>
      </c>
      <c r="D2" s="29" t="s">
        <v>8</v>
      </c>
      <c r="E2" s="29"/>
      <c r="F2" s="29"/>
    </row>
    <row r="3" spans="2:6" ht="12" customHeight="1" hidden="1">
      <c r="B3" s="30" t="s">
        <v>184</v>
      </c>
      <c r="C3" s="29" t="s">
        <v>72</v>
      </c>
      <c r="D3" s="29" t="s">
        <v>20</v>
      </c>
      <c r="E3" s="29"/>
      <c r="F3" s="29"/>
    </row>
    <row r="4" ht="7.5" customHeight="1"/>
    <row r="5" spans="2:15" ht="16.5" customHeight="1">
      <c r="B5" s="19" t="str">
        <f>CONCATENATE("Monthly Gasoline/Gasohol Reported by States ",D3," (1)")</f>
        <v>Monthly Gasoline/Gasohol Reported by States 2017 (1)</v>
      </c>
      <c r="C5" s="19"/>
      <c r="D5" s="19"/>
      <c r="E5" s="19"/>
      <c r="F5" s="19"/>
      <c r="G5" s="19"/>
      <c r="H5" s="19"/>
      <c r="I5" s="19"/>
      <c r="J5" s="19"/>
      <c r="K5" s="19"/>
      <c r="L5" s="19"/>
      <c r="M5" s="19"/>
      <c r="N5" s="19"/>
      <c r="O5" s="19"/>
    </row>
    <row r="6" ht="7.5" customHeight="1"/>
    <row r="7" ht="1.5" customHeight="1"/>
    <row r="8" ht="1.5" customHeight="1"/>
    <row r="9" ht="9" customHeight="1">
      <c r="O9" s="73" t="s">
        <v>185</v>
      </c>
    </row>
    <row r="10" spans="2:15" ht="9" customHeight="1">
      <c r="B10" s="74" t="str">
        <f>CONCATENATE("Created On: ",C3)</f>
        <v>Created On: 06/13/2018</v>
      </c>
      <c r="N10" s="73"/>
      <c r="O10" s="73" t="str">
        <f>CONCATENATE(D3," Reporting Period")</f>
        <v>2017 Reporting Period</v>
      </c>
    </row>
    <row r="11" spans="2:15" ht="7.5" customHeight="1">
      <c r="B11" s="62"/>
      <c r="C11" s="62"/>
      <c r="D11" s="62"/>
      <c r="E11" s="62"/>
      <c r="F11" s="62"/>
      <c r="G11" s="62"/>
      <c r="H11" s="62"/>
      <c r="I11" s="62"/>
      <c r="J11" s="62"/>
      <c r="K11" s="62"/>
      <c r="L11" s="62"/>
      <c r="M11" s="62"/>
      <c r="N11" s="62"/>
      <c r="O11" s="62"/>
    </row>
    <row r="12" spans="2:15" ht="7.5" customHeight="1">
      <c r="B12" s="158" t="s">
        <v>97</v>
      </c>
      <c r="C12" s="158" t="s">
        <v>186</v>
      </c>
      <c r="D12" s="158" t="s">
        <v>187</v>
      </c>
      <c r="E12" s="158" t="s">
        <v>188</v>
      </c>
      <c r="F12" s="158" t="s">
        <v>189</v>
      </c>
      <c r="G12" s="158" t="s">
        <v>190</v>
      </c>
      <c r="H12" s="158" t="s">
        <v>191</v>
      </c>
      <c r="I12" s="158" t="s">
        <v>192</v>
      </c>
      <c r="J12" s="158" t="s">
        <v>193</v>
      </c>
      <c r="K12" s="158" t="s">
        <v>194</v>
      </c>
      <c r="L12" s="158" t="s">
        <v>195</v>
      </c>
      <c r="M12" s="158" t="s">
        <v>196</v>
      </c>
      <c r="N12" s="158" t="s">
        <v>197</v>
      </c>
      <c r="O12" s="40" t="s">
        <v>32</v>
      </c>
    </row>
    <row r="13" spans="2:15" s="61" customFormat="1" ht="8.25" hidden="1">
      <c r="B13" s="61" t="s">
        <v>97</v>
      </c>
      <c r="C13" s="61" t="s">
        <v>98</v>
      </c>
      <c r="D13" s="61" t="s">
        <v>101</v>
      </c>
      <c r="E13" s="61" t="s">
        <v>104</v>
      </c>
      <c r="F13" s="61" t="s">
        <v>168</v>
      </c>
      <c r="G13" s="61" t="s">
        <v>198</v>
      </c>
      <c r="H13" s="61" t="s">
        <v>169</v>
      </c>
      <c r="I13" s="61" t="s">
        <v>174</v>
      </c>
      <c r="J13" s="61" t="s">
        <v>175</v>
      </c>
      <c r="K13" s="61" t="s">
        <v>176</v>
      </c>
      <c r="L13" s="61" t="s">
        <v>181</v>
      </c>
      <c r="M13" s="61" t="s">
        <v>182</v>
      </c>
      <c r="N13" s="61" t="s">
        <v>183</v>
      </c>
      <c r="O13" s="61" t="s">
        <v>32</v>
      </c>
    </row>
    <row r="14" spans="2:15" ht="7.5" customHeight="1" hidden="1">
      <c r="B14" s="61"/>
      <c r="C14" s="61">
        <v>0</v>
      </c>
      <c r="D14" s="61">
        <v>0</v>
      </c>
      <c r="E14" s="61">
        <v>0</v>
      </c>
      <c r="F14" s="61">
        <v>0</v>
      </c>
      <c r="G14" s="61">
        <v>0</v>
      </c>
      <c r="H14" s="61">
        <v>0</v>
      </c>
      <c r="I14" s="61">
        <v>0</v>
      </c>
      <c r="J14" s="61">
        <v>0</v>
      </c>
      <c r="K14" s="61">
        <v>0</v>
      </c>
      <c r="L14" s="61">
        <v>0</v>
      </c>
      <c r="M14" s="61">
        <v>0</v>
      </c>
      <c r="N14" s="61">
        <v>0</v>
      </c>
      <c r="O14" s="61">
        <v>0</v>
      </c>
    </row>
    <row r="15" spans="2:15" ht="7.5" customHeight="1">
      <c r="B15" s="63" t="s">
        <v>107</v>
      </c>
      <c r="C15" s="68">
        <v>225701390</v>
      </c>
      <c r="D15" s="68">
        <v>210467740</v>
      </c>
      <c r="E15" s="68">
        <v>206548803</v>
      </c>
      <c r="F15" s="68">
        <v>242694476</v>
      </c>
      <c r="G15" s="68">
        <v>234179950</v>
      </c>
      <c r="H15" s="68">
        <v>245408908</v>
      </c>
      <c r="I15" s="68">
        <v>236621329</v>
      </c>
      <c r="J15" s="68">
        <v>243817610</v>
      </c>
      <c r="K15" s="68">
        <v>248340623</v>
      </c>
      <c r="L15" s="68">
        <v>225872233</v>
      </c>
      <c r="M15" s="68">
        <v>237846491</v>
      </c>
      <c r="N15" s="68">
        <v>225754973</v>
      </c>
      <c r="O15" s="68">
        <v>2783254526</v>
      </c>
    </row>
    <row r="16" spans="2:15" ht="7.5" customHeight="1">
      <c r="B16" s="64" t="s">
        <v>108</v>
      </c>
      <c r="C16" s="68">
        <v>21694768</v>
      </c>
      <c r="D16" s="68">
        <v>20250267</v>
      </c>
      <c r="E16" s="68">
        <v>24097475</v>
      </c>
      <c r="F16" s="68">
        <v>21766093</v>
      </c>
      <c r="G16" s="68">
        <v>25490789</v>
      </c>
      <c r="H16" s="68">
        <v>27120424</v>
      </c>
      <c r="I16" s="68">
        <v>29295131</v>
      </c>
      <c r="J16" s="68">
        <v>28674868</v>
      </c>
      <c r="K16" s="68">
        <v>25276196</v>
      </c>
      <c r="L16" s="68">
        <v>23270222</v>
      </c>
      <c r="M16" s="68">
        <v>21395669</v>
      </c>
      <c r="N16" s="68">
        <v>21154037</v>
      </c>
      <c r="O16" s="68">
        <v>289485939</v>
      </c>
    </row>
    <row r="17" spans="2:15" ht="7.5" customHeight="1">
      <c r="B17" s="69" t="s">
        <v>109</v>
      </c>
      <c r="C17" s="70">
        <v>233670930</v>
      </c>
      <c r="D17" s="70">
        <v>221266247</v>
      </c>
      <c r="E17" s="70">
        <v>259302961</v>
      </c>
      <c r="F17" s="70">
        <v>249088688</v>
      </c>
      <c r="G17" s="70">
        <v>251437586</v>
      </c>
      <c r="H17" s="70">
        <v>241159862</v>
      </c>
      <c r="I17" s="70">
        <v>250836545</v>
      </c>
      <c r="J17" s="70">
        <v>255961984</v>
      </c>
      <c r="K17" s="70">
        <v>242800939</v>
      </c>
      <c r="L17" s="70">
        <v>250459795</v>
      </c>
      <c r="M17" s="70">
        <v>243016851</v>
      </c>
      <c r="N17" s="70">
        <v>250784922</v>
      </c>
      <c r="O17" s="70">
        <v>2949787310</v>
      </c>
    </row>
    <row r="18" spans="2:15" ht="7.5" customHeight="1">
      <c r="B18" s="63" t="s">
        <v>110</v>
      </c>
      <c r="C18" s="68">
        <v>116836758</v>
      </c>
      <c r="D18" s="68">
        <v>112946587</v>
      </c>
      <c r="E18" s="68">
        <v>131668628</v>
      </c>
      <c r="F18" s="68">
        <v>127387340</v>
      </c>
      <c r="G18" s="68">
        <v>134404140</v>
      </c>
      <c r="H18" s="68">
        <v>132339628</v>
      </c>
      <c r="I18" s="68">
        <v>133234859</v>
      </c>
      <c r="J18" s="68">
        <v>134384336</v>
      </c>
      <c r="K18" s="68">
        <v>123530068</v>
      </c>
      <c r="L18" s="68">
        <v>131694805</v>
      </c>
      <c r="M18" s="68">
        <v>126678757</v>
      </c>
      <c r="N18" s="68">
        <v>127791405</v>
      </c>
      <c r="O18" s="68">
        <v>1532897311</v>
      </c>
    </row>
    <row r="19" spans="2:15" ht="7.5" customHeight="1">
      <c r="B19" s="64" t="s">
        <v>111</v>
      </c>
      <c r="C19" s="68">
        <v>1229367998</v>
      </c>
      <c r="D19" s="68">
        <v>1162331123</v>
      </c>
      <c r="E19" s="68">
        <v>1345472154</v>
      </c>
      <c r="F19" s="68">
        <v>1287544760</v>
      </c>
      <c r="G19" s="68">
        <v>1356448673</v>
      </c>
      <c r="H19" s="68">
        <v>1320833534</v>
      </c>
      <c r="I19" s="68">
        <v>1337664094</v>
      </c>
      <c r="J19" s="68">
        <v>1315587140</v>
      </c>
      <c r="K19" s="68">
        <v>1298500556</v>
      </c>
      <c r="L19" s="68">
        <v>1339340878</v>
      </c>
      <c r="M19" s="68">
        <v>1240036403</v>
      </c>
      <c r="N19" s="68">
        <v>1361698382</v>
      </c>
      <c r="O19" s="68">
        <v>15594825695</v>
      </c>
    </row>
    <row r="20" spans="2:15" ht="7.5" customHeight="1">
      <c r="B20" s="69" t="s">
        <v>112</v>
      </c>
      <c r="C20" s="70">
        <v>187284026</v>
      </c>
      <c r="D20" s="70">
        <v>174729940</v>
      </c>
      <c r="E20" s="70">
        <v>196089884</v>
      </c>
      <c r="F20" s="70">
        <v>186234581</v>
      </c>
      <c r="G20" s="70">
        <v>207661345</v>
      </c>
      <c r="H20" s="70">
        <v>212013468</v>
      </c>
      <c r="I20" s="70">
        <v>218000616</v>
      </c>
      <c r="J20" s="70">
        <v>222875738</v>
      </c>
      <c r="K20" s="70">
        <v>205212953</v>
      </c>
      <c r="L20" s="70">
        <v>193290855</v>
      </c>
      <c r="M20" s="70">
        <v>177668080</v>
      </c>
      <c r="N20" s="70">
        <v>184137361</v>
      </c>
      <c r="O20" s="70">
        <v>2365198847</v>
      </c>
    </row>
    <row r="21" spans="2:15" ht="7.5" customHeight="1">
      <c r="B21" s="63" t="s">
        <v>113</v>
      </c>
      <c r="C21" s="68">
        <v>117791378</v>
      </c>
      <c r="D21" s="68">
        <v>106493616</v>
      </c>
      <c r="E21" s="68">
        <v>121770772</v>
      </c>
      <c r="F21" s="68">
        <v>123945246</v>
      </c>
      <c r="G21" s="68">
        <v>129519052</v>
      </c>
      <c r="H21" s="68">
        <v>128812782</v>
      </c>
      <c r="I21" s="68">
        <v>131681107</v>
      </c>
      <c r="J21" s="68">
        <v>133662090</v>
      </c>
      <c r="K21" s="68">
        <v>124456065</v>
      </c>
      <c r="L21" s="68">
        <v>131213282</v>
      </c>
      <c r="M21" s="68">
        <v>124822346.592</v>
      </c>
      <c r="N21" s="68">
        <v>128351330.122</v>
      </c>
      <c r="O21" s="68">
        <v>1502519066.714</v>
      </c>
    </row>
    <row r="22" spans="2:15" ht="7.5" customHeight="1">
      <c r="B22" s="64" t="s">
        <v>114</v>
      </c>
      <c r="C22" s="68">
        <v>41154553</v>
      </c>
      <c r="D22" s="68">
        <v>36066237</v>
      </c>
      <c r="E22" s="68">
        <v>34063121</v>
      </c>
      <c r="F22" s="68">
        <v>41909213</v>
      </c>
      <c r="G22" s="68">
        <v>49915354</v>
      </c>
      <c r="H22" s="68">
        <v>43835579</v>
      </c>
      <c r="I22" s="68">
        <v>40627538</v>
      </c>
      <c r="J22" s="68">
        <v>51314808</v>
      </c>
      <c r="K22" s="68">
        <v>35992727</v>
      </c>
      <c r="L22" s="68">
        <v>49730467</v>
      </c>
      <c r="M22" s="68">
        <v>40534041</v>
      </c>
      <c r="N22" s="68">
        <v>42026431</v>
      </c>
      <c r="O22" s="68">
        <v>507170069</v>
      </c>
    </row>
    <row r="23" spans="2:15" ht="7.5" customHeight="1">
      <c r="B23" s="69" t="s">
        <v>115</v>
      </c>
      <c r="C23" s="70">
        <v>10533161</v>
      </c>
      <c r="D23" s="70">
        <v>7254832</v>
      </c>
      <c r="E23" s="70">
        <v>12431948</v>
      </c>
      <c r="F23" s="70">
        <v>6231957</v>
      </c>
      <c r="G23" s="70">
        <v>8780461</v>
      </c>
      <c r="H23" s="70">
        <v>11571172</v>
      </c>
      <c r="I23" s="70">
        <v>12031763.456</v>
      </c>
      <c r="J23" s="70">
        <v>12766109.444</v>
      </c>
      <c r="K23" s="70">
        <v>9694585.92</v>
      </c>
      <c r="L23" s="70">
        <v>10788004.094</v>
      </c>
      <c r="M23" s="70">
        <v>10050471.387</v>
      </c>
      <c r="N23" s="70">
        <v>10879575.138</v>
      </c>
      <c r="O23" s="70">
        <v>123014040.439</v>
      </c>
    </row>
    <row r="24" spans="2:15" ht="7.5" customHeight="1">
      <c r="B24" s="63" t="s">
        <v>116</v>
      </c>
      <c r="C24" s="68">
        <v>776495485</v>
      </c>
      <c r="D24" s="68">
        <v>764744082</v>
      </c>
      <c r="E24" s="68">
        <v>722318364</v>
      </c>
      <c r="F24" s="68">
        <v>841632753</v>
      </c>
      <c r="G24" s="68">
        <v>782276575</v>
      </c>
      <c r="H24" s="68">
        <v>801160071</v>
      </c>
      <c r="I24" s="68">
        <v>756091071</v>
      </c>
      <c r="J24" s="68">
        <v>757603620</v>
      </c>
      <c r="K24" s="68">
        <v>795450794</v>
      </c>
      <c r="L24" s="68">
        <v>731350993</v>
      </c>
      <c r="M24" s="68">
        <v>771661012</v>
      </c>
      <c r="N24" s="68">
        <v>751236100</v>
      </c>
      <c r="O24" s="68">
        <v>9252020920</v>
      </c>
    </row>
    <row r="25" spans="2:15" ht="7.5" customHeight="1">
      <c r="B25" s="64" t="s">
        <v>117</v>
      </c>
      <c r="C25" s="68">
        <v>389639767</v>
      </c>
      <c r="D25" s="68">
        <v>381071786</v>
      </c>
      <c r="E25" s="68">
        <v>449452513</v>
      </c>
      <c r="F25" s="68">
        <v>429916138</v>
      </c>
      <c r="G25" s="68">
        <v>444399500</v>
      </c>
      <c r="H25" s="68">
        <v>426028051</v>
      </c>
      <c r="I25" s="68">
        <v>414243215</v>
      </c>
      <c r="J25" s="68">
        <v>457025506</v>
      </c>
      <c r="K25" s="68">
        <v>422397167</v>
      </c>
      <c r="L25" s="68">
        <v>438529633</v>
      </c>
      <c r="M25" s="68">
        <v>401772159</v>
      </c>
      <c r="N25" s="68">
        <v>421741351</v>
      </c>
      <c r="O25" s="68">
        <v>5076216786</v>
      </c>
    </row>
    <row r="26" spans="2:15" ht="7.5" customHeight="1">
      <c r="B26" s="69" t="s">
        <v>118</v>
      </c>
      <c r="C26" s="70">
        <v>39389327</v>
      </c>
      <c r="D26" s="70">
        <v>36104484</v>
      </c>
      <c r="E26" s="70">
        <v>40344915</v>
      </c>
      <c r="F26" s="70">
        <v>39886944</v>
      </c>
      <c r="G26" s="70">
        <v>40081652</v>
      </c>
      <c r="H26" s="70">
        <v>40094776</v>
      </c>
      <c r="I26" s="70">
        <v>40142260</v>
      </c>
      <c r="J26" s="70">
        <v>41705676</v>
      </c>
      <c r="K26" s="70">
        <v>39090586</v>
      </c>
      <c r="L26" s="70">
        <v>40062846</v>
      </c>
      <c r="M26" s="70">
        <v>37958884</v>
      </c>
      <c r="N26" s="70">
        <v>39452142</v>
      </c>
      <c r="O26" s="70">
        <v>474314492</v>
      </c>
    </row>
    <row r="27" spans="2:15" ht="7.5" customHeight="1">
      <c r="B27" s="63" t="s">
        <v>119</v>
      </c>
      <c r="C27" s="68">
        <v>63928136</v>
      </c>
      <c r="D27" s="68">
        <v>60764057</v>
      </c>
      <c r="E27" s="68">
        <v>64984247</v>
      </c>
      <c r="F27" s="68">
        <v>50540667</v>
      </c>
      <c r="G27" s="68">
        <v>63582518</v>
      </c>
      <c r="H27" s="68">
        <v>74270692</v>
      </c>
      <c r="I27" s="68">
        <v>70315945</v>
      </c>
      <c r="J27" s="68">
        <v>74358516</v>
      </c>
      <c r="K27" s="68">
        <v>80960788</v>
      </c>
      <c r="L27" s="68">
        <v>79120811</v>
      </c>
      <c r="M27" s="68">
        <v>69241889</v>
      </c>
      <c r="N27" s="68">
        <v>70951665</v>
      </c>
      <c r="O27" s="68">
        <v>823019931</v>
      </c>
    </row>
    <row r="28" spans="2:15" ht="7.5" customHeight="1">
      <c r="B28" s="64" t="s">
        <v>120</v>
      </c>
      <c r="C28" s="68">
        <v>385700338</v>
      </c>
      <c r="D28" s="68">
        <v>357901584</v>
      </c>
      <c r="E28" s="68">
        <v>411172862</v>
      </c>
      <c r="F28" s="68">
        <v>395492897</v>
      </c>
      <c r="G28" s="68">
        <v>433087490</v>
      </c>
      <c r="H28" s="68">
        <v>424112884</v>
      </c>
      <c r="I28" s="68">
        <v>418204077</v>
      </c>
      <c r="J28" s="68">
        <v>429330431</v>
      </c>
      <c r="K28" s="68">
        <v>396588548</v>
      </c>
      <c r="L28" s="68">
        <v>413476081</v>
      </c>
      <c r="M28" s="68">
        <v>430075210</v>
      </c>
      <c r="N28" s="68">
        <v>419801522</v>
      </c>
      <c r="O28" s="68">
        <v>4914943924</v>
      </c>
    </row>
    <row r="29" spans="2:15" ht="7.5" customHeight="1">
      <c r="B29" s="69" t="s">
        <v>121</v>
      </c>
      <c r="C29" s="70">
        <v>251279168</v>
      </c>
      <c r="D29" s="70">
        <v>233423717</v>
      </c>
      <c r="E29" s="70">
        <v>269780907</v>
      </c>
      <c r="F29" s="70">
        <v>266043027</v>
      </c>
      <c r="G29" s="70">
        <v>286691146</v>
      </c>
      <c r="H29" s="70">
        <v>287010971</v>
      </c>
      <c r="I29" s="70">
        <v>278867023</v>
      </c>
      <c r="J29" s="70">
        <v>289907922</v>
      </c>
      <c r="K29" s="70">
        <v>266928746</v>
      </c>
      <c r="L29" s="70">
        <v>273495584</v>
      </c>
      <c r="M29" s="70">
        <v>264908079</v>
      </c>
      <c r="N29" s="70">
        <v>268019509</v>
      </c>
      <c r="O29" s="70">
        <v>3236355799</v>
      </c>
    </row>
    <row r="30" spans="2:15" ht="7.5" customHeight="1">
      <c r="B30" s="63" t="s">
        <v>122</v>
      </c>
      <c r="C30" s="68">
        <v>116709312</v>
      </c>
      <c r="D30" s="68">
        <v>124906738</v>
      </c>
      <c r="E30" s="68">
        <v>136309756</v>
      </c>
      <c r="F30" s="68">
        <v>136191445</v>
      </c>
      <c r="G30" s="68">
        <v>143102840</v>
      </c>
      <c r="H30" s="68">
        <v>138488097</v>
      </c>
      <c r="I30" s="68">
        <v>169681227</v>
      </c>
      <c r="J30" s="68">
        <v>157155852</v>
      </c>
      <c r="K30" s="68">
        <v>140595754</v>
      </c>
      <c r="L30" s="68">
        <v>156914835</v>
      </c>
      <c r="M30" s="68">
        <v>141338144</v>
      </c>
      <c r="N30" s="68">
        <v>137809540</v>
      </c>
      <c r="O30" s="68">
        <v>1699203540</v>
      </c>
    </row>
    <row r="31" spans="2:15" ht="7.5" customHeight="1">
      <c r="B31" s="64" t="s">
        <v>123</v>
      </c>
      <c r="C31" s="68">
        <v>103230960</v>
      </c>
      <c r="D31" s="68">
        <v>96757912</v>
      </c>
      <c r="E31" s="68">
        <v>103596974</v>
      </c>
      <c r="F31" s="68">
        <v>108169856</v>
      </c>
      <c r="G31" s="68">
        <v>104706962</v>
      </c>
      <c r="H31" s="68">
        <v>119759823</v>
      </c>
      <c r="I31" s="68">
        <v>115887600</v>
      </c>
      <c r="J31" s="68">
        <v>120030809</v>
      </c>
      <c r="K31" s="68">
        <v>110393405</v>
      </c>
      <c r="L31" s="68">
        <v>115097096</v>
      </c>
      <c r="M31" s="68">
        <v>107053015</v>
      </c>
      <c r="N31" s="68">
        <v>115313918</v>
      </c>
      <c r="O31" s="68">
        <v>1319998330</v>
      </c>
    </row>
    <row r="32" spans="2:15" ht="7.5" customHeight="1">
      <c r="B32" s="69" t="s">
        <v>124</v>
      </c>
      <c r="C32" s="70">
        <v>172260952</v>
      </c>
      <c r="D32" s="70">
        <v>159991807</v>
      </c>
      <c r="E32" s="70">
        <v>190369992</v>
      </c>
      <c r="F32" s="70">
        <v>185719862</v>
      </c>
      <c r="G32" s="70">
        <v>196540309</v>
      </c>
      <c r="H32" s="70">
        <v>194417320</v>
      </c>
      <c r="I32" s="70">
        <v>196919394</v>
      </c>
      <c r="J32" s="70">
        <v>203478427</v>
      </c>
      <c r="K32" s="70">
        <v>184441001</v>
      </c>
      <c r="L32" s="70">
        <v>193211467</v>
      </c>
      <c r="M32" s="70">
        <v>180709129</v>
      </c>
      <c r="N32" s="70">
        <v>186649791</v>
      </c>
      <c r="O32" s="70">
        <v>2244709451</v>
      </c>
    </row>
    <row r="33" spans="2:15" ht="7.5" customHeight="1">
      <c r="B33" s="63" t="s">
        <v>125</v>
      </c>
      <c r="C33" s="68">
        <v>187497960</v>
      </c>
      <c r="D33" s="68">
        <v>182140788</v>
      </c>
      <c r="E33" s="68">
        <v>211898993</v>
      </c>
      <c r="F33" s="68">
        <v>200942571</v>
      </c>
      <c r="G33" s="68">
        <v>199901239</v>
      </c>
      <c r="H33" s="68">
        <v>196916845</v>
      </c>
      <c r="I33" s="68">
        <v>198653366</v>
      </c>
      <c r="J33" s="68">
        <v>188995357</v>
      </c>
      <c r="K33" s="68">
        <v>190735571</v>
      </c>
      <c r="L33" s="68">
        <v>149722980</v>
      </c>
      <c r="M33" s="68">
        <v>117794419</v>
      </c>
      <c r="N33" s="68">
        <v>193707758</v>
      </c>
      <c r="O33" s="68">
        <v>2218907847</v>
      </c>
    </row>
    <row r="34" spans="2:15" ht="7.5" customHeight="1">
      <c r="B34" s="64" t="s">
        <v>126</v>
      </c>
      <c r="C34" s="68">
        <v>55711876</v>
      </c>
      <c r="D34" s="68">
        <v>50676754</v>
      </c>
      <c r="E34" s="68">
        <v>42300368</v>
      </c>
      <c r="F34" s="68">
        <v>24446426</v>
      </c>
      <c r="G34" s="68">
        <v>92156624</v>
      </c>
      <c r="H34" s="68">
        <v>60120777</v>
      </c>
      <c r="I34" s="68">
        <v>14282514</v>
      </c>
      <c r="J34" s="68">
        <v>116076834</v>
      </c>
      <c r="K34" s="68">
        <v>15225711</v>
      </c>
      <c r="L34" s="68">
        <v>76731229</v>
      </c>
      <c r="M34" s="68">
        <v>54659914</v>
      </c>
      <c r="N34" s="68">
        <v>72774809</v>
      </c>
      <c r="O34" s="68">
        <v>675163836</v>
      </c>
    </row>
    <row r="35" spans="2:15" ht="7.5" customHeight="1">
      <c r="B35" s="69" t="s">
        <v>127</v>
      </c>
      <c r="C35" s="70">
        <v>210592568</v>
      </c>
      <c r="D35" s="70">
        <v>186911624</v>
      </c>
      <c r="E35" s="70">
        <v>279200541</v>
      </c>
      <c r="F35" s="70">
        <v>225983074</v>
      </c>
      <c r="G35" s="70">
        <v>227591091</v>
      </c>
      <c r="H35" s="70">
        <v>231490306</v>
      </c>
      <c r="I35" s="70">
        <v>219399232</v>
      </c>
      <c r="J35" s="70">
        <v>242987397</v>
      </c>
      <c r="K35" s="70">
        <v>226211751</v>
      </c>
      <c r="L35" s="70">
        <v>240169570</v>
      </c>
      <c r="M35" s="70">
        <v>235432047</v>
      </c>
      <c r="N35" s="70">
        <v>231107502</v>
      </c>
      <c r="O35" s="70">
        <v>2757076703</v>
      </c>
    </row>
    <row r="36" spans="2:15" ht="7.5" customHeight="1">
      <c r="B36" s="63" t="s">
        <v>128</v>
      </c>
      <c r="C36" s="68">
        <v>218155892</v>
      </c>
      <c r="D36" s="68">
        <v>202074863</v>
      </c>
      <c r="E36" s="68">
        <v>232119178</v>
      </c>
      <c r="F36" s="68">
        <v>224837925</v>
      </c>
      <c r="G36" s="68">
        <v>242785980</v>
      </c>
      <c r="H36" s="68">
        <v>252468851</v>
      </c>
      <c r="I36" s="68">
        <v>241523065</v>
      </c>
      <c r="J36" s="68">
        <v>246463365</v>
      </c>
      <c r="K36" s="68">
        <v>232546955</v>
      </c>
      <c r="L36" s="68">
        <v>241321482</v>
      </c>
      <c r="M36" s="68">
        <v>233170039</v>
      </c>
      <c r="N36" s="68">
        <v>237284178</v>
      </c>
      <c r="O36" s="68">
        <v>2804751773</v>
      </c>
    </row>
    <row r="37" spans="2:15" ht="7.5" customHeight="1">
      <c r="B37" s="64" t="s">
        <v>129</v>
      </c>
      <c r="C37" s="68">
        <v>377388419</v>
      </c>
      <c r="D37" s="68">
        <v>350682411</v>
      </c>
      <c r="E37" s="68">
        <v>408672748</v>
      </c>
      <c r="F37" s="68">
        <v>364399956</v>
      </c>
      <c r="G37" s="68">
        <v>429284586</v>
      </c>
      <c r="H37" s="68">
        <v>429801549</v>
      </c>
      <c r="I37" s="68">
        <v>429870002</v>
      </c>
      <c r="J37" s="68">
        <v>442866402</v>
      </c>
      <c r="K37" s="68">
        <v>405890273</v>
      </c>
      <c r="L37" s="68">
        <v>423460957</v>
      </c>
      <c r="M37" s="68">
        <v>401245553</v>
      </c>
      <c r="N37" s="68">
        <v>399038972</v>
      </c>
      <c r="O37" s="68">
        <v>4862601828</v>
      </c>
    </row>
    <row r="38" spans="2:15" ht="7.5" customHeight="1">
      <c r="B38" s="69" t="s">
        <v>130</v>
      </c>
      <c r="C38" s="70">
        <v>221073822</v>
      </c>
      <c r="D38" s="70">
        <v>205591024</v>
      </c>
      <c r="E38" s="70">
        <v>214880402</v>
      </c>
      <c r="F38" s="70">
        <v>209514276</v>
      </c>
      <c r="G38" s="70">
        <v>261404749</v>
      </c>
      <c r="H38" s="70">
        <v>242991025</v>
      </c>
      <c r="I38" s="70">
        <v>241255241</v>
      </c>
      <c r="J38" s="70">
        <v>246058959</v>
      </c>
      <c r="K38" s="70">
        <v>220513547</v>
      </c>
      <c r="L38" s="70">
        <v>231051879</v>
      </c>
      <c r="M38" s="70">
        <v>221587720</v>
      </c>
      <c r="N38" s="70">
        <v>223613106</v>
      </c>
      <c r="O38" s="70">
        <v>2739535750</v>
      </c>
    </row>
    <row r="39" spans="2:15" ht="7.5" customHeight="1">
      <c r="B39" s="63" t="s">
        <v>131</v>
      </c>
      <c r="C39" s="68">
        <v>125846314</v>
      </c>
      <c r="D39" s="68">
        <v>124472546</v>
      </c>
      <c r="E39" s="68">
        <v>168373550</v>
      </c>
      <c r="F39" s="68">
        <v>142416006</v>
      </c>
      <c r="G39" s="68">
        <v>156047261</v>
      </c>
      <c r="H39" s="68">
        <v>157602261</v>
      </c>
      <c r="I39" s="68">
        <v>145215931</v>
      </c>
      <c r="J39" s="68">
        <v>146324741</v>
      </c>
      <c r="K39" s="68">
        <v>151184080</v>
      </c>
      <c r="L39" s="68">
        <v>128714195</v>
      </c>
      <c r="M39" s="68">
        <v>154507618</v>
      </c>
      <c r="N39" s="68">
        <v>133013600</v>
      </c>
      <c r="O39" s="68">
        <v>1733718103</v>
      </c>
    </row>
    <row r="40" spans="2:15" ht="7.5" customHeight="1">
      <c r="B40" s="64" t="s">
        <v>132</v>
      </c>
      <c r="C40" s="68">
        <v>245959322</v>
      </c>
      <c r="D40" s="68">
        <v>238039755</v>
      </c>
      <c r="E40" s="68">
        <v>269286690</v>
      </c>
      <c r="F40" s="68">
        <v>270706353</v>
      </c>
      <c r="G40" s="68">
        <v>266397176</v>
      </c>
      <c r="H40" s="68">
        <v>302347963</v>
      </c>
      <c r="I40" s="68">
        <v>288132984</v>
      </c>
      <c r="J40" s="68">
        <v>287319320</v>
      </c>
      <c r="K40" s="68">
        <v>263176495</v>
      </c>
      <c r="L40" s="68">
        <v>273534807</v>
      </c>
      <c r="M40" s="68">
        <v>265592479</v>
      </c>
      <c r="N40" s="68">
        <v>272277244</v>
      </c>
      <c r="O40" s="68">
        <v>3242770588</v>
      </c>
    </row>
    <row r="41" spans="2:15" ht="7.5" customHeight="1">
      <c r="B41" s="69" t="s">
        <v>133</v>
      </c>
      <c r="C41" s="70">
        <v>38789427</v>
      </c>
      <c r="D41" s="70">
        <v>35680207</v>
      </c>
      <c r="E41" s="70">
        <v>41955126</v>
      </c>
      <c r="F41" s="70">
        <v>41983951</v>
      </c>
      <c r="G41" s="70">
        <v>49048596</v>
      </c>
      <c r="H41" s="70">
        <v>53239961</v>
      </c>
      <c r="I41" s="70">
        <v>58806457</v>
      </c>
      <c r="J41" s="70">
        <v>56956451</v>
      </c>
      <c r="K41" s="70">
        <v>47095302</v>
      </c>
      <c r="L41" s="70">
        <v>46621273</v>
      </c>
      <c r="M41" s="70">
        <v>41861320</v>
      </c>
      <c r="N41" s="70">
        <v>40465453</v>
      </c>
      <c r="O41" s="70">
        <v>552503524</v>
      </c>
    </row>
    <row r="42" spans="2:15" ht="7.5" customHeight="1">
      <c r="B42" s="63" t="s">
        <v>134</v>
      </c>
      <c r="C42" s="68">
        <v>66730544</v>
      </c>
      <c r="D42" s="68">
        <v>63852683</v>
      </c>
      <c r="E42" s="68">
        <v>76761666</v>
      </c>
      <c r="F42" s="68">
        <v>73185640</v>
      </c>
      <c r="G42" s="68">
        <v>81743434</v>
      </c>
      <c r="H42" s="68">
        <v>85045992</v>
      </c>
      <c r="I42" s="68">
        <v>81751924</v>
      </c>
      <c r="J42" s="68">
        <v>85701227</v>
      </c>
      <c r="K42" s="68">
        <v>75487523</v>
      </c>
      <c r="L42" s="68">
        <v>77888417</v>
      </c>
      <c r="M42" s="68">
        <v>75196193</v>
      </c>
      <c r="N42" s="68">
        <v>77171136</v>
      </c>
      <c r="O42" s="68">
        <v>920516379</v>
      </c>
    </row>
    <row r="43" spans="2:15" ht="7.5" customHeight="1">
      <c r="B43" s="64" t="s">
        <v>135</v>
      </c>
      <c r="C43" s="68">
        <v>93628722</v>
      </c>
      <c r="D43" s="68">
        <v>86769500</v>
      </c>
      <c r="E43" s="68">
        <v>103360182</v>
      </c>
      <c r="F43" s="68">
        <v>99583025</v>
      </c>
      <c r="G43" s="68">
        <v>104693456</v>
      </c>
      <c r="H43" s="68">
        <v>105606716</v>
      </c>
      <c r="I43" s="68">
        <v>109026335</v>
      </c>
      <c r="J43" s="68">
        <v>111537624</v>
      </c>
      <c r="K43" s="68">
        <v>102752962</v>
      </c>
      <c r="L43" s="68">
        <v>103718608</v>
      </c>
      <c r="M43" s="68">
        <v>96600715</v>
      </c>
      <c r="N43" s="68">
        <v>103649530</v>
      </c>
      <c r="O43" s="68">
        <v>1220927375</v>
      </c>
    </row>
    <row r="44" spans="2:15" ht="7.5" customHeight="1">
      <c r="B44" s="69" t="s">
        <v>136</v>
      </c>
      <c r="C44" s="70">
        <v>57243949</v>
      </c>
      <c r="D44" s="70">
        <v>52865701</v>
      </c>
      <c r="E44" s="70">
        <v>59079342</v>
      </c>
      <c r="F44" s="70">
        <v>55551522</v>
      </c>
      <c r="G44" s="70">
        <v>62344729</v>
      </c>
      <c r="H44" s="70">
        <v>64069492</v>
      </c>
      <c r="I44" s="70">
        <v>65976141</v>
      </c>
      <c r="J44" s="70">
        <v>68151711</v>
      </c>
      <c r="K44" s="70">
        <v>60267198</v>
      </c>
      <c r="L44" s="70">
        <v>63498723</v>
      </c>
      <c r="M44" s="70">
        <v>59651218</v>
      </c>
      <c r="N44" s="70">
        <v>61034422</v>
      </c>
      <c r="O44" s="70">
        <v>729734148</v>
      </c>
    </row>
    <row r="45" spans="2:15" ht="7.5" customHeight="1">
      <c r="B45" s="63" t="s">
        <v>137</v>
      </c>
      <c r="C45" s="68">
        <v>320901246</v>
      </c>
      <c r="D45" s="68">
        <v>294184842</v>
      </c>
      <c r="E45" s="68">
        <v>336420639</v>
      </c>
      <c r="F45" s="68">
        <v>327039370</v>
      </c>
      <c r="G45" s="68">
        <v>338060489</v>
      </c>
      <c r="H45" s="68">
        <v>352502543</v>
      </c>
      <c r="I45" s="68">
        <v>354676954</v>
      </c>
      <c r="J45" s="68">
        <v>365164627</v>
      </c>
      <c r="K45" s="68">
        <v>330778618</v>
      </c>
      <c r="L45" s="68">
        <v>341049047</v>
      </c>
      <c r="M45" s="68">
        <v>326761626</v>
      </c>
      <c r="N45" s="68">
        <v>338643701</v>
      </c>
      <c r="O45" s="68">
        <v>4026183702</v>
      </c>
    </row>
    <row r="46" spans="2:15" ht="7.5" customHeight="1">
      <c r="B46" s="64" t="s">
        <v>138</v>
      </c>
      <c r="C46" s="68">
        <v>82582441</v>
      </c>
      <c r="D46" s="68">
        <v>73372378</v>
      </c>
      <c r="E46" s="68">
        <v>87167011</v>
      </c>
      <c r="F46" s="68">
        <v>82106351</v>
      </c>
      <c r="G46" s="68">
        <v>97440187</v>
      </c>
      <c r="H46" s="68">
        <v>86313865</v>
      </c>
      <c r="I46" s="68">
        <v>88944227</v>
      </c>
      <c r="J46" s="68">
        <v>89034617</v>
      </c>
      <c r="K46" s="68">
        <v>90191052</v>
      </c>
      <c r="L46" s="68">
        <v>86388726</v>
      </c>
      <c r="M46" s="68">
        <v>86205189</v>
      </c>
      <c r="N46" s="68">
        <v>96185811</v>
      </c>
      <c r="O46" s="68">
        <v>1045931855</v>
      </c>
    </row>
    <row r="47" spans="2:15" ht="7.5" customHeight="1">
      <c r="B47" s="69" t="s">
        <v>139</v>
      </c>
      <c r="C47" s="70">
        <v>513357103</v>
      </c>
      <c r="D47" s="70">
        <v>417216545</v>
      </c>
      <c r="E47" s="70">
        <v>480902704</v>
      </c>
      <c r="F47" s="70">
        <v>431889587</v>
      </c>
      <c r="G47" s="70">
        <v>518799538</v>
      </c>
      <c r="H47" s="70">
        <v>493447925</v>
      </c>
      <c r="I47" s="70">
        <v>487733659</v>
      </c>
      <c r="J47" s="70">
        <v>516529512</v>
      </c>
      <c r="K47" s="70">
        <v>462898644</v>
      </c>
      <c r="L47" s="70">
        <v>465556786</v>
      </c>
      <c r="M47" s="70">
        <v>480248655</v>
      </c>
      <c r="N47" s="70">
        <v>532598642</v>
      </c>
      <c r="O47" s="70">
        <v>5801179300</v>
      </c>
    </row>
    <row r="48" spans="2:15" ht="7.5" customHeight="1">
      <c r="B48" s="63" t="s">
        <v>140</v>
      </c>
      <c r="C48" s="68">
        <v>367109067</v>
      </c>
      <c r="D48" s="68">
        <v>354932531</v>
      </c>
      <c r="E48" s="68">
        <v>410873546</v>
      </c>
      <c r="F48" s="68">
        <v>397950756</v>
      </c>
      <c r="G48" s="68">
        <v>430017095</v>
      </c>
      <c r="H48" s="68">
        <v>419573330</v>
      </c>
      <c r="I48" s="68">
        <v>417596432</v>
      </c>
      <c r="J48" s="68">
        <v>429411564</v>
      </c>
      <c r="K48" s="68">
        <v>402059375</v>
      </c>
      <c r="L48" s="68">
        <v>482870574</v>
      </c>
      <c r="M48" s="68">
        <v>337317096</v>
      </c>
      <c r="N48" s="68">
        <v>400942643</v>
      </c>
      <c r="O48" s="68">
        <v>4850654009</v>
      </c>
    </row>
    <row r="49" spans="2:15" ht="7.5" customHeight="1">
      <c r="B49" s="64" t="s">
        <v>141</v>
      </c>
      <c r="C49" s="68">
        <v>33298724</v>
      </c>
      <c r="D49" s="68">
        <v>31365291</v>
      </c>
      <c r="E49" s="68">
        <v>34940901</v>
      </c>
      <c r="F49" s="68">
        <v>35021172</v>
      </c>
      <c r="G49" s="68">
        <v>39151437</v>
      </c>
      <c r="H49" s="68">
        <v>40661426</v>
      </c>
      <c r="I49" s="68">
        <v>40603055</v>
      </c>
      <c r="J49" s="68">
        <v>41334640</v>
      </c>
      <c r="K49" s="68">
        <v>35558170</v>
      </c>
      <c r="L49" s="68">
        <v>40318129</v>
      </c>
      <c r="M49" s="68">
        <v>36743061</v>
      </c>
      <c r="N49" s="68">
        <v>36246844</v>
      </c>
      <c r="O49" s="68">
        <v>445242850</v>
      </c>
    </row>
    <row r="50" spans="2:15" ht="7.5" customHeight="1">
      <c r="B50" s="69" t="s">
        <v>142</v>
      </c>
      <c r="C50" s="70">
        <v>405496899</v>
      </c>
      <c r="D50" s="70">
        <v>373636013</v>
      </c>
      <c r="E50" s="70">
        <v>430395759</v>
      </c>
      <c r="F50" s="70">
        <v>427123970</v>
      </c>
      <c r="G50" s="70">
        <v>454914464</v>
      </c>
      <c r="H50" s="70">
        <v>455436556</v>
      </c>
      <c r="I50" s="70">
        <v>451653858</v>
      </c>
      <c r="J50" s="70">
        <v>473204248</v>
      </c>
      <c r="K50" s="70">
        <v>427658503</v>
      </c>
      <c r="L50" s="70">
        <v>447302305</v>
      </c>
      <c r="M50" s="70">
        <v>426457294</v>
      </c>
      <c r="N50" s="70">
        <v>434723511</v>
      </c>
      <c r="O50" s="70">
        <v>5208003380</v>
      </c>
    </row>
    <row r="51" spans="2:15" ht="7.5" customHeight="1">
      <c r="B51" s="63" t="s">
        <v>143</v>
      </c>
      <c r="C51" s="68">
        <v>100966382</v>
      </c>
      <c r="D51" s="68">
        <v>169345984</v>
      </c>
      <c r="E51" s="68">
        <v>143257127</v>
      </c>
      <c r="F51" s="68">
        <v>165400178</v>
      </c>
      <c r="G51" s="68">
        <v>207320713</v>
      </c>
      <c r="H51" s="68">
        <v>163515218</v>
      </c>
      <c r="I51" s="68">
        <v>171534305</v>
      </c>
      <c r="J51" s="68">
        <v>171990924</v>
      </c>
      <c r="K51" s="68">
        <v>183120650</v>
      </c>
      <c r="L51" s="68">
        <v>148233219</v>
      </c>
      <c r="M51" s="68">
        <v>160807396</v>
      </c>
      <c r="N51" s="68">
        <v>162063630</v>
      </c>
      <c r="O51" s="68">
        <v>1947555726</v>
      </c>
    </row>
    <row r="52" spans="2:15" ht="7.5" customHeight="1">
      <c r="B52" s="64" t="s">
        <v>144</v>
      </c>
      <c r="C52" s="68">
        <v>127520183</v>
      </c>
      <c r="D52" s="68">
        <v>115674885</v>
      </c>
      <c r="E52" s="68">
        <v>132560242</v>
      </c>
      <c r="F52" s="68">
        <v>132880016</v>
      </c>
      <c r="G52" s="68">
        <v>144069402</v>
      </c>
      <c r="H52" s="68">
        <v>144980950</v>
      </c>
      <c r="I52" s="68">
        <v>153311546</v>
      </c>
      <c r="J52" s="68">
        <v>155668720</v>
      </c>
      <c r="K52" s="68">
        <v>134740027</v>
      </c>
      <c r="L52" s="68">
        <v>137461154</v>
      </c>
      <c r="M52" s="68">
        <v>133136603</v>
      </c>
      <c r="N52" s="68">
        <v>131889742</v>
      </c>
      <c r="O52" s="68">
        <v>1643893470</v>
      </c>
    </row>
    <row r="53" spans="2:15" ht="7.5" customHeight="1">
      <c r="B53" s="69" t="s">
        <v>145</v>
      </c>
      <c r="C53" s="70">
        <v>387483571</v>
      </c>
      <c r="D53" s="70">
        <v>368443853</v>
      </c>
      <c r="E53" s="70">
        <v>419989658</v>
      </c>
      <c r="F53" s="70">
        <v>418208497</v>
      </c>
      <c r="G53" s="70">
        <v>440845939</v>
      </c>
      <c r="H53" s="70">
        <v>441113356</v>
      </c>
      <c r="I53" s="70">
        <v>440246193</v>
      </c>
      <c r="J53" s="70">
        <v>449755013</v>
      </c>
      <c r="K53" s="70">
        <v>416176242</v>
      </c>
      <c r="L53" s="70">
        <v>430759689</v>
      </c>
      <c r="M53" s="70">
        <v>410404043</v>
      </c>
      <c r="N53" s="70">
        <v>421529889</v>
      </c>
      <c r="O53" s="70">
        <v>5044955943</v>
      </c>
    </row>
    <row r="54" spans="2:15" ht="7.5" customHeight="1">
      <c r="B54" s="63" t="s">
        <v>146</v>
      </c>
      <c r="C54" s="68">
        <v>33190187</v>
      </c>
      <c r="D54" s="68">
        <v>28858766</v>
      </c>
      <c r="E54" s="68">
        <v>31713739</v>
      </c>
      <c r="F54" s="68">
        <v>34856956</v>
      </c>
      <c r="G54" s="68">
        <v>34506620</v>
      </c>
      <c r="H54" s="68">
        <v>31896408</v>
      </c>
      <c r="I54" s="68">
        <v>31866990</v>
      </c>
      <c r="J54" s="68">
        <v>35443293</v>
      </c>
      <c r="K54" s="68">
        <v>32609955</v>
      </c>
      <c r="L54" s="68">
        <v>32797728</v>
      </c>
      <c r="M54" s="68">
        <v>27065345</v>
      </c>
      <c r="N54" s="68">
        <v>36393378</v>
      </c>
      <c r="O54" s="68">
        <v>391199365</v>
      </c>
    </row>
    <row r="55" spans="2:15" ht="7.5" customHeight="1">
      <c r="B55" s="64" t="s">
        <v>147</v>
      </c>
      <c r="C55" s="68">
        <v>223234998</v>
      </c>
      <c r="D55" s="68">
        <v>214581769</v>
      </c>
      <c r="E55" s="68">
        <v>238108164</v>
      </c>
      <c r="F55" s="68">
        <v>256082431</v>
      </c>
      <c r="G55" s="68">
        <v>255887703</v>
      </c>
      <c r="H55" s="68">
        <v>239041586</v>
      </c>
      <c r="I55" s="68">
        <v>265059583</v>
      </c>
      <c r="J55" s="68">
        <v>256462188</v>
      </c>
      <c r="K55" s="68">
        <v>241959057</v>
      </c>
      <c r="L55" s="68">
        <v>209712984</v>
      </c>
      <c r="M55" s="68">
        <v>233019647</v>
      </c>
      <c r="N55" s="68">
        <v>273287216</v>
      </c>
      <c r="O55" s="68">
        <v>2906437326</v>
      </c>
    </row>
    <row r="56" spans="2:15" ht="7.5" customHeight="1">
      <c r="B56" s="69" t="s">
        <v>148</v>
      </c>
      <c r="C56" s="70">
        <v>39749419</v>
      </c>
      <c r="D56" s="70">
        <v>34466639</v>
      </c>
      <c r="E56" s="70">
        <v>31642447</v>
      </c>
      <c r="F56" s="70">
        <v>38405525</v>
      </c>
      <c r="G56" s="70">
        <v>34779953</v>
      </c>
      <c r="H56" s="70">
        <v>45367813</v>
      </c>
      <c r="I56" s="70">
        <v>46824503</v>
      </c>
      <c r="J56" s="70">
        <v>47126523</v>
      </c>
      <c r="K56" s="70">
        <v>49178334</v>
      </c>
      <c r="L56" s="70">
        <v>38849703</v>
      </c>
      <c r="M56" s="70">
        <v>41392083</v>
      </c>
      <c r="N56" s="70">
        <v>38839556</v>
      </c>
      <c r="O56" s="70">
        <v>486622498</v>
      </c>
    </row>
    <row r="57" spans="2:15" ht="7.5" customHeight="1">
      <c r="B57" s="63" t="s">
        <v>149</v>
      </c>
      <c r="C57" s="68">
        <v>256828109</v>
      </c>
      <c r="D57" s="68">
        <v>247989236</v>
      </c>
      <c r="E57" s="68">
        <v>281755944</v>
      </c>
      <c r="F57" s="68">
        <v>308868451</v>
      </c>
      <c r="G57" s="68">
        <v>288699376</v>
      </c>
      <c r="H57" s="68">
        <v>310147496</v>
      </c>
      <c r="I57" s="68">
        <v>305886875</v>
      </c>
      <c r="J57" s="68">
        <v>315026933</v>
      </c>
      <c r="K57" s="68">
        <v>309979024</v>
      </c>
      <c r="L57" s="68">
        <v>293098170</v>
      </c>
      <c r="M57" s="68">
        <v>279624629</v>
      </c>
      <c r="N57" s="68">
        <v>285415168</v>
      </c>
      <c r="O57" s="68">
        <v>3483319411</v>
      </c>
    </row>
    <row r="58" spans="2:15" ht="7.5" customHeight="1">
      <c r="B58" s="64" t="s">
        <v>150</v>
      </c>
      <c r="C58" s="68">
        <v>1148351445</v>
      </c>
      <c r="D58" s="68">
        <v>1090031398</v>
      </c>
      <c r="E58" s="68">
        <v>1259047330</v>
      </c>
      <c r="F58" s="68">
        <v>1221039672</v>
      </c>
      <c r="G58" s="68">
        <v>1258994474</v>
      </c>
      <c r="H58" s="68">
        <v>1212106786</v>
      </c>
      <c r="I58" s="68">
        <v>1228356181</v>
      </c>
      <c r="J58" s="68">
        <v>1179171140</v>
      </c>
      <c r="K58" s="68">
        <v>1302093407</v>
      </c>
      <c r="L58" s="68">
        <v>1251109352</v>
      </c>
      <c r="M58" s="68">
        <v>1192938385</v>
      </c>
      <c r="N58" s="68">
        <v>1117362880</v>
      </c>
      <c r="O58" s="68">
        <v>14460602450</v>
      </c>
    </row>
    <row r="59" spans="2:15" ht="7.5" customHeight="1">
      <c r="B59" s="69" t="s">
        <v>151</v>
      </c>
      <c r="C59" s="70">
        <v>95838336</v>
      </c>
      <c r="D59" s="70">
        <v>85038748</v>
      </c>
      <c r="E59" s="70">
        <v>104398114</v>
      </c>
      <c r="F59" s="70">
        <v>104167440</v>
      </c>
      <c r="G59" s="70">
        <v>102520697</v>
      </c>
      <c r="H59" s="70">
        <v>109295361</v>
      </c>
      <c r="I59" s="70">
        <v>108070200</v>
      </c>
      <c r="J59" s="70">
        <v>114346732</v>
      </c>
      <c r="K59" s="70">
        <v>103219087</v>
      </c>
      <c r="L59" s="70">
        <v>108917474</v>
      </c>
      <c r="M59" s="70">
        <v>92590834</v>
      </c>
      <c r="N59" s="70">
        <v>101886645</v>
      </c>
      <c r="O59" s="70">
        <v>1230289668</v>
      </c>
    </row>
    <row r="60" spans="2:15" ht="7.5" customHeight="1">
      <c r="B60" s="63" t="s">
        <v>152</v>
      </c>
      <c r="C60" s="68">
        <v>24954465</v>
      </c>
      <c r="D60" s="68">
        <v>23526342</v>
      </c>
      <c r="E60" s="68">
        <v>25518718</v>
      </c>
      <c r="F60" s="68">
        <v>23118672</v>
      </c>
      <c r="G60" s="68">
        <v>26907600</v>
      </c>
      <c r="H60" s="68">
        <v>27278435</v>
      </c>
      <c r="I60" s="68">
        <v>28275529</v>
      </c>
      <c r="J60" s="68">
        <v>29997656</v>
      </c>
      <c r="K60" s="68">
        <v>25973889</v>
      </c>
      <c r="L60" s="68">
        <v>27362393</v>
      </c>
      <c r="M60" s="68">
        <v>25500333</v>
      </c>
      <c r="N60" s="68">
        <v>26109629</v>
      </c>
      <c r="O60" s="68">
        <v>314523661</v>
      </c>
    </row>
    <row r="61" spans="2:15" ht="7.5" customHeight="1">
      <c r="B61" s="64" t="s">
        <v>153</v>
      </c>
      <c r="C61" s="68">
        <v>297918251</v>
      </c>
      <c r="D61" s="68">
        <v>335542322</v>
      </c>
      <c r="E61" s="68">
        <v>359955258</v>
      </c>
      <c r="F61" s="68">
        <v>312013627</v>
      </c>
      <c r="G61" s="68">
        <v>299777799</v>
      </c>
      <c r="H61" s="68">
        <v>446806170</v>
      </c>
      <c r="I61" s="68">
        <v>389643897</v>
      </c>
      <c r="J61" s="68">
        <v>341829327</v>
      </c>
      <c r="K61" s="68">
        <v>347466458</v>
      </c>
      <c r="L61" s="68">
        <v>378296364</v>
      </c>
      <c r="M61" s="68">
        <v>321831455</v>
      </c>
      <c r="N61" s="68">
        <v>304770859</v>
      </c>
      <c r="O61" s="68">
        <v>4135851787</v>
      </c>
    </row>
    <row r="62" spans="2:15" ht="7.5" customHeight="1">
      <c r="B62" s="69" t="s">
        <v>154</v>
      </c>
      <c r="C62" s="70">
        <v>186691855</v>
      </c>
      <c r="D62" s="70">
        <v>205125236</v>
      </c>
      <c r="E62" s="70">
        <v>234270139</v>
      </c>
      <c r="F62" s="70">
        <v>273863473</v>
      </c>
      <c r="G62" s="70">
        <v>213700037</v>
      </c>
      <c r="H62" s="70">
        <v>247167771</v>
      </c>
      <c r="I62" s="70">
        <v>257291095</v>
      </c>
      <c r="J62" s="70">
        <v>263732334</v>
      </c>
      <c r="K62" s="70">
        <v>250398066</v>
      </c>
      <c r="L62" s="70">
        <v>249115307</v>
      </c>
      <c r="M62" s="70">
        <v>228215627</v>
      </c>
      <c r="N62" s="70">
        <v>238747523</v>
      </c>
      <c r="O62" s="70">
        <v>2848318463</v>
      </c>
    </row>
    <row r="63" spans="2:15" ht="7.5" customHeight="1">
      <c r="B63" s="63" t="s">
        <v>155</v>
      </c>
      <c r="C63" s="68">
        <v>58793501</v>
      </c>
      <c r="D63" s="68">
        <v>62003959</v>
      </c>
      <c r="E63" s="68">
        <v>36836795</v>
      </c>
      <c r="F63" s="68">
        <v>101269145</v>
      </c>
      <c r="G63" s="68">
        <v>49689528</v>
      </c>
      <c r="H63" s="68">
        <v>75661941</v>
      </c>
      <c r="I63" s="68">
        <v>75441273</v>
      </c>
      <c r="J63" s="68">
        <v>73235297</v>
      </c>
      <c r="K63" s="68">
        <v>69903619</v>
      </c>
      <c r="L63" s="68">
        <v>70605150</v>
      </c>
      <c r="M63" s="68">
        <v>68932900</v>
      </c>
      <c r="N63" s="68">
        <v>69165039</v>
      </c>
      <c r="O63" s="68">
        <v>811538147</v>
      </c>
    </row>
    <row r="64" spans="2:15" ht="7.5" customHeight="1">
      <c r="B64" s="64" t="s">
        <v>156</v>
      </c>
      <c r="C64" s="68">
        <v>211606688</v>
      </c>
      <c r="D64" s="68">
        <v>205614009</v>
      </c>
      <c r="E64" s="68">
        <v>196306059</v>
      </c>
      <c r="F64" s="68">
        <v>234726799</v>
      </c>
      <c r="G64" s="68">
        <v>241148703</v>
      </c>
      <c r="H64" s="68">
        <v>243315872</v>
      </c>
      <c r="I64" s="68">
        <v>238511246</v>
      </c>
      <c r="J64" s="68">
        <v>261607211</v>
      </c>
      <c r="K64" s="68">
        <v>213910667</v>
      </c>
      <c r="L64" s="68">
        <v>128839829</v>
      </c>
      <c r="M64" s="68">
        <v>308364837</v>
      </c>
      <c r="N64" s="68">
        <v>164240238</v>
      </c>
      <c r="O64" s="68">
        <v>2648192158</v>
      </c>
    </row>
    <row r="65" spans="2:15" ht="7.5" customHeight="1" thickBot="1">
      <c r="B65" s="69" t="s">
        <v>157</v>
      </c>
      <c r="C65" s="68">
        <v>29009098</v>
      </c>
      <c r="D65" s="68">
        <v>22838812</v>
      </c>
      <c r="E65" s="68">
        <v>24768263</v>
      </c>
      <c r="F65" s="68">
        <v>25717267</v>
      </c>
      <c r="G65" s="68">
        <v>25749219</v>
      </c>
      <c r="H65" s="68">
        <v>32555186</v>
      </c>
      <c r="I65" s="68">
        <v>34758669</v>
      </c>
      <c r="J65" s="68">
        <v>34958688</v>
      </c>
      <c r="K65" s="68">
        <v>40505289</v>
      </c>
      <c r="L65" s="68">
        <v>39460403</v>
      </c>
      <c r="M65" s="68">
        <v>29418993</v>
      </c>
      <c r="N65" s="68">
        <v>29469337</v>
      </c>
      <c r="O65" s="68">
        <v>369209224</v>
      </c>
    </row>
    <row r="66" spans="2:15" ht="7.5" customHeight="1" thickTop="1">
      <c r="B66" s="65" t="s">
        <v>199</v>
      </c>
      <c r="C66" s="72">
        <v>11326169190</v>
      </c>
      <c r="D66" s="72">
        <v>10801020170</v>
      </c>
      <c r="E66" s="72">
        <v>12128493619</v>
      </c>
      <c r="F66" s="72">
        <v>12025696023</v>
      </c>
      <c r="G66" s="72">
        <v>12568686236</v>
      </c>
      <c r="H66" s="72">
        <v>12668325774</v>
      </c>
      <c r="I66" s="72">
        <v>12560524256.456</v>
      </c>
      <c r="J66" s="72">
        <v>12814112017.444</v>
      </c>
      <c r="K66" s="72">
        <v>12212117002.92</v>
      </c>
      <c r="L66" s="72">
        <v>12261458493.094</v>
      </c>
      <c r="M66" s="72">
        <v>11831041896.979</v>
      </c>
      <c r="N66" s="72">
        <v>12049203545.26</v>
      </c>
      <c r="O66" s="72">
        <v>145246848224.153</v>
      </c>
    </row>
    <row r="67" spans="2:15" ht="7.5" customHeight="1" thickBot="1">
      <c r="B67" s="66" t="s">
        <v>159</v>
      </c>
      <c r="C67" s="71">
        <v>68932333</v>
      </c>
      <c r="D67" s="71">
        <v>68416373</v>
      </c>
      <c r="E67" s="71">
        <v>69859108</v>
      </c>
      <c r="F67" s="71">
        <v>85292523.81</v>
      </c>
      <c r="G67" s="71">
        <v>93498325.5</v>
      </c>
      <c r="H67" s="71">
        <v>85546428.396</v>
      </c>
      <c r="I67" s="71">
        <v>67228001.28</v>
      </c>
      <c r="J67" s="71">
        <v>76854789.744</v>
      </c>
      <c r="K67" s="71">
        <v>73240265.64</v>
      </c>
      <c r="L67" s="71">
        <v>74159369.648</v>
      </c>
      <c r="M67" s="71">
        <v>55599670.506</v>
      </c>
      <c r="N67" s="71">
        <v>71262834.489</v>
      </c>
      <c r="O67" s="71">
        <v>889890023.013</v>
      </c>
    </row>
    <row r="68" spans="2:15" ht="9" customHeight="1" thickTop="1">
      <c r="B68" s="67" t="s">
        <v>200</v>
      </c>
      <c r="C68" s="70">
        <v>11395101523</v>
      </c>
      <c r="D68" s="70">
        <v>10869436543</v>
      </c>
      <c r="E68" s="70">
        <v>12198352727</v>
      </c>
      <c r="F68" s="70">
        <v>12110988546.81</v>
      </c>
      <c r="G68" s="70">
        <v>12662184561.5</v>
      </c>
      <c r="H68" s="70">
        <v>12753872202.396</v>
      </c>
      <c r="I68" s="70">
        <v>12627752257.736</v>
      </c>
      <c r="J68" s="70">
        <v>12890966807.188</v>
      </c>
      <c r="K68" s="70">
        <v>12285357268.56</v>
      </c>
      <c r="L68" s="70">
        <v>12335617862.742</v>
      </c>
      <c r="M68" s="70">
        <v>11886641567.485</v>
      </c>
      <c r="N68" s="70">
        <v>12120466379.749</v>
      </c>
      <c r="O68" s="70">
        <v>146136738247.166</v>
      </c>
    </row>
    <row r="69" spans="2:15" ht="12.75">
      <c r="B69" s="155" t="s">
        <v>201</v>
      </c>
      <c r="C69" s="150"/>
      <c r="D69" s="150"/>
      <c r="E69" s="150"/>
      <c r="F69" s="150"/>
      <c r="G69" s="150"/>
      <c r="H69" s="150"/>
      <c r="I69" s="150"/>
      <c r="J69" s="150"/>
      <c r="K69" s="150"/>
      <c r="L69" s="150"/>
      <c r="M69" s="150"/>
      <c r="N69" s="150"/>
      <c r="O69" s="151"/>
    </row>
    <row r="70" spans="2:15" ht="12.75">
      <c r="B70" s="157" t="s">
        <v>202</v>
      </c>
      <c r="C70" s="103"/>
      <c r="D70" s="103"/>
      <c r="E70" s="103"/>
      <c r="F70" s="103"/>
      <c r="G70" s="103"/>
      <c r="H70" s="103"/>
      <c r="I70" s="103"/>
      <c r="J70" s="103"/>
      <c r="K70" s="103"/>
      <c r="L70" s="103"/>
      <c r="M70" s="103"/>
      <c r="N70" s="103"/>
      <c r="O70" s="114"/>
    </row>
    <row r="71" spans="2:15" ht="12.75">
      <c r="B71" s="156" t="s">
        <v>203</v>
      </c>
      <c r="C71" s="153"/>
      <c r="D71" s="153"/>
      <c r="E71" s="153"/>
      <c r="F71" s="153"/>
      <c r="G71" s="153"/>
      <c r="H71" s="153"/>
      <c r="I71" s="153"/>
      <c r="J71" s="153"/>
      <c r="K71" s="153"/>
      <c r="L71" s="153"/>
      <c r="M71" s="153"/>
      <c r="N71" s="153"/>
      <c r="O71" s="154"/>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2:P68"/>
  <sheetViews>
    <sheetView showGridLines="0" zoomScale="130" zoomScaleNormal="130" zoomScalePageLayoutView="0" workbookViewId="0" topLeftCell="A1">
      <selection activeCell="B1" sqref="B1:O16384"/>
    </sheetView>
  </sheetViews>
  <sheetFormatPr defaultColWidth="9.140625" defaultRowHeight="12.75"/>
  <cols>
    <col min="1" max="1" width="2.7109375" style="0" customWidth="1"/>
    <col min="2" max="15" width="10.7109375" style="0" customWidth="1"/>
    <col min="16" max="16" width="2.7109375" style="0" customWidth="1"/>
  </cols>
  <sheetData>
    <row r="1" ht="12" customHeight="1"/>
    <row r="2" spans="2:6" ht="12.75" hidden="1">
      <c r="B2" s="29" t="s">
        <v>0</v>
      </c>
      <c r="C2" s="29" t="s">
        <v>82</v>
      </c>
      <c r="D2" s="29" t="s">
        <v>8</v>
      </c>
      <c r="E2" s="29"/>
      <c r="F2" s="29"/>
    </row>
    <row r="3" spans="2:6" ht="12.75" hidden="1">
      <c r="B3" s="30" t="s">
        <v>184</v>
      </c>
      <c r="C3" s="29"/>
      <c r="D3" s="29"/>
      <c r="E3" s="29"/>
      <c r="F3" s="29"/>
    </row>
    <row r="4" ht="12" customHeight="1"/>
    <row r="5" spans="2:15" ht="16.5" customHeight="1">
      <c r="B5" s="19" t="str">
        <f>CONCATENATE("Monthly Special Fuels &amp; Gasoline/Gasohol Reported by States ",MF33GA!D3," (1)")</f>
        <v>Monthly Special Fuels &amp; Gasoline/Gasohol Reported by States 2017 (1)</v>
      </c>
      <c r="C5" s="19"/>
      <c r="D5" s="19"/>
      <c r="E5" s="19"/>
      <c r="F5" s="19"/>
      <c r="G5" s="19"/>
      <c r="H5" s="19"/>
      <c r="I5" s="19"/>
      <c r="J5" s="19"/>
      <c r="K5" s="19"/>
      <c r="L5" s="19"/>
      <c r="M5" s="19"/>
      <c r="N5" s="19"/>
      <c r="O5" s="19"/>
    </row>
    <row r="7" ht="1.5" customHeight="1"/>
    <row r="8" ht="1.5" customHeight="1"/>
    <row r="9" ht="9" customHeight="1">
      <c r="O9" s="73" t="s">
        <v>204</v>
      </c>
    </row>
    <row r="10" spans="2:15" ht="9" customHeight="1">
      <c r="B10" s="74" t="str">
        <f>CONCATENATE("Created On: ",MF33GA!C3)</f>
        <v>Created On: 06/13/2018</v>
      </c>
      <c r="N10" s="73"/>
      <c r="O10" s="73" t="str">
        <f>CONCATENATE(MF33G_Jan_Mar!H3," Reporting Period")</f>
        <v>2018 Reporting Period</v>
      </c>
    </row>
    <row r="11" spans="2:15" ht="12.75">
      <c r="B11" s="62"/>
      <c r="C11" s="62"/>
      <c r="D11" s="62"/>
      <c r="E11" s="62"/>
      <c r="F11" s="62"/>
      <c r="G11" s="62"/>
      <c r="H11" s="62"/>
      <c r="I11" s="62"/>
      <c r="J11" s="62"/>
      <c r="K11" s="62"/>
      <c r="L11" s="62"/>
      <c r="M11" s="62"/>
      <c r="N11" s="62"/>
      <c r="O11" s="62"/>
    </row>
    <row r="12" spans="2:15" ht="12.75">
      <c r="B12" s="158" t="s">
        <v>97</v>
      </c>
      <c r="C12" s="158" t="s">
        <v>186</v>
      </c>
      <c r="D12" s="158" t="s">
        <v>187</v>
      </c>
      <c r="E12" s="158" t="s">
        <v>188</v>
      </c>
      <c r="F12" s="158" t="s">
        <v>189</v>
      </c>
      <c r="G12" s="158" t="s">
        <v>190</v>
      </c>
      <c r="H12" s="158" t="s">
        <v>191</v>
      </c>
      <c r="I12" s="158" t="s">
        <v>192</v>
      </c>
      <c r="J12" s="158" t="s">
        <v>193</v>
      </c>
      <c r="K12" s="158" t="s">
        <v>194</v>
      </c>
      <c r="L12" s="158" t="s">
        <v>195</v>
      </c>
      <c r="M12" s="158" t="s">
        <v>196</v>
      </c>
      <c r="N12" s="158" t="s">
        <v>197</v>
      </c>
      <c r="O12" s="158" t="s">
        <v>32</v>
      </c>
    </row>
    <row r="13" spans="1:16" ht="12.75" hidden="1">
      <c r="A13" s="61"/>
      <c r="B13" s="61" t="s">
        <v>97</v>
      </c>
      <c r="C13" s="61" t="s">
        <v>98</v>
      </c>
      <c r="D13" s="61" t="s">
        <v>101</v>
      </c>
      <c r="E13" s="61" t="s">
        <v>104</v>
      </c>
      <c r="F13" s="61" t="s">
        <v>168</v>
      </c>
      <c r="G13" s="61" t="s">
        <v>198</v>
      </c>
      <c r="H13" s="61" t="s">
        <v>169</v>
      </c>
      <c r="I13" s="61" t="s">
        <v>174</v>
      </c>
      <c r="J13" s="61" t="s">
        <v>175</v>
      </c>
      <c r="K13" s="61" t="s">
        <v>176</v>
      </c>
      <c r="L13" s="61" t="s">
        <v>181</v>
      </c>
      <c r="M13" s="61" t="s">
        <v>182</v>
      </c>
      <c r="N13" s="61" t="s">
        <v>183</v>
      </c>
      <c r="O13" s="61" t="s">
        <v>32</v>
      </c>
      <c r="P13" s="61"/>
    </row>
    <row r="14" spans="2:15" ht="12.75" hidden="1">
      <c r="B14" s="61"/>
      <c r="C14" s="61">
        <v>0</v>
      </c>
      <c r="D14" s="61">
        <v>0</v>
      </c>
      <c r="E14" s="61">
        <v>0</v>
      </c>
      <c r="F14" s="61">
        <v>0</v>
      </c>
      <c r="G14" s="61">
        <v>0</v>
      </c>
      <c r="H14" s="61">
        <v>0</v>
      </c>
      <c r="I14" s="61">
        <v>0</v>
      </c>
      <c r="J14" s="61">
        <v>0</v>
      </c>
      <c r="K14" s="61">
        <v>0</v>
      </c>
      <c r="L14" s="61">
        <v>0</v>
      </c>
      <c r="M14" s="61">
        <v>0</v>
      </c>
      <c r="N14" s="61">
        <v>0</v>
      </c>
      <c r="O14" s="61">
        <v>0</v>
      </c>
    </row>
    <row r="15" spans="2:15" ht="7.5" customHeight="1">
      <c r="B15" s="63" t="s">
        <v>107</v>
      </c>
      <c r="C15" s="68">
        <v>296417866</v>
      </c>
      <c r="D15" s="68">
        <v>273325155</v>
      </c>
      <c r="E15" s="68">
        <v>268796792</v>
      </c>
      <c r="F15" s="68">
        <v>326577675</v>
      </c>
      <c r="G15" s="68">
        <v>302787878</v>
      </c>
      <c r="H15" s="68">
        <v>313597961</v>
      </c>
      <c r="I15" s="68">
        <v>302482854</v>
      </c>
      <c r="J15" s="68">
        <v>309655393</v>
      </c>
      <c r="K15" s="68">
        <v>319331296</v>
      </c>
      <c r="L15" s="68">
        <v>399546596</v>
      </c>
      <c r="M15" s="68">
        <v>330859841</v>
      </c>
      <c r="N15" s="68">
        <v>294760491</v>
      </c>
      <c r="O15" s="68">
        <v>3738139798</v>
      </c>
    </row>
    <row r="16" spans="2:15" ht="7.5" customHeight="1">
      <c r="B16" s="64" t="s">
        <v>108</v>
      </c>
      <c r="C16" s="68">
        <v>28002225</v>
      </c>
      <c r="D16" s="68">
        <v>27861669</v>
      </c>
      <c r="E16" s="68">
        <v>36464919</v>
      </c>
      <c r="F16" s="68">
        <v>29610500</v>
      </c>
      <c r="G16" s="68">
        <v>35947595</v>
      </c>
      <c r="H16" s="68">
        <v>36560884</v>
      </c>
      <c r="I16" s="68">
        <v>52481578</v>
      </c>
      <c r="J16" s="68">
        <v>47737053</v>
      </c>
      <c r="K16" s="68">
        <v>38063369</v>
      </c>
      <c r="L16" s="68">
        <v>37978121</v>
      </c>
      <c r="M16" s="68">
        <v>27359944</v>
      </c>
      <c r="N16" s="68">
        <v>25812647</v>
      </c>
      <c r="O16" s="68">
        <v>423880504</v>
      </c>
    </row>
    <row r="17" spans="2:15" ht="7.5" customHeight="1">
      <c r="B17" s="69" t="s">
        <v>109</v>
      </c>
      <c r="C17" s="70">
        <v>298362092</v>
      </c>
      <c r="D17" s="70">
        <v>290206239</v>
      </c>
      <c r="E17" s="70">
        <v>337033329</v>
      </c>
      <c r="F17" s="70">
        <v>317851749</v>
      </c>
      <c r="G17" s="70">
        <v>328950668</v>
      </c>
      <c r="H17" s="70">
        <v>316299692</v>
      </c>
      <c r="I17" s="70">
        <v>308173975</v>
      </c>
      <c r="J17" s="70">
        <v>332230898</v>
      </c>
      <c r="K17" s="70">
        <v>320355536</v>
      </c>
      <c r="L17" s="70">
        <v>317773021</v>
      </c>
      <c r="M17" s="70">
        <v>319417544</v>
      </c>
      <c r="N17" s="70">
        <v>328748861</v>
      </c>
      <c r="O17" s="70">
        <v>3815403604</v>
      </c>
    </row>
    <row r="18" spans="2:15" ht="7.5" customHeight="1">
      <c r="B18" s="63" t="s">
        <v>110</v>
      </c>
      <c r="C18" s="68">
        <v>163105081</v>
      </c>
      <c r="D18" s="68">
        <v>171044825</v>
      </c>
      <c r="E18" s="68">
        <v>189637135</v>
      </c>
      <c r="F18" s="68">
        <v>175829391</v>
      </c>
      <c r="G18" s="68">
        <v>196929132</v>
      </c>
      <c r="H18" s="68">
        <v>188950009</v>
      </c>
      <c r="I18" s="68">
        <v>180838882</v>
      </c>
      <c r="J18" s="68">
        <v>200321711</v>
      </c>
      <c r="K18" s="68">
        <v>179076369</v>
      </c>
      <c r="L18" s="68">
        <v>185585982</v>
      </c>
      <c r="M18" s="68">
        <v>188635788</v>
      </c>
      <c r="N18" s="68">
        <v>179017239</v>
      </c>
      <c r="O18" s="68">
        <v>2198971544</v>
      </c>
    </row>
    <row r="19" spans="2:15" ht="7.5" customHeight="1">
      <c r="B19" s="64" t="s">
        <v>111</v>
      </c>
      <c r="C19" s="68">
        <v>1441471142</v>
      </c>
      <c r="D19" s="68">
        <v>1371439480</v>
      </c>
      <c r="E19" s="68">
        <v>1667171328</v>
      </c>
      <c r="F19" s="68">
        <v>1526610944</v>
      </c>
      <c r="G19" s="68">
        <v>1610115027</v>
      </c>
      <c r="H19" s="68">
        <v>1657731296</v>
      </c>
      <c r="I19" s="68">
        <v>1588693957</v>
      </c>
      <c r="J19" s="68">
        <v>1587385286</v>
      </c>
      <c r="K19" s="68">
        <v>1610737755</v>
      </c>
      <c r="L19" s="68">
        <v>1609937461</v>
      </c>
      <c r="M19" s="68">
        <v>1460105276</v>
      </c>
      <c r="N19" s="68">
        <v>1760729559</v>
      </c>
      <c r="O19" s="68">
        <v>18892128511</v>
      </c>
    </row>
    <row r="20" spans="2:15" ht="7.5" customHeight="1">
      <c r="B20" s="69" t="s">
        <v>112</v>
      </c>
      <c r="C20" s="70">
        <v>235330222</v>
      </c>
      <c r="D20" s="70">
        <v>220764329</v>
      </c>
      <c r="E20" s="70">
        <v>248998709</v>
      </c>
      <c r="F20" s="70">
        <v>238187508</v>
      </c>
      <c r="G20" s="70">
        <v>265335809</v>
      </c>
      <c r="H20" s="70">
        <v>273826608</v>
      </c>
      <c r="I20" s="70">
        <v>279353360</v>
      </c>
      <c r="J20" s="70">
        <v>286509235</v>
      </c>
      <c r="K20" s="70">
        <v>263006113</v>
      </c>
      <c r="L20" s="70">
        <v>253590459</v>
      </c>
      <c r="M20" s="70">
        <v>232007771</v>
      </c>
      <c r="N20" s="70">
        <v>233555963</v>
      </c>
      <c r="O20" s="70">
        <v>3030466086</v>
      </c>
    </row>
    <row r="21" spans="2:15" ht="7.5" customHeight="1">
      <c r="B21" s="63" t="s">
        <v>113</v>
      </c>
      <c r="C21" s="68">
        <v>135956313</v>
      </c>
      <c r="D21" s="68">
        <v>122974830</v>
      </c>
      <c r="E21" s="68">
        <v>150536126</v>
      </c>
      <c r="F21" s="68">
        <v>142801896</v>
      </c>
      <c r="G21" s="68">
        <v>147188569</v>
      </c>
      <c r="H21" s="68">
        <v>158878808</v>
      </c>
      <c r="I21" s="68">
        <v>152808031</v>
      </c>
      <c r="J21" s="68">
        <v>157202855</v>
      </c>
      <c r="K21" s="68">
        <v>153938358</v>
      </c>
      <c r="L21" s="68">
        <v>151106200</v>
      </c>
      <c r="M21" s="68">
        <v>145492621.84</v>
      </c>
      <c r="N21" s="68">
        <v>153408890.273</v>
      </c>
      <c r="O21" s="68">
        <v>1772293498.113</v>
      </c>
    </row>
    <row r="22" spans="2:15" ht="7.5" customHeight="1">
      <c r="B22" s="64" t="s">
        <v>114</v>
      </c>
      <c r="C22" s="68">
        <v>45913188</v>
      </c>
      <c r="D22" s="68">
        <v>42393567</v>
      </c>
      <c r="E22" s="68">
        <v>39916673</v>
      </c>
      <c r="F22" s="68">
        <v>47612908</v>
      </c>
      <c r="G22" s="68">
        <v>57422870</v>
      </c>
      <c r="H22" s="68">
        <v>50959422</v>
      </c>
      <c r="I22" s="68">
        <v>46199696</v>
      </c>
      <c r="J22" s="68">
        <v>58557816</v>
      </c>
      <c r="K22" s="68">
        <v>42637618</v>
      </c>
      <c r="L22" s="68">
        <v>56853099</v>
      </c>
      <c r="M22" s="68">
        <v>47027961</v>
      </c>
      <c r="N22" s="68">
        <v>48678577</v>
      </c>
      <c r="O22" s="68">
        <v>584173395</v>
      </c>
    </row>
    <row r="23" spans="2:15" ht="7.5" customHeight="1">
      <c r="B23" s="69" t="s">
        <v>115</v>
      </c>
      <c r="C23" s="70">
        <v>11119420</v>
      </c>
      <c r="D23" s="70">
        <v>7851609</v>
      </c>
      <c r="E23" s="70">
        <v>13126530</v>
      </c>
      <c r="F23" s="70">
        <v>6804019</v>
      </c>
      <c r="G23" s="70">
        <v>9475581</v>
      </c>
      <c r="H23" s="70">
        <v>12168644</v>
      </c>
      <c r="I23" s="70">
        <v>13462182.912</v>
      </c>
      <c r="J23" s="70">
        <v>14265042.14</v>
      </c>
      <c r="K23" s="70">
        <v>11003442.78</v>
      </c>
      <c r="L23" s="70">
        <v>12169918.768</v>
      </c>
      <c r="M23" s="70">
        <v>11289941.208</v>
      </c>
      <c r="N23" s="70">
        <v>11595055.995</v>
      </c>
      <c r="O23" s="70">
        <v>134331386.803</v>
      </c>
    </row>
    <row r="24" spans="2:15" ht="7.5" customHeight="1">
      <c r="B24" s="63" t="s">
        <v>116</v>
      </c>
      <c r="C24" s="68">
        <v>907377049</v>
      </c>
      <c r="D24" s="68">
        <v>906391767</v>
      </c>
      <c r="E24" s="68">
        <v>853418250</v>
      </c>
      <c r="F24" s="68">
        <v>994566261</v>
      </c>
      <c r="G24" s="68">
        <v>921385716</v>
      </c>
      <c r="H24" s="68">
        <v>951693569</v>
      </c>
      <c r="I24" s="68">
        <v>894796779</v>
      </c>
      <c r="J24" s="68">
        <v>891492519</v>
      </c>
      <c r="K24" s="68">
        <v>946922944</v>
      </c>
      <c r="L24" s="68">
        <v>864460453</v>
      </c>
      <c r="M24" s="68">
        <v>934325604</v>
      </c>
      <c r="N24" s="68">
        <v>890711760</v>
      </c>
      <c r="O24" s="68">
        <v>10957542671</v>
      </c>
    </row>
    <row r="25" spans="2:15" ht="7.5" customHeight="1">
      <c r="B25" s="64" t="s">
        <v>117</v>
      </c>
      <c r="C25" s="68">
        <v>496216960</v>
      </c>
      <c r="D25" s="68">
        <v>512281021</v>
      </c>
      <c r="E25" s="68">
        <v>567331141</v>
      </c>
      <c r="F25" s="68">
        <v>548424623</v>
      </c>
      <c r="G25" s="68">
        <v>576019303</v>
      </c>
      <c r="H25" s="68">
        <v>526626082</v>
      </c>
      <c r="I25" s="68">
        <v>516413676</v>
      </c>
      <c r="J25" s="68">
        <v>570561689</v>
      </c>
      <c r="K25" s="68">
        <v>534424924</v>
      </c>
      <c r="L25" s="68">
        <v>766692098</v>
      </c>
      <c r="M25" s="68">
        <v>492525927</v>
      </c>
      <c r="N25" s="68">
        <v>509707643</v>
      </c>
      <c r="O25" s="68">
        <v>6617225087</v>
      </c>
    </row>
    <row r="26" spans="2:15" ht="7.5" customHeight="1">
      <c r="B26" s="69" t="s">
        <v>118</v>
      </c>
      <c r="C26" s="70">
        <v>43742252</v>
      </c>
      <c r="D26" s="70">
        <v>39953302</v>
      </c>
      <c r="E26" s="70">
        <v>43273847</v>
      </c>
      <c r="F26" s="70">
        <v>43999095</v>
      </c>
      <c r="G26" s="70">
        <v>44631002</v>
      </c>
      <c r="H26" s="70">
        <v>45203649</v>
      </c>
      <c r="I26" s="70">
        <v>44372503</v>
      </c>
      <c r="J26" s="70">
        <v>47516519</v>
      </c>
      <c r="K26" s="70">
        <v>43349325</v>
      </c>
      <c r="L26" s="70">
        <v>44398317</v>
      </c>
      <c r="M26" s="70">
        <v>42090072</v>
      </c>
      <c r="N26" s="70">
        <v>43217692</v>
      </c>
      <c r="O26" s="70">
        <v>525747575</v>
      </c>
    </row>
    <row r="27" spans="2:15" ht="7.5" customHeight="1">
      <c r="B27" s="63" t="s">
        <v>119</v>
      </c>
      <c r="C27" s="68">
        <v>87657380</v>
      </c>
      <c r="D27" s="68">
        <v>84412044</v>
      </c>
      <c r="E27" s="68">
        <v>86438573</v>
      </c>
      <c r="F27" s="68">
        <v>73214783</v>
      </c>
      <c r="G27" s="68">
        <v>86379108</v>
      </c>
      <c r="H27" s="68">
        <v>99492833</v>
      </c>
      <c r="I27" s="68">
        <v>98906025</v>
      </c>
      <c r="J27" s="68">
        <v>100579484</v>
      </c>
      <c r="K27" s="68">
        <v>110420773</v>
      </c>
      <c r="L27" s="68">
        <v>104681900</v>
      </c>
      <c r="M27" s="68">
        <v>96501025</v>
      </c>
      <c r="N27" s="68">
        <v>100010294</v>
      </c>
      <c r="O27" s="68">
        <v>1128694222</v>
      </c>
    </row>
    <row r="28" spans="2:15" ht="7.5" customHeight="1">
      <c r="B28" s="64" t="s">
        <v>120</v>
      </c>
      <c r="C28" s="68">
        <v>504246488</v>
      </c>
      <c r="D28" s="68">
        <v>472340465</v>
      </c>
      <c r="E28" s="68">
        <v>550571256</v>
      </c>
      <c r="F28" s="68">
        <v>516252489</v>
      </c>
      <c r="G28" s="68">
        <v>564508051</v>
      </c>
      <c r="H28" s="68">
        <v>575313256</v>
      </c>
      <c r="I28" s="68">
        <v>548324861</v>
      </c>
      <c r="J28" s="68">
        <v>570525157</v>
      </c>
      <c r="K28" s="68">
        <v>539809297</v>
      </c>
      <c r="L28" s="68">
        <v>556658280</v>
      </c>
      <c r="M28" s="68">
        <v>576316895</v>
      </c>
      <c r="N28" s="68">
        <v>557052080</v>
      </c>
      <c r="O28" s="68">
        <v>6531918575</v>
      </c>
    </row>
    <row r="29" spans="2:15" ht="7.5" customHeight="1">
      <c r="B29" s="69" t="s">
        <v>121</v>
      </c>
      <c r="C29" s="70">
        <v>352233975</v>
      </c>
      <c r="D29" s="70">
        <v>333758916</v>
      </c>
      <c r="E29" s="70">
        <v>380845100</v>
      </c>
      <c r="F29" s="70">
        <v>371405511</v>
      </c>
      <c r="G29" s="70">
        <v>403095639</v>
      </c>
      <c r="H29" s="70">
        <v>401165600</v>
      </c>
      <c r="I29" s="70">
        <v>372817672</v>
      </c>
      <c r="J29" s="70">
        <v>396759806</v>
      </c>
      <c r="K29" s="70">
        <v>361273999</v>
      </c>
      <c r="L29" s="70">
        <v>374222305</v>
      </c>
      <c r="M29" s="70">
        <v>384363904</v>
      </c>
      <c r="N29" s="70">
        <v>362763528</v>
      </c>
      <c r="O29" s="70">
        <v>4494705955</v>
      </c>
    </row>
    <row r="30" spans="2:15" ht="7.5" customHeight="1">
      <c r="B30" s="63" t="s">
        <v>122</v>
      </c>
      <c r="C30" s="68">
        <v>168282646</v>
      </c>
      <c r="D30" s="68">
        <v>173557470</v>
      </c>
      <c r="E30" s="68">
        <v>194503868</v>
      </c>
      <c r="F30" s="68">
        <v>191336819</v>
      </c>
      <c r="G30" s="68">
        <v>198536378</v>
      </c>
      <c r="H30" s="68">
        <v>192827124</v>
      </c>
      <c r="I30" s="68">
        <v>237879851</v>
      </c>
      <c r="J30" s="68">
        <v>222303130</v>
      </c>
      <c r="K30" s="68">
        <v>199623199</v>
      </c>
      <c r="L30" s="68">
        <v>221773435</v>
      </c>
      <c r="M30" s="68">
        <v>205737313</v>
      </c>
      <c r="N30" s="68">
        <v>199301690</v>
      </c>
      <c r="O30" s="68">
        <v>2405662923</v>
      </c>
    </row>
    <row r="31" spans="2:15" ht="7.5" customHeight="1">
      <c r="B31" s="64" t="s">
        <v>123</v>
      </c>
      <c r="C31" s="68">
        <v>136831296</v>
      </c>
      <c r="D31" s="68">
        <v>126682194</v>
      </c>
      <c r="E31" s="68">
        <v>148465187</v>
      </c>
      <c r="F31" s="68">
        <v>136625196</v>
      </c>
      <c r="G31" s="68">
        <v>145011377</v>
      </c>
      <c r="H31" s="68">
        <v>159486156</v>
      </c>
      <c r="I31" s="68">
        <v>147822690</v>
      </c>
      <c r="J31" s="68">
        <v>158843078</v>
      </c>
      <c r="K31" s="68">
        <v>148161874</v>
      </c>
      <c r="L31" s="68">
        <v>149205049</v>
      </c>
      <c r="M31" s="68">
        <v>139098415</v>
      </c>
      <c r="N31" s="68">
        <v>155255280</v>
      </c>
      <c r="O31" s="68">
        <v>1751487792</v>
      </c>
    </row>
    <row r="32" spans="2:15" ht="7.5" customHeight="1">
      <c r="B32" s="69" t="s">
        <v>124</v>
      </c>
      <c r="C32" s="70">
        <v>239063890</v>
      </c>
      <c r="D32" s="70">
        <v>221734874</v>
      </c>
      <c r="E32" s="70">
        <v>255917524</v>
      </c>
      <c r="F32" s="70">
        <v>250379378</v>
      </c>
      <c r="G32" s="70">
        <v>262231721</v>
      </c>
      <c r="H32" s="70">
        <v>256227323</v>
      </c>
      <c r="I32" s="70">
        <v>261715068</v>
      </c>
      <c r="J32" s="70">
        <v>276228930</v>
      </c>
      <c r="K32" s="70">
        <v>244425737</v>
      </c>
      <c r="L32" s="70">
        <v>272680488</v>
      </c>
      <c r="M32" s="70">
        <v>258178749</v>
      </c>
      <c r="N32" s="70">
        <v>254822550</v>
      </c>
      <c r="O32" s="70">
        <v>3053606232</v>
      </c>
    </row>
    <row r="33" spans="2:15" ht="7.5" customHeight="1">
      <c r="B33" s="63" t="s">
        <v>125</v>
      </c>
      <c r="C33" s="68">
        <v>248601091</v>
      </c>
      <c r="D33" s="68">
        <v>238980320</v>
      </c>
      <c r="E33" s="68">
        <v>274774126</v>
      </c>
      <c r="F33" s="68">
        <v>265416946</v>
      </c>
      <c r="G33" s="68">
        <v>265095515</v>
      </c>
      <c r="H33" s="68">
        <v>253337006</v>
      </c>
      <c r="I33" s="68">
        <v>258516053</v>
      </c>
      <c r="J33" s="68">
        <v>242165649</v>
      </c>
      <c r="K33" s="68">
        <v>253565687</v>
      </c>
      <c r="L33" s="68">
        <v>204812033</v>
      </c>
      <c r="M33" s="68">
        <v>151708016</v>
      </c>
      <c r="N33" s="68">
        <v>252665625</v>
      </c>
      <c r="O33" s="68">
        <v>2909638067</v>
      </c>
    </row>
    <row r="34" spans="2:15" ht="7.5" customHeight="1">
      <c r="B34" s="64" t="s">
        <v>126</v>
      </c>
      <c r="C34" s="68">
        <v>60994827</v>
      </c>
      <c r="D34" s="68">
        <v>70364871</v>
      </c>
      <c r="E34" s="68">
        <v>107204029</v>
      </c>
      <c r="F34" s="68">
        <v>31508158</v>
      </c>
      <c r="G34" s="68">
        <v>115476963</v>
      </c>
      <c r="H34" s="68">
        <v>76039711</v>
      </c>
      <c r="I34" s="68">
        <v>23447234</v>
      </c>
      <c r="J34" s="68">
        <v>199940366</v>
      </c>
      <c r="K34" s="68">
        <v>24101485</v>
      </c>
      <c r="L34" s="68">
        <v>93647929</v>
      </c>
      <c r="M34" s="68">
        <v>68108994</v>
      </c>
      <c r="N34" s="68">
        <v>88078723</v>
      </c>
      <c r="O34" s="68">
        <v>958913290</v>
      </c>
    </row>
    <row r="35" spans="2:15" ht="7.5" customHeight="1">
      <c r="B35" s="69" t="s">
        <v>127</v>
      </c>
      <c r="C35" s="70">
        <v>255619766</v>
      </c>
      <c r="D35" s="70">
        <v>227122053</v>
      </c>
      <c r="E35" s="70">
        <v>326059930</v>
      </c>
      <c r="F35" s="70">
        <v>270821720</v>
      </c>
      <c r="G35" s="70">
        <v>274780456</v>
      </c>
      <c r="H35" s="70">
        <v>280246561</v>
      </c>
      <c r="I35" s="70">
        <v>263209442</v>
      </c>
      <c r="J35" s="70">
        <v>291397832</v>
      </c>
      <c r="K35" s="70">
        <v>271558706</v>
      </c>
      <c r="L35" s="70">
        <v>285018958</v>
      </c>
      <c r="M35" s="70">
        <v>280096082</v>
      </c>
      <c r="N35" s="70">
        <v>279716797</v>
      </c>
      <c r="O35" s="70">
        <v>3305648303</v>
      </c>
    </row>
    <row r="36" spans="2:15" ht="7.5" customHeight="1">
      <c r="B36" s="63" t="s">
        <v>128</v>
      </c>
      <c r="C36" s="68">
        <v>250310733</v>
      </c>
      <c r="D36" s="68">
        <v>233940464</v>
      </c>
      <c r="E36" s="68">
        <v>268126301</v>
      </c>
      <c r="F36" s="68">
        <v>258582810</v>
      </c>
      <c r="G36" s="68">
        <v>282745754</v>
      </c>
      <c r="H36" s="68">
        <v>292068319</v>
      </c>
      <c r="I36" s="68">
        <v>276072965</v>
      </c>
      <c r="J36" s="68">
        <v>285512127</v>
      </c>
      <c r="K36" s="68">
        <v>268690860</v>
      </c>
      <c r="L36" s="68">
        <v>279474788</v>
      </c>
      <c r="M36" s="68">
        <v>271188491</v>
      </c>
      <c r="N36" s="68">
        <v>276038875</v>
      </c>
      <c r="O36" s="68">
        <v>3242752487</v>
      </c>
    </row>
    <row r="37" spans="2:15" ht="7.5" customHeight="1">
      <c r="B37" s="64" t="s">
        <v>129</v>
      </c>
      <c r="C37" s="68">
        <v>460364675</v>
      </c>
      <c r="D37" s="68">
        <v>419838102</v>
      </c>
      <c r="E37" s="68">
        <v>487912958</v>
      </c>
      <c r="F37" s="68">
        <v>449545408</v>
      </c>
      <c r="G37" s="68">
        <v>500547762</v>
      </c>
      <c r="H37" s="68">
        <v>495935768</v>
      </c>
      <c r="I37" s="68">
        <v>506148296</v>
      </c>
      <c r="J37" s="68">
        <v>533708427</v>
      </c>
      <c r="K37" s="68">
        <v>487698739</v>
      </c>
      <c r="L37" s="68">
        <v>512175688</v>
      </c>
      <c r="M37" s="68">
        <v>486615929</v>
      </c>
      <c r="N37" s="68">
        <v>454075450</v>
      </c>
      <c r="O37" s="68">
        <v>5794567202</v>
      </c>
    </row>
    <row r="38" spans="2:15" ht="7.5" customHeight="1">
      <c r="B38" s="69" t="s">
        <v>130</v>
      </c>
      <c r="C38" s="70">
        <v>283127063</v>
      </c>
      <c r="D38" s="70">
        <v>259516638</v>
      </c>
      <c r="E38" s="70">
        <v>276104093</v>
      </c>
      <c r="F38" s="70">
        <v>268382444</v>
      </c>
      <c r="G38" s="70">
        <v>331907509</v>
      </c>
      <c r="H38" s="70">
        <v>313701995</v>
      </c>
      <c r="I38" s="70">
        <v>308227836</v>
      </c>
      <c r="J38" s="70">
        <v>321714733</v>
      </c>
      <c r="K38" s="70">
        <v>289498538</v>
      </c>
      <c r="L38" s="70">
        <v>313212673</v>
      </c>
      <c r="M38" s="70">
        <v>294824516</v>
      </c>
      <c r="N38" s="70">
        <v>290505261</v>
      </c>
      <c r="O38" s="70">
        <v>3550723299</v>
      </c>
    </row>
    <row r="39" spans="2:15" ht="7.5" customHeight="1">
      <c r="B39" s="63" t="s">
        <v>131</v>
      </c>
      <c r="C39" s="68">
        <v>172301679</v>
      </c>
      <c r="D39" s="68">
        <v>178624752</v>
      </c>
      <c r="E39" s="68">
        <v>222697737</v>
      </c>
      <c r="F39" s="68">
        <v>196671869</v>
      </c>
      <c r="G39" s="68">
        <v>210044719</v>
      </c>
      <c r="H39" s="68">
        <v>219933132</v>
      </c>
      <c r="I39" s="68">
        <v>205800457</v>
      </c>
      <c r="J39" s="68">
        <v>207275367</v>
      </c>
      <c r="K39" s="68">
        <v>210433706</v>
      </c>
      <c r="L39" s="68">
        <v>188344195</v>
      </c>
      <c r="M39" s="68">
        <v>213426231</v>
      </c>
      <c r="N39" s="68">
        <v>194117279</v>
      </c>
      <c r="O39" s="68">
        <v>2419671123</v>
      </c>
    </row>
    <row r="40" spans="2:15" ht="7.5" customHeight="1">
      <c r="B40" s="64" t="s">
        <v>132</v>
      </c>
      <c r="C40" s="68">
        <v>309121722</v>
      </c>
      <c r="D40" s="68">
        <v>322986414</v>
      </c>
      <c r="E40" s="68">
        <v>374143565</v>
      </c>
      <c r="F40" s="68">
        <v>335614681</v>
      </c>
      <c r="G40" s="68">
        <v>352849941</v>
      </c>
      <c r="H40" s="68">
        <v>404064323</v>
      </c>
      <c r="I40" s="68">
        <v>353019169</v>
      </c>
      <c r="J40" s="68">
        <v>393794925</v>
      </c>
      <c r="K40" s="68">
        <v>359016804</v>
      </c>
      <c r="L40" s="68">
        <v>354948303</v>
      </c>
      <c r="M40" s="68">
        <v>366203403</v>
      </c>
      <c r="N40" s="68">
        <v>368429499</v>
      </c>
      <c r="O40" s="68">
        <v>4294192749</v>
      </c>
    </row>
    <row r="41" spans="2:15" ht="7.5" customHeight="1">
      <c r="B41" s="69" t="s">
        <v>133</v>
      </c>
      <c r="C41" s="70">
        <v>57569204</v>
      </c>
      <c r="D41" s="70">
        <v>54261157</v>
      </c>
      <c r="E41" s="70">
        <v>62723638</v>
      </c>
      <c r="F41" s="70">
        <v>61775378</v>
      </c>
      <c r="G41" s="70">
        <v>72519662</v>
      </c>
      <c r="H41" s="70">
        <v>78134414</v>
      </c>
      <c r="I41" s="70">
        <v>83317910</v>
      </c>
      <c r="J41" s="70">
        <v>84364760</v>
      </c>
      <c r="K41" s="70">
        <v>72611004</v>
      </c>
      <c r="L41" s="70">
        <v>70357320</v>
      </c>
      <c r="M41" s="70">
        <v>64485824</v>
      </c>
      <c r="N41" s="70">
        <v>60723000</v>
      </c>
      <c r="O41" s="70">
        <v>822843271</v>
      </c>
    </row>
    <row r="42" spans="2:15" ht="7.5" customHeight="1">
      <c r="B42" s="63" t="s">
        <v>134</v>
      </c>
      <c r="C42" s="68">
        <v>97987478</v>
      </c>
      <c r="D42" s="68">
        <v>94652099</v>
      </c>
      <c r="E42" s="68">
        <v>117367132</v>
      </c>
      <c r="F42" s="68">
        <v>110272084</v>
      </c>
      <c r="G42" s="68">
        <v>122000769</v>
      </c>
      <c r="H42" s="68">
        <v>124714041</v>
      </c>
      <c r="I42" s="68">
        <v>119941240</v>
      </c>
      <c r="J42" s="68">
        <v>126117341</v>
      </c>
      <c r="K42" s="68">
        <v>119824911</v>
      </c>
      <c r="L42" s="68">
        <v>121743985</v>
      </c>
      <c r="M42" s="68">
        <v>115854931</v>
      </c>
      <c r="N42" s="68">
        <v>116164828</v>
      </c>
      <c r="O42" s="68">
        <v>1386640839</v>
      </c>
    </row>
    <row r="43" spans="2:15" ht="7.5" customHeight="1">
      <c r="B43" s="64" t="s">
        <v>135</v>
      </c>
      <c r="C43" s="68">
        <v>121250196</v>
      </c>
      <c r="D43" s="68">
        <v>113302984</v>
      </c>
      <c r="E43" s="68">
        <v>126875616</v>
      </c>
      <c r="F43" s="68">
        <v>131450831</v>
      </c>
      <c r="G43" s="68">
        <v>138788612</v>
      </c>
      <c r="H43" s="68">
        <v>137411110</v>
      </c>
      <c r="I43" s="68">
        <v>143340193</v>
      </c>
      <c r="J43" s="68">
        <v>148068285</v>
      </c>
      <c r="K43" s="68">
        <v>128229167</v>
      </c>
      <c r="L43" s="68">
        <v>140483372</v>
      </c>
      <c r="M43" s="68">
        <v>127447582</v>
      </c>
      <c r="N43" s="68">
        <v>139480994</v>
      </c>
      <c r="O43" s="68">
        <v>1596128942</v>
      </c>
    </row>
    <row r="44" spans="2:15" ht="7.5" customHeight="1">
      <c r="B44" s="69" t="s">
        <v>136</v>
      </c>
      <c r="C44" s="70">
        <v>65545777</v>
      </c>
      <c r="D44" s="70">
        <v>60541283</v>
      </c>
      <c r="E44" s="70">
        <v>67739540</v>
      </c>
      <c r="F44" s="70">
        <v>63304165</v>
      </c>
      <c r="G44" s="70">
        <v>70250502</v>
      </c>
      <c r="H44" s="70">
        <v>73737707</v>
      </c>
      <c r="I44" s="70">
        <v>74277604</v>
      </c>
      <c r="J44" s="70">
        <v>76454010</v>
      </c>
      <c r="K44" s="70">
        <v>69473930</v>
      </c>
      <c r="L44" s="70">
        <v>72640838</v>
      </c>
      <c r="M44" s="70">
        <v>67987719</v>
      </c>
      <c r="N44" s="70">
        <v>69823718</v>
      </c>
      <c r="O44" s="70">
        <v>831776793</v>
      </c>
    </row>
    <row r="45" spans="2:15" ht="7.5" customHeight="1">
      <c r="B45" s="63" t="s">
        <v>137</v>
      </c>
      <c r="C45" s="68">
        <v>383880085</v>
      </c>
      <c r="D45" s="68">
        <v>353331890</v>
      </c>
      <c r="E45" s="68">
        <v>404239850</v>
      </c>
      <c r="F45" s="68">
        <v>388427542</v>
      </c>
      <c r="G45" s="68">
        <v>406700662</v>
      </c>
      <c r="H45" s="68">
        <v>421102293</v>
      </c>
      <c r="I45" s="68">
        <v>422429405</v>
      </c>
      <c r="J45" s="68">
        <v>441105969</v>
      </c>
      <c r="K45" s="68">
        <v>399386460</v>
      </c>
      <c r="L45" s="68">
        <v>413067280</v>
      </c>
      <c r="M45" s="68">
        <v>395441604</v>
      </c>
      <c r="N45" s="68">
        <v>405661521</v>
      </c>
      <c r="O45" s="68">
        <v>4834774561</v>
      </c>
    </row>
    <row r="46" spans="2:15" ht="7.5" customHeight="1">
      <c r="B46" s="64" t="s">
        <v>138</v>
      </c>
      <c r="C46" s="68">
        <v>129370937</v>
      </c>
      <c r="D46" s="68">
        <v>116043010</v>
      </c>
      <c r="E46" s="68">
        <v>137805918</v>
      </c>
      <c r="F46" s="68">
        <v>130151056</v>
      </c>
      <c r="G46" s="68">
        <v>147180927</v>
      </c>
      <c r="H46" s="68">
        <v>136739460</v>
      </c>
      <c r="I46" s="68">
        <v>135951836</v>
      </c>
      <c r="J46" s="68">
        <v>136762858</v>
      </c>
      <c r="K46" s="68">
        <v>138548504</v>
      </c>
      <c r="L46" s="68">
        <v>136548377</v>
      </c>
      <c r="M46" s="68">
        <v>136064296</v>
      </c>
      <c r="N46" s="68">
        <v>144606223</v>
      </c>
      <c r="O46" s="68">
        <v>1625773402</v>
      </c>
    </row>
    <row r="47" spans="2:15" ht="7.5" customHeight="1">
      <c r="B47" s="69" t="s">
        <v>139</v>
      </c>
      <c r="C47" s="70">
        <v>691222183</v>
      </c>
      <c r="D47" s="70">
        <v>583080480</v>
      </c>
      <c r="E47" s="70">
        <v>660057161</v>
      </c>
      <c r="F47" s="70">
        <v>518359488</v>
      </c>
      <c r="G47" s="70">
        <v>626730901</v>
      </c>
      <c r="H47" s="70">
        <v>675819184</v>
      </c>
      <c r="I47" s="70">
        <v>582637777</v>
      </c>
      <c r="J47" s="70">
        <v>621590915</v>
      </c>
      <c r="K47" s="70">
        <v>631462242</v>
      </c>
      <c r="L47" s="70">
        <v>554295208</v>
      </c>
      <c r="M47" s="70">
        <v>578408694</v>
      </c>
      <c r="N47" s="70">
        <v>718371435</v>
      </c>
      <c r="O47" s="70">
        <v>7442035668</v>
      </c>
    </row>
    <row r="48" spans="2:15" ht="7.5" customHeight="1">
      <c r="B48" s="63" t="s">
        <v>140</v>
      </c>
      <c r="C48" s="68">
        <v>450410830</v>
      </c>
      <c r="D48" s="68">
        <v>449000004</v>
      </c>
      <c r="E48" s="68">
        <v>510010308</v>
      </c>
      <c r="F48" s="68">
        <v>491590426</v>
      </c>
      <c r="G48" s="68">
        <v>533798397</v>
      </c>
      <c r="H48" s="68">
        <v>518533436</v>
      </c>
      <c r="I48" s="68">
        <v>502308132</v>
      </c>
      <c r="J48" s="68">
        <v>537727444</v>
      </c>
      <c r="K48" s="68">
        <v>492213165</v>
      </c>
      <c r="L48" s="68">
        <v>598872812</v>
      </c>
      <c r="M48" s="68">
        <v>422753607</v>
      </c>
      <c r="N48" s="68">
        <v>489418424</v>
      </c>
      <c r="O48" s="68">
        <v>5996636985</v>
      </c>
    </row>
    <row r="49" spans="2:15" ht="7.5" customHeight="1">
      <c r="B49" s="64" t="s">
        <v>141</v>
      </c>
      <c r="C49" s="68">
        <v>57324167</v>
      </c>
      <c r="D49" s="68">
        <v>50604022</v>
      </c>
      <c r="E49" s="68">
        <v>61338854</v>
      </c>
      <c r="F49" s="68">
        <v>60271257</v>
      </c>
      <c r="G49" s="68">
        <v>62293099</v>
      </c>
      <c r="H49" s="68">
        <v>72980734</v>
      </c>
      <c r="I49" s="68">
        <v>69805941</v>
      </c>
      <c r="J49" s="68">
        <v>65480626</v>
      </c>
      <c r="K49" s="68">
        <v>63292203</v>
      </c>
      <c r="L49" s="68">
        <v>72830075</v>
      </c>
      <c r="M49" s="68">
        <v>59204268</v>
      </c>
      <c r="N49" s="68">
        <v>61066025</v>
      </c>
      <c r="O49" s="68">
        <v>756491271</v>
      </c>
    </row>
    <row r="50" spans="2:15" ht="7.5" customHeight="1">
      <c r="B50" s="69" t="s">
        <v>142</v>
      </c>
      <c r="C50" s="70">
        <v>528205996</v>
      </c>
      <c r="D50" s="70">
        <v>496424970</v>
      </c>
      <c r="E50" s="70">
        <v>578542052</v>
      </c>
      <c r="F50" s="70">
        <v>544679829</v>
      </c>
      <c r="G50" s="70">
        <v>601094093</v>
      </c>
      <c r="H50" s="70">
        <v>602133293</v>
      </c>
      <c r="I50" s="70">
        <v>579864395</v>
      </c>
      <c r="J50" s="70">
        <v>629945695</v>
      </c>
      <c r="K50" s="70">
        <v>570818374</v>
      </c>
      <c r="L50" s="70">
        <v>580759210</v>
      </c>
      <c r="M50" s="70">
        <v>571375590</v>
      </c>
      <c r="N50" s="70">
        <v>571647620</v>
      </c>
      <c r="O50" s="70">
        <v>6855491117</v>
      </c>
    </row>
    <row r="51" spans="2:15" ht="7.5" customHeight="1">
      <c r="B51" s="63" t="s">
        <v>143</v>
      </c>
      <c r="C51" s="68">
        <v>164424680</v>
      </c>
      <c r="D51" s="68">
        <v>262836280</v>
      </c>
      <c r="E51" s="68">
        <v>203940048</v>
      </c>
      <c r="F51" s="68">
        <v>238052599</v>
      </c>
      <c r="G51" s="68">
        <v>318591775</v>
      </c>
      <c r="H51" s="68">
        <v>247603843</v>
      </c>
      <c r="I51" s="68">
        <v>242664347</v>
      </c>
      <c r="J51" s="68">
        <v>254586114</v>
      </c>
      <c r="K51" s="68">
        <v>245332657</v>
      </c>
      <c r="L51" s="68">
        <v>254793415</v>
      </c>
      <c r="M51" s="68">
        <v>240787701</v>
      </c>
      <c r="N51" s="68">
        <v>246983227</v>
      </c>
      <c r="O51" s="68">
        <v>2920596686</v>
      </c>
    </row>
    <row r="52" spans="2:15" ht="7.5" customHeight="1">
      <c r="B52" s="64" t="s">
        <v>144</v>
      </c>
      <c r="C52" s="68">
        <v>127520183</v>
      </c>
      <c r="D52" s="68">
        <v>115674885</v>
      </c>
      <c r="E52" s="68">
        <v>132560242</v>
      </c>
      <c r="F52" s="68">
        <v>132880016</v>
      </c>
      <c r="G52" s="68">
        <v>144069402</v>
      </c>
      <c r="H52" s="68">
        <v>144980950</v>
      </c>
      <c r="I52" s="68">
        <v>153311546</v>
      </c>
      <c r="J52" s="68">
        <v>155668720</v>
      </c>
      <c r="K52" s="68">
        <v>134740027</v>
      </c>
      <c r="L52" s="68">
        <v>137461154</v>
      </c>
      <c r="M52" s="68">
        <v>133136603</v>
      </c>
      <c r="N52" s="68">
        <v>131889742</v>
      </c>
      <c r="O52" s="68">
        <v>1643893470</v>
      </c>
    </row>
    <row r="53" spans="2:15" ht="7.5" customHeight="1">
      <c r="B53" s="69" t="s">
        <v>145</v>
      </c>
      <c r="C53" s="70">
        <v>492987061</v>
      </c>
      <c r="D53" s="70">
        <v>468979950</v>
      </c>
      <c r="E53" s="70">
        <v>569443953</v>
      </c>
      <c r="F53" s="70">
        <v>528176950</v>
      </c>
      <c r="G53" s="70">
        <v>564041124</v>
      </c>
      <c r="H53" s="70">
        <v>595997614</v>
      </c>
      <c r="I53" s="70">
        <v>555785831</v>
      </c>
      <c r="J53" s="70">
        <v>578353331</v>
      </c>
      <c r="K53" s="70">
        <v>570254011</v>
      </c>
      <c r="L53" s="70">
        <v>556330033</v>
      </c>
      <c r="M53" s="70">
        <v>524892653</v>
      </c>
      <c r="N53" s="70">
        <v>578403977</v>
      </c>
      <c r="O53" s="70">
        <v>6583646488</v>
      </c>
    </row>
    <row r="54" spans="2:15" ht="7.5" customHeight="1">
      <c r="B54" s="63" t="s">
        <v>146</v>
      </c>
      <c r="C54" s="68">
        <v>37505276</v>
      </c>
      <c r="D54" s="68">
        <v>32164498</v>
      </c>
      <c r="E54" s="68">
        <v>36112950</v>
      </c>
      <c r="F54" s="68">
        <v>42342990</v>
      </c>
      <c r="G54" s="68">
        <v>39814495</v>
      </c>
      <c r="H54" s="68">
        <v>37434285</v>
      </c>
      <c r="I54" s="68">
        <v>36506371</v>
      </c>
      <c r="J54" s="68">
        <v>41695183</v>
      </c>
      <c r="K54" s="68">
        <v>38256854</v>
      </c>
      <c r="L54" s="68">
        <v>38107314</v>
      </c>
      <c r="M54" s="68">
        <v>31951496</v>
      </c>
      <c r="N54" s="68">
        <v>42365406</v>
      </c>
      <c r="O54" s="68">
        <v>454257118</v>
      </c>
    </row>
    <row r="55" spans="2:15" ht="7.5" customHeight="1">
      <c r="B55" s="64" t="s">
        <v>147</v>
      </c>
      <c r="C55" s="68">
        <v>293076920</v>
      </c>
      <c r="D55" s="68">
        <v>287058327</v>
      </c>
      <c r="E55" s="68">
        <v>289304770</v>
      </c>
      <c r="F55" s="68">
        <v>334895528</v>
      </c>
      <c r="G55" s="68">
        <v>315602126</v>
      </c>
      <c r="H55" s="68">
        <v>312434225</v>
      </c>
      <c r="I55" s="68">
        <v>334811596</v>
      </c>
      <c r="J55" s="68">
        <v>335194179</v>
      </c>
      <c r="K55" s="68">
        <v>316431842</v>
      </c>
      <c r="L55" s="68">
        <v>276757076</v>
      </c>
      <c r="M55" s="68">
        <v>305408340</v>
      </c>
      <c r="N55" s="68">
        <v>357155473</v>
      </c>
      <c r="O55" s="68">
        <v>3758130402</v>
      </c>
    </row>
    <row r="56" spans="2:15" ht="7.5" customHeight="1">
      <c r="B56" s="69" t="s">
        <v>148</v>
      </c>
      <c r="C56" s="70">
        <v>59519293</v>
      </c>
      <c r="D56" s="70">
        <v>51260701</v>
      </c>
      <c r="E56" s="70">
        <v>46676583</v>
      </c>
      <c r="F56" s="70">
        <v>57899525</v>
      </c>
      <c r="G56" s="70">
        <v>50522563</v>
      </c>
      <c r="H56" s="70">
        <v>67625440</v>
      </c>
      <c r="I56" s="70">
        <v>68680872</v>
      </c>
      <c r="J56" s="70">
        <v>66540228</v>
      </c>
      <c r="K56" s="70">
        <v>70574929</v>
      </c>
      <c r="L56" s="70">
        <v>59239882</v>
      </c>
      <c r="M56" s="70">
        <v>64954764</v>
      </c>
      <c r="N56" s="70">
        <v>60291019</v>
      </c>
      <c r="O56" s="70">
        <v>723785799</v>
      </c>
    </row>
    <row r="57" spans="2:15" ht="7.5" customHeight="1">
      <c r="B57" s="63" t="s">
        <v>149</v>
      </c>
      <c r="C57" s="68">
        <v>328313180</v>
      </c>
      <c r="D57" s="68">
        <v>324890400</v>
      </c>
      <c r="E57" s="68">
        <v>371368393</v>
      </c>
      <c r="F57" s="68">
        <v>392622744</v>
      </c>
      <c r="G57" s="68">
        <v>376113431</v>
      </c>
      <c r="H57" s="68">
        <v>393843183</v>
      </c>
      <c r="I57" s="68">
        <v>379376034</v>
      </c>
      <c r="J57" s="68">
        <v>415562956</v>
      </c>
      <c r="K57" s="68">
        <v>394171040</v>
      </c>
      <c r="L57" s="68">
        <v>372092754</v>
      </c>
      <c r="M57" s="68">
        <v>369079205</v>
      </c>
      <c r="N57" s="68">
        <v>359511537</v>
      </c>
      <c r="O57" s="68">
        <v>4476944857</v>
      </c>
    </row>
    <row r="58" spans="2:15" ht="7.5" customHeight="1">
      <c r="B58" s="64" t="s">
        <v>150</v>
      </c>
      <c r="C58" s="68">
        <v>1573120796</v>
      </c>
      <c r="D58" s="68">
        <v>1495357018</v>
      </c>
      <c r="E58" s="68">
        <v>1728475446</v>
      </c>
      <c r="F58" s="68">
        <v>1735591693</v>
      </c>
      <c r="G58" s="68">
        <v>1738566384</v>
      </c>
      <c r="H58" s="68">
        <v>1683098280</v>
      </c>
      <c r="I58" s="68">
        <v>1696080383</v>
      </c>
      <c r="J58" s="68">
        <v>1640323884</v>
      </c>
      <c r="K58" s="68">
        <v>1797567937</v>
      </c>
      <c r="L58" s="68">
        <v>1764209876</v>
      </c>
      <c r="M58" s="68">
        <v>1665856150</v>
      </c>
      <c r="N58" s="68">
        <v>1531074776</v>
      </c>
      <c r="O58" s="68">
        <v>20049322623</v>
      </c>
    </row>
    <row r="59" spans="2:15" ht="7.5" customHeight="1">
      <c r="B59" s="69" t="s">
        <v>151</v>
      </c>
      <c r="C59" s="70">
        <v>127114718</v>
      </c>
      <c r="D59" s="70">
        <v>132982391</v>
      </c>
      <c r="E59" s="70">
        <v>146083950</v>
      </c>
      <c r="F59" s="70">
        <v>141382093</v>
      </c>
      <c r="G59" s="70">
        <v>145742792</v>
      </c>
      <c r="H59" s="70">
        <v>149605074</v>
      </c>
      <c r="I59" s="70">
        <v>151246699</v>
      </c>
      <c r="J59" s="70">
        <v>158970166</v>
      </c>
      <c r="K59" s="70">
        <v>148840490</v>
      </c>
      <c r="L59" s="70">
        <v>152984878</v>
      </c>
      <c r="M59" s="70">
        <v>136233096</v>
      </c>
      <c r="N59" s="70">
        <v>139521244</v>
      </c>
      <c r="O59" s="70">
        <v>1730707591</v>
      </c>
    </row>
    <row r="60" spans="2:15" ht="7.5" customHeight="1">
      <c r="B60" s="63" t="s">
        <v>152</v>
      </c>
      <c r="C60" s="68">
        <v>30418050</v>
      </c>
      <c r="D60" s="68">
        <v>28142432</v>
      </c>
      <c r="E60" s="68">
        <v>31585668</v>
      </c>
      <c r="F60" s="68">
        <v>27935579</v>
      </c>
      <c r="G60" s="68">
        <v>31925821</v>
      </c>
      <c r="H60" s="68">
        <v>33848077</v>
      </c>
      <c r="I60" s="68">
        <v>34463360</v>
      </c>
      <c r="J60" s="68">
        <v>35277427</v>
      </c>
      <c r="K60" s="68">
        <v>33630097</v>
      </c>
      <c r="L60" s="68">
        <v>33288657</v>
      </c>
      <c r="M60" s="68">
        <v>31748383</v>
      </c>
      <c r="N60" s="68">
        <v>33717379</v>
      </c>
      <c r="O60" s="68">
        <v>385980930</v>
      </c>
    </row>
    <row r="61" spans="2:15" ht="7.5" customHeight="1">
      <c r="B61" s="64" t="s">
        <v>153</v>
      </c>
      <c r="C61" s="68">
        <v>385979440</v>
      </c>
      <c r="D61" s="68">
        <v>423861701</v>
      </c>
      <c r="E61" s="68">
        <v>438883993</v>
      </c>
      <c r="F61" s="68">
        <v>395872342</v>
      </c>
      <c r="G61" s="68">
        <v>380347938</v>
      </c>
      <c r="H61" s="68">
        <v>557226382</v>
      </c>
      <c r="I61" s="68">
        <v>473778598</v>
      </c>
      <c r="J61" s="68">
        <v>441558830</v>
      </c>
      <c r="K61" s="68">
        <v>422155150</v>
      </c>
      <c r="L61" s="68">
        <v>475804489</v>
      </c>
      <c r="M61" s="68">
        <v>418007596</v>
      </c>
      <c r="N61" s="68">
        <v>372447049</v>
      </c>
      <c r="O61" s="68">
        <v>5185923508</v>
      </c>
    </row>
    <row r="62" spans="2:15" ht="7.5" customHeight="1">
      <c r="B62" s="69" t="s">
        <v>154</v>
      </c>
      <c r="C62" s="70">
        <v>238633115</v>
      </c>
      <c r="D62" s="70">
        <v>255303364</v>
      </c>
      <c r="E62" s="70">
        <v>284854446</v>
      </c>
      <c r="F62" s="70">
        <v>344189523</v>
      </c>
      <c r="G62" s="70">
        <v>276495648</v>
      </c>
      <c r="H62" s="70">
        <v>309004403</v>
      </c>
      <c r="I62" s="70">
        <v>316819125</v>
      </c>
      <c r="J62" s="70">
        <v>328670557</v>
      </c>
      <c r="K62" s="70">
        <v>311747191</v>
      </c>
      <c r="L62" s="70">
        <v>319245585</v>
      </c>
      <c r="M62" s="70">
        <v>285466731</v>
      </c>
      <c r="N62" s="70">
        <v>292875767</v>
      </c>
      <c r="O62" s="70">
        <v>3563305455</v>
      </c>
    </row>
    <row r="63" spans="2:15" ht="7.5" customHeight="1">
      <c r="B63" s="63" t="s">
        <v>155</v>
      </c>
      <c r="C63" s="68">
        <v>88835818</v>
      </c>
      <c r="D63" s="68">
        <v>82059388</v>
      </c>
      <c r="E63" s="68">
        <v>46446531</v>
      </c>
      <c r="F63" s="68">
        <v>140412001</v>
      </c>
      <c r="G63" s="68">
        <v>65014703</v>
      </c>
      <c r="H63" s="68">
        <v>111387997</v>
      </c>
      <c r="I63" s="68">
        <v>130953123</v>
      </c>
      <c r="J63" s="68">
        <v>103731154</v>
      </c>
      <c r="K63" s="68">
        <v>108685651</v>
      </c>
      <c r="L63" s="68">
        <v>125430625</v>
      </c>
      <c r="M63" s="68">
        <v>99950563</v>
      </c>
      <c r="N63" s="68">
        <v>109370102</v>
      </c>
      <c r="O63" s="68">
        <v>1212277656</v>
      </c>
    </row>
    <row r="64" spans="2:15" ht="7.5" customHeight="1">
      <c r="B64" s="64" t="s">
        <v>156</v>
      </c>
      <c r="C64" s="68">
        <v>269243365</v>
      </c>
      <c r="D64" s="68">
        <v>276579039</v>
      </c>
      <c r="E64" s="68">
        <v>260503989</v>
      </c>
      <c r="F64" s="68">
        <v>307111541</v>
      </c>
      <c r="G64" s="68">
        <v>314180453</v>
      </c>
      <c r="H64" s="68">
        <v>317249097</v>
      </c>
      <c r="I64" s="68">
        <v>301453230</v>
      </c>
      <c r="J64" s="68">
        <v>344312472</v>
      </c>
      <c r="K64" s="68">
        <v>282853806</v>
      </c>
      <c r="L64" s="68">
        <v>151730156</v>
      </c>
      <c r="M64" s="68">
        <v>423493815</v>
      </c>
      <c r="N64" s="68">
        <v>203006963</v>
      </c>
      <c r="O64" s="68">
        <v>3451717926</v>
      </c>
    </row>
    <row r="65" spans="2:15" ht="7.5" customHeight="1" thickBot="1">
      <c r="B65" s="69" t="s">
        <v>157</v>
      </c>
      <c r="C65" s="68">
        <v>59429271</v>
      </c>
      <c r="D65" s="68">
        <v>41750961</v>
      </c>
      <c r="E65" s="68">
        <v>48906762</v>
      </c>
      <c r="F65" s="68">
        <v>51811570</v>
      </c>
      <c r="G65" s="68">
        <v>48283406</v>
      </c>
      <c r="H65" s="68">
        <v>61728721</v>
      </c>
      <c r="I65" s="68">
        <v>63067290</v>
      </c>
      <c r="J65" s="68">
        <v>62831299</v>
      </c>
      <c r="K65" s="68">
        <v>71023533</v>
      </c>
      <c r="L65" s="68">
        <v>73391970</v>
      </c>
      <c r="M65" s="68">
        <v>51811251</v>
      </c>
      <c r="N65" s="68">
        <v>62010387</v>
      </c>
      <c r="O65" s="68">
        <v>696046421</v>
      </c>
    </row>
    <row r="66" spans="2:15" ht="7.5" customHeight="1" thickTop="1">
      <c r="B66" s="65" t="s">
        <v>199</v>
      </c>
      <c r="C66" s="72">
        <v>14490659060</v>
      </c>
      <c r="D66" s="72">
        <v>14000490604</v>
      </c>
      <c r="E66" s="72">
        <v>15731316819</v>
      </c>
      <c r="F66" s="72">
        <v>15386093531</v>
      </c>
      <c r="G66" s="72">
        <v>16080069728</v>
      </c>
      <c r="H66" s="72">
        <v>16416708974</v>
      </c>
      <c r="I66" s="72">
        <v>15894857930.912</v>
      </c>
      <c r="J66" s="72">
        <v>16535079430.14</v>
      </c>
      <c r="K66" s="72">
        <v>15863251628.78</v>
      </c>
      <c r="L66" s="72">
        <v>16163414090.768</v>
      </c>
      <c r="M66" s="72">
        <v>15345308716.048</v>
      </c>
      <c r="N66" s="72">
        <v>15610365145.268</v>
      </c>
      <c r="O66" s="72">
        <v>187517615657.916</v>
      </c>
    </row>
    <row r="67" spans="2:15" ht="7.5" customHeight="1" thickBot="1">
      <c r="B67" s="66" t="s">
        <v>159</v>
      </c>
      <c r="C67" s="71">
        <v>69304286</v>
      </c>
      <c r="D67" s="71">
        <v>69038731</v>
      </c>
      <c r="E67" s="71">
        <v>70495736</v>
      </c>
      <c r="F67" s="71">
        <v>86147830.782</v>
      </c>
      <c r="G67" s="71">
        <v>94466799.18</v>
      </c>
      <c r="H67" s="71">
        <v>86809552.986</v>
      </c>
      <c r="I67" s="71">
        <v>67803863.04</v>
      </c>
      <c r="J67" s="71">
        <v>77844082.837</v>
      </c>
      <c r="K67" s="71">
        <v>74416330.74</v>
      </c>
      <c r="L67" s="71">
        <v>74968021.016</v>
      </c>
      <c r="M67" s="71">
        <v>56142084.206</v>
      </c>
      <c r="N67" s="71">
        <v>71981300.241</v>
      </c>
      <c r="O67" s="71">
        <v>899418618.028</v>
      </c>
    </row>
    <row r="68" spans="2:15" ht="7.5" customHeight="1" thickTop="1">
      <c r="B68" s="67" t="s">
        <v>200</v>
      </c>
      <c r="C68" s="70">
        <v>14559963346</v>
      </c>
      <c r="D68" s="70">
        <v>14069529335</v>
      </c>
      <c r="E68" s="70">
        <v>15801812555</v>
      </c>
      <c r="F68" s="70">
        <v>15472241361.782</v>
      </c>
      <c r="G68" s="70">
        <v>16174536527.18</v>
      </c>
      <c r="H68" s="70">
        <v>16503518526.986</v>
      </c>
      <c r="I68" s="70">
        <v>15962661793.952</v>
      </c>
      <c r="J68" s="70">
        <v>16612923512.977</v>
      </c>
      <c r="K68" s="70">
        <v>15937667959.52</v>
      </c>
      <c r="L68" s="70">
        <v>16238382111.784</v>
      </c>
      <c r="M68" s="70">
        <v>15401450800.254</v>
      </c>
      <c r="N68" s="70">
        <v>15682346445.509</v>
      </c>
      <c r="O68" s="70">
        <v>188417034275.944</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Gray, Brian CTR (FHWA)</cp:lastModifiedBy>
  <cp:lastPrinted>2013-02-04T15:53:54Z</cp:lastPrinted>
  <dcterms:created xsi:type="dcterms:W3CDTF">2012-10-23T18:32:24Z</dcterms:created>
  <dcterms:modified xsi:type="dcterms:W3CDTF">2018-06-13T15:13:11Z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