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10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'MF121TP2'!$B$10:$E$63</definedName>
    <definedName name="MF121T_FN_2">'MF121TP2'!$B$56:$E$85</definedName>
    <definedName name="MF121T_FN_3">'MF121TP2'!#REF!</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Sheet'!$A$32:$B$33</definedName>
    <definedName name="Month_Year">'Cover Sheet'!$E$5:$E$6</definedName>
    <definedName name="Months_Table">'Macro'!$C$4:$E$15</definedName>
    <definedName name="Percent_Change">'Cover Sheet'!$A$39:$C$45</definedName>
    <definedName name="_xlnm.Print_Area" localSheetId="11">'MF121TP1'!$A$1:$K$70</definedName>
    <definedName name="_xlnm.Print_Area" localSheetId="12">'MF121TP2'!$A$1:$F$88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Sheet'!$A$35:$C$35</definedName>
    <definedName name="Year_Range">'Cover Sheet'!$A$34:$B$34</definedName>
  </definedNames>
  <calcPr fullCalcOnLoad="1"/>
</workbook>
</file>

<file path=xl/sharedStrings.xml><?xml version="1.0" encoding="utf-8"?>
<sst xmlns="http://schemas.openxmlformats.org/spreadsheetml/2006/main" count="1877" uniqueCount="527">
  <si>
    <t>Line</t>
  </si>
  <si>
    <t>USPct</t>
  </si>
  <si>
    <t>NEPct</t>
  </si>
  <si>
    <t>NCPct</t>
  </si>
  <si>
    <t>SAPct</t>
  </si>
  <si>
    <t>SGPct</t>
  </si>
  <si>
    <t>WPct</t>
  </si>
  <si>
    <t>CurrMon</t>
  </si>
  <si>
    <t>CurrYear</t>
  </si>
  <si>
    <t>PrevYear</t>
  </si>
  <si>
    <t>MonSpan</t>
  </si>
  <si>
    <t>PubNum</t>
  </si>
  <si>
    <t>0</t>
  </si>
  <si>
    <t>-0.7</t>
  </si>
  <si>
    <t>1.4</t>
  </si>
  <si>
    <t>0.2</t>
  </si>
  <si>
    <t>0.6</t>
  </si>
  <si>
    <t>June</t>
  </si>
  <si>
    <t>2017</t>
  </si>
  <si>
    <t>2016</t>
  </si>
  <si>
    <t>January - June</t>
  </si>
  <si>
    <t>-18-031</t>
  </si>
  <si>
    <t xml:space="preserve">Monthly Motor Fuel </t>
  </si>
  <si>
    <t>Reported by States</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</si>
  <si>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</si>
  <si>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</si>
  <si>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</si>
  <si>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</si>
  <si>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</si>
  <si>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</si>
  <si>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</si>
  <si>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</si>
  <si>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</si>
  <si>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</si>
  <si>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</si>
  <si>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</si>
  <si>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</si>
  <si>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</si>
  <si>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</si>
  <si>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</si>
  <si>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</si>
  <si>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</si>
  <si>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</si>
  <si>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</si>
  <si>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</si>
  <si>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</si>
  <si>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</si>
  <si>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</si>
  <si>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</si>
  <si>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</si>
  <si>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</si>
  <si>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</si>
  <si>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</si>
  <si>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</si>
  <si>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</si>
  <si>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</si>
  <si>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</si>
  <si>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</si>
  <si>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</si>
  <si>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</si>
  <si>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</si>
  <si>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</si>
  <si>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</si>
  <si>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</si>
  <si>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</si>
  <si>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0.3</t>
  </si>
  <si>
    <t>8.009</t>
  </si>
  <si>
    <t>58.2</t>
  </si>
  <si>
    <t>8</t>
  </si>
  <si>
    <t>74.7</t>
  </si>
  <si>
    <t>27.4</t>
  </si>
  <si>
    <t>10/05/2017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</si>
  <si>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</si>
  <si>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</si>
  <si>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</si>
  <si>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</si>
  <si>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</si>
  <si>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</si>
  <si>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</si>
  <si>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</si>
  <si>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</si>
  <si>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</si>
  <si>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</si>
  <si>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</si>
  <si>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</si>
  <si>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</si>
  <si>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</si>
  <si>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</si>
  <si>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</si>
  <si>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</si>
  <si>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</si>
  <si>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</si>
  <si>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</si>
  <si>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</si>
  <si>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</si>
  <si>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</si>
  <si>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</si>
  <si>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</si>
  <si>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</si>
  <si>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</si>
  <si>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</si>
  <si>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</si>
  <si>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</si>
  <si>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</si>
  <si>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</si>
  <si>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</si>
  <si>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</si>
  <si>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</si>
  <si>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</si>
  <si>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</si>
  <si>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</si>
  <si>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</si>
  <si>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</si>
  <si>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</si>
  <si>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</si>
  <si>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</si>
  <si>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</si>
  <si>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</si>
  <si>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</si>
  <si>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</si>
  <si>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</si>
  <si>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</si>
  <si>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</si>
  <si>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</si>
  <si>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</si>
  <si>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</si>
  <si>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</si>
  <si>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</si>
  <si>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</si>
  <si>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</si>
  <si>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</si>
  <si>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</si>
  <si>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</si>
  <si>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</si>
  <si>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</si>
  <si>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</si>
  <si>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</si>
  <si>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</si>
  <si>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</si>
  <si>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</si>
  <si>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</si>
  <si>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</si>
  <si>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</si>
  <si>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</si>
  <si>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</si>
  <si>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</si>
  <si>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</si>
  <si>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</si>
  <si>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</si>
  <si>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</si>
  <si>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</si>
  <si>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</si>
  <si>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</si>
  <si>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</si>
  <si>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</si>
  <si>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</si>
  <si>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</si>
  <si>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</si>
  <si>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</si>
  <si>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</si>
  <si>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</si>
  <si>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</si>
  <si>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</si>
  <si>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</si>
  <si>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</si>
  <si>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</si>
  <si>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</si>
  <si>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48</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</si>
  <si>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</si>
  <si>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</si>
  <si>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</si>
  <si>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</si>
  <si>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</si>
  <si>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</si>
  <si>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</si>
  <si>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</si>
  <si>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</si>
  <si>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</si>
  <si>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</si>
  <si>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</si>
  <si>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</si>
  <si>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</si>
  <si>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</si>
  <si>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</si>
  <si>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</si>
  <si>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</si>
  <si>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</si>
  <si>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</si>
  <si>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</si>
  <si>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</si>
  <si>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</si>
  <si>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</si>
  <si>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</si>
  <si>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</si>
  <si>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</si>
  <si>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</si>
  <si>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</si>
  <si>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</si>
  <si>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</si>
  <si>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</si>
  <si>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</si>
  <si>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</si>
  <si>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</si>
  <si>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</si>
  <si>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</si>
  <si>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</si>
  <si>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</si>
  <si>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</si>
  <si>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</si>
  <si>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</si>
  <si>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</si>
  <si>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</si>
  <si>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</si>
  <si>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</si>
  <si>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</si>
  <si>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</si>
  <si>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</si>
  <si>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</si>
  <si>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</si>
  <si>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</si>
  <si>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</si>
  <si>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</si>
  <si>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</si>
  <si>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</si>
  <si>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</si>
  <si>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</si>
  <si>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</si>
  <si>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</si>
  <si>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</si>
  <si>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</si>
  <si>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</si>
  <si>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</si>
  <si>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</si>
  <si>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</si>
  <si>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</si>
  <si>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</si>
  <si>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</si>
  <si>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</si>
  <si>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</si>
  <si>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</si>
  <si>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47</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</si>
  <si>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</si>
  <si>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</si>
  <si>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</si>
  <si>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</si>
  <si>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</si>
  <si>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</si>
  <si>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</si>
  <si>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</si>
  <si>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</si>
  <si>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</si>
  <si>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</si>
  <si>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</si>
  <si>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</si>
  <si>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</si>
  <si>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</si>
  <si>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</si>
  <si>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</si>
  <si>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</si>
  <si>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</si>
  <si>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</si>
  <si>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</si>
  <si>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</si>
  <si>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</si>
  <si>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</si>
  <si>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</si>
  <si>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</si>
  <si>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</si>
  <si>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</si>
  <si>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</si>
  <si>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</si>
  <si>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</si>
  <si>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</si>
  <si>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</si>
  <si>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</si>
  <si>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</si>
  <si>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</si>
  <si>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</si>
  <si>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</si>
  <si>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</si>
  <si>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</si>
  <si>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</si>
  <si>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</si>
  <si>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</si>
  <si>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</si>
  <si>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</si>
  <si>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</si>
  <si>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</si>
  <si>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</si>
  <si>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</si>
  <si>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</si>
  <si>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</si>
  <si>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</si>
  <si>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</si>
  <si>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</si>
  <si>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</si>
  <si>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</si>
  <si>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</si>
  <si>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</si>
  <si>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</si>
  <si>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01/01/03</t>
  </si>
  <si>
    <t>01/01/97</t>
  </si>
  <si>
    <t>03/01/15</t>
  </si>
  <si>
    <t>07/01/03</t>
  </si>
  <si>
    <t>07/01/11</t>
  </si>
  <si>
    <t>08/01/99</t>
  </si>
  <si>
    <t>07/30/13</t>
  </si>
  <si>
    <t>04/01/17</t>
  </si>
  <si>
    <t>07/01/12</t>
  </si>
  <si>
    <t>08/01/00</t>
  </si>
  <si>
    <t>01/31/89</t>
  </si>
  <si>
    <t>04/01/96</t>
  </si>
  <si>
    <t>07/01/94</t>
  </si>
  <si>
    <t>01/01/98</t>
  </si>
  <si>
    <t>07/01/09</t>
  </si>
  <si>
    <t>10/02/92</t>
  </si>
  <si>
    <t>07/01/97</t>
  </si>
  <si>
    <t>07/01/14</t>
  </si>
  <si>
    <t>01/01/15</t>
  </si>
  <si>
    <t>11/01/16</t>
  </si>
  <si>
    <t>07/01/88</t>
  </si>
  <si>
    <t>07/01/95</t>
  </si>
  <si>
    <t>01/01/02</t>
  </si>
  <si>
    <t>05/27/87</t>
  </si>
  <si>
    <t>01/01/11</t>
  </si>
  <si>
    <t>07/01/87</t>
  </si>
  <si>
    <t>04/01/15</t>
  </si>
  <si>
    <t>04/01/99</t>
  </si>
  <si>
    <t>07/01/89</t>
  </si>
  <si>
    <t>04/01/90</t>
  </si>
  <si>
    <t>10/01/91</t>
  </si>
  <si>
    <t>09/01/97</t>
  </si>
  <si>
    <t>05/01/97</t>
  </si>
  <si>
    <t>07/01/13</t>
  </si>
  <si>
    <t>04/01/06</t>
  </si>
  <si>
    <t>07/01/75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</si>
  <si>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</si>
  <si>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</si>
  <si>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</si>
  <si>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</si>
  <si>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</si>
  <si>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</si>
  <si>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</si>
  <si>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</si>
  <si>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</si>
  <si>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</si>
  <si>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</si>
  <si>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</si>
  <si>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</si>
  <si>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</si>
  <si>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</si>
  <si>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</si>
  <si>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</si>
  <si>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</si>
  <si>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</si>
  <si>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</si>
  <si>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</si>
  <si>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</si>
  <si>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</si>
  <si>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</si>
  <si>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</si>
  <si>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</si>
  <si>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</si>
  <si>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</si>
  <si>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</si>
  <si>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</si>
  <si>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</si>
  <si>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</si>
  <si>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</si>
  <si>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</si>
  <si>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</si>
  <si>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</si>
  <si>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</si>
  <si>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</si>
  <si>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</si>
  <si>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</si>
  <si>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</si>
  <si>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</si>
  <si>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</si>
  <si>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</si>
  <si>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</si>
  <si>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</si>
  <si>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</si>
  <si>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</si>
  <si>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</si>
  <si>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</si>
  <si>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</si>
  <si>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</si>
  <si>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</si>
  <si>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</si>
  <si>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</si>
  <si>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</si>
  <si>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</si>
  <si>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</si>
  <si>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</si>
  <si>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</si>
  <si>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</si>
  <si>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</si>
  <si>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</si>
  <si>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</si>
  <si>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</si>
  <si>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</si>
  <si>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</si>
  <si>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</si>
  <si>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</si>
  <si>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</si>
  <si>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</si>
  <si>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</si>
  <si>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</si>
  <si>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</si>
  <si>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</si>
  <si>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</si>
  <si>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</si>
  <si>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</si>
  <si>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</si>
  <si>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</si>
  <si>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</si>
  <si>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</si>
  <si>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</si>
  <si>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</si>
  <si>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</si>
  <si>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</si>
  <si>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</si>
  <si>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</si>
  <si>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</si>
  <si>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</si>
  <si>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</si>
  <si>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</si>
  <si>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</si>
  <si>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</si>
  <si>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</si>
  <si>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</si>
  <si>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</si>
  <si>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</si>
  <si>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</si>
  <si>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</si>
  <si>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</si>
  <si>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</si>
  <si>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</si>
  <si>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</si>
  <si>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</si>
  <si>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</si>
  <si>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</si>
  <si>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</si>
  <si>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</si>
  <si>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</si>
  <si>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</si>
  <si>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</si>
  <si>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</si>
  <si>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</si>
  <si>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</si>
  <si>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</si>
  <si>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</si>
  <si>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</si>
  <si>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</si>
  <si>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</si>
  <si>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</si>
  <si>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</si>
  <si>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</si>
  <si>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</si>
  <si>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</si>
  <si>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</si>
  <si>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</si>
  <si>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</si>
  <si>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</si>
  <si>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</si>
  <si>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</si>
  <si>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</si>
  <si>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</si>
  <si>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</si>
  <si>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</si>
  <si>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</si>
  <si>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</si>
  <si>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</si>
  <si>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</si>
  <si>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</si>
  <si>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</si>
  <si>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</si>
  <si>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</si>
  <si>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</si>
  <si>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</si>
  <si>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</si>
  <si>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</si>
  <si>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</si>
  <si>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</si>
  <si>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</si>
  <si>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</si>
  <si>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</si>
  <si>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</si>
  <si>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</si>
  <si>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</si>
  <si>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</si>
  <si>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</si>
  <si>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</si>
  <si>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</si>
  <si>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</si>
  <si>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</si>
  <si>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</si>
  <si>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</si>
  <si>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</si>
  <si>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</si>
  <si>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</si>
  <si>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</si>
  <si>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</si>
  <si>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</si>
  <si>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</si>
  <si>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</si>
  <si>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</si>
  <si>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</si>
  <si>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</si>
  <si>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</si>
  <si>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</si>
  <si>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</si>
  <si>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</si>
  <si>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</si>
  <si>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</si>
  <si>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</si>
  <si>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</si>
  <si>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</si>
  <si>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</si>
  <si>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</si>
  <si>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</si>
  <si>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</si>
  <si>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</si>
  <si>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</si>
  <si>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</si>
  <si>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 xml:space="preserve">      Based on reported and estimated data. See Notice on page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</si>
</sst>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9">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4"/>
      <color indexed="30"/>
      <name val="Arial"/>
      <family val="2"/>
    </font>
    <font>
      <b/>
      <sz val="16"/>
      <color indexed="30"/>
      <name val="Arial"/>
      <family val="2"/>
    </font>
    <font>
      <sz val="10"/>
      <color indexed="30"/>
      <name val="Arial"/>
      <family val="2"/>
    </font>
    <font>
      <sz val="18"/>
      <color indexed="30"/>
      <name val="Arial"/>
      <family val="2"/>
    </font>
    <font>
      <b/>
      <sz val="12"/>
      <color indexed="30"/>
      <name val="Arial"/>
      <family val="2"/>
    </font>
    <font>
      <b/>
      <sz val="6"/>
      <color indexed="8"/>
      <name val="Arial"/>
      <family val="2"/>
    </font>
    <font>
      <b/>
      <sz val="6"/>
      <color indexed="9"/>
      <name val="Arial"/>
      <family val="2"/>
    </font>
    <font>
      <b/>
      <sz val="7"/>
      <color indexed="8"/>
      <name val="Arial"/>
      <family val="2"/>
    </font>
    <font>
      <sz val="9"/>
      <color indexed="8"/>
      <name val="Arial"/>
      <family val="2"/>
    </font>
    <font>
      <sz val="7"/>
      <color indexed="30"/>
      <name val="Arial"/>
      <family val="2"/>
    </font>
    <font>
      <sz val="14"/>
      <color indexed="3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b/>
      <sz val="14"/>
      <color rgb="FF0070C0"/>
      <name val="Arial"/>
      <family val="2"/>
    </font>
    <font>
      <b/>
      <sz val="16"/>
      <color rgb="FF0070C0"/>
      <name val="Arial"/>
      <family val="2"/>
    </font>
    <font>
      <sz val="10"/>
      <color rgb="FF0070C0"/>
      <name val="Arial"/>
      <family val="2"/>
    </font>
    <font>
      <sz val="8"/>
      <color theme="1"/>
      <name val="Arial"/>
      <family val="2"/>
    </font>
    <font>
      <sz val="18"/>
      <color rgb="FF0070C0"/>
      <name val="Arial"/>
      <family val="2"/>
    </font>
    <font>
      <b/>
      <sz val="12"/>
      <color rgb="FF0070C0"/>
      <name val="Arial"/>
      <family val="2"/>
    </font>
    <font>
      <b/>
      <sz val="6"/>
      <color theme="1"/>
      <name val="Arial"/>
      <family val="2"/>
    </font>
    <font>
      <b/>
      <sz val="6"/>
      <color theme="0"/>
      <name val="Arial"/>
      <family val="2"/>
    </font>
    <font>
      <b/>
      <sz val="7"/>
      <color theme="1"/>
      <name val="Arial"/>
      <family val="2"/>
    </font>
    <font>
      <sz val="7"/>
      <color rgb="FF0070C0"/>
      <name val="Arial"/>
      <family val="2"/>
    </font>
    <font>
      <sz val="9"/>
      <color theme="1"/>
      <name val="Arial"/>
      <family val="2"/>
    </font>
    <font>
      <sz val="14"/>
      <color theme="1"/>
      <name val="Arial"/>
      <family val="2"/>
    </font>
    <font>
      <sz val="14"/>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90">
    <xf numFmtId="0" fontId="0" fillId="0" borderId="0" xfId="0" applyAlignment="1">
      <alignment/>
    </xf>
    <xf numFmtId="0" fontId="64" fillId="0" borderId="0" xfId="0" applyFont="1" applyAlignment="1">
      <alignment horizontal="centerContinuous"/>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Border="1" applyAlignment="1">
      <alignment vertical="center"/>
    </xf>
    <xf numFmtId="0" fontId="62"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7" fillId="0" borderId="10" xfId="0" applyFont="1" applyBorder="1" applyAlignment="1">
      <alignment horizontal="center" vertical="center"/>
    </xf>
    <xf numFmtId="0" fontId="67" fillId="0" borderId="10" xfId="0" applyFont="1" applyBorder="1" applyAlignment="1">
      <alignment horizontal="centerContinuous" vertical="center"/>
    </xf>
    <xf numFmtId="0" fontId="67" fillId="0" borderId="11" xfId="0" applyFont="1" applyBorder="1" applyAlignment="1">
      <alignment horizontal="center" vertical="center"/>
    </xf>
    <xf numFmtId="0" fontId="67" fillId="0" borderId="11" xfId="0" applyFont="1" applyBorder="1" applyAlignment="1">
      <alignment horizontal="centerContinuous"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0" xfId="0" applyFont="1" applyAlignment="1">
      <alignment/>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7" fillId="0" borderId="12" xfId="0" applyFont="1" applyBorder="1" applyAlignment="1">
      <alignment horizontal="center" vertical="center"/>
    </xf>
    <xf numFmtId="0" fontId="67" fillId="0" borderId="12" xfId="0" applyFont="1" applyBorder="1" applyAlignment="1">
      <alignment horizontal="centerContinuous" vertical="center"/>
    </xf>
    <xf numFmtId="3" fontId="68" fillId="0" borderId="10" xfId="0" applyNumberFormat="1" applyFont="1" applyBorder="1" applyAlignment="1">
      <alignment/>
    </xf>
    <xf numFmtId="3" fontId="68" fillId="0" borderId="11" xfId="0" applyNumberFormat="1" applyFont="1" applyBorder="1" applyAlignment="1">
      <alignment wrapText="1"/>
    </xf>
    <xf numFmtId="3" fontId="68" fillId="0" borderId="11" xfId="0" applyNumberFormat="1" applyFont="1" applyBorder="1" applyAlignment="1">
      <alignment/>
    </xf>
    <xf numFmtId="3" fontId="2" fillId="0" borderId="11" xfId="0" applyNumberFormat="1" applyFont="1" applyBorder="1" applyAlignment="1">
      <alignment/>
    </xf>
    <xf numFmtId="3" fontId="68" fillId="0" borderId="14" xfId="0" applyNumberFormat="1" applyFont="1" applyBorder="1" applyAlignment="1">
      <alignment/>
    </xf>
    <xf numFmtId="3" fontId="68" fillId="0" borderId="15" xfId="0" applyNumberFormat="1" applyFont="1" applyBorder="1" applyAlignment="1">
      <alignment/>
    </xf>
    <xf numFmtId="3" fontId="68" fillId="0" borderId="12" xfId="0" applyNumberFormat="1" applyFont="1" applyBorder="1" applyAlignment="1">
      <alignment/>
    </xf>
    <xf numFmtId="0" fontId="68" fillId="0" borderId="12" xfId="0" applyFont="1" applyBorder="1" applyAlignment="1">
      <alignment/>
    </xf>
    <xf numFmtId="164" fontId="68" fillId="0" borderId="10" xfId="0" applyNumberFormat="1" applyFont="1" applyBorder="1" applyAlignment="1">
      <alignment/>
    </xf>
    <xf numFmtId="164" fontId="68" fillId="0" borderId="11" xfId="0" applyNumberFormat="1" applyFont="1" applyBorder="1" applyAlignment="1">
      <alignment wrapText="1"/>
    </xf>
    <xf numFmtId="164" fontId="68" fillId="0" borderId="11" xfId="0" applyNumberFormat="1" applyFont="1" applyBorder="1" applyAlignment="1">
      <alignment/>
    </xf>
    <xf numFmtId="164" fontId="68" fillId="0" borderId="14" xfId="0" applyNumberFormat="1" applyFont="1" applyBorder="1" applyAlignment="1">
      <alignment/>
    </xf>
    <xf numFmtId="164" fontId="68" fillId="0" borderId="15" xfId="0" applyNumberFormat="1" applyFont="1" applyBorder="1" applyAlignment="1">
      <alignment/>
    </xf>
    <xf numFmtId="164" fontId="68" fillId="0" borderId="12" xfId="0" applyNumberFormat="1" applyFont="1" applyBorder="1" applyAlignment="1">
      <alignment/>
    </xf>
    <xf numFmtId="164" fontId="2" fillId="0" borderId="11" xfId="0" applyNumberFormat="1" applyFont="1" applyBorder="1" applyAlignment="1">
      <alignment/>
    </xf>
    <xf numFmtId="0" fontId="68" fillId="0" borderId="0" xfId="0" applyFont="1" applyAlignment="1">
      <alignment horizontal="right"/>
    </xf>
    <xf numFmtId="0" fontId="69" fillId="0" borderId="0" xfId="0" applyFont="1" applyAlignment="1">
      <alignment/>
    </xf>
    <xf numFmtId="0" fontId="67" fillId="0" borderId="0" xfId="0" applyFont="1" applyAlignment="1">
      <alignment/>
    </xf>
    <xf numFmtId="0" fontId="67" fillId="0" borderId="0" xfId="0" applyFont="1" applyAlignment="1" quotePrefix="1">
      <alignment/>
    </xf>
    <xf numFmtId="0" fontId="69" fillId="0" borderId="13" xfId="0" applyFont="1" applyBorder="1" applyAlignment="1">
      <alignment vertical="center" wrapText="1"/>
    </xf>
    <xf numFmtId="0" fontId="69" fillId="0" borderId="0" xfId="0" applyFont="1" applyBorder="1" applyAlignment="1">
      <alignment vertical="center" wrapText="1"/>
    </xf>
    <xf numFmtId="0" fontId="0" fillId="0" borderId="0" xfId="0" applyBorder="1" applyAlignment="1">
      <alignment/>
    </xf>
    <xf numFmtId="0" fontId="67" fillId="0" borderId="0" xfId="0" applyFont="1" applyBorder="1" applyAlignment="1" quotePrefix="1">
      <alignment/>
    </xf>
    <xf numFmtId="164" fontId="69"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2" fillId="0" borderId="18" xfId="0" applyFont="1" applyBorder="1" applyAlignment="1">
      <alignment horizontal="centerContinuous"/>
    </xf>
    <xf numFmtId="0" fontId="62" fillId="0" borderId="19" xfId="0" applyFont="1" applyBorder="1" applyAlignment="1">
      <alignment horizontal="centerContinuous"/>
    </xf>
    <xf numFmtId="0" fontId="0" fillId="0" borderId="19" xfId="0" applyBorder="1" applyAlignment="1">
      <alignment/>
    </xf>
    <xf numFmtId="0" fontId="70" fillId="0" borderId="11" xfId="0" applyFont="1" applyBorder="1" applyAlignment="1">
      <alignment horizontal="center" vertical="center"/>
    </xf>
    <xf numFmtId="0" fontId="68"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5" fillId="0" borderId="0" xfId="0" applyFont="1" applyBorder="1" applyAlignment="1">
      <alignment horizontal="centerContinuous" vertical="center"/>
    </xf>
    <xf numFmtId="0" fontId="65" fillId="0" borderId="0" xfId="0" applyFont="1" applyBorder="1" applyAlignment="1">
      <alignment horizontal="centerContinuous"/>
    </xf>
    <xf numFmtId="0" fontId="0" fillId="0" borderId="0" xfId="0" applyBorder="1" applyAlignment="1">
      <alignment horizontal="centerContinuous"/>
    </xf>
    <xf numFmtId="0" fontId="67" fillId="0" borderId="0" xfId="0" applyFont="1" applyBorder="1" applyAlignment="1">
      <alignment horizontal="righ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xf>
    <xf numFmtId="0" fontId="0" fillId="0" borderId="0" xfId="0" applyBorder="1" applyAlignment="1" quotePrefix="1">
      <alignment/>
    </xf>
    <xf numFmtId="164" fontId="69"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1" fillId="33" borderId="0" xfId="0" applyFont="1" applyFill="1" applyAlignment="1">
      <alignment horizontal="centerContinuous"/>
    </xf>
    <xf numFmtId="0" fontId="72" fillId="33" borderId="0" xfId="0" applyFont="1" applyFill="1" applyAlignment="1">
      <alignment horizontal="centerContinuous"/>
    </xf>
    <xf numFmtId="0" fontId="71" fillId="33" borderId="0" xfId="0" applyFont="1" applyFill="1" applyAlignment="1">
      <alignment horizontal="centerContinuous" vertical="center"/>
    </xf>
    <xf numFmtId="0" fontId="73" fillId="33" borderId="0" xfId="0" applyFont="1" applyFill="1" applyAlignment="1">
      <alignment horizontal="centerContinuous" vertical="center"/>
    </xf>
    <xf numFmtId="0" fontId="72" fillId="33" borderId="0" xfId="0" applyFont="1" applyFill="1" applyAlignment="1">
      <alignment horizontal="centerContinuous" vertical="center"/>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65" fillId="33" borderId="0" xfId="0" applyFont="1" applyFill="1" applyAlignment="1">
      <alignment horizontal="centerContinuous" vertical="center"/>
    </xf>
    <xf numFmtId="0" fontId="0" fillId="33" borderId="0" xfId="0" applyFont="1" applyFill="1" applyAlignment="1">
      <alignment horizontal="centerContinuous" vertical="center"/>
    </xf>
    <xf numFmtId="0" fontId="47" fillId="33" borderId="0" xfId="0" applyFont="1" applyFill="1" applyAlignment="1">
      <alignment/>
    </xf>
    <xf numFmtId="0" fontId="0" fillId="33" borderId="0" xfId="0" applyFill="1" applyAlignment="1">
      <alignment horizontal="left" indent="5"/>
    </xf>
    <xf numFmtId="0" fontId="62" fillId="33" borderId="0" xfId="0" applyFont="1" applyFill="1" applyAlignment="1">
      <alignment horizontal="centerContinuous" vertical="center"/>
    </xf>
    <xf numFmtId="0" fontId="50" fillId="33" borderId="0" xfId="0" applyFont="1" applyFill="1" applyAlignment="1">
      <alignment horizontal="centerContinuous" vertical="center"/>
    </xf>
    <xf numFmtId="164" fontId="62"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2"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2"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4" borderId="0" xfId="0" applyFill="1" applyAlignment="1">
      <alignment/>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6" fillId="33" borderId="0" xfId="52" applyFill="1" applyAlignment="1">
      <alignment/>
    </xf>
    <xf numFmtId="0" fontId="76" fillId="33" borderId="0" xfId="0" applyFont="1" applyFill="1" applyAlignment="1">
      <alignment/>
    </xf>
    <xf numFmtId="0" fontId="77" fillId="33" borderId="0" xfId="0" applyFont="1" applyFill="1" applyAlignment="1">
      <alignment horizontal="centerContinuous"/>
    </xf>
    <xf numFmtId="0" fontId="78" fillId="33" borderId="0" xfId="0" applyFont="1" applyFill="1" applyAlignment="1">
      <alignment horizontal="centerContinuous"/>
    </xf>
    <xf numFmtId="0" fontId="62" fillId="33" borderId="0" xfId="0" applyFont="1" applyFill="1" applyAlignment="1" quotePrefix="1">
      <alignment/>
    </xf>
    <xf numFmtId="0" fontId="62" fillId="33" borderId="0" xfId="0" applyFont="1" applyFill="1" applyAlignment="1">
      <alignment/>
    </xf>
    <xf numFmtId="0" fontId="79"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5" fillId="33" borderId="0" xfId="0" applyFont="1" applyFill="1" applyAlignment="1">
      <alignment horizontal="centerContinuous"/>
    </xf>
    <xf numFmtId="0" fontId="66" fillId="33" borderId="0" xfId="0" applyFont="1" applyFill="1" applyAlignment="1">
      <alignment horizontal="centerContinuous"/>
    </xf>
    <xf numFmtId="0" fontId="80" fillId="33" borderId="0" xfId="0" applyFont="1" applyFill="1" applyAlignment="1">
      <alignment horizontal="centerContinuous"/>
    </xf>
    <xf numFmtId="0" fontId="75" fillId="33" borderId="0" xfId="0" applyFont="1" applyFill="1" applyAlignment="1">
      <alignment horizontal="centerContinuous"/>
    </xf>
    <xf numFmtId="0" fontId="81" fillId="33" borderId="0" xfId="0" applyFont="1" applyFill="1" applyAlignment="1">
      <alignment/>
    </xf>
    <xf numFmtId="0" fontId="68" fillId="33" borderId="0" xfId="0" applyFont="1" applyFill="1" applyAlignment="1">
      <alignment horizontal="right"/>
    </xf>
    <xf numFmtId="0" fontId="68" fillId="33" borderId="0" xfId="0" applyFont="1" applyFill="1" applyAlignment="1">
      <alignment/>
    </xf>
    <xf numFmtId="0" fontId="68"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33" borderId="10" xfId="0" applyFont="1" applyFill="1" applyBorder="1" applyAlignment="1" quotePrefix="1">
      <alignment/>
    </xf>
    <xf numFmtId="3" fontId="68" fillId="33" borderId="10" xfId="0" applyNumberFormat="1" applyFont="1" applyFill="1" applyBorder="1" applyAlignment="1">
      <alignment/>
    </xf>
    <xf numFmtId="164" fontId="68" fillId="33" borderId="10" xfId="0" applyNumberFormat="1" applyFont="1" applyFill="1" applyBorder="1" applyAlignment="1">
      <alignment/>
    </xf>
    <xf numFmtId="0" fontId="2" fillId="33" borderId="11" xfId="0" applyFont="1" applyFill="1" applyBorder="1" applyAlignment="1">
      <alignment/>
    </xf>
    <xf numFmtId="3" fontId="68" fillId="33" borderId="11" xfId="0" applyNumberFormat="1" applyFont="1" applyFill="1" applyBorder="1" applyAlignment="1">
      <alignment wrapText="1"/>
    </xf>
    <xf numFmtId="164" fontId="68" fillId="33" borderId="11" xfId="0" applyNumberFormat="1" applyFont="1" applyFill="1" applyBorder="1" applyAlignment="1">
      <alignment wrapText="1"/>
    </xf>
    <xf numFmtId="3" fontId="68" fillId="33" borderId="11" xfId="0" applyNumberFormat="1" applyFont="1" applyFill="1" applyBorder="1" applyAlignment="1">
      <alignment/>
    </xf>
    <xf numFmtId="164" fontId="68" fillId="33" borderId="11" xfId="0" applyNumberFormat="1" applyFont="1" applyFill="1" applyBorder="1" applyAlignment="1">
      <alignment/>
    </xf>
    <xf numFmtId="0" fontId="2" fillId="33" borderId="14" xfId="0" applyFont="1" applyFill="1" applyBorder="1" applyAlignment="1">
      <alignment/>
    </xf>
    <xf numFmtId="3" fontId="68" fillId="33" borderId="14" xfId="0" applyNumberFormat="1" applyFont="1" applyFill="1" applyBorder="1" applyAlignment="1">
      <alignment/>
    </xf>
    <xf numFmtId="164" fontId="68" fillId="33" borderId="14" xfId="0" applyNumberFormat="1" applyFont="1" applyFill="1" applyBorder="1" applyAlignment="1">
      <alignment/>
    </xf>
    <xf numFmtId="0" fontId="2" fillId="33" borderId="15" xfId="0" applyFont="1" applyFill="1" applyBorder="1" applyAlignment="1">
      <alignment/>
    </xf>
    <xf numFmtId="3" fontId="68" fillId="33" borderId="15" xfId="0" applyNumberFormat="1" applyFont="1" applyFill="1" applyBorder="1" applyAlignment="1">
      <alignment/>
    </xf>
    <xf numFmtId="164" fontId="68" fillId="33" borderId="15" xfId="0" applyNumberFormat="1" applyFont="1" applyFill="1" applyBorder="1" applyAlignment="1">
      <alignment/>
    </xf>
    <xf numFmtId="0" fontId="2" fillId="33" borderId="12" xfId="0" applyFont="1" applyFill="1" applyBorder="1" applyAlignment="1">
      <alignment/>
    </xf>
    <xf numFmtId="3" fontId="68" fillId="33" borderId="12" xfId="0" applyNumberFormat="1" applyFont="1" applyFill="1" applyBorder="1" applyAlignment="1">
      <alignment/>
    </xf>
    <xf numFmtId="164" fontId="68"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78" fillId="33" borderId="0" xfId="0" applyFont="1" applyFill="1" applyAlignment="1">
      <alignment/>
    </xf>
    <xf numFmtId="0" fontId="82" fillId="34" borderId="10" xfId="0" applyFont="1" applyFill="1" applyBorder="1" applyAlignment="1">
      <alignment horizontal="center" vertical="center"/>
    </xf>
    <xf numFmtId="0" fontId="82" fillId="34" borderId="10" xfId="0" applyFont="1" applyFill="1" applyBorder="1" applyAlignment="1">
      <alignment horizontal="centerContinuous" vertical="center"/>
    </xf>
    <xf numFmtId="0" fontId="82" fillId="34" borderId="11" xfId="0" applyFont="1" applyFill="1" applyBorder="1" applyAlignment="1">
      <alignment horizontal="center" vertical="center"/>
    </xf>
    <xf numFmtId="0" fontId="83" fillId="34" borderId="11" xfId="0" applyFont="1" applyFill="1" applyBorder="1" applyAlignment="1">
      <alignment horizontal="center" vertical="center"/>
    </xf>
    <xf numFmtId="0" fontId="82" fillId="34" borderId="11" xfId="0" applyFont="1" applyFill="1" applyBorder="1" applyAlignment="1">
      <alignment horizontal="centerContinuous" vertical="center"/>
    </xf>
    <xf numFmtId="0" fontId="82" fillId="34" borderId="12" xfId="0" applyFont="1" applyFill="1" applyBorder="1" applyAlignment="1">
      <alignment horizontal="center" vertical="center" wrapText="1"/>
    </xf>
    <xf numFmtId="0" fontId="82" fillId="34" borderId="13" xfId="0" applyFont="1" applyFill="1" applyBorder="1" applyAlignment="1">
      <alignment horizontal="center" vertical="center" wrapText="1"/>
    </xf>
    <xf numFmtId="0" fontId="67" fillId="33" borderId="10" xfId="0" applyFont="1" applyFill="1" applyBorder="1" applyAlignment="1">
      <alignment horizontal="center" vertical="center"/>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7" fillId="34" borderId="10" xfId="0" applyFont="1" applyFill="1" applyBorder="1" applyAlignment="1">
      <alignment horizontal="center" vertical="center"/>
    </xf>
    <xf numFmtId="0" fontId="67" fillId="34" borderId="10" xfId="0" applyFont="1" applyFill="1" applyBorder="1" applyAlignment="1">
      <alignment horizontal="centerContinuous" vertical="center"/>
    </xf>
    <xf numFmtId="0" fontId="67" fillId="34" borderId="11" xfId="0" applyFont="1" applyFill="1" applyBorder="1" applyAlignment="1">
      <alignment horizontal="center" vertical="center"/>
    </xf>
    <xf numFmtId="0" fontId="70" fillId="34" borderId="11" xfId="0" applyFont="1" applyFill="1" applyBorder="1" applyAlignment="1">
      <alignment horizontal="center" vertical="center"/>
    </xf>
    <xf numFmtId="0" fontId="67" fillId="34" borderId="11" xfId="0" applyFont="1" applyFill="1" applyBorder="1" applyAlignment="1">
      <alignment horizontal="centerContinuous" vertical="center"/>
    </xf>
    <xf numFmtId="0" fontId="67" fillId="34" borderId="12" xfId="0" applyFont="1" applyFill="1" applyBorder="1" applyAlignment="1">
      <alignment horizontal="center" vertical="center" wrapText="1"/>
    </xf>
    <xf numFmtId="0" fontId="67" fillId="34" borderId="13"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78" fillId="33" borderId="0" xfId="0" applyFont="1" applyFill="1" applyAlignment="1" quotePrefix="1">
      <alignment/>
    </xf>
    <xf numFmtId="0" fontId="68" fillId="33" borderId="0" xfId="0" applyFont="1" applyFill="1" applyAlignment="1">
      <alignment horizontal="right" vertical="center"/>
    </xf>
    <xf numFmtId="0" fontId="68" fillId="33" borderId="0" xfId="0" applyFont="1" applyFill="1" applyAlignment="1">
      <alignment vertical="center"/>
    </xf>
    <xf numFmtId="0" fontId="69" fillId="33" borderId="0" xfId="0" applyFont="1" applyFill="1" applyAlignment="1">
      <alignment/>
    </xf>
    <xf numFmtId="0" fontId="2" fillId="33" borderId="10" xfId="0" applyFont="1" applyFill="1" applyBorder="1" applyAlignment="1">
      <alignment vertical="center"/>
    </xf>
    <xf numFmtId="3" fontId="68"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8" fillId="33" borderId="12" xfId="0" applyNumberFormat="1" applyFont="1" applyFill="1" applyBorder="1" applyAlignment="1">
      <alignment vertical="center"/>
    </xf>
    <xf numFmtId="0" fontId="2" fillId="33" borderId="14" xfId="0" applyFont="1" applyFill="1" applyBorder="1" applyAlignment="1">
      <alignment vertical="center"/>
    </xf>
    <xf numFmtId="3" fontId="68" fillId="33" borderId="24" xfId="0" applyNumberFormat="1" applyFont="1" applyFill="1" applyBorder="1" applyAlignment="1">
      <alignment vertical="center"/>
    </xf>
    <xf numFmtId="0" fontId="2" fillId="33" borderId="15" xfId="0" applyFont="1" applyFill="1" applyBorder="1" applyAlignment="1">
      <alignment vertical="center"/>
    </xf>
    <xf numFmtId="3" fontId="68" fillId="33" borderId="25" xfId="0" applyNumberFormat="1" applyFont="1" applyFill="1" applyBorder="1" applyAlignment="1">
      <alignment vertical="center"/>
    </xf>
    <xf numFmtId="0" fontId="68" fillId="33" borderId="26" xfId="0" applyFont="1" applyFill="1" applyBorder="1" applyAlignment="1">
      <alignment/>
    </xf>
    <xf numFmtId="0" fontId="68" fillId="33" borderId="27" xfId="0" applyFont="1" applyFill="1" applyBorder="1" applyAlignment="1">
      <alignment/>
    </xf>
    <xf numFmtId="0" fontId="2" fillId="33" borderId="28" xfId="0" applyFont="1" applyFill="1" applyBorder="1" applyAlignment="1">
      <alignment vertical="center"/>
    </xf>
    <xf numFmtId="0" fontId="0" fillId="34" borderId="10" xfId="0" applyFill="1" applyBorder="1" applyAlignment="1">
      <alignment/>
    </xf>
    <xf numFmtId="0" fontId="67" fillId="34" borderId="12" xfId="0" applyFont="1" applyFill="1" applyBorder="1" applyAlignment="1">
      <alignment horizontal="center" vertical="center"/>
    </xf>
    <xf numFmtId="0" fontId="62" fillId="34" borderId="10" xfId="0" applyFont="1" applyFill="1" applyBorder="1" applyAlignment="1">
      <alignment/>
    </xf>
    <xf numFmtId="0" fontId="82" fillId="34" borderId="12" xfId="0" applyFont="1" applyFill="1" applyBorder="1" applyAlignment="1">
      <alignment horizontal="center" vertical="center"/>
    </xf>
    <xf numFmtId="0" fontId="84" fillId="34" borderId="12" xfId="0" applyFont="1" applyFill="1" applyBorder="1" applyAlignment="1">
      <alignment horizontal="center" vertical="center"/>
    </xf>
    <xf numFmtId="0" fontId="2" fillId="33" borderId="29" xfId="0" applyFont="1" applyFill="1" applyBorder="1" applyAlignment="1">
      <alignment vertical="center"/>
    </xf>
    <xf numFmtId="3" fontId="68" fillId="33" borderId="29" xfId="0" applyNumberFormat="1" applyFont="1" applyFill="1" applyBorder="1" applyAlignment="1">
      <alignment vertical="center"/>
    </xf>
    <xf numFmtId="0" fontId="69" fillId="33" borderId="20" xfId="0" applyFont="1" applyFill="1" applyBorder="1" applyAlignment="1">
      <alignment/>
    </xf>
    <xf numFmtId="0" fontId="69" fillId="33" borderId="0" xfId="0" applyFont="1" applyFill="1" applyBorder="1" applyAlignment="1">
      <alignment/>
    </xf>
    <xf numFmtId="0" fontId="69" fillId="33" borderId="22" xfId="0" applyFont="1" applyFill="1" applyBorder="1" applyAlignment="1">
      <alignment/>
    </xf>
    <xf numFmtId="0" fontId="67" fillId="33" borderId="0" xfId="0" applyFont="1" applyFill="1" applyAlignment="1">
      <alignment horizontal="right" vertical="center"/>
    </xf>
    <xf numFmtId="0" fontId="67" fillId="33" borderId="0" xfId="0" applyFont="1" applyFill="1" applyAlignment="1">
      <alignment vertical="center"/>
    </xf>
    <xf numFmtId="0" fontId="67" fillId="33" borderId="22" xfId="0" applyFont="1" applyFill="1" applyBorder="1" applyAlignment="1">
      <alignment horizontal="centerContinuous" vertical="center"/>
    </xf>
    <xf numFmtId="0" fontId="67" fillId="33" borderId="22" xfId="0" applyFont="1" applyFill="1" applyBorder="1" applyAlignment="1">
      <alignment horizontal="centerContinuous" vertical="center" wrapText="1"/>
    </xf>
    <xf numFmtId="0" fontId="67" fillId="33" borderId="22" xfId="0" applyFont="1" applyFill="1" applyBorder="1" applyAlignment="1">
      <alignment horizontal="right" vertical="center"/>
    </xf>
    <xf numFmtId="0" fontId="67" fillId="33" borderId="0" xfId="0" applyFont="1" applyFill="1" applyAlignment="1">
      <alignment/>
    </xf>
    <xf numFmtId="0" fontId="67" fillId="33" borderId="0" xfId="0" applyFont="1" applyFill="1" applyAlignment="1">
      <alignment horizontal="center" vertical="center" wrapText="1"/>
    </xf>
    <xf numFmtId="0" fontId="3" fillId="33" borderId="10" xfId="0" applyFont="1" applyFill="1" applyBorder="1" applyAlignment="1">
      <alignment vertical="center"/>
    </xf>
    <xf numFmtId="164" fontId="67" fillId="33" borderId="10" xfId="0" applyNumberFormat="1" applyFont="1" applyFill="1" applyBorder="1" applyAlignment="1">
      <alignment horizontal="center" vertical="center"/>
    </xf>
    <xf numFmtId="0" fontId="67"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7" fillId="33" borderId="11" xfId="0" applyNumberFormat="1" applyFont="1" applyFill="1" applyBorder="1" applyAlignment="1">
      <alignment horizontal="center" vertical="center"/>
    </xf>
    <xf numFmtId="0" fontId="67"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7" fillId="33" borderId="12" xfId="0" applyNumberFormat="1" applyFont="1" applyFill="1" applyBorder="1" applyAlignment="1">
      <alignment horizontal="center" vertical="center"/>
    </xf>
    <xf numFmtId="0" fontId="67" fillId="33" borderId="12" xfId="0" applyNumberFormat="1" applyFont="1" applyFill="1" applyBorder="1" applyAlignment="1">
      <alignment horizontal="center" vertical="center"/>
    </xf>
    <xf numFmtId="0" fontId="67" fillId="33" borderId="13" xfId="0" applyFont="1" applyFill="1" applyBorder="1" applyAlignment="1">
      <alignment vertical="center"/>
    </xf>
    <xf numFmtId="0" fontId="67" fillId="33" borderId="10" xfId="0" applyFont="1" applyFill="1" applyBorder="1" applyAlignment="1">
      <alignment vertical="center"/>
    </xf>
    <xf numFmtId="0" fontId="67" fillId="33" borderId="12" xfId="0" applyFont="1" applyFill="1" applyBorder="1" applyAlignment="1">
      <alignment vertical="center"/>
    </xf>
    <xf numFmtId="0" fontId="84" fillId="34" borderId="10" xfId="0" applyFont="1" applyFill="1" applyBorder="1" applyAlignment="1">
      <alignment horizontal="center" vertical="center"/>
    </xf>
    <xf numFmtId="0" fontId="84" fillId="34" borderId="10" xfId="0" applyFont="1" applyFill="1" applyBorder="1" applyAlignment="1">
      <alignment horizontal="centerContinuous" vertical="center"/>
    </xf>
    <xf numFmtId="0" fontId="84" fillId="34" borderId="11" xfId="0" applyFont="1" applyFill="1" applyBorder="1" applyAlignment="1">
      <alignment horizontal="centerContinuous" vertical="center"/>
    </xf>
    <xf numFmtId="0" fontId="84" fillId="34" borderId="11" xfId="0" applyFont="1" applyFill="1" applyBorder="1" applyAlignment="1">
      <alignment vertical="center"/>
    </xf>
    <xf numFmtId="0" fontId="84" fillId="34" borderId="28" xfId="0" applyFont="1" applyFill="1" applyBorder="1" applyAlignment="1">
      <alignment vertical="center"/>
    </xf>
    <xf numFmtId="0" fontId="84" fillId="34" borderId="22" xfId="0" applyFont="1" applyFill="1" applyBorder="1" applyAlignment="1">
      <alignment vertical="center"/>
    </xf>
    <xf numFmtId="0" fontId="84" fillId="34" borderId="23" xfId="0" applyFont="1" applyFill="1" applyBorder="1" applyAlignment="1">
      <alignment vertical="center"/>
    </xf>
    <xf numFmtId="0" fontId="84" fillId="34" borderId="12" xfId="0" applyFont="1" applyFill="1" applyBorder="1" applyAlignment="1">
      <alignment horizontal="center" vertical="center" wrapText="1"/>
    </xf>
    <xf numFmtId="0" fontId="67" fillId="33" borderId="13" xfId="0" applyFont="1" applyFill="1" applyBorder="1" applyAlignment="1">
      <alignment horizontal="center"/>
    </xf>
    <xf numFmtId="0" fontId="67" fillId="33" borderId="10" xfId="0" applyFont="1" applyFill="1" applyBorder="1" applyAlignment="1">
      <alignment horizontal="center"/>
    </xf>
    <xf numFmtId="0" fontId="67" fillId="33" borderId="12" xfId="0" applyFont="1" applyFill="1" applyBorder="1" applyAlignment="1">
      <alignment horizontal="center"/>
    </xf>
    <xf numFmtId="0" fontId="67" fillId="33" borderId="0" xfId="0" applyFont="1" applyFill="1" applyAlignment="1">
      <alignment/>
    </xf>
    <xf numFmtId="0" fontId="67" fillId="33" borderId="0" xfId="0" applyFont="1" applyFill="1" applyAlignment="1" quotePrefix="1">
      <alignment/>
    </xf>
    <xf numFmtId="0" fontId="65" fillId="33" borderId="0" xfId="0" applyFont="1" applyFill="1" applyBorder="1" applyAlignment="1">
      <alignment horizontal="centerContinuous" vertical="center"/>
    </xf>
    <xf numFmtId="0" fontId="65" fillId="33" borderId="0" xfId="0" applyFont="1" applyFill="1" applyBorder="1" applyAlignment="1">
      <alignment horizontal="centerContinuous"/>
    </xf>
    <xf numFmtId="0" fontId="0" fillId="33" borderId="0" xfId="0" applyFill="1" applyBorder="1" applyAlignment="1">
      <alignment horizontal="centerContinuous"/>
    </xf>
    <xf numFmtId="0" fontId="67" fillId="33" borderId="0" xfId="0" applyFont="1" applyFill="1" applyBorder="1" applyAlignment="1">
      <alignment horizontal="right" vertical="center"/>
    </xf>
    <xf numFmtId="0" fontId="67" fillId="33" borderId="0" xfId="0" applyFont="1" applyFill="1" applyBorder="1" applyAlignment="1">
      <alignment vertical="center"/>
    </xf>
    <xf numFmtId="0" fontId="67" fillId="33" borderId="13"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0" xfId="0" applyFont="1" applyFill="1" applyBorder="1" applyAlignment="1">
      <alignment horizontal="center" vertical="center"/>
    </xf>
    <xf numFmtId="0" fontId="69" fillId="33" borderId="13" xfId="0" applyFont="1" applyFill="1" applyBorder="1" applyAlignment="1">
      <alignment vertical="center" wrapText="1"/>
    </xf>
    <xf numFmtId="0" fontId="69" fillId="33" borderId="0" xfId="0" applyFont="1" applyFill="1" applyBorder="1" applyAlignment="1">
      <alignment vertical="center" wrapText="1"/>
    </xf>
    <xf numFmtId="0" fontId="69" fillId="33" borderId="10" xfId="0" applyFont="1" applyFill="1" applyBorder="1" applyAlignment="1">
      <alignment vertical="center" wrapText="1"/>
    </xf>
    <xf numFmtId="0" fontId="0" fillId="33" borderId="27" xfId="0" applyFill="1" applyBorder="1" applyAlignment="1">
      <alignment/>
    </xf>
    <xf numFmtId="0" fontId="67" fillId="33" borderId="0" xfId="0" applyFont="1" applyFill="1" applyBorder="1" applyAlignment="1" quotePrefix="1">
      <alignment/>
    </xf>
    <xf numFmtId="0" fontId="69" fillId="33" borderId="26" xfId="0" applyFont="1" applyFill="1" applyBorder="1" applyAlignment="1">
      <alignment horizontal="centerContinuous" vertical="center" wrapText="1"/>
    </xf>
    <xf numFmtId="0" fontId="69" fillId="33" borderId="20" xfId="0" applyFont="1" applyFill="1" applyBorder="1" applyAlignment="1">
      <alignment horizontal="centerContinuous" vertical="center" wrapText="1"/>
    </xf>
    <xf numFmtId="0" fontId="69" fillId="33" borderId="21" xfId="0" applyFont="1" applyFill="1" applyBorder="1" applyAlignment="1">
      <alignment horizontal="centerContinuous" vertical="center" wrapText="1"/>
    </xf>
    <xf numFmtId="0" fontId="69" fillId="33" borderId="27" xfId="0" applyFont="1" applyFill="1" applyBorder="1" applyAlignment="1">
      <alignment horizontal="centerContinuous" vertical="center" wrapText="1"/>
    </xf>
    <xf numFmtId="0" fontId="69" fillId="33" borderId="0" xfId="0" applyFont="1" applyFill="1" applyBorder="1" applyAlignment="1">
      <alignment horizontal="centerContinuous" vertical="center" wrapText="1"/>
    </xf>
    <xf numFmtId="0" fontId="69" fillId="33" borderId="19" xfId="0" applyFont="1" applyFill="1" applyBorder="1" applyAlignment="1">
      <alignment horizontal="centerContinuous" vertical="center" wrapText="1"/>
    </xf>
    <xf numFmtId="0" fontId="69" fillId="33" borderId="28" xfId="0" applyFont="1" applyFill="1" applyBorder="1" applyAlignment="1">
      <alignment horizontal="left" vertical="center" wrapText="1"/>
    </xf>
    <xf numFmtId="0" fontId="69" fillId="33" borderId="22" xfId="0" applyFont="1" applyFill="1" applyBorder="1" applyAlignment="1">
      <alignment horizontal="left" vertical="center" wrapText="1"/>
    </xf>
    <xf numFmtId="0" fontId="69" fillId="33" borderId="23" xfId="0" applyFont="1" applyFill="1" applyBorder="1" applyAlignment="1">
      <alignment horizontal="left" vertical="center" wrapText="1"/>
    </xf>
    <xf numFmtId="0" fontId="84" fillId="34" borderId="13" xfId="0" applyFont="1" applyFill="1" applyBorder="1" applyAlignment="1">
      <alignment horizontal="center" vertical="center"/>
    </xf>
    <xf numFmtId="0" fontId="84" fillId="34" borderId="17" xfId="0" applyFont="1" applyFill="1" applyBorder="1" applyAlignment="1">
      <alignment horizontal="center" vertical="center"/>
    </xf>
    <xf numFmtId="0" fontId="85" fillId="33" borderId="0" xfId="0" applyFont="1" applyFill="1" applyAlignment="1">
      <alignment/>
    </xf>
    <xf numFmtId="0" fontId="84" fillId="34" borderId="21" xfId="0" applyFont="1" applyFill="1" applyBorder="1" applyAlignment="1">
      <alignment horizontal="center" vertical="center"/>
    </xf>
    <xf numFmtId="0" fontId="69" fillId="33" borderId="12" xfId="0" applyFont="1" applyFill="1" applyBorder="1" applyAlignment="1">
      <alignment vertical="center" wrapText="1"/>
    </xf>
    <xf numFmtId="0" fontId="69" fillId="33" borderId="20" xfId="0" applyFont="1" applyFill="1" applyBorder="1" applyAlignment="1">
      <alignment vertical="center" wrapText="1"/>
    </xf>
    <xf numFmtId="0" fontId="69" fillId="33" borderId="21" xfId="0" applyFont="1" applyFill="1" applyBorder="1" applyAlignment="1">
      <alignment vertical="center" wrapText="1"/>
    </xf>
    <xf numFmtId="0" fontId="69" fillId="33" borderId="22" xfId="0" applyFont="1" applyFill="1" applyBorder="1" applyAlignment="1">
      <alignment vertical="center" wrapText="1"/>
    </xf>
    <xf numFmtId="0" fontId="69" fillId="33" borderId="23" xfId="0" applyFont="1" applyFill="1" applyBorder="1" applyAlignment="1">
      <alignment vertical="center" wrapText="1"/>
    </xf>
    <xf numFmtId="0" fontId="69" fillId="33" borderId="19" xfId="0" applyFont="1" applyFill="1" applyBorder="1" applyAlignment="1">
      <alignment vertical="center" wrapText="1"/>
    </xf>
    <xf numFmtId="0" fontId="69" fillId="33" borderId="11" xfId="0" applyFont="1" applyFill="1" applyBorder="1" applyAlignment="1">
      <alignment vertical="center" wrapText="1"/>
    </xf>
    <xf numFmtId="0" fontId="69" fillId="33" borderId="17" xfId="0" applyFont="1" applyFill="1" applyBorder="1" applyAlignment="1">
      <alignment vertical="center" wrapText="1"/>
    </xf>
    <xf numFmtId="164" fontId="69" fillId="33" borderId="13" xfId="0" applyNumberFormat="1" applyFont="1" applyFill="1" applyBorder="1" applyAlignment="1">
      <alignment horizontal="center" vertical="center" wrapText="1"/>
    </xf>
    <xf numFmtId="164" fontId="69" fillId="33" borderId="0" xfId="0" applyNumberFormat="1" applyFont="1" applyFill="1" applyBorder="1" applyAlignment="1">
      <alignment horizontal="center" vertical="center" wrapText="1"/>
    </xf>
    <xf numFmtId="0" fontId="67" fillId="33" borderId="19" xfId="0" applyFont="1" applyFill="1" applyBorder="1" applyAlignment="1" quotePrefix="1">
      <alignment/>
    </xf>
    <xf numFmtId="0" fontId="86" fillId="33" borderId="10" xfId="0" applyFont="1" applyFill="1" applyBorder="1" applyAlignment="1">
      <alignment vertical="center" wrapText="1"/>
    </xf>
    <xf numFmtId="0" fontId="67" fillId="33" borderId="13" xfId="0" applyFont="1" applyFill="1" applyBorder="1" applyAlignment="1">
      <alignment vertical="center" wrapText="1"/>
    </xf>
    <xf numFmtId="164" fontId="67" fillId="33" borderId="13" xfId="0" applyNumberFormat="1" applyFont="1" applyFill="1" applyBorder="1" applyAlignment="1">
      <alignment horizontal="center" vertical="center" wrapText="1"/>
    </xf>
    <xf numFmtId="0" fontId="67" fillId="33" borderId="10" xfId="0" applyFont="1" applyFill="1" applyBorder="1" applyAlignment="1">
      <alignment vertical="center" wrapText="1"/>
    </xf>
    <xf numFmtId="164" fontId="67" fillId="33" borderId="10" xfId="0" applyNumberFormat="1" applyFont="1" applyFill="1" applyBorder="1" applyAlignment="1">
      <alignment horizontal="center" vertical="center" wrapText="1"/>
    </xf>
    <xf numFmtId="0" fontId="87" fillId="33" borderId="0" xfId="0" applyFont="1" applyFill="1" applyAlignment="1">
      <alignment horizontal="centerContinuous"/>
    </xf>
    <xf numFmtId="0" fontId="67" fillId="33" borderId="0" xfId="0" applyFont="1" applyFill="1" applyAlignment="1">
      <alignment horizontal="centerContinuous" vertical="center"/>
    </xf>
    <xf numFmtId="3" fontId="67" fillId="33" borderId="10" xfId="0" applyNumberFormat="1" applyFont="1" applyFill="1" applyBorder="1" applyAlignment="1">
      <alignment vertical="center"/>
    </xf>
    <xf numFmtId="0" fontId="67" fillId="33" borderId="0" xfId="0" applyFont="1" applyFill="1" applyAlignment="1">
      <alignment horizontal="centerContinuous" vertical="center" wrapText="1"/>
    </xf>
    <xf numFmtId="0" fontId="88" fillId="33" borderId="0" xfId="0" applyFont="1" applyFill="1" applyAlignment="1">
      <alignment horizontal="centerContinuous"/>
    </xf>
    <xf numFmtId="0" fontId="86" fillId="33" borderId="11" xfId="0" applyFont="1" applyFill="1" applyBorder="1" applyAlignment="1">
      <alignment vertical="center" wrapText="1"/>
    </xf>
    <xf numFmtId="3" fontId="86" fillId="33" borderId="11" xfId="0" applyNumberFormat="1" applyFont="1" applyFill="1" applyBorder="1" applyAlignment="1">
      <alignment vertical="center" wrapText="1"/>
    </xf>
    <xf numFmtId="0" fontId="86" fillId="33" borderId="12" xfId="0" applyFont="1" applyFill="1" applyBorder="1" applyAlignment="1">
      <alignment vertical="center" wrapText="1"/>
    </xf>
    <xf numFmtId="3" fontId="86" fillId="33" borderId="12" xfId="0" applyNumberFormat="1" applyFont="1" applyFill="1" applyBorder="1" applyAlignment="1">
      <alignment vertical="center" wrapText="1"/>
    </xf>
    <xf numFmtId="3" fontId="86" fillId="33" borderId="10" xfId="0" applyNumberFormat="1" applyFont="1" applyFill="1" applyBorder="1" applyAlignment="1">
      <alignment vertical="center" wrapText="1"/>
    </xf>
    <xf numFmtId="0" fontId="86" fillId="33" borderId="11" xfId="0" applyFont="1" applyFill="1" applyBorder="1" applyAlignment="1">
      <alignment vertical="center"/>
    </xf>
    <xf numFmtId="3" fontId="86" fillId="33" borderId="11" xfId="0" applyNumberFormat="1" applyFont="1" applyFill="1" applyBorder="1" applyAlignment="1">
      <alignment vertical="center"/>
    </xf>
    <xf numFmtId="0" fontId="86" fillId="33" borderId="12" xfId="0" applyFont="1" applyFill="1" applyBorder="1" applyAlignment="1">
      <alignment/>
    </xf>
    <xf numFmtId="3" fontId="86" fillId="33" borderId="12" xfId="0" applyNumberFormat="1" applyFont="1" applyFill="1" applyBorder="1" applyAlignment="1">
      <alignment vertical="center"/>
    </xf>
    <xf numFmtId="0" fontId="86" fillId="33" borderId="10" xfId="0" applyFont="1" applyFill="1" applyBorder="1" applyAlignment="1">
      <alignment/>
    </xf>
    <xf numFmtId="3" fontId="86" fillId="33" borderId="10" xfId="0" applyNumberFormat="1" applyFont="1" applyFill="1" applyBorder="1" applyAlignment="1">
      <alignment vertical="center"/>
    </xf>
    <xf numFmtId="0" fontId="86" fillId="33" borderId="12" xfId="0" applyFont="1" applyFill="1" applyBorder="1" applyAlignment="1">
      <alignment vertical="center"/>
    </xf>
    <xf numFmtId="0" fontId="86"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7</xdr:row>
      <xdr:rowOff>133350</xdr:rowOff>
    </xdr:from>
    <xdr:to>
      <xdr:col>9</xdr:col>
      <xdr:colOff>523875</xdr:colOff>
      <xdr:row>26</xdr:row>
      <xdr:rowOff>47625</xdr:rowOff>
    </xdr:to>
    <xdr:pic>
      <xdr:nvPicPr>
        <xdr:cNvPr id="1" name="Picture 1"/>
        <xdr:cNvPicPr preferRelativeResize="1">
          <a:picLocks noChangeAspect="1"/>
        </xdr:cNvPicPr>
      </xdr:nvPicPr>
      <xdr:blipFill>
        <a:blip r:embed="rId1"/>
        <a:stretch>
          <a:fillRect/>
        </a:stretch>
      </xdr:blipFill>
      <xdr:spPr>
        <a:xfrm>
          <a:off x="762000" y="1666875"/>
          <a:ext cx="5248275" cy="2990850"/>
        </a:xfrm>
        <a:prstGeom prst="rect">
          <a:avLst/>
        </a:prstGeom>
        <a:noFill/>
        <a:ln w="9525" cmpd="sng">
          <a:solidFill>
            <a:srgbClr val="4F81BD"/>
          </a:solidFill>
          <a:headEnd type="none"/>
          <a:tailEnd type="none"/>
        </a:ln>
      </xdr:spPr>
    </xdr:pic>
    <xdr:clientData/>
  </xdr:twoCellAnchor>
  <xdr:oneCellAnchor>
    <xdr:from>
      <xdr:col>0</xdr:col>
      <xdr:colOff>0</xdr:colOff>
      <xdr:row>36</xdr:row>
      <xdr:rowOff>0</xdr:rowOff>
    </xdr:from>
    <xdr:ext cx="304800" cy="304800"/>
    <xdr:sp>
      <xdr:nvSpPr>
        <xdr:cNvPr id="2" name="AutoShape 1" descr="Click here for list of state by region">
          <a:hlinkClick r:id="rId2"/>
        </xdr:cNvPr>
        <xdr:cNvSpPr>
          <a:spLocks noChangeAspect="1"/>
        </xdr:cNvSpPr>
      </xdr:nvSpPr>
      <xdr:spPr>
        <a:xfrm>
          <a:off x="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304800" cy="304800"/>
    <xdr:sp>
      <xdr:nvSpPr>
        <xdr:cNvPr id="3" name="AutoShape 1" descr="Click here for list of state by region">
          <a:hlinkClick r:id="rId3"/>
        </xdr:cNvPr>
        <xdr:cNvSpPr>
          <a:spLocks noChangeAspect="1"/>
        </xdr:cNvSpPr>
      </xdr:nvSpPr>
      <xdr:spPr>
        <a:xfrm>
          <a:off x="182880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0"/>
  <sheetViews>
    <sheetView tabSelected="1" zoomScalePageLayoutView="0" workbookViewId="0" topLeftCell="A1">
      <selection activeCell="J34" sqref="J34"/>
    </sheetView>
  </sheetViews>
  <sheetFormatPr defaultColWidth="9.140625" defaultRowHeight="12.75"/>
  <cols>
    <col min="1" max="1" width="9.140625" style="0" customWidth="1"/>
  </cols>
  <sheetData>
    <row r="1" spans="1:11" ht="12.75">
      <c r="A1" s="73"/>
      <c r="B1" s="73"/>
      <c r="C1" s="73"/>
      <c r="D1" s="73"/>
      <c r="E1" s="73"/>
      <c r="F1" s="73"/>
      <c r="G1" s="73"/>
      <c r="H1" s="73"/>
      <c r="I1" s="73"/>
      <c r="J1" s="73"/>
      <c r="K1" s="73"/>
    </row>
    <row r="2" spans="1:12" ht="12.75" hidden="1">
      <c r="A2" s="73" t="s">
        <v>0</v>
      </c>
      <c r="B2" s="73" t="s">
        <v>1</v>
      </c>
      <c r="C2" s="73" t="s">
        <v>2</v>
      </c>
      <c r="D2" s="73" t="s">
        <v>3</v>
      </c>
      <c r="E2" s="73" t="s">
        <v>4</v>
      </c>
      <c r="F2" s="73" t="s">
        <v>5</v>
      </c>
      <c r="G2" s="73" t="s">
        <v>6</v>
      </c>
      <c r="H2" s="73" t="s">
        <v>7</v>
      </c>
      <c r="I2" s="73" t="s">
        <v>8</v>
      </c>
      <c r="J2" s="73" t="s">
        <v>9</v>
      </c>
      <c r="K2" s="73" t="s">
        <v>10</v>
      </c>
      <c r="L2" t="s">
        <v>11</v>
      </c>
    </row>
    <row r="3" spans="1:12" ht="12.75" hidden="1">
      <c r="A3" s="74" t="s">
        <v>12</v>
      </c>
      <c r="B3" s="75">
        <v>0.3</v>
      </c>
      <c r="C3" s="76" t="s">
        <v>13</v>
      </c>
      <c r="D3" s="76" t="s">
        <v>12</v>
      </c>
      <c r="E3" s="76" t="s">
        <v>14</v>
      </c>
      <c r="F3" s="76" t="s">
        <v>15</v>
      </c>
      <c r="G3" s="76" t="s">
        <v>16</v>
      </c>
      <c r="H3" s="76" t="s">
        <v>17</v>
      </c>
      <c r="I3" s="76" t="s">
        <v>18</v>
      </c>
      <c r="J3" s="76" t="s">
        <v>19</v>
      </c>
      <c r="K3" s="76" t="s">
        <v>20</v>
      </c>
      <c r="L3" s="71" t="s">
        <v>21</v>
      </c>
    </row>
    <row r="4" spans="1:11" ht="32.25">
      <c r="A4" s="77" t="s">
        <v>22</v>
      </c>
      <c r="B4" s="77"/>
      <c r="C4" s="77"/>
      <c r="D4" s="77"/>
      <c r="E4" s="77"/>
      <c r="F4" s="78"/>
      <c r="G4" s="78"/>
      <c r="H4" s="78"/>
      <c r="I4" s="78"/>
      <c r="J4" s="78"/>
      <c r="K4" s="73"/>
    </row>
    <row r="5" spans="1:11" ht="33" customHeight="1">
      <c r="A5" s="79" t="s">
        <v>23</v>
      </c>
      <c r="B5" s="80"/>
      <c r="C5" s="79"/>
      <c r="D5" s="79"/>
      <c r="E5" s="79"/>
      <c r="F5" s="81"/>
      <c r="G5" s="81"/>
      <c r="H5" s="81"/>
      <c r="I5" s="81"/>
      <c r="J5" s="81"/>
      <c r="K5" s="73"/>
    </row>
    <row r="6" spans="1:11" ht="30">
      <c r="A6" s="82" t="str">
        <f>CONCATENATE(H3," ",I3)</f>
        <v>June 2017</v>
      </c>
      <c r="B6" s="83"/>
      <c r="C6" s="83"/>
      <c r="D6" s="83"/>
      <c r="E6" s="83"/>
      <c r="F6" s="83"/>
      <c r="G6" s="84"/>
      <c r="H6" s="84"/>
      <c r="I6" s="84"/>
      <c r="J6" s="85"/>
      <c r="K6" s="73"/>
    </row>
    <row r="7" spans="1:11" ht="12.75">
      <c r="A7" s="86"/>
      <c r="B7" s="73"/>
      <c r="C7" s="73"/>
      <c r="D7" s="73"/>
      <c r="E7" s="73"/>
      <c r="F7" s="73"/>
      <c r="G7" s="73"/>
      <c r="H7" s="73"/>
      <c r="I7" s="73"/>
      <c r="J7" s="73"/>
      <c r="K7" s="73"/>
    </row>
    <row r="8" spans="1:11" ht="12.75">
      <c r="A8" s="73"/>
      <c r="B8" s="100"/>
      <c r="C8" s="100"/>
      <c r="D8" s="100"/>
      <c r="E8" s="100"/>
      <c r="F8" s="100"/>
      <c r="G8" s="100"/>
      <c r="H8" s="100"/>
      <c r="I8" s="100"/>
      <c r="J8" s="100"/>
      <c r="K8" s="73"/>
    </row>
    <row r="9" spans="1:11" ht="12.75">
      <c r="A9" s="73"/>
      <c r="B9" s="100"/>
      <c r="C9" s="100"/>
      <c r="D9" s="100"/>
      <c r="E9" s="100"/>
      <c r="F9" s="100"/>
      <c r="G9" s="100"/>
      <c r="H9" s="100"/>
      <c r="I9" s="100"/>
      <c r="J9" s="100"/>
      <c r="K9" s="73"/>
    </row>
    <row r="10" spans="1:11" ht="12.75">
      <c r="A10" s="73"/>
      <c r="B10" s="100"/>
      <c r="C10" s="100"/>
      <c r="D10" s="100"/>
      <c r="E10" s="100"/>
      <c r="F10" s="100"/>
      <c r="G10" s="100"/>
      <c r="H10" s="100"/>
      <c r="I10" s="100"/>
      <c r="J10" s="100"/>
      <c r="K10" s="73"/>
    </row>
    <row r="11" spans="1:11" ht="12.75">
      <c r="A11" s="73"/>
      <c r="B11" s="100"/>
      <c r="C11" s="100"/>
      <c r="D11" s="100"/>
      <c r="E11" s="100"/>
      <c r="F11" s="100"/>
      <c r="G11" s="100"/>
      <c r="H11" s="100"/>
      <c r="I11" s="100"/>
      <c r="J11" s="100"/>
      <c r="K11" s="73"/>
    </row>
    <row r="12" spans="1:11" ht="12.75">
      <c r="A12" s="73"/>
      <c r="B12" s="100"/>
      <c r="C12" s="100"/>
      <c r="D12" s="100"/>
      <c r="E12" s="100"/>
      <c r="F12" s="100"/>
      <c r="G12" s="100"/>
      <c r="H12" s="100"/>
      <c r="I12" s="100"/>
      <c r="J12" s="100"/>
      <c r="K12" s="73"/>
    </row>
    <row r="13" spans="1:11" ht="12.75">
      <c r="A13" s="73"/>
      <c r="B13" s="100"/>
      <c r="C13" s="100"/>
      <c r="D13" s="100"/>
      <c r="E13" s="100"/>
      <c r="F13" s="100"/>
      <c r="G13" s="100"/>
      <c r="H13" s="100"/>
      <c r="I13" s="100"/>
      <c r="J13" s="100"/>
      <c r="K13" s="73"/>
    </row>
    <row r="14" spans="1:11" ht="12.75">
      <c r="A14" s="73"/>
      <c r="B14" s="100"/>
      <c r="C14" s="100"/>
      <c r="D14" s="100"/>
      <c r="E14" s="100"/>
      <c r="F14" s="100"/>
      <c r="G14" s="100"/>
      <c r="H14" s="100"/>
      <c r="I14" s="100"/>
      <c r="J14" s="100"/>
      <c r="K14" s="73"/>
    </row>
    <row r="15" spans="1:11" ht="12.75">
      <c r="A15" s="73"/>
      <c r="B15" s="100"/>
      <c r="C15" s="100"/>
      <c r="D15" s="100"/>
      <c r="E15" s="100"/>
      <c r="F15" s="100"/>
      <c r="G15" s="100"/>
      <c r="H15" s="100"/>
      <c r="I15" s="100"/>
      <c r="J15" s="100"/>
      <c r="K15" s="73"/>
    </row>
    <row r="16" spans="1:11" ht="12.75">
      <c r="A16" s="73"/>
      <c r="B16" s="100"/>
      <c r="C16" s="100"/>
      <c r="D16" s="100"/>
      <c r="E16" s="100"/>
      <c r="F16" s="100"/>
      <c r="G16" s="100"/>
      <c r="H16" s="100"/>
      <c r="I16" s="100"/>
      <c r="J16" s="100"/>
      <c r="K16" s="73"/>
    </row>
    <row r="17" spans="1:11" ht="12.75">
      <c r="A17" s="73"/>
      <c r="B17" s="100"/>
      <c r="C17" s="100"/>
      <c r="D17" s="100"/>
      <c r="E17" s="100"/>
      <c r="F17" s="100"/>
      <c r="G17" s="100"/>
      <c r="H17" s="100"/>
      <c r="I17" s="100"/>
      <c r="J17" s="100"/>
      <c r="K17" s="73"/>
    </row>
    <row r="18" spans="1:11" ht="12.75">
      <c r="A18" s="73"/>
      <c r="B18" s="100"/>
      <c r="C18" s="100"/>
      <c r="D18" s="100"/>
      <c r="E18" s="100"/>
      <c r="F18" s="100"/>
      <c r="G18" s="100"/>
      <c r="H18" s="100"/>
      <c r="I18" s="100"/>
      <c r="J18" s="100"/>
      <c r="K18" s="73"/>
    </row>
    <row r="19" spans="1:11" ht="12.75">
      <c r="A19" s="73"/>
      <c r="B19" s="100"/>
      <c r="C19" s="100"/>
      <c r="D19" s="100"/>
      <c r="E19" s="100"/>
      <c r="F19" s="100"/>
      <c r="G19" s="100"/>
      <c r="H19" s="100"/>
      <c r="I19" s="100"/>
      <c r="J19" s="100"/>
      <c r="K19" s="73"/>
    </row>
    <row r="20" spans="1:11" ht="12.75">
      <c r="A20" s="73"/>
      <c r="B20" s="100"/>
      <c r="C20" s="100"/>
      <c r="D20" s="100"/>
      <c r="E20" s="100"/>
      <c r="F20" s="100"/>
      <c r="G20" s="100"/>
      <c r="H20" s="100"/>
      <c r="I20" s="100"/>
      <c r="J20" s="100"/>
      <c r="K20" s="73"/>
    </row>
    <row r="21" spans="1:11" ht="12.75">
      <c r="A21" s="73"/>
      <c r="B21" s="100"/>
      <c r="C21" s="100"/>
      <c r="D21" s="100"/>
      <c r="E21" s="100"/>
      <c r="F21" s="100"/>
      <c r="G21" s="100"/>
      <c r="H21" s="100"/>
      <c r="I21" s="100"/>
      <c r="J21" s="100"/>
      <c r="K21" s="73"/>
    </row>
    <row r="22" spans="1:11" ht="12.75">
      <c r="A22" s="73"/>
      <c r="B22" s="100"/>
      <c r="C22" s="100"/>
      <c r="D22" s="100"/>
      <c r="E22" s="100"/>
      <c r="F22" s="100"/>
      <c r="G22" s="100"/>
      <c r="H22" s="100"/>
      <c r="I22" s="100"/>
      <c r="J22" s="100"/>
      <c r="K22" s="73"/>
    </row>
    <row r="23" spans="1:11" ht="12.75">
      <c r="A23" s="73"/>
      <c r="B23" s="100"/>
      <c r="C23" s="100"/>
      <c r="D23" s="100"/>
      <c r="E23" s="100"/>
      <c r="F23" s="100"/>
      <c r="G23" s="100"/>
      <c r="H23" s="100"/>
      <c r="I23" s="100"/>
      <c r="J23" s="100"/>
      <c r="K23" s="73"/>
    </row>
    <row r="24" spans="1:11" ht="12.75">
      <c r="A24" s="73"/>
      <c r="B24" s="100"/>
      <c r="C24" s="100"/>
      <c r="D24" s="100"/>
      <c r="E24" s="100"/>
      <c r="F24" s="100"/>
      <c r="G24" s="100"/>
      <c r="H24" s="100"/>
      <c r="I24" s="100"/>
      <c r="J24" s="100"/>
      <c r="K24" s="73"/>
    </row>
    <row r="25" spans="1:11" ht="12.75">
      <c r="A25" s="73"/>
      <c r="B25" s="100"/>
      <c r="C25" s="100"/>
      <c r="D25" s="100"/>
      <c r="E25" s="100"/>
      <c r="F25" s="100"/>
      <c r="G25" s="100"/>
      <c r="H25" s="100"/>
      <c r="I25" s="100"/>
      <c r="J25" s="100"/>
      <c r="K25" s="73"/>
    </row>
    <row r="26" spans="1:11" ht="12.75">
      <c r="A26" s="73"/>
      <c r="B26" s="100"/>
      <c r="C26" s="100"/>
      <c r="D26" s="100"/>
      <c r="E26" s="100"/>
      <c r="F26" s="100"/>
      <c r="G26" s="100"/>
      <c r="H26" s="100"/>
      <c r="I26" s="100"/>
      <c r="J26" s="100"/>
      <c r="K26" s="73"/>
    </row>
    <row r="27" spans="1:11" ht="12.75">
      <c r="A27" s="73"/>
      <c r="B27" s="100"/>
      <c r="C27" s="100"/>
      <c r="D27" s="100"/>
      <c r="E27" s="100"/>
      <c r="F27" s="100"/>
      <c r="G27" s="100"/>
      <c r="H27" s="100"/>
      <c r="I27" s="100"/>
      <c r="J27" s="100"/>
      <c r="K27" s="73"/>
    </row>
    <row r="28" spans="1:11" ht="12.75">
      <c r="A28" s="73"/>
      <c r="B28" s="73"/>
      <c r="C28" s="73"/>
      <c r="D28" s="73"/>
      <c r="E28" s="73"/>
      <c r="F28" s="73"/>
      <c r="G28" s="73"/>
      <c r="H28" s="73"/>
      <c r="I28" s="73"/>
      <c r="J28" s="73"/>
      <c r="K28" s="73"/>
    </row>
    <row r="29" spans="1:11" ht="12.75">
      <c r="A29" s="73" t="s">
        <v>526</v>
      </c>
      <c r="B29" s="73"/>
      <c r="C29" s="73"/>
      <c r="D29" s="73"/>
      <c r="E29" s="73"/>
      <c r="F29" s="73"/>
      <c r="G29" s="87" t="str">
        <f>CONCATENATE("Publication No. FHWA-PL",L3)</f>
        <v>Publication No. FHWA-PL-18-031</v>
      </c>
      <c r="H29" s="87"/>
      <c r="I29" s="87"/>
      <c r="J29" s="87"/>
      <c r="K29" s="73"/>
    </row>
    <row r="30" spans="1:11" ht="12.75">
      <c r="A30" s="73"/>
      <c r="B30" s="73"/>
      <c r="C30" s="73"/>
      <c r="D30" s="73"/>
      <c r="E30" s="73"/>
      <c r="F30" s="73"/>
      <c r="G30" s="73"/>
      <c r="H30" s="73"/>
      <c r="I30" s="73"/>
      <c r="J30" s="73"/>
      <c r="K30" s="73"/>
    </row>
    <row r="31" spans="1:11" ht="12.75">
      <c r="A31" s="88" t="s">
        <v>24</v>
      </c>
      <c r="B31" s="88"/>
      <c r="C31" s="88"/>
      <c r="D31" s="88"/>
      <c r="E31" s="88"/>
      <c r="F31" s="88"/>
      <c r="G31" s="88"/>
      <c r="H31" s="88"/>
      <c r="I31" s="88"/>
      <c r="J31" s="88"/>
      <c r="K31" s="73"/>
    </row>
    <row r="32" spans="1:11" ht="0.75" customHeight="1">
      <c r="A32" s="89" t="s">
        <v>25</v>
      </c>
      <c r="B32" s="89" t="s">
        <v>26</v>
      </c>
      <c r="C32" s="89"/>
      <c r="D32" s="89"/>
      <c r="E32" s="89"/>
      <c r="F32" s="89"/>
      <c r="G32" s="89"/>
      <c r="H32" s="89"/>
      <c r="I32" s="89"/>
      <c r="J32" s="89"/>
      <c r="K32" s="73"/>
    </row>
    <row r="33" spans="1:11" ht="12.75" customHeight="1">
      <c r="A33" s="88" t="str">
        <f>K3</f>
        <v>January - June</v>
      </c>
      <c r="B33" s="85"/>
      <c r="C33" s="85"/>
      <c r="D33" s="85"/>
      <c r="E33" s="85"/>
      <c r="F33" s="85"/>
      <c r="G33" s="85"/>
      <c r="H33" s="85"/>
      <c r="I33" s="85"/>
      <c r="J33" s="85"/>
      <c r="K33" s="73"/>
    </row>
    <row r="34" spans="1:11" ht="12.75" customHeight="1">
      <c r="A34" s="88" t="str">
        <f>CONCATENATE(J3," vs. ",I3)</f>
        <v>2016 vs. 2017</v>
      </c>
      <c r="B34" s="85"/>
      <c r="C34" s="85"/>
      <c r="D34" s="85"/>
      <c r="E34" s="85"/>
      <c r="F34" s="85"/>
      <c r="G34" s="85"/>
      <c r="H34" s="85"/>
      <c r="I34" s="85"/>
      <c r="J34" s="85"/>
      <c r="K34" s="73"/>
    </row>
    <row r="35" spans="1:11" ht="12.75">
      <c r="A35" s="90" t="str">
        <f>CONCATENATE("Change for US: ",B3)</f>
        <v>Change for US: 0.3</v>
      </c>
      <c r="B35" s="91"/>
      <c r="C35" s="92"/>
      <c r="D35" s="91"/>
      <c r="E35" s="91"/>
      <c r="F35" s="91"/>
      <c r="G35" s="91"/>
      <c r="H35" s="91"/>
      <c r="I35" s="91"/>
      <c r="J35" s="91"/>
      <c r="K35" s="73"/>
    </row>
    <row r="36" spans="1:11" ht="25.5" customHeight="1">
      <c r="A36" s="73"/>
      <c r="B36" s="73"/>
      <c r="C36" s="73"/>
      <c r="D36" s="73"/>
      <c r="E36" s="73"/>
      <c r="F36" s="73"/>
      <c r="G36" s="73"/>
      <c r="H36" s="73"/>
      <c r="I36" s="73"/>
      <c r="J36" s="73"/>
      <c r="K36" s="73"/>
    </row>
    <row r="37" spans="1:11" ht="12.75">
      <c r="A37" s="93"/>
      <c r="B37" s="94"/>
      <c r="C37" s="95"/>
      <c r="D37" s="96"/>
      <c r="E37" s="73"/>
      <c r="F37" s="73"/>
      <c r="G37" s="73"/>
      <c r="H37" s="73"/>
      <c r="I37" s="73"/>
      <c r="J37" s="73"/>
      <c r="K37" s="73"/>
    </row>
    <row r="38" spans="1:11" ht="12.75">
      <c r="A38" s="93"/>
      <c r="B38" s="93"/>
      <c r="C38" s="97"/>
      <c r="D38" s="93" t="s">
        <v>27</v>
      </c>
      <c r="E38" s="93"/>
      <c r="F38" s="97" t="s">
        <v>28</v>
      </c>
      <c r="G38" s="96"/>
      <c r="H38" s="73"/>
      <c r="I38" s="73"/>
      <c r="J38" s="73"/>
      <c r="K38" s="73"/>
    </row>
    <row r="39" spans="1:11" ht="0.75" customHeight="1">
      <c r="A39" s="93"/>
      <c r="B39" s="93"/>
      <c r="C39" s="97"/>
      <c r="D39" s="93" t="s">
        <v>29</v>
      </c>
      <c r="E39" s="93"/>
      <c r="F39" s="97" t="s">
        <v>30</v>
      </c>
      <c r="G39" s="96"/>
      <c r="H39" s="73"/>
      <c r="I39" s="73"/>
      <c r="J39" s="73"/>
      <c r="K39" s="73"/>
    </row>
    <row r="40" spans="1:11" ht="12.75">
      <c r="A40" s="73"/>
      <c r="B40" s="94"/>
      <c r="C40" s="92"/>
      <c r="D40" s="73" t="s">
        <v>31</v>
      </c>
      <c r="E40" s="94"/>
      <c r="F40" s="92">
        <f>B3</f>
        <v>0.3</v>
      </c>
      <c r="G40" s="91"/>
      <c r="H40" s="73"/>
      <c r="I40" s="73"/>
      <c r="J40" s="73"/>
      <c r="K40" s="73"/>
    </row>
    <row r="41" spans="1:11" ht="12.75">
      <c r="A41" s="94"/>
      <c r="B41" s="98"/>
      <c r="C41" s="99"/>
      <c r="D41" s="94" t="s">
        <v>32</v>
      </c>
      <c r="E41" s="98"/>
      <c r="F41" s="99" t="str">
        <f>C3</f>
        <v>-0.7</v>
      </c>
      <c r="G41" s="91"/>
      <c r="H41" s="73"/>
      <c r="I41" s="73"/>
      <c r="J41" s="73"/>
      <c r="K41" s="73"/>
    </row>
    <row r="42" spans="1:11" ht="12.75">
      <c r="A42" s="94"/>
      <c r="B42" s="98"/>
      <c r="C42" s="99"/>
      <c r="D42" s="94" t="s">
        <v>33</v>
      </c>
      <c r="E42" s="98"/>
      <c r="F42" s="99" t="str">
        <f>D3</f>
        <v>0</v>
      </c>
      <c r="G42" s="91"/>
      <c r="H42" s="73"/>
      <c r="I42" s="73"/>
      <c r="J42" s="73"/>
      <c r="K42" s="73"/>
    </row>
    <row r="43" spans="1:11" ht="12.75">
      <c r="A43" s="94"/>
      <c r="B43" s="98"/>
      <c r="C43" s="99"/>
      <c r="D43" s="94" t="s">
        <v>34</v>
      </c>
      <c r="E43" s="98"/>
      <c r="F43" s="99" t="str">
        <f>E3</f>
        <v>1.4</v>
      </c>
      <c r="G43" s="91"/>
      <c r="H43" s="73"/>
      <c r="I43" s="73"/>
      <c r="J43" s="73"/>
      <c r="K43" s="73"/>
    </row>
    <row r="44" spans="1:11" ht="12.75">
      <c r="A44" s="94"/>
      <c r="B44" s="98"/>
      <c r="C44" s="99"/>
      <c r="D44" s="94" t="s">
        <v>35</v>
      </c>
      <c r="E44" s="98"/>
      <c r="F44" s="99" t="str">
        <f>F3</f>
        <v>0.2</v>
      </c>
      <c r="G44" s="91"/>
      <c r="H44" s="73"/>
      <c r="I44" s="73"/>
      <c r="J44" s="73"/>
      <c r="K44" s="73"/>
    </row>
    <row r="45" spans="1:11" ht="12.75">
      <c r="A45" s="94"/>
      <c r="B45" s="98"/>
      <c r="C45" s="99"/>
      <c r="D45" s="94" t="s">
        <v>36</v>
      </c>
      <c r="E45" s="98"/>
      <c r="F45" s="99" t="str">
        <f>G3</f>
        <v>0.6</v>
      </c>
      <c r="G45" s="91"/>
      <c r="H45" s="73"/>
      <c r="I45" s="73"/>
      <c r="J45" s="73"/>
      <c r="K45" s="73"/>
    </row>
    <row r="46" spans="1:11" ht="12.75">
      <c r="A46" s="94"/>
      <c r="B46" s="73"/>
      <c r="C46" s="73"/>
      <c r="D46" s="73"/>
      <c r="E46" s="73"/>
      <c r="F46" s="73"/>
      <c r="G46" s="73"/>
      <c r="H46" s="73"/>
      <c r="I46" s="73"/>
      <c r="J46" s="73"/>
      <c r="K46" s="73"/>
    </row>
    <row r="47" spans="1:11" ht="12.75">
      <c r="A47" s="73"/>
      <c r="B47" s="73"/>
      <c r="C47" s="73"/>
      <c r="D47" s="73"/>
      <c r="E47" s="73"/>
      <c r="F47" s="73"/>
      <c r="G47" s="73"/>
      <c r="H47" s="73"/>
      <c r="I47" s="73"/>
      <c r="J47" s="73"/>
      <c r="K47" s="73"/>
    </row>
    <row r="48" spans="1:11" ht="12.75">
      <c r="A48" s="94" t="str">
        <f>CONCATENATE("Based on All Reported ",I3," Data")</f>
        <v>Based on All Reported 2017 Data</v>
      </c>
      <c r="B48" s="73"/>
      <c r="C48" s="73"/>
      <c r="D48" s="73"/>
      <c r="E48" s="73"/>
      <c r="F48" s="73"/>
      <c r="G48" s="73"/>
      <c r="H48" s="73"/>
      <c r="I48" s="73"/>
      <c r="J48" s="73"/>
      <c r="K48" s="73"/>
    </row>
    <row r="49" spans="1:11" ht="12.75">
      <c r="A49" s="73"/>
      <c r="B49" s="73"/>
      <c r="C49" s="73"/>
      <c r="D49" s="73"/>
      <c r="E49" s="73"/>
      <c r="F49" s="73"/>
      <c r="G49" s="73"/>
      <c r="H49" s="73"/>
      <c r="I49" s="73"/>
      <c r="J49" s="73"/>
      <c r="K49" s="73"/>
    </row>
    <row r="50" spans="1:11" ht="12.75">
      <c r="A50" s="73"/>
      <c r="B50" s="73"/>
      <c r="C50" s="73"/>
      <c r="D50" s="73"/>
      <c r="E50" s="73"/>
      <c r="F50" s="73"/>
      <c r="G50" s="73"/>
      <c r="H50" s="73"/>
      <c r="I50" s="73"/>
      <c r="J50" s="73"/>
      <c r="K50"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R147"/>
  <sheetViews>
    <sheetView zoomScale="130" zoomScaleNormal="130" workbookViewId="0" topLeftCell="A1">
      <selection activeCell="G4" sqref="G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 customHeight="1" hidden="1">
      <c r="A2" s="73"/>
      <c r="B2" s="111" t="s">
        <v>0</v>
      </c>
      <c r="C2" s="111" t="s">
        <v>78</v>
      </c>
      <c r="D2" s="111" t="s">
        <v>79</v>
      </c>
      <c r="E2" s="111" t="s">
        <v>80</v>
      </c>
      <c r="F2" s="111" t="s">
        <v>228</v>
      </c>
      <c r="G2" s="111" t="s">
        <v>229</v>
      </c>
      <c r="H2" s="111" t="s">
        <v>230</v>
      </c>
      <c r="I2" s="111" t="s">
        <v>231</v>
      </c>
      <c r="J2" s="111" t="s">
        <v>232</v>
      </c>
      <c r="K2" s="111" t="s">
        <v>233</v>
      </c>
      <c r="L2" s="111" t="s">
        <v>234</v>
      </c>
      <c r="M2" s="111" t="s">
        <v>235</v>
      </c>
      <c r="N2" s="111" t="s">
        <v>236</v>
      </c>
      <c r="O2" s="111" t="s">
        <v>81</v>
      </c>
      <c r="P2" s="111" t="s">
        <v>8</v>
      </c>
      <c r="Q2" s="73"/>
      <c r="R2" s="73"/>
    </row>
    <row r="3" spans="1:18" ht="12" customHeight="1" hidden="1">
      <c r="A3" s="73"/>
      <c r="B3" s="112" t="s">
        <v>237</v>
      </c>
      <c r="C3" s="111" t="s">
        <v>238</v>
      </c>
      <c r="D3" s="111" t="s">
        <v>238</v>
      </c>
      <c r="E3" s="111" t="s">
        <v>238</v>
      </c>
      <c r="F3" s="111" t="s">
        <v>239</v>
      </c>
      <c r="G3" s="111" t="s">
        <v>240</v>
      </c>
      <c r="H3" s="76" t="s">
        <v>241</v>
      </c>
      <c r="I3" s="76" t="s">
        <v>12</v>
      </c>
      <c r="J3" s="76" t="s">
        <v>12</v>
      </c>
      <c r="K3" s="76" t="s">
        <v>12</v>
      </c>
      <c r="L3" s="76" t="s">
        <v>12</v>
      </c>
      <c r="M3" s="76" t="s">
        <v>12</v>
      </c>
      <c r="N3" s="76" t="s">
        <v>12</v>
      </c>
      <c r="O3" s="76" t="s">
        <v>71</v>
      </c>
      <c r="P3" s="76" t="s">
        <v>18</v>
      </c>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48"/>
      <c r="B5" s="83" t="str">
        <f>CONCATENATE("Monthly Special Fuel Reported by States ",P3," (1)")</f>
        <v>Monthly Special Fuel Reported by States 2017 (1)</v>
      </c>
      <c r="C5" s="83"/>
      <c r="D5" s="83"/>
      <c r="E5" s="83"/>
      <c r="F5" s="83"/>
      <c r="G5" s="84"/>
      <c r="H5" s="84"/>
      <c r="I5" s="84"/>
      <c r="J5" s="84"/>
      <c r="K5" s="84"/>
      <c r="L5" s="84"/>
      <c r="M5" s="84"/>
      <c r="N5" s="84"/>
      <c r="O5" s="84"/>
      <c r="P5" s="73"/>
      <c r="Q5" s="73"/>
      <c r="R5" s="73"/>
    </row>
    <row r="6" spans="1:18" ht="7.5" customHeight="1">
      <c r="A6" s="148"/>
      <c r="B6" s="148"/>
      <c r="C6" s="148"/>
      <c r="D6" s="148"/>
      <c r="E6" s="148"/>
      <c r="F6" s="148"/>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73" t="s">
        <v>242</v>
      </c>
      <c r="P9" s="73"/>
      <c r="Q9" s="73"/>
      <c r="R9" s="73"/>
    </row>
    <row r="10" spans="1:18" ht="9" customHeight="1">
      <c r="A10" s="73"/>
      <c r="B10" s="174" t="str">
        <f>CONCATENATE("Created On: ",O3)</f>
        <v>Created On: 10/05/2017</v>
      </c>
      <c r="C10" s="73"/>
      <c r="D10" s="73"/>
      <c r="E10" s="73"/>
      <c r="F10" s="73"/>
      <c r="G10" s="73"/>
      <c r="H10" s="73"/>
      <c r="I10" s="73"/>
      <c r="J10" s="73"/>
      <c r="K10" s="73"/>
      <c r="L10" s="73"/>
      <c r="M10" s="73"/>
      <c r="N10" s="173"/>
      <c r="O10" s="173" t="str">
        <f>CONCATENATE(P3," Reporting Period")</f>
        <v>2017 Reporting Period</v>
      </c>
      <c r="P10" s="73"/>
      <c r="Q10" s="73"/>
      <c r="R10" s="73"/>
    </row>
    <row r="11" spans="1:18" ht="7.5" customHeight="1">
      <c r="A11" s="73"/>
      <c r="B11" s="188"/>
      <c r="C11" s="164" t="s">
        <v>209</v>
      </c>
      <c r="D11" s="164" t="s">
        <v>210</v>
      </c>
      <c r="E11" s="164" t="s">
        <v>211</v>
      </c>
      <c r="F11" s="164" t="s">
        <v>212</v>
      </c>
      <c r="G11" s="164" t="s">
        <v>213</v>
      </c>
      <c r="H11" s="164" t="s">
        <v>214</v>
      </c>
      <c r="I11" s="164" t="s">
        <v>215</v>
      </c>
      <c r="J11" s="164" t="s">
        <v>216</v>
      </c>
      <c r="K11" s="164" t="s">
        <v>217</v>
      </c>
      <c r="L11" s="164" t="s">
        <v>218</v>
      </c>
      <c r="M11" s="164" t="s">
        <v>219</v>
      </c>
      <c r="N11" s="164" t="s">
        <v>220</v>
      </c>
      <c r="O11" s="188"/>
      <c r="P11" s="73"/>
      <c r="Q11" s="73"/>
      <c r="R11" s="73"/>
    </row>
    <row r="12" spans="1:18" ht="7.5" customHeight="1">
      <c r="A12" s="73"/>
      <c r="B12" s="189" t="s">
        <v>98</v>
      </c>
      <c r="C12" s="189" t="str">
        <f aca="true" t="shared" si="0" ref="C12:N12">CONCATENATE("(",C3," Entries)")</f>
        <v>(51 Entries)</v>
      </c>
      <c r="D12" s="189" t="str">
        <f t="shared" si="0"/>
        <v>(51 Entries)</v>
      </c>
      <c r="E12" s="189" t="str">
        <f t="shared" si="0"/>
        <v>(51 Entries)</v>
      </c>
      <c r="F12" s="189" t="str">
        <f t="shared" si="0"/>
        <v>(49 Entries)</v>
      </c>
      <c r="G12" s="189" t="str">
        <f t="shared" si="0"/>
        <v>(47 Entries)</v>
      </c>
      <c r="H12" s="189" t="str">
        <f t="shared" si="0"/>
        <v>(43 Entries)</v>
      </c>
      <c r="I12" s="189" t="str">
        <f t="shared" si="0"/>
        <v>(0 Entries)</v>
      </c>
      <c r="J12" s="189" t="str">
        <f t="shared" si="0"/>
        <v>(0 Entries)</v>
      </c>
      <c r="K12" s="189" t="str">
        <f t="shared" si="0"/>
        <v>(0 Entries)</v>
      </c>
      <c r="L12" s="189" t="str">
        <f t="shared" si="0"/>
        <v>(0 Entries)</v>
      </c>
      <c r="M12" s="189" t="str">
        <f t="shared" si="0"/>
        <v>(0 Entries)</v>
      </c>
      <c r="N12" s="189" t="str">
        <f t="shared" si="0"/>
        <v>(0 Entries)</v>
      </c>
      <c r="O12" s="189" t="s">
        <v>31</v>
      </c>
      <c r="P12" s="73"/>
      <c r="Q12" s="73"/>
      <c r="R12" s="73"/>
    </row>
    <row r="13" spans="1:18" s="41" customFormat="1" ht="6" hidden="1">
      <c r="A13" s="175"/>
      <c r="B13" s="175" t="s">
        <v>98</v>
      </c>
      <c r="C13" s="175" t="s">
        <v>99</v>
      </c>
      <c r="D13" s="175" t="s">
        <v>102</v>
      </c>
      <c r="E13" s="175" t="s">
        <v>105</v>
      </c>
      <c r="F13" s="175" t="s">
        <v>170</v>
      </c>
      <c r="G13" s="175" t="s">
        <v>221</v>
      </c>
      <c r="H13" s="175" t="s">
        <v>176</v>
      </c>
      <c r="I13" s="175" t="s">
        <v>183</v>
      </c>
      <c r="J13" s="175" t="s">
        <v>186</v>
      </c>
      <c r="K13" s="175" t="s">
        <v>189</v>
      </c>
      <c r="L13" s="175" t="s">
        <v>198</v>
      </c>
      <c r="M13" s="175" t="s">
        <v>201</v>
      </c>
      <c r="N13" s="175" t="s">
        <v>204</v>
      </c>
      <c r="O13" s="175" t="s">
        <v>31</v>
      </c>
      <c r="P13" s="175"/>
      <c r="Q13" s="175"/>
      <c r="R13" s="175"/>
    </row>
    <row r="14" spans="1:18" ht="7.5" customHeight="1" hidden="1">
      <c r="A14" s="73"/>
      <c r="B14" s="175"/>
      <c r="C14" s="175">
        <v>0</v>
      </c>
      <c r="D14" s="175">
        <v>0</v>
      </c>
      <c r="E14" s="175">
        <v>0</v>
      </c>
      <c r="F14" s="175">
        <v>0</v>
      </c>
      <c r="G14" s="175">
        <v>0</v>
      </c>
      <c r="H14" s="175">
        <v>0</v>
      </c>
      <c r="I14" s="175">
        <v>0</v>
      </c>
      <c r="J14" s="175">
        <v>0</v>
      </c>
      <c r="K14" s="175">
        <v>0</v>
      </c>
      <c r="L14" s="175">
        <v>0</v>
      </c>
      <c r="M14" s="175">
        <v>0</v>
      </c>
      <c r="N14" s="175">
        <v>0</v>
      </c>
      <c r="O14" s="175">
        <v>0</v>
      </c>
      <c r="P14" s="73"/>
      <c r="Q14" s="73"/>
      <c r="R14" s="73"/>
    </row>
    <row r="15" spans="1:18" ht="7.5" customHeight="1">
      <c r="A15" s="73"/>
      <c r="B15" s="176" t="s">
        <v>108</v>
      </c>
      <c r="C15" s="177">
        <v>70716476</v>
      </c>
      <c r="D15" s="177">
        <v>62857415</v>
      </c>
      <c r="E15" s="177">
        <v>62247989</v>
      </c>
      <c r="F15" s="177">
        <v>83883199</v>
      </c>
      <c r="G15" s="177">
        <v>68607928</v>
      </c>
      <c r="H15" s="177">
        <v>68189053</v>
      </c>
      <c r="I15" s="177">
        <v>0</v>
      </c>
      <c r="J15" s="177">
        <v>0</v>
      </c>
      <c r="K15" s="177">
        <v>0</v>
      </c>
      <c r="L15" s="177">
        <v>0</v>
      </c>
      <c r="M15" s="177">
        <v>0</v>
      </c>
      <c r="N15" s="177">
        <v>0</v>
      </c>
      <c r="O15" s="177">
        <v>416502060</v>
      </c>
      <c r="P15" s="73"/>
      <c r="Q15" s="73"/>
      <c r="R15" s="73"/>
    </row>
    <row r="16" spans="1:18" ht="7.5" customHeight="1">
      <c r="A16" s="73"/>
      <c r="B16" s="178" t="s">
        <v>109</v>
      </c>
      <c r="C16" s="177">
        <v>6307457</v>
      </c>
      <c r="D16" s="177">
        <v>7611402</v>
      </c>
      <c r="E16" s="177">
        <v>12367444</v>
      </c>
      <c r="F16" s="177">
        <v>7844407</v>
      </c>
      <c r="G16" s="177">
        <v>10456806</v>
      </c>
      <c r="H16" s="177">
        <v>9440460</v>
      </c>
      <c r="I16" s="177">
        <v>0</v>
      </c>
      <c r="J16" s="177">
        <v>0</v>
      </c>
      <c r="K16" s="177">
        <v>0</v>
      </c>
      <c r="L16" s="177">
        <v>0</v>
      </c>
      <c r="M16" s="177">
        <v>0</v>
      </c>
      <c r="N16" s="177">
        <v>0</v>
      </c>
      <c r="O16" s="177">
        <v>54027976</v>
      </c>
      <c r="P16" s="73"/>
      <c r="Q16" s="73"/>
      <c r="R16" s="73"/>
    </row>
    <row r="17" spans="1:18" ht="7.5" customHeight="1">
      <c r="A17" s="73"/>
      <c r="B17" s="178" t="s">
        <v>110</v>
      </c>
      <c r="C17" s="177">
        <v>64691162</v>
      </c>
      <c r="D17" s="177">
        <v>68939992</v>
      </c>
      <c r="E17" s="177">
        <v>77730368</v>
      </c>
      <c r="F17" s="177">
        <v>68763061</v>
      </c>
      <c r="G17" s="177">
        <v>77513082</v>
      </c>
      <c r="H17" s="177">
        <v>75139830</v>
      </c>
      <c r="I17" s="177">
        <v>0</v>
      </c>
      <c r="J17" s="177">
        <v>0</v>
      </c>
      <c r="K17" s="177">
        <v>0</v>
      </c>
      <c r="L17" s="177">
        <v>0</v>
      </c>
      <c r="M17" s="177">
        <v>0</v>
      </c>
      <c r="N17" s="177">
        <v>0</v>
      </c>
      <c r="O17" s="177">
        <v>432777495</v>
      </c>
      <c r="P17" s="73"/>
      <c r="Q17" s="73"/>
      <c r="R17" s="73"/>
    </row>
    <row r="18" spans="1:18" ht="7.5" customHeight="1">
      <c r="A18" s="73"/>
      <c r="B18" s="193" t="s">
        <v>111</v>
      </c>
      <c r="C18" s="194">
        <v>46268323</v>
      </c>
      <c r="D18" s="194">
        <v>58098238</v>
      </c>
      <c r="E18" s="194">
        <v>57968507</v>
      </c>
      <c r="F18" s="194">
        <v>48442051</v>
      </c>
      <c r="G18" s="194">
        <v>62524992</v>
      </c>
      <c r="H18" s="194">
        <v>56610381</v>
      </c>
      <c r="I18" s="194">
        <v>0</v>
      </c>
      <c r="J18" s="194">
        <v>0</v>
      </c>
      <c r="K18" s="194">
        <v>0</v>
      </c>
      <c r="L18" s="194">
        <v>0</v>
      </c>
      <c r="M18" s="194">
        <v>0</v>
      </c>
      <c r="N18" s="194">
        <v>0</v>
      </c>
      <c r="O18" s="194">
        <v>329912492</v>
      </c>
      <c r="P18" s="73"/>
      <c r="Q18" s="73"/>
      <c r="R18" s="73"/>
    </row>
    <row r="19" spans="1:18" ht="7.5" customHeight="1">
      <c r="A19" s="73"/>
      <c r="B19" s="177" t="s">
        <v>112</v>
      </c>
      <c r="C19" s="177">
        <v>212103144</v>
      </c>
      <c r="D19" s="177">
        <v>209108357</v>
      </c>
      <c r="E19" s="177">
        <v>321699174</v>
      </c>
      <c r="F19" s="177">
        <v>239066184</v>
      </c>
      <c r="G19" s="177">
        <v>253666354</v>
      </c>
      <c r="H19" s="177">
        <v>336897762</v>
      </c>
      <c r="I19" s="177">
        <v>0</v>
      </c>
      <c r="J19" s="177">
        <v>0</v>
      </c>
      <c r="K19" s="177">
        <v>0</v>
      </c>
      <c r="L19" s="177">
        <v>0</v>
      </c>
      <c r="M19" s="177">
        <v>0</v>
      </c>
      <c r="N19" s="177">
        <v>0</v>
      </c>
      <c r="O19" s="177">
        <v>1572540975</v>
      </c>
      <c r="P19" s="73"/>
      <c r="Q19" s="73"/>
      <c r="R19" s="73"/>
    </row>
    <row r="20" spans="1:18" ht="7.5" customHeight="1">
      <c r="A20" s="73"/>
      <c r="B20" s="178" t="s">
        <v>113</v>
      </c>
      <c r="C20" s="177">
        <v>48046196</v>
      </c>
      <c r="D20" s="177">
        <v>46034389</v>
      </c>
      <c r="E20" s="177">
        <v>52908825</v>
      </c>
      <c r="F20" s="177">
        <v>48086979</v>
      </c>
      <c r="G20" s="177">
        <v>48079205</v>
      </c>
      <c r="H20" s="177">
        <v>54051351</v>
      </c>
      <c r="I20" s="177">
        <v>0</v>
      </c>
      <c r="J20" s="177">
        <v>0</v>
      </c>
      <c r="K20" s="177">
        <v>0</v>
      </c>
      <c r="L20" s="177">
        <v>0</v>
      </c>
      <c r="M20" s="177">
        <v>0</v>
      </c>
      <c r="N20" s="177">
        <v>0</v>
      </c>
      <c r="O20" s="177">
        <v>297206945</v>
      </c>
      <c r="P20" s="73"/>
      <c r="Q20" s="73"/>
      <c r="R20" s="73"/>
    </row>
    <row r="21" spans="1:18" ht="7.5" customHeight="1">
      <c r="A21" s="73"/>
      <c r="B21" s="178" t="s">
        <v>114</v>
      </c>
      <c r="C21" s="177">
        <v>18164935</v>
      </c>
      <c r="D21" s="177">
        <v>16481214</v>
      </c>
      <c r="E21" s="177">
        <v>28765354</v>
      </c>
      <c r="F21" s="177">
        <v>18856650</v>
      </c>
      <c r="G21" s="177">
        <v>17669517</v>
      </c>
      <c r="H21" s="177">
        <v>29330252</v>
      </c>
      <c r="I21" s="177">
        <v>0</v>
      </c>
      <c r="J21" s="177">
        <v>0</v>
      </c>
      <c r="K21" s="177">
        <v>0</v>
      </c>
      <c r="L21" s="177">
        <v>0</v>
      </c>
      <c r="M21" s="177">
        <v>0</v>
      </c>
      <c r="N21" s="177">
        <v>0</v>
      </c>
      <c r="O21" s="177">
        <v>129267922</v>
      </c>
      <c r="P21" s="73"/>
      <c r="Q21" s="73"/>
      <c r="R21" s="73"/>
    </row>
    <row r="22" spans="1:18" ht="7.5" customHeight="1">
      <c r="A22" s="73"/>
      <c r="B22" s="193" t="s">
        <v>115</v>
      </c>
      <c r="C22" s="194">
        <v>4758635</v>
      </c>
      <c r="D22" s="194">
        <v>6327330</v>
      </c>
      <c r="E22" s="194">
        <v>5853552</v>
      </c>
      <c r="F22" s="194">
        <v>5703695</v>
      </c>
      <c r="G22" s="194">
        <v>7507516</v>
      </c>
      <c r="H22" s="194">
        <v>7123843</v>
      </c>
      <c r="I22" s="194">
        <v>0</v>
      </c>
      <c r="J22" s="194">
        <v>0</v>
      </c>
      <c r="K22" s="194">
        <v>0</v>
      </c>
      <c r="L22" s="194">
        <v>0</v>
      </c>
      <c r="M22" s="194">
        <v>0</v>
      </c>
      <c r="N22" s="194">
        <v>0</v>
      </c>
      <c r="O22" s="194">
        <v>37274571</v>
      </c>
      <c r="P22" s="73"/>
      <c r="Q22" s="73"/>
      <c r="R22" s="73"/>
    </row>
    <row r="23" spans="1:18" ht="7.5" customHeight="1">
      <c r="A23" s="73"/>
      <c r="B23" s="177" t="s">
        <v>116</v>
      </c>
      <c r="C23" s="177">
        <v>1142700</v>
      </c>
      <c r="D23" s="177">
        <v>1067709</v>
      </c>
      <c r="E23" s="177">
        <v>1237133</v>
      </c>
      <c r="F23" s="177">
        <v>878954</v>
      </c>
      <c r="G23" s="177">
        <v>885227</v>
      </c>
      <c r="H23" s="177">
        <v>1487056</v>
      </c>
      <c r="I23" s="177">
        <v>0</v>
      </c>
      <c r="J23" s="177">
        <v>0</v>
      </c>
      <c r="K23" s="177">
        <v>0</v>
      </c>
      <c r="L23" s="177">
        <v>0</v>
      </c>
      <c r="M23" s="177">
        <v>0</v>
      </c>
      <c r="N23" s="177">
        <v>0</v>
      </c>
      <c r="O23" s="177">
        <v>6698779</v>
      </c>
      <c r="P23" s="73"/>
      <c r="Q23" s="73"/>
      <c r="R23" s="73"/>
    </row>
    <row r="24" spans="1:18" ht="7.5" customHeight="1">
      <c r="A24" s="73"/>
      <c r="B24" s="178" t="s">
        <v>117</v>
      </c>
      <c r="C24" s="177">
        <v>130881564</v>
      </c>
      <c r="D24" s="177">
        <v>141647685</v>
      </c>
      <c r="E24" s="177">
        <v>131099886</v>
      </c>
      <c r="F24" s="177">
        <v>152933508</v>
      </c>
      <c r="G24" s="177">
        <v>139109141</v>
      </c>
      <c r="H24" s="177">
        <v>150533498</v>
      </c>
      <c r="I24" s="177">
        <v>0</v>
      </c>
      <c r="J24" s="177">
        <v>0</v>
      </c>
      <c r="K24" s="177">
        <v>0</v>
      </c>
      <c r="L24" s="177">
        <v>0</v>
      </c>
      <c r="M24" s="177">
        <v>0</v>
      </c>
      <c r="N24" s="177">
        <v>0</v>
      </c>
      <c r="O24" s="177">
        <v>846205282</v>
      </c>
      <c r="P24" s="73"/>
      <c r="Q24" s="73"/>
      <c r="R24" s="73"/>
    </row>
    <row r="25" spans="1:18" ht="7.5" customHeight="1">
      <c r="A25" s="73"/>
      <c r="B25" s="178" t="s">
        <v>118</v>
      </c>
      <c r="C25" s="177">
        <v>106577193</v>
      </c>
      <c r="D25" s="177">
        <v>131209235</v>
      </c>
      <c r="E25" s="177">
        <v>117878628</v>
      </c>
      <c r="F25" s="177">
        <v>118508485</v>
      </c>
      <c r="G25" s="177">
        <v>131619803</v>
      </c>
      <c r="H25" s="177">
        <v>100598031</v>
      </c>
      <c r="I25" s="177">
        <v>0</v>
      </c>
      <c r="J25" s="177">
        <v>0</v>
      </c>
      <c r="K25" s="177">
        <v>0</v>
      </c>
      <c r="L25" s="177">
        <v>0</v>
      </c>
      <c r="M25" s="177">
        <v>0</v>
      </c>
      <c r="N25" s="177">
        <v>0</v>
      </c>
      <c r="O25" s="177">
        <v>706391375</v>
      </c>
      <c r="P25" s="73"/>
      <c r="Q25" s="73"/>
      <c r="R25" s="73"/>
    </row>
    <row r="26" spans="1:18" ht="7.5" customHeight="1">
      <c r="A26" s="73"/>
      <c r="B26" s="193" t="s">
        <v>119</v>
      </c>
      <c r="C26" s="194">
        <v>4352925</v>
      </c>
      <c r="D26" s="194">
        <v>3848818</v>
      </c>
      <c r="E26" s="194">
        <v>2928932</v>
      </c>
      <c r="F26" s="194">
        <v>4112151</v>
      </c>
      <c r="G26" s="194">
        <v>4549350</v>
      </c>
      <c r="H26" s="194">
        <v>5108873</v>
      </c>
      <c r="I26" s="194">
        <v>0</v>
      </c>
      <c r="J26" s="194">
        <v>0</v>
      </c>
      <c r="K26" s="194">
        <v>0</v>
      </c>
      <c r="L26" s="194">
        <v>0</v>
      </c>
      <c r="M26" s="194">
        <v>0</v>
      </c>
      <c r="N26" s="194">
        <v>0</v>
      </c>
      <c r="O26" s="194">
        <v>24901049</v>
      </c>
      <c r="P26" s="73"/>
      <c r="Q26" s="73"/>
      <c r="R26" s="73"/>
    </row>
    <row r="27" spans="1:18" ht="7.5" customHeight="1">
      <c r="A27" s="73"/>
      <c r="B27" s="177" t="s">
        <v>120</v>
      </c>
      <c r="C27" s="177">
        <v>23729244</v>
      </c>
      <c r="D27" s="177">
        <v>23647987</v>
      </c>
      <c r="E27" s="177">
        <v>21454326</v>
      </c>
      <c r="F27" s="177">
        <v>22674116</v>
      </c>
      <c r="G27" s="177">
        <v>22796590</v>
      </c>
      <c r="H27" s="177">
        <v>25222141</v>
      </c>
      <c r="I27" s="177">
        <v>0</v>
      </c>
      <c r="J27" s="177">
        <v>0</v>
      </c>
      <c r="K27" s="177">
        <v>0</v>
      </c>
      <c r="L27" s="177">
        <v>0</v>
      </c>
      <c r="M27" s="177">
        <v>0</v>
      </c>
      <c r="N27" s="177">
        <v>0</v>
      </c>
      <c r="O27" s="177">
        <v>139524404</v>
      </c>
      <c r="P27" s="73"/>
      <c r="Q27" s="73"/>
      <c r="R27" s="73"/>
    </row>
    <row r="28" spans="1:18" ht="7.5" customHeight="1">
      <c r="A28" s="73"/>
      <c r="B28" s="178" t="s">
        <v>121</v>
      </c>
      <c r="C28" s="177">
        <v>118596813</v>
      </c>
      <c r="D28" s="177">
        <v>114302394</v>
      </c>
      <c r="E28" s="177">
        <v>139360201</v>
      </c>
      <c r="F28" s="177">
        <v>120669319</v>
      </c>
      <c r="G28" s="177">
        <v>130421907</v>
      </c>
      <c r="H28" s="177">
        <v>151563971</v>
      </c>
      <c r="I28" s="177">
        <v>0</v>
      </c>
      <c r="J28" s="177">
        <v>0</v>
      </c>
      <c r="K28" s="177">
        <v>0</v>
      </c>
      <c r="L28" s="177">
        <v>0</v>
      </c>
      <c r="M28" s="177">
        <v>0</v>
      </c>
      <c r="N28" s="177">
        <v>0</v>
      </c>
      <c r="O28" s="177">
        <v>774914605</v>
      </c>
      <c r="P28" s="73"/>
      <c r="Q28" s="73"/>
      <c r="R28" s="73"/>
    </row>
    <row r="29" spans="1:18" ht="7.5" customHeight="1">
      <c r="A29" s="73"/>
      <c r="B29" s="178" t="s">
        <v>122</v>
      </c>
      <c r="C29" s="177">
        <v>100954807</v>
      </c>
      <c r="D29" s="177">
        <v>100335199</v>
      </c>
      <c r="E29" s="177">
        <v>111064193</v>
      </c>
      <c r="F29" s="177">
        <v>105362484</v>
      </c>
      <c r="G29" s="177">
        <v>116404493</v>
      </c>
      <c r="H29" s="177">
        <v>114154629</v>
      </c>
      <c r="I29" s="177">
        <v>0</v>
      </c>
      <c r="J29" s="177">
        <v>0</v>
      </c>
      <c r="K29" s="177">
        <v>0</v>
      </c>
      <c r="L29" s="177">
        <v>0</v>
      </c>
      <c r="M29" s="177">
        <v>0</v>
      </c>
      <c r="N29" s="177">
        <v>0</v>
      </c>
      <c r="O29" s="177">
        <v>648275805</v>
      </c>
      <c r="P29" s="73"/>
      <c r="Q29" s="73"/>
      <c r="R29" s="73"/>
    </row>
    <row r="30" spans="1:18" ht="7.5" customHeight="1">
      <c r="A30" s="73"/>
      <c r="B30" s="193" t="s">
        <v>123</v>
      </c>
      <c r="C30" s="194">
        <v>51573334</v>
      </c>
      <c r="D30" s="194">
        <v>48650732</v>
      </c>
      <c r="E30" s="194">
        <v>58194112</v>
      </c>
      <c r="F30" s="194">
        <v>55145374</v>
      </c>
      <c r="G30" s="194">
        <v>55433538</v>
      </c>
      <c r="H30" s="194">
        <v>54339027</v>
      </c>
      <c r="I30" s="194">
        <v>0</v>
      </c>
      <c r="J30" s="194">
        <v>0</v>
      </c>
      <c r="K30" s="194">
        <v>0</v>
      </c>
      <c r="L30" s="194">
        <v>0</v>
      </c>
      <c r="M30" s="194">
        <v>0</v>
      </c>
      <c r="N30" s="194">
        <v>0</v>
      </c>
      <c r="O30" s="194">
        <v>323336117</v>
      </c>
      <c r="P30" s="73"/>
      <c r="Q30" s="73"/>
      <c r="R30" s="73"/>
    </row>
    <row r="31" spans="1:18" ht="7.5" customHeight="1">
      <c r="A31" s="73"/>
      <c r="B31" s="177" t="s">
        <v>124</v>
      </c>
      <c r="C31" s="177">
        <v>33600336</v>
      </c>
      <c r="D31" s="177">
        <v>29924282</v>
      </c>
      <c r="E31" s="177">
        <v>44868213</v>
      </c>
      <c r="F31" s="177">
        <v>28455340</v>
      </c>
      <c r="G31" s="177">
        <v>40304415</v>
      </c>
      <c r="H31" s="177">
        <v>39726333</v>
      </c>
      <c r="I31" s="177">
        <v>0</v>
      </c>
      <c r="J31" s="177">
        <v>0</v>
      </c>
      <c r="K31" s="177">
        <v>0</v>
      </c>
      <c r="L31" s="177">
        <v>0</v>
      </c>
      <c r="M31" s="177">
        <v>0</v>
      </c>
      <c r="N31" s="177">
        <v>0</v>
      </c>
      <c r="O31" s="177">
        <v>216878919</v>
      </c>
      <c r="P31" s="73"/>
      <c r="Q31" s="73"/>
      <c r="R31" s="73"/>
    </row>
    <row r="32" spans="1:18" ht="7.5" customHeight="1">
      <c r="A32" s="73"/>
      <c r="B32" s="178" t="s">
        <v>125</v>
      </c>
      <c r="C32" s="177">
        <v>66802938</v>
      </c>
      <c r="D32" s="177">
        <v>61743067</v>
      </c>
      <c r="E32" s="177">
        <v>65547532</v>
      </c>
      <c r="F32" s="177">
        <v>64659516</v>
      </c>
      <c r="G32" s="177">
        <v>65691412</v>
      </c>
      <c r="H32" s="177">
        <v>61810003</v>
      </c>
      <c r="I32" s="177">
        <v>0</v>
      </c>
      <c r="J32" s="177">
        <v>0</v>
      </c>
      <c r="K32" s="177">
        <v>0</v>
      </c>
      <c r="L32" s="177">
        <v>0</v>
      </c>
      <c r="M32" s="177">
        <v>0</v>
      </c>
      <c r="N32" s="177">
        <v>0</v>
      </c>
      <c r="O32" s="177">
        <v>386254468</v>
      </c>
      <c r="P32" s="73"/>
      <c r="Q32" s="73"/>
      <c r="R32" s="73"/>
    </row>
    <row r="33" spans="1:18" ht="7.5" customHeight="1">
      <c r="A33" s="73"/>
      <c r="B33" s="178" t="s">
        <v>126</v>
      </c>
      <c r="C33" s="177">
        <v>61103131</v>
      </c>
      <c r="D33" s="177">
        <v>56839532</v>
      </c>
      <c r="E33" s="177">
        <v>62875133</v>
      </c>
      <c r="F33" s="177">
        <v>64474375</v>
      </c>
      <c r="G33" s="177">
        <v>65194276</v>
      </c>
      <c r="H33" s="177">
        <v>56420161</v>
      </c>
      <c r="I33" s="177">
        <v>0</v>
      </c>
      <c r="J33" s="177">
        <v>0</v>
      </c>
      <c r="K33" s="177">
        <v>0</v>
      </c>
      <c r="L33" s="177">
        <v>0</v>
      </c>
      <c r="M33" s="177">
        <v>0</v>
      </c>
      <c r="N33" s="177">
        <v>0</v>
      </c>
      <c r="O33" s="177">
        <v>366906608</v>
      </c>
      <c r="P33" s="73"/>
      <c r="Q33" s="73"/>
      <c r="R33" s="73"/>
    </row>
    <row r="34" spans="1:18" ht="7.5" customHeight="1">
      <c r="A34" s="73"/>
      <c r="B34" s="193" t="s">
        <v>127</v>
      </c>
      <c r="C34" s="194">
        <v>5282951</v>
      </c>
      <c r="D34" s="194">
        <v>19688099</v>
      </c>
      <c r="E34" s="194">
        <v>64903661</v>
      </c>
      <c r="F34" s="194">
        <v>7061732</v>
      </c>
      <c r="G34" s="194">
        <v>23320339</v>
      </c>
      <c r="H34" s="194">
        <v>15918934</v>
      </c>
      <c r="I34" s="194">
        <v>0</v>
      </c>
      <c r="J34" s="194">
        <v>0</v>
      </c>
      <c r="K34" s="194">
        <v>0</v>
      </c>
      <c r="L34" s="194">
        <v>0</v>
      </c>
      <c r="M34" s="194">
        <v>0</v>
      </c>
      <c r="N34" s="194">
        <v>0</v>
      </c>
      <c r="O34" s="194">
        <v>136175716</v>
      </c>
      <c r="P34" s="73"/>
      <c r="Q34" s="73"/>
      <c r="R34" s="73"/>
    </row>
    <row r="35" spans="1:18" ht="7.5" customHeight="1">
      <c r="A35" s="73"/>
      <c r="B35" s="177" t="s">
        <v>128</v>
      </c>
      <c r="C35" s="177">
        <v>45027198</v>
      </c>
      <c r="D35" s="177">
        <v>40210429</v>
      </c>
      <c r="E35" s="177">
        <v>46859389</v>
      </c>
      <c r="F35" s="177">
        <v>44838646</v>
      </c>
      <c r="G35" s="177">
        <v>47151885</v>
      </c>
      <c r="H35" s="177">
        <v>50144930</v>
      </c>
      <c r="I35" s="177">
        <v>0</v>
      </c>
      <c r="J35" s="177">
        <v>0</v>
      </c>
      <c r="K35" s="177">
        <v>0</v>
      </c>
      <c r="L35" s="177">
        <v>0</v>
      </c>
      <c r="M35" s="177">
        <v>0</v>
      </c>
      <c r="N35" s="177">
        <v>0</v>
      </c>
      <c r="O35" s="177">
        <v>274232477</v>
      </c>
      <c r="P35" s="73"/>
      <c r="Q35" s="73"/>
      <c r="R35" s="73"/>
    </row>
    <row r="36" spans="1:18" ht="7.5" customHeight="1">
      <c r="A36" s="73"/>
      <c r="B36" s="178" t="s">
        <v>129</v>
      </c>
      <c r="C36" s="177">
        <v>32154841</v>
      </c>
      <c r="D36" s="177">
        <v>31865601</v>
      </c>
      <c r="E36" s="177">
        <v>36007123</v>
      </c>
      <c r="F36" s="177">
        <v>33744885</v>
      </c>
      <c r="G36" s="177">
        <v>41234300</v>
      </c>
      <c r="H36" s="177">
        <v>41121186</v>
      </c>
      <c r="I36" s="177">
        <v>0</v>
      </c>
      <c r="J36" s="177">
        <v>0</v>
      </c>
      <c r="K36" s="177">
        <v>0</v>
      </c>
      <c r="L36" s="177">
        <v>0</v>
      </c>
      <c r="M36" s="177">
        <v>0</v>
      </c>
      <c r="N36" s="177">
        <v>0</v>
      </c>
      <c r="O36" s="177">
        <v>216127936</v>
      </c>
      <c r="P36" s="73"/>
      <c r="Q36" s="73"/>
      <c r="R36" s="73"/>
    </row>
    <row r="37" spans="1:18" ht="7.5" customHeight="1">
      <c r="A37" s="73"/>
      <c r="B37" s="178" t="s">
        <v>130</v>
      </c>
      <c r="C37" s="177">
        <v>82976256</v>
      </c>
      <c r="D37" s="177">
        <v>69155691</v>
      </c>
      <c r="E37" s="177">
        <v>79240210</v>
      </c>
      <c r="F37" s="177">
        <v>85145452</v>
      </c>
      <c r="G37" s="177">
        <v>71263176</v>
      </c>
      <c r="H37" s="177">
        <v>66134219</v>
      </c>
      <c r="I37" s="177">
        <v>0</v>
      </c>
      <c r="J37" s="177">
        <v>0</v>
      </c>
      <c r="K37" s="177">
        <v>0</v>
      </c>
      <c r="L37" s="177">
        <v>0</v>
      </c>
      <c r="M37" s="177">
        <v>0</v>
      </c>
      <c r="N37" s="177">
        <v>0</v>
      </c>
      <c r="O37" s="177">
        <v>453915004</v>
      </c>
      <c r="P37" s="73"/>
      <c r="Q37" s="73"/>
      <c r="R37" s="73"/>
    </row>
    <row r="38" spans="1:18" ht="7.5" customHeight="1">
      <c r="A38" s="73"/>
      <c r="B38" s="193" t="s">
        <v>131</v>
      </c>
      <c r="C38" s="194">
        <v>62053241</v>
      </c>
      <c r="D38" s="194">
        <v>53925614</v>
      </c>
      <c r="E38" s="194">
        <v>61223691</v>
      </c>
      <c r="F38" s="194">
        <v>58868168</v>
      </c>
      <c r="G38" s="194">
        <v>70502760</v>
      </c>
      <c r="H38" s="194">
        <v>70710970</v>
      </c>
      <c r="I38" s="194">
        <v>0</v>
      </c>
      <c r="J38" s="194">
        <v>0</v>
      </c>
      <c r="K38" s="194">
        <v>0</v>
      </c>
      <c r="L38" s="194">
        <v>0</v>
      </c>
      <c r="M38" s="194">
        <v>0</v>
      </c>
      <c r="N38" s="194">
        <v>0</v>
      </c>
      <c r="O38" s="194">
        <v>377284444</v>
      </c>
      <c r="P38" s="73"/>
      <c r="Q38" s="73"/>
      <c r="R38" s="73"/>
    </row>
    <row r="39" spans="1:18" ht="7.5" customHeight="1">
      <c r="A39" s="73"/>
      <c r="B39" s="177" t="s">
        <v>132</v>
      </c>
      <c r="C39" s="177">
        <v>46455365</v>
      </c>
      <c r="D39" s="177">
        <v>54152206</v>
      </c>
      <c r="E39" s="177">
        <v>54324187</v>
      </c>
      <c r="F39" s="177">
        <v>54255863</v>
      </c>
      <c r="G39" s="177">
        <v>53997458</v>
      </c>
      <c r="H39" s="177">
        <v>60512766</v>
      </c>
      <c r="I39" s="177">
        <v>0</v>
      </c>
      <c r="J39" s="177">
        <v>0</v>
      </c>
      <c r="K39" s="177">
        <v>0</v>
      </c>
      <c r="L39" s="177">
        <v>0</v>
      </c>
      <c r="M39" s="177">
        <v>0</v>
      </c>
      <c r="N39" s="177">
        <v>0</v>
      </c>
      <c r="O39" s="177">
        <v>323697845</v>
      </c>
      <c r="P39" s="73"/>
      <c r="Q39" s="73"/>
      <c r="R39" s="73"/>
    </row>
    <row r="40" spans="1:18" ht="7.5" customHeight="1">
      <c r="A40" s="73"/>
      <c r="B40" s="178" t="s">
        <v>133</v>
      </c>
      <c r="C40" s="177">
        <v>63162400</v>
      </c>
      <c r="D40" s="177">
        <v>84946659</v>
      </c>
      <c r="E40" s="177">
        <v>104856875</v>
      </c>
      <c r="F40" s="177">
        <v>64908328</v>
      </c>
      <c r="G40" s="177">
        <v>86452765</v>
      </c>
      <c r="H40" s="177">
        <v>101716360</v>
      </c>
      <c r="I40" s="177">
        <v>0</v>
      </c>
      <c r="J40" s="177">
        <v>0</v>
      </c>
      <c r="K40" s="177">
        <v>0</v>
      </c>
      <c r="L40" s="177">
        <v>0</v>
      </c>
      <c r="M40" s="177">
        <v>0</v>
      </c>
      <c r="N40" s="177">
        <v>0</v>
      </c>
      <c r="O40" s="177">
        <v>506043387</v>
      </c>
      <c r="P40" s="73"/>
      <c r="Q40" s="73"/>
      <c r="R40" s="73"/>
    </row>
    <row r="41" spans="1:18" ht="7.5" customHeight="1">
      <c r="A41" s="73"/>
      <c r="B41" s="178" t="s">
        <v>134</v>
      </c>
      <c r="C41" s="177">
        <v>18779777</v>
      </c>
      <c r="D41" s="177">
        <v>18580950</v>
      </c>
      <c r="E41" s="177">
        <v>20768512</v>
      </c>
      <c r="F41" s="177">
        <v>19791427</v>
      </c>
      <c r="G41" s="177">
        <v>23471066</v>
      </c>
      <c r="H41" s="177">
        <v>24894453</v>
      </c>
      <c r="I41" s="177">
        <v>0</v>
      </c>
      <c r="J41" s="177">
        <v>0</v>
      </c>
      <c r="K41" s="177">
        <v>0</v>
      </c>
      <c r="L41" s="177">
        <v>0</v>
      </c>
      <c r="M41" s="177">
        <v>0</v>
      </c>
      <c r="N41" s="177">
        <v>0</v>
      </c>
      <c r="O41" s="177">
        <v>126286185</v>
      </c>
      <c r="P41" s="73"/>
      <c r="Q41" s="73"/>
      <c r="R41" s="73"/>
    </row>
    <row r="42" spans="1:18" ht="7.5" customHeight="1">
      <c r="A42" s="73"/>
      <c r="B42" s="193" t="s">
        <v>135</v>
      </c>
      <c r="C42" s="194">
        <v>31256934</v>
      </c>
      <c r="D42" s="194">
        <v>30799416</v>
      </c>
      <c r="E42" s="194">
        <v>40605466</v>
      </c>
      <c r="F42" s="194">
        <v>37086444</v>
      </c>
      <c r="G42" s="194">
        <v>40257335</v>
      </c>
      <c r="H42" s="194">
        <v>39668049</v>
      </c>
      <c r="I42" s="194">
        <v>0</v>
      </c>
      <c r="J42" s="194">
        <v>0</v>
      </c>
      <c r="K42" s="194">
        <v>0</v>
      </c>
      <c r="L42" s="194">
        <v>0</v>
      </c>
      <c r="M42" s="194">
        <v>0</v>
      </c>
      <c r="N42" s="194">
        <v>0</v>
      </c>
      <c r="O42" s="194">
        <v>219673644</v>
      </c>
      <c r="P42" s="73"/>
      <c r="Q42" s="73"/>
      <c r="R42" s="73"/>
    </row>
    <row r="43" spans="1:18" ht="7.5" customHeight="1">
      <c r="A43" s="73"/>
      <c r="B43" s="177" t="s">
        <v>136</v>
      </c>
      <c r="C43" s="177">
        <v>27621474</v>
      </c>
      <c r="D43" s="177">
        <v>26533484</v>
      </c>
      <c r="E43" s="177">
        <v>23515434</v>
      </c>
      <c r="F43" s="177">
        <v>31867806</v>
      </c>
      <c r="G43" s="177">
        <v>34095156</v>
      </c>
      <c r="H43" s="177">
        <v>31804394</v>
      </c>
      <c r="I43" s="177">
        <v>0</v>
      </c>
      <c r="J43" s="177">
        <v>0</v>
      </c>
      <c r="K43" s="177">
        <v>0</v>
      </c>
      <c r="L43" s="177">
        <v>0</v>
      </c>
      <c r="M43" s="177">
        <v>0</v>
      </c>
      <c r="N43" s="177">
        <v>0</v>
      </c>
      <c r="O43" s="177">
        <v>175437748</v>
      </c>
      <c r="P43" s="73"/>
      <c r="Q43" s="73"/>
      <c r="R43" s="73"/>
    </row>
    <row r="44" spans="1:18" ht="7.5" customHeight="1">
      <c r="A44" s="73"/>
      <c r="B44" s="178" t="s">
        <v>137</v>
      </c>
      <c r="C44" s="177">
        <v>8301828</v>
      </c>
      <c r="D44" s="177">
        <v>7675582</v>
      </c>
      <c r="E44" s="177">
        <v>8660198</v>
      </c>
      <c r="F44" s="177">
        <v>7752643</v>
      </c>
      <c r="G44" s="177">
        <v>7905773</v>
      </c>
      <c r="H44" s="177">
        <v>9668215</v>
      </c>
      <c r="I44" s="177">
        <v>0</v>
      </c>
      <c r="J44" s="177">
        <v>0</v>
      </c>
      <c r="K44" s="177">
        <v>0</v>
      </c>
      <c r="L44" s="177">
        <v>0</v>
      </c>
      <c r="M44" s="177">
        <v>0</v>
      </c>
      <c r="N44" s="177">
        <v>0</v>
      </c>
      <c r="O44" s="177">
        <v>49964239</v>
      </c>
      <c r="P44" s="73"/>
      <c r="Q44" s="73"/>
      <c r="R44" s="73"/>
    </row>
    <row r="45" spans="1:18" ht="7.5" customHeight="1">
      <c r="A45" s="73"/>
      <c r="B45" s="178" t="s">
        <v>138</v>
      </c>
      <c r="C45" s="177">
        <v>62978839</v>
      </c>
      <c r="D45" s="177">
        <v>59147048</v>
      </c>
      <c r="E45" s="177">
        <v>67819211</v>
      </c>
      <c r="F45" s="177">
        <v>61388172</v>
      </c>
      <c r="G45" s="177">
        <v>68640173</v>
      </c>
      <c r="H45" s="177">
        <v>68344792</v>
      </c>
      <c r="I45" s="177">
        <v>0</v>
      </c>
      <c r="J45" s="177">
        <v>0</v>
      </c>
      <c r="K45" s="177">
        <v>0</v>
      </c>
      <c r="L45" s="177">
        <v>0</v>
      </c>
      <c r="M45" s="177">
        <v>0</v>
      </c>
      <c r="N45" s="177">
        <v>0</v>
      </c>
      <c r="O45" s="177">
        <v>388318235</v>
      </c>
      <c r="P45" s="73"/>
      <c r="Q45" s="73"/>
      <c r="R45" s="73"/>
    </row>
    <row r="46" spans="1:18" ht="7.5" customHeight="1">
      <c r="A46" s="73"/>
      <c r="B46" s="193" t="s">
        <v>139</v>
      </c>
      <c r="C46" s="194">
        <v>46788496</v>
      </c>
      <c r="D46" s="194">
        <v>42670632</v>
      </c>
      <c r="E46" s="194">
        <v>50638907</v>
      </c>
      <c r="F46" s="194">
        <v>48044705</v>
      </c>
      <c r="G46" s="194">
        <v>49740740</v>
      </c>
      <c r="H46" s="194">
        <v>50425595</v>
      </c>
      <c r="I46" s="194">
        <v>0</v>
      </c>
      <c r="J46" s="194">
        <v>0</v>
      </c>
      <c r="K46" s="194">
        <v>0</v>
      </c>
      <c r="L46" s="194">
        <v>0</v>
      </c>
      <c r="M46" s="194">
        <v>0</v>
      </c>
      <c r="N46" s="194">
        <v>0</v>
      </c>
      <c r="O46" s="194">
        <v>288309075</v>
      </c>
      <c r="P46" s="73"/>
      <c r="Q46" s="73"/>
      <c r="R46" s="73"/>
    </row>
    <row r="47" spans="1:18" ht="7.5" customHeight="1">
      <c r="A47" s="73"/>
      <c r="B47" s="177" t="s">
        <v>140</v>
      </c>
      <c r="C47" s="177">
        <v>177865080</v>
      </c>
      <c r="D47" s="177">
        <v>165863935</v>
      </c>
      <c r="E47" s="177">
        <v>101321802</v>
      </c>
      <c r="F47" s="177">
        <v>86429677</v>
      </c>
      <c r="G47" s="177">
        <v>106572650</v>
      </c>
      <c r="H47" s="177">
        <v>254208888</v>
      </c>
      <c r="I47" s="177">
        <v>0</v>
      </c>
      <c r="J47" s="177">
        <v>0</v>
      </c>
      <c r="K47" s="177">
        <v>0</v>
      </c>
      <c r="L47" s="177">
        <v>0</v>
      </c>
      <c r="M47" s="177">
        <v>0</v>
      </c>
      <c r="N47" s="177">
        <v>0</v>
      </c>
      <c r="O47" s="177">
        <v>892262032</v>
      </c>
      <c r="P47" s="73"/>
      <c r="Q47" s="73"/>
      <c r="R47" s="73"/>
    </row>
    <row r="48" spans="1:18" ht="7.5" customHeight="1">
      <c r="A48" s="73"/>
      <c r="B48" s="178" t="s">
        <v>141</v>
      </c>
      <c r="C48" s="177">
        <v>83301763</v>
      </c>
      <c r="D48" s="177">
        <v>94067473</v>
      </c>
      <c r="E48" s="177">
        <v>99136762</v>
      </c>
      <c r="F48" s="177">
        <v>93639670</v>
      </c>
      <c r="G48" s="177">
        <v>103781302</v>
      </c>
      <c r="H48" s="177">
        <v>98960106</v>
      </c>
      <c r="I48" s="177">
        <v>0</v>
      </c>
      <c r="J48" s="177">
        <v>0</v>
      </c>
      <c r="K48" s="177">
        <v>0</v>
      </c>
      <c r="L48" s="177">
        <v>0</v>
      </c>
      <c r="M48" s="177">
        <v>0</v>
      </c>
      <c r="N48" s="177">
        <v>0</v>
      </c>
      <c r="O48" s="177">
        <v>572887076</v>
      </c>
      <c r="P48" s="73"/>
      <c r="Q48" s="73"/>
      <c r="R48" s="73"/>
    </row>
    <row r="49" spans="1:18" ht="7.5" customHeight="1">
      <c r="A49" s="73"/>
      <c r="B49" s="178" t="s">
        <v>142</v>
      </c>
      <c r="C49" s="177">
        <v>24025443</v>
      </c>
      <c r="D49" s="177">
        <v>19238731</v>
      </c>
      <c r="E49" s="177">
        <v>26397953</v>
      </c>
      <c r="F49" s="177">
        <v>25250085</v>
      </c>
      <c r="G49" s="177">
        <v>23141662</v>
      </c>
      <c r="H49" s="177">
        <v>32319308</v>
      </c>
      <c r="I49" s="177">
        <v>0</v>
      </c>
      <c r="J49" s="177">
        <v>0</v>
      </c>
      <c r="K49" s="177">
        <v>0</v>
      </c>
      <c r="L49" s="177">
        <v>0</v>
      </c>
      <c r="M49" s="177">
        <v>0</v>
      </c>
      <c r="N49" s="177">
        <v>0</v>
      </c>
      <c r="O49" s="177">
        <v>150373182</v>
      </c>
      <c r="P49" s="73"/>
      <c r="Q49" s="73"/>
      <c r="R49" s="73"/>
    </row>
    <row r="50" spans="1:18" ht="7.5" customHeight="1">
      <c r="A50" s="73"/>
      <c r="B50" s="193" t="s">
        <v>143</v>
      </c>
      <c r="C50" s="194">
        <v>122975176</v>
      </c>
      <c r="D50" s="194">
        <v>122763459</v>
      </c>
      <c r="E50" s="194">
        <v>148001733</v>
      </c>
      <c r="F50" s="194">
        <v>116980655</v>
      </c>
      <c r="G50" s="194">
        <v>134543307</v>
      </c>
      <c r="H50" s="194">
        <v>138720961</v>
      </c>
      <c r="I50" s="194">
        <v>0</v>
      </c>
      <c r="J50" s="194">
        <v>0</v>
      </c>
      <c r="K50" s="194">
        <v>0</v>
      </c>
      <c r="L50" s="194">
        <v>0</v>
      </c>
      <c r="M50" s="194">
        <v>0</v>
      </c>
      <c r="N50" s="194">
        <v>0</v>
      </c>
      <c r="O50" s="194">
        <v>783985291</v>
      </c>
      <c r="P50" s="73"/>
      <c r="Q50" s="73"/>
      <c r="R50" s="73"/>
    </row>
    <row r="51" spans="1:18" ht="7.5" customHeight="1">
      <c r="A51" s="73"/>
      <c r="B51" s="177" t="s">
        <v>144</v>
      </c>
      <c r="C51" s="177">
        <v>63458298</v>
      </c>
      <c r="D51" s="177">
        <v>93490296</v>
      </c>
      <c r="E51" s="177">
        <v>60682921</v>
      </c>
      <c r="F51" s="177">
        <v>72652421</v>
      </c>
      <c r="G51" s="177">
        <v>111271062</v>
      </c>
      <c r="H51" s="177">
        <v>84088625</v>
      </c>
      <c r="I51" s="177">
        <v>0</v>
      </c>
      <c r="J51" s="177">
        <v>0</v>
      </c>
      <c r="K51" s="177">
        <v>0</v>
      </c>
      <c r="L51" s="177">
        <v>0</v>
      </c>
      <c r="M51" s="177">
        <v>0</v>
      </c>
      <c r="N51" s="177">
        <v>0</v>
      </c>
      <c r="O51" s="177">
        <v>485643623</v>
      </c>
      <c r="P51" s="73"/>
      <c r="Q51" s="73"/>
      <c r="R51" s="73"/>
    </row>
    <row r="52" spans="1:18" ht="7.5" customHeight="1">
      <c r="A52" s="73"/>
      <c r="B52" s="178" t="s">
        <v>145</v>
      </c>
      <c r="C52" s="177">
        <v>41235489</v>
      </c>
      <c r="D52" s="177">
        <v>40643321</v>
      </c>
      <c r="E52" s="177">
        <v>43967061</v>
      </c>
      <c r="F52" s="177">
        <v>43437430</v>
      </c>
      <c r="G52" s="177">
        <v>45900293</v>
      </c>
      <c r="H52" s="177">
        <v>47572454</v>
      </c>
      <c r="I52" s="177">
        <v>0</v>
      </c>
      <c r="J52" s="177">
        <v>0</v>
      </c>
      <c r="K52" s="177">
        <v>0</v>
      </c>
      <c r="L52" s="177">
        <v>0</v>
      </c>
      <c r="M52" s="177">
        <v>0</v>
      </c>
      <c r="N52" s="177">
        <v>0</v>
      </c>
      <c r="O52" s="177">
        <v>262756047</v>
      </c>
      <c r="P52" s="73"/>
      <c r="Q52" s="73"/>
      <c r="R52" s="73"/>
    </row>
    <row r="53" spans="1:18" ht="7.5" customHeight="1">
      <c r="A53" s="73"/>
      <c r="B53" s="178" t="s">
        <v>146</v>
      </c>
      <c r="C53" s="177">
        <v>105470848</v>
      </c>
      <c r="D53" s="177">
        <v>100503185</v>
      </c>
      <c r="E53" s="177">
        <v>152990025</v>
      </c>
      <c r="F53" s="177">
        <v>109960928</v>
      </c>
      <c r="G53" s="177">
        <v>123145976</v>
      </c>
      <c r="H53" s="177">
        <v>160195171</v>
      </c>
      <c r="I53" s="177">
        <v>0</v>
      </c>
      <c r="J53" s="177">
        <v>0</v>
      </c>
      <c r="K53" s="177">
        <v>0</v>
      </c>
      <c r="L53" s="177">
        <v>0</v>
      </c>
      <c r="M53" s="177">
        <v>0</v>
      </c>
      <c r="N53" s="177">
        <v>0</v>
      </c>
      <c r="O53" s="177">
        <v>752266133</v>
      </c>
      <c r="P53" s="73"/>
      <c r="Q53" s="73"/>
      <c r="R53" s="73"/>
    </row>
    <row r="54" spans="1:18" ht="7.5" customHeight="1">
      <c r="A54" s="73"/>
      <c r="B54" s="193" t="s">
        <v>147</v>
      </c>
      <c r="C54" s="194">
        <v>4315089</v>
      </c>
      <c r="D54" s="194">
        <v>3305732</v>
      </c>
      <c r="E54" s="194">
        <v>4399211</v>
      </c>
      <c r="F54" s="194">
        <v>7486034</v>
      </c>
      <c r="G54" s="194">
        <v>5307875</v>
      </c>
      <c r="H54" s="194">
        <v>5537877</v>
      </c>
      <c r="I54" s="194">
        <v>0</v>
      </c>
      <c r="J54" s="194">
        <v>0</v>
      </c>
      <c r="K54" s="194">
        <v>0</v>
      </c>
      <c r="L54" s="194">
        <v>0</v>
      </c>
      <c r="M54" s="194">
        <v>0</v>
      </c>
      <c r="N54" s="194">
        <v>0</v>
      </c>
      <c r="O54" s="194">
        <v>30351818</v>
      </c>
      <c r="P54" s="73"/>
      <c r="Q54" s="73"/>
      <c r="R54" s="73"/>
    </row>
    <row r="55" spans="1:18" ht="7.5" customHeight="1">
      <c r="A55" s="73"/>
      <c r="B55" s="177" t="s">
        <v>148</v>
      </c>
      <c r="C55" s="177">
        <v>71641134</v>
      </c>
      <c r="D55" s="177">
        <v>67887913</v>
      </c>
      <c r="E55" s="177">
        <v>78092905</v>
      </c>
      <c r="F55" s="177">
        <v>78469708</v>
      </c>
      <c r="G55" s="177">
        <v>79179279</v>
      </c>
      <c r="H55" s="177">
        <v>76724985</v>
      </c>
      <c r="I55" s="177">
        <v>0</v>
      </c>
      <c r="J55" s="177">
        <v>0</v>
      </c>
      <c r="K55" s="177">
        <v>0</v>
      </c>
      <c r="L55" s="177">
        <v>0</v>
      </c>
      <c r="M55" s="177">
        <v>0</v>
      </c>
      <c r="N55" s="177">
        <v>0</v>
      </c>
      <c r="O55" s="177">
        <v>451995924</v>
      </c>
      <c r="P55" s="73"/>
      <c r="Q55" s="73"/>
      <c r="R55" s="73"/>
    </row>
    <row r="56" spans="1:18" ht="7.5" customHeight="1">
      <c r="A56" s="73"/>
      <c r="B56" s="178" t="s">
        <v>149</v>
      </c>
      <c r="C56" s="177">
        <v>19769874</v>
      </c>
      <c r="D56" s="177">
        <v>16794062</v>
      </c>
      <c r="E56" s="177">
        <v>15034136</v>
      </c>
      <c r="F56" s="177">
        <v>19494000</v>
      </c>
      <c r="G56" s="177">
        <v>15742610</v>
      </c>
      <c r="H56" s="177">
        <v>22257627</v>
      </c>
      <c r="I56" s="177">
        <v>0</v>
      </c>
      <c r="J56" s="177">
        <v>0</v>
      </c>
      <c r="K56" s="177">
        <v>0</v>
      </c>
      <c r="L56" s="177">
        <v>0</v>
      </c>
      <c r="M56" s="177">
        <v>0</v>
      </c>
      <c r="N56" s="177">
        <v>0</v>
      </c>
      <c r="O56" s="177">
        <v>109092309</v>
      </c>
      <c r="P56" s="73"/>
      <c r="Q56" s="73"/>
      <c r="R56" s="73"/>
    </row>
    <row r="57" spans="1:18" ht="7.5" customHeight="1">
      <c r="A57" s="73"/>
      <c r="B57" s="178" t="s">
        <v>150</v>
      </c>
      <c r="C57" s="177">
        <v>71485071</v>
      </c>
      <c r="D57" s="177">
        <v>76901164</v>
      </c>
      <c r="E57" s="177">
        <v>89612449</v>
      </c>
      <c r="F57" s="177">
        <v>83754293</v>
      </c>
      <c r="G57" s="177">
        <v>87414055</v>
      </c>
      <c r="H57" s="177">
        <v>83695687</v>
      </c>
      <c r="I57" s="177">
        <v>0</v>
      </c>
      <c r="J57" s="177">
        <v>0</v>
      </c>
      <c r="K57" s="177">
        <v>0</v>
      </c>
      <c r="L57" s="177">
        <v>0</v>
      </c>
      <c r="M57" s="177">
        <v>0</v>
      </c>
      <c r="N57" s="177">
        <v>0</v>
      </c>
      <c r="O57" s="177">
        <v>492862719</v>
      </c>
      <c r="P57" s="73"/>
      <c r="Q57" s="73"/>
      <c r="R57" s="73"/>
    </row>
    <row r="58" spans="1:18" ht="7.5" customHeight="1">
      <c r="A58" s="73"/>
      <c r="B58" s="193" t="s">
        <v>151</v>
      </c>
      <c r="C58" s="194">
        <v>424769351</v>
      </c>
      <c r="D58" s="194">
        <v>405325620</v>
      </c>
      <c r="E58" s="194">
        <v>469428116</v>
      </c>
      <c r="F58" s="194">
        <v>514552021</v>
      </c>
      <c r="G58" s="194">
        <v>479571910</v>
      </c>
      <c r="H58" s="194">
        <v>470991494</v>
      </c>
      <c r="I58" s="194">
        <v>0</v>
      </c>
      <c r="J58" s="194">
        <v>0</v>
      </c>
      <c r="K58" s="194">
        <v>0</v>
      </c>
      <c r="L58" s="194">
        <v>0</v>
      </c>
      <c r="M58" s="194">
        <v>0</v>
      </c>
      <c r="N58" s="194">
        <v>0</v>
      </c>
      <c r="O58" s="194">
        <v>2764638512</v>
      </c>
      <c r="P58" s="73"/>
      <c r="Q58" s="73"/>
      <c r="R58" s="73"/>
    </row>
    <row r="59" spans="1:18" ht="7.5" customHeight="1">
      <c r="A59" s="73"/>
      <c r="B59" s="177" t="s">
        <v>152</v>
      </c>
      <c r="C59" s="177">
        <v>31276382</v>
      </c>
      <c r="D59" s="177">
        <v>47943643</v>
      </c>
      <c r="E59" s="177">
        <v>41685836</v>
      </c>
      <c r="F59" s="177">
        <v>37214653</v>
      </c>
      <c r="G59" s="177">
        <v>43222095</v>
      </c>
      <c r="H59" s="177">
        <v>40309713</v>
      </c>
      <c r="I59" s="177">
        <v>0</v>
      </c>
      <c r="J59" s="177">
        <v>0</v>
      </c>
      <c r="K59" s="177">
        <v>0</v>
      </c>
      <c r="L59" s="177">
        <v>0</v>
      </c>
      <c r="M59" s="177">
        <v>0</v>
      </c>
      <c r="N59" s="177">
        <v>0</v>
      </c>
      <c r="O59" s="177">
        <v>241652322</v>
      </c>
      <c r="P59" s="73"/>
      <c r="Q59" s="73"/>
      <c r="R59" s="73"/>
    </row>
    <row r="60" spans="1:18" ht="7.5" customHeight="1">
      <c r="A60" s="73"/>
      <c r="B60" s="178" t="s">
        <v>153</v>
      </c>
      <c r="C60" s="177">
        <v>5463585</v>
      </c>
      <c r="D60" s="177">
        <v>4616090</v>
      </c>
      <c r="E60" s="177">
        <v>6066950</v>
      </c>
      <c r="F60" s="177">
        <v>4816907</v>
      </c>
      <c r="G60" s="177">
        <v>5018221</v>
      </c>
      <c r="H60" s="177">
        <v>6569642</v>
      </c>
      <c r="I60" s="177">
        <v>0</v>
      </c>
      <c r="J60" s="177">
        <v>0</v>
      </c>
      <c r="K60" s="177">
        <v>0</v>
      </c>
      <c r="L60" s="177">
        <v>0</v>
      </c>
      <c r="M60" s="177">
        <v>0</v>
      </c>
      <c r="N60" s="177">
        <v>0</v>
      </c>
      <c r="O60" s="177">
        <v>32551395</v>
      </c>
      <c r="P60" s="73"/>
      <c r="Q60" s="73"/>
      <c r="R60" s="73"/>
    </row>
    <row r="61" spans="1:18" ht="7.5" customHeight="1">
      <c r="A61" s="73"/>
      <c r="B61" s="178" t="s">
        <v>154</v>
      </c>
      <c r="C61" s="177">
        <v>88061189</v>
      </c>
      <c r="D61" s="177">
        <v>88319379</v>
      </c>
      <c r="E61" s="177">
        <v>78928735</v>
      </c>
      <c r="F61" s="177">
        <v>83858715</v>
      </c>
      <c r="G61" s="177">
        <v>80570139</v>
      </c>
      <c r="H61" s="177">
        <v>110420212</v>
      </c>
      <c r="I61" s="177">
        <v>0</v>
      </c>
      <c r="J61" s="177">
        <v>0</v>
      </c>
      <c r="K61" s="177">
        <v>0</v>
      </c>
      <c r="L61" s="177">
        <v>0</v>
      </c>
      <c r="M61" s="177">
        <v>0</v>
      </c>
      <c r="N61" s="177">
        <v>0</v>
      </c>
      <c r="O61" s="177">
        <v>530158369</v>
      </c>
      <c r="P61" s="73"/>
      <c r="Q61" s="73"/>
      <c r="R61" s="73"/>
    </row>
    <row r="62" spans="1:18" ht="7.5" customHeight="1">
      <c r="A62" s="73"/>
      <c r="B62" s="193" t="s">
        <v>155</v>
      </c>
      <c r="C62" s="194">
        <v>52427638</v>
      </c>
      <c r="D62" s="194">
        <v>50651224</v>
      </c>
      <c r="E62" s="194">
        <v>50178132</v>
      </c>
      <c r="F62" s="194">
        <v>72017379</v>
      </c>
      <c r="G62" s="194">
        <v>63373287</v>
      </c>
      <c r="H62" s="194">
        <v>62535529</v>
      </c>
      <c r="I62" s="194">
        <v>0</v>
      </c>
      <c r="J62" s="194">
        <v>0</v>
      </c>
      <c r="K62" s="194">
        <v>0</v>
      </c>
      <c r="L62" s="194">
        <v>0</v>
      </c>
      <c r="M62" s="194">
        <v>0</v>
      </c>
      <c r="N62" s="194">
        <v>0</v>
      </c>
      <c r="O62" s="194">
        <v>351183189</v>
      </c>
      <c r="P62" s="73"/>
      <c r="Q62" s="73"/>
      <c r="R62" s="73"/>
    </row>
    <row r="63" spans="1:18" ht="7.5" customHeight="1">
      <c r="A63" s="73"/>
      <c r="B63" s="178" t="s">
        <v>156</v>
      </c>
      <c r="C63" s="177">
        <v>30042317</v>
      </c>
      <c r="D63" s="177">
        <v>20055429</v>
      </c>
      <c r="E63" s="177">
        <v>9609736</v>
      </c>
      <c r="F63" s="177">
        <v>39142856</v>
      </c>
      <c r="G63" s="177">
        <v>15325175</v>
      </c>
      <c r="H63" s="177">
        <v>35726056</v>
      </c>
      <c r="I63" s="177">
        <v>0</v>
      </c>
      <c r="J63" s="177">
        <v>0</v>
      </c>
      <c r="K63" s="177">
        <v>0</v>
      </c>
      <c r="L63" s="177">
        <v>0</v>
      </c>
      <c r="M63" s="177">
        <v>0</v>
      </c>
      <c r="N63" s="177">
        <v>0</v>
      </c>
      <c r="O63" s="177">
        <v>149901569</v>
      </c>
      <c r="P63" s="73"/>
      <c r="Q63" s="73"/>
      <c r="R63" s="73"/>
    </row>
    <row r="64" spans="1:18" ht="7.5" customHeight="1">
      <c r="A64" s="73"/>
      <c r="B64" s="178" t="s">
        <v>157</v>
      </c>
      <c r="C64" s="177">
        <v>57636677</v>
      </c>
      <c r="D64" s="177">
        <v>70965030</v>
      </c>
      <c r="E64" s="177">
        <v>64197930</v>
      </c>
      <c r="F64" s="177">
        <v>72384742</v>
      </c>
      <c r="G64" s="177">
        <v>73031750</v>
      </c>
      <c r="H64" s="177">
        <v>73933225</v>
      </c>
      <c r="I64" s="177">
        <v>0</v>
      </c>
      <c r="J64" s="177">
        <v>0</v>
      </c>
      <c r="K64" s="177">
        <v>0</v>
      </c>
      <c r="L64" s="177">
        <v>0</v>
      </c>
      <c r="M64" s="177">
        <v>0</v>
      </c>
      <c r="N64" s="177">
        <v>0</v>
      </c>
      <c r="O64" s="177">
        <v>412149354</v>
      </c>
      <c r="P64" s="73"/>
      <c r="Q64" s="73"/>
      <c r="R64" s="73"/>
    </row>
    <row r="65" spans="1:18" ht="7.5" customHeight="1" thickBot="1">
      <c r="A65" s="73"/>
      <c r="B65" s="179" t="s">
        <v>158</v>
      </c>
      <c r="C65" s="177">
        <v>30420173</v>
      </c>
      <c r="D65" s="177">
        <v>18912149</v>
      </c>
      <c r="E65" s="177">
        <v>24138499</v>
      </c>
      <c r="F65" s="177">
        <v>26094303</v>
      </c>
      <c r="G65" s="177">
        <v>22534187</v>
      </c>
      <c r="H65" s="177">
        <v>29173535</v>
      </c>
      <c r="I65" s="177">
        <v>0</v>
      </c>
      <c r="J65" s="177">
        <v>0</v>
      </c>
      <c r="K65" s="177">
        <v>0</v>
      </c>
      <c r="L65" s="177">
        <v>0</v>
      </c>
      <c r="M65" s="177">
        <v>0</v>
      </c>
      <c r="N65" s="177">
        <v>0</v>
      </c>
      <c r="O65" s="177">
        <v>151272846</v>
      </c>
      <c r="P65" s="73"/>
      <c r="Q65" s="73"/>
      <c r="R65" s="73"/>
    </row>
    <row r="66" spans="1:18" ht="7.5" customHeight="1" thickTop="1">
      <c r="A66" s="73"/>
      <c r="B66" s="181" t="s">
        <v>222</v>
      </c>
      <c r="C66" s="182">
        <v>3208851490</v>
      </c>
      <c r="D66" s="182">
        <v>3236274223</v>
      </c>
      <c r="E66" s="182">
        <v>3599343258</v>
      </c>
      <c r="F66" s="182">
        <v>3400910596</v>
      </c>
      <c r="G66" s="182">
        <v>3555115314</v>
      </c>
      <c r="H66" s="182">
        <v>3862752614</v>
      </c>
      <c r="I66" s="182">
        <v>0</v>
      </c>
      <c r="J66" s="182">
        <v>0</v>
      </c>
      <c r="K66" s="182">
        <v>0</v>
      </c>
      <c r="L66" s="182">
        <v>0</v>
      </c>
      <c r="M66" s="182">
        <v>0</v>
      </c>
      <c r="N66" s="182">
        <v>0</v>
      </c>
      <c r="O66" s="182">
        <v>20863247493</v>
      </c>
      <c r="P66" s="73"/>
      <c r="Q66" s="73"/>
      <c r="R66" s="73"/>
    </row>
    <row r="67" spans="1:18" ht="7.5" customHeight="1" thickBot="1">
      <c r="A67" s="73"/>
      <c r="B67" s="183" t="s">
        <v>160</v>
      </c>
      <c r="C67" s="184">
        <v>371953</v>
      </c>
      <c r="D67" s="184">
        <v>622358</v>
      </c>
      <c r="E67" s="184">
        <v>636628</v>
      </c>
      <c r="F67" s="184">
        <v>881455</v>
      </c>
      <c r="G67" s="184">
        <v>1002655</v>
      </c>
      <c r="H67" s="184">
        <v>1302987</v>
      </c>
      <c r="I67" s="184">
        <v>0</v>
      </c>
      <c r="J67" s="184">
        <v>0</v>
      </c>
      <c r="K67" s="184">
        <v>0</v>
      </c>
      <c r="L67" s="184">
        <v>0</v>
      </c>
      <c r="M67" s="184">
        <v>0</v>
      </c>
      <c r="N67" s="184">
        <v>0</v>
      </c>
      <c r="O67" s="184">
        <v>4818036</v>
      </c>
      <c r="P67" s="73"/>
      <c r="Q67" s="73"/>
      <c r="R67" s="73"/>
    </row>
    <row r="68" spans="1:18" ht="9" customHeight="1" thickTop="1">
      <c r="A68" s="73"/>
      <c r="B68" s="179" t="s">
        <v>223</v>
      </c>
      <c r="C68" s="180">
        <v>3209223443</v>
      </c>
      <c r="D68" s="180">
        <v>3236896581</v>
      </c>
      <c r="E68" s="180">
        <v>3599979886</v>
      </c>
      <c r="F68" s="180">
        <v>3401792051</v>
      </c>
      <c r="G68" s="180">
        <v>3556117969</v>
      </c>
      <c r="H68" s="180">
        <v>3864055600</v>
      </c>
      <c r="I68" s="180">
        <v>0</v>
      </c>
      <c r="J68" s="180">
        <v>0</v>
      </c>
      <c r="K68" s="180">
        <v>0</v>
      </c>
      <c r="L68" s="180">
        <v>0</v>
      </c>
      <c r="M68" s="180">
        <v>0</v>
      </c>
      <c r="N68" s="180">
        <v>0</v>
      </c>
      <c r="O68" s="180">
        <v>20868065529</v>
      </c>
      <c r="P68" s="73"/>
      <c r="Q68" s="73"/>
      <c r="R68" s="73"/>
    </row>
    <row r="69" spans="1:18" ht="12.75">
      <c r="A69" s="73"/>
      <c r="B69" s="176" t="s">
        <v>243</v>
      </c>
      <c r="C69" s="140"/>
      <c r="D69" s="140"/>
      <c r="E69" s="140"/>
      <c r="F69" s="140"/>
      <c r="G69" s="140"/>
      <c r="H69" s="140"/>
      <c r="I69" s="140"/>
      <c r="J69" s="195" t="s">
        <v>244</v>
      </c>
      <c r="K69" s="140"/>
      <c r="L69" s="140"/>
      <c r="M69" s="140"/>
      <c r="N69" s="140"/>
      <c r="O69" s="141"/>
      <c r="P69" s="73"/>
      <c r="Q69" s="73"/>
      <c r="R69" s="73"/>
    </row>
    <row r="70" spans="1:18" ht="12.75">
      <c r="A70" s="73"/>
      <c r="B70" s="178" t="s">
        <v>245</v>
      </c>
      <c r="C70" s="143"/>
      <c r="D70" s="143"/>
      <c r="E70" s="143"/>
      <c r="F70" s="143"/>
      <c r="G70" s="143"/>
      <c r="H70" s="143"/>
      <c r="I70" s="143"/>
      <c r="J70" s="196" t="s">
        <v>246</v>
      </c>
      <c r="K70" s="143"/>
      <c r="L70" s="143"/>
      <c r="M70" s="143"/>
      <c r="N70" s="143"/>
      <c r="O70" s="144"/>
      <c r="P70" s="73"/>
      <c r="Q70" s="73"/>
      <c r="R70" s="73"/>
    </row>
    <row r="71" spans="1:18" ht="12.75">
      <c r="A71" s="73"/>
      <c r="B71" s="178" t="s">
        <v>247</v>
      </c>
      <c r="C71" s="143"/>
      <c r="D71" s="143"/>
      <c r="E71" s="143"/>
      <c r="F71" s="143"/>
      <c r="G71" s="143"/>
      <c r="H71" s="143"/>
      <c r="I71" s="143"/>
      <c r="J71" s="143"/>
      <c r="K71" s="143"/>
      <c r="L71" s="143"/>
      <c r="M71" s="143"/>
      <c r="N71" s="143"/>
      <c r="O71" s="144"/>
      <c r="P71" s="73"/>
      <c r="Q71" s="73"/>
      <c r="R71" s="73"/>
    </row>
    <row r="72" spans="1:18" ht="12.75">
      <c r="A72" s="73"/>
      <c r="B72" s="179" t="s">
        <v>248</v>
      </c>
      <c r="C72" s="146"/>
      <c r="D72" s="146"/>
      <c r="E72" s="146"/>
      <c r="F72" s="146"/>
      <c r="G72" s="146"/>
      <c r="H72" s="146"/>
      <c r="I72" s="146"/>
      <c r="J72" s="197"/>
      <c r="K72" s="146"/>
      <c r="L72" s="146"/>
      <c r="M72" s="146"/>
      <c r="N72" s="146"/>
      <c r="O72" s="147"/>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row r="79" spans="1:18" ht="12.75">
      <c r="A79" s="73"/>
      <c r="B79" s="73"/>
      <c r="C79" s="73"/>
      <c r="D79" s="73"/>
      <c r="E79" s="73"/>
      <c r="F79" s="73"/>
      <c r="G79" s="73"/>
      <c r="H79" s="73"/>
      <c r="I79" s="73"/>
      <c r="J79" s="73"/>
      <c r="K79" s="73"/>
      <c r="L79" s="73"/>
      <c r="M79" s="73"/>
      <c r="N79" s="73"/>
      <c r="O79" s="73"/>
      <c r="P79" s="73"/>
      <c r="Q79" s="73"/>
      <c r="R79" s="73"/>
    </row>
    <row r="80" spans="1:18" ht="12.75">
      <c r="A80" s="73"/>
      <c r="B80" s="73"/>
      <c r="C80" s="73"/>
      <c r="D80" s="73"/>
      <c r="E80" s="73"/>
      <c r="F80" s="73"/>
      <c r="G80" s="73"/>
      <c r="H80" s="73"/>
      <c r="I80" s="73"/>
      <c r="J80" s="73"/>
      <c r="K80" s="73"/>
      <c r="L80" s="73"/>
      <c r="M80" s="73"/>
      <c r="N80" s="73"/>
      <c r="O80" s="73"/>
      <c r="P80" s="73"/>
      <c r="Q80" s="73"/>
      <c r="R80" s="73"/>
    </row>
    <row r="81" spans="1:18" ht="12.75">
      <c r="A81" s="73"/>
      <c r="B81" s="73"/>
      <c r="C81" s="73"/>
      <c r="D81" s="73"/>
      <c r="E81" s="73"/>
      <c r="F81" s="73"/>
      <c r="G81" s="73"/>
      <c r="H81" s="73"/>
      <c r="I81" s="73"/>
      <c r="J81" s="73"/>
      <c r="K81" s="73"/>
      <c r="L81" s="73"/>
      <c r="M81" s="73"/>
      <c r="N81" s="73"/>
      <c r="O81" s="73"/>
      <c r="P81" s="73"/>
      <c r="Q81" s="73"/>
      <c r="R81" s="73"/>
    </row>
    <row r="82" spans="1:18" ht="12.75">
      <c r="A82" s="73"/>
      <c r="B82" s="73"/>
      <c r="C82" s="73"/>
      <c r="D82" s="73"/>
      <c r="E82" s="73"/>
      <c r="F82" s="73"/>
      <c r="G82" s="73"/>
      <c r="H82" s="73"/>
      <c r="I82" s="73"/>
      <c r="J82" s="73"/>
      <c r="K82" s="73"/>
      <c r="L82" s="73"/>
      <c r="M82" s="73"/>
      <c r="N82" s="73"/>
      <c r="O82" s="73"/>
      <c r="P82" s="73"/>
      <c r="Q82" s="73"/>
      <c r="R82" s="73"/>
    </row>
    <row r="83" spans="1:18" ht="12.75">
      <c r="A83" s="73"/>
      <c r="B83" s="73"/>
      <c r="C83" s="73"/>
      <c r="D83" s="73"/>
      <c r="E83" s="73"/>
      <c r="F83" s="73"/>
      <c r="G83" s="73"/>
      <c r="H83" s="73"/>
      <c r="I83" s="73"/>
      <c r="J83" s="73"/>
      <c r="K83" s="73"/>
      <c r="L83" s="73"/>
      <c r="M83" s="73"/>
      <c r="N83" s="73"/>
      <c r="O83" s="73"/>
      <c r="P83" s="73"/>
      <c r="Q83" s="73"/>
      <c r="R83" s="73"/>
    </row>
    <row r="84" spans="1:18" ht="12.75">
      <c r="A84" s="73"/>
      <c r="B84" s="73"/>
      <c r="C84" s="73"/>
      <c r="D84" s="73"/>
      <c r="E84" s="73"/>
      <c r="F84" s="73"/>
      <c r="G84" s="73"/>
      <c r="H84" s="73"/>
      <c r="I84" s="73"/>
      <c r="J84" s="73"/>
      <c r="K84" s="73"/>
      <c r="L84" s="73"/>
      <c r="M84" s="73"/>
      <c r="N84" s="73"/>
      <c r="O84" s="73"/>
      <c r="P84" s="73"/>
      <c r="Q84" s="73"/>
      <c r="R84" s="73"/>
    </row>
    <row r="85" spans="1:18" ht="12.75">
      <c r="A85" s="73"/>
      <c r="B85" s="73"/>
      <c r="C85" s="73"/>
      <c r="D85" s="73"/>
      <c r="E85" s="73"/>
      <c r="F85" s="73"/>
      <c r="G85" s="73"/>
      <c r="H85" s="73"/>
      <c r="I85" s="73"/>
      <c r="J85" s="73"/>
      <c r="K85" s="73"/>
      <c r="L85" s="73"/>
      <c r="M85" s="73"/>
      <c r="N85" s="73"/>
      <c r="O85" s="73"/>
      <c r="P85" s="73"/>
      <c r="Q85" s="73"/>
      <c r="R85" s="73"/>
    </row>
    <row r="86" spans="1:18" ht="12.75">
      <c r="A86" s="73"/>
      <c r="B86" s="73"/>
      <c r="C86" s="73"/>
      <c r="D86" s="73"/>
      <c r="E86" s="73"/>
      <c r="F86" s="73"/>
      <c r="G86" s="73"/>
      <c r="H86" s="73"/>
      <c r="I86" s="73"/>
      <c r="J86" s="73"/>
      <c r="K86" s="73"/>
      <c r="L86" s="73"/>
      <c r="M86" s="73"/>
      <c r="N86" s="73"/>
      <c r="O86" s="73"/>
      <c r="P86" s="73"/>
      <c r="Q86" s="73"/>
      <c r="R86" s="73"/>
    </row>
    <row r="87" spans="1:18" ht="12.75">
      <c r="A87" s="73"/>
      <c r="B87" s="73"/>
      <c r="C87" s="73"/>
      <c r="D87" s="73"/>
      <c r="E87" s="73"/>
      <c r="F87" s="73"/>
      <c r="G87" s="73"/>
      <c r="H87" s="73"/>
      <c r="I87" s="73"/>
      <c r="J87" s="73"/>
      <c r="K87" s="73"/>
      <c r="L87" s="73"/>
      <c r="M87" s="73"/>
      <c r="N87" s="73"/>
      <c r="O87" s="73"/>
      <c r="P87" s="73"/>
      <c r="Q87" s="73"/>
      <c r="R87" s="73"/>
    </row>
    <row r="88" spans="1:18" ht="12.75">
      <c r="A88" s="73"/>
      <c r="B88" s="73"/>
      <c r="C88" s="73"/>
      <c r="D88" s="73"/>
      <c r="E88" s="73"/>
      <c r="F88" s="73"/>
      <c r="G88" s="73"/>
      <c r="H88" s="73"/>
      <c r="I88" s="73"/>
      <c r="J88" s="73"/>
      <c r="K88" s="73"/>
      <c r="L88" s="73"/>
      <c r="M88" s="73"/>
      <c r="N88" s="73"/>
      <c r="O88" s="73"/>
      <c r="P88" s="73"/>
      <c r="Q88" s="73"/>
      <c r="R88" s="73"/>
    </row>
    <row r="89" spans="1:18" ht="12.75">
      <c r="A89" s="73"/>
      <c r="B89" s="73"/>
      <c r="C89" s="73"/>
      <c r="D89" s="73"/>
      <c r="E89" s="73"/>
      <c r="F89" s="73"/>
      <c r="G89" s="73"/>
      <c r="H89" s="73"/>
      <c r="I89" s="73"/>
      <c r="J89" s="73"/>
      <c r="K89" s="73"/>
      <c r="L89" s="73"/>
      <c r="M89" s="73"/>
      <c r="N89" s="73"/>
      <c r="O89" s="73"/>
      <c r="P89" s="73"/>
      <c r="Q89" s="73"/>
      <c r="R89" s="73"/>
    </row>
    <row r="90" spans="1:18" ht="12.75">
      <c r="A90" s="73"/>
      <c r="B90" s="73"/>
      <c r="C90" s="73"/>
      <c r="D90" s="73"/>
      <c r="E90" s="73"/>
      <c r="F90" s="73"/>
      <c r="G90" s="73"/>
      <c r="H90" s="73"/>
      <c r="I90" s="73"/>
      <c r="J90" s="73"/>
      <c r="K90" s="73"/>
      <c r="L90" s="73"/>
      <c r="M90" s="73"/>
      <c r="N90" s="73"/>
      <c r="O90" s="73"/>
      <c r="P90" s="73"/>
      <c r="Q90" s="73"/>
      <c r="R90" s="73"/>
    </row>
    <row r="91" spans="1:18" ht="12.75">
      <c r="A91" s="73"/>
      <c r="B91" s="73"/>
      <c r="C91" s="73"/>
      <c r="D91" s="73"/>
      <c r="E91" s="73"/>
      <c r="F91" s="73"/>
      <c r="G91" s="73"/>
      <c r="H91" s="73"/>
      <c r="I91" s="73"/>
      <c r="J91" s="73"/>
      <c r="K91" s="73"/>
      <c r="L91" s="73"/>
      <c r="M91" s="73"/>
      <c r="N91" s="73"/>
      <c r="O91" s="73"/>
      <c r="P91" s="73"/>
      <c r="Q91" s="73"/>
      <c r="R91" s="73"/>
    </row>
    <row r="92" spans="1:18" ht="12.75">
      <c r="A92" s="73"/>
      <c r="B92" s="73"/>
      <c r="C92" s="73"/>
      <c r="D92" s="73"/>
      <c r="E92" s="73"/>
      <c r="F92" s="73"/>
      <c r="G92" s="73"/>
      <c r="H92" s="73"/>
      <c r="I92" s="73"/>
      <c r="J92" s="73"/>
      <c r="K92" s="73"/>
      <c r="L92" s="73"/>
      <c r="M92" s="73"/>
      <c r="N92" s="73"/>
      <c r="O92" s="73"/>
      <c r="P92" s="73"/>
      <c r="Q92" s="73"/>
      <c r="R92" s="73"/>
    </row>
    <row r="93" spans="1:18" ht="12.75">
      <c r="A93" s="73"/>
      <c r="B93" s="73"/>
      <c r="C93" s="73"/>
      <c r="D93" s="73"/>
      <c r="E93" s="73"/>
      <c r="F93" s="73"/>
      <c r="G93" s="73"/>
      <c r="H93" s="73"/>
      <c r="I93" s="73"/>
      <c r="J93" s="73"/>
      <c r="K93" s="73"/>
      <c r="L93" s="73"/>
      <c r="M93" s="73"/>
      <c r="N93" s="73"/>
      <c r="O93" s="73"/>
      <c r="P93" s="73"/>
      <c r="Q93" s="73"/>
      <c r="R93" s="73"/>
    </row>
    <row r="94" spans="1:18" ht="12.75">
      <c r="A94" s="73"/>
      <c r="B94" s="73"/>
      <c r="C94" s="73"/>
      <c r="D94" s="73"/>
      <c r="E94" s="73"/>
      <c r="F94" s="73"/>
      <c r="G94" s="73"/>
      <c r="H94" s="73"/>
      <c r="I94" s="73"/>
      <c r="J94" s="73"/>
      <c r="K94" s="73"/>
      <c r="L94" s="73"/>
      <c r="M94" s="73"/>
      <c r="N94" s="73"/>
      <c r="O94" s="73"/>
      <c r="P94" s="73"/>
      <c r="Q94" s="73"/>
      <c r="R94" s="73"/>
    </row>
    <row r="95" spans="1:18" ht="12.75">
      <c r="A95" s="73"/>
      <c r="B95" s="73"/>
      <c r="C95" s="73"/>
      <c r="D95" s="73"/>
      <c r="E95" s="73"/>
      <c r="F95" s="73"/>
      <c r="G95" s="73"/>
      <c r="H95" s="73"/>
      <c r="I95" s="73"/>
      <c r="J95" s="73"/>
      <c r="K95" s="73"/>
      <c r="L95" s="73"/>
      <c r="M95" s="73"/>
      <c r="N95" s="73"/>
      <c r="O95" s="73"/>
      <c r="P95" s="73"/>
      <c r="Q95" s="73"/>
      <c r="R95" s="73"/>
    </row>
    <row r="96" spans="1:18" ht="12.75">
      <c r="A96" s="73"/>
      <c r="B96" s="73"/>
      <c r="C96" s="73"/>
      <c r="D96" s="73"/>
      <c r="E96" s="73"/>
      <c r="F96" s="73"/>
      <c r="G96" s="73"/>
      <c r="H96" s="73"/>
      <c r="I96" s="73"/>
      <c r="J96" s="73"/>
      <c r="K96" s="73"/>
      <c r="L96" s="73"/>
      <c r="M96" s="73"/>
      <c r="N96" s="73"/>
      <c r="O96" s="73"/>
      <c r="P96" s="73"/>
      <c r="Q96" s="73"/>
      <c r="R96" s="73"/>
    </row>
    <row r="97" spans="1:18" ht="12.75">
      <c r="A97" s="73"/>
      <c r="B97" s="73"/>
      <c r="C97" s="73"/>
      <c r="D97" s="73"/>
      <c r="E97" s="73"/>
      <c r="F97" s="73"/>
      <c r="G97" s="73"/>
      <c r="H97" s="73"/>
      <c r="I97" s="73"/>
      <c r="J97" s="73"/>
      <c r="K97" s="73"/>
      <c r="L97" s="73"/>
      <c r="M97" s="73"/>
      <c r="N97" s="73"/>
      <c r="O97" s="73"/>
      <c r="P97" s="73"/>
      <c r="Q97" s="73"/>
      <c r="R97" s="73"/>
    </row>
    <row r="98" spans="1:18" ht="12.75">
      <c r="A98" s="73"/>
      <c r="B98" s="73"/>
      <c r="C98" s="73"/>
      <c r="D98" s="73"/>
      <c r="E98" s="73"/>
      <c r="F98" s="73"/>
      <c r="G98" s="73"/>
      <c r="H98" s="73"/>
      <c r="I98" s="73"/>
      <c r="J98" s="73"/>
      <c r="K98" s="73"/>
      <c r="L98" s="73"/>
      <c r="M98" s="73"/>
      <c r="N98" s="73"/>
      <c r="O98" s="73"/>
      <c r="P98" s="73"/>
      <c r="Q98" s="73"/>
      <c r="R98" s="73"/>
    </row>
    <row r="99" spans="1:18" ht="12.75">
      <c r="A99" s="73"/>
      <c r="B99" s="73"/>
      <c r="C99" s="73"/>
      <c r="D99" s="73"/>
      <c r="E99" s="73"/>
      <c r="F99" s="73"/>
      <c r="G99" s="73"/>
      <c r="H99" s="73"/>
      <c r="I99" s="73"/>
      <c r="J99" s="73"/>
      <c r="K99" s="73"/>
      <c r="L99" s="73"/>
      <c r="M99" s="73"/>
      <c r="N99" s="73"/>
      <c r="O99" s="73"/>
      <c r="P99" s="73"/>
      <c r="Q99" s="73"/>
      <c r="R99" s="73"/>
    </row>
    <row r="100" spans="1:18" ht="12.75">
      <c r="A100" s="73"/>
      <c r="B100" s="73"/>
      <c r="C100" s="73"/>
      <c r="D100" s="73"/>
      <c r="E100" s="73"/>
      <c r="F100" s="73"/>
      <c r="G100" s="73"/>
      <c r="H100" s="73"/>
      <c r="I100" s="73"/>
      <c r="J100" s="73"/>
      <c r="K100" s="73"/>
      <c r="L100" s="73"/>
      <c r="M100" s="73"/>
      <c r="N100" s="73"/>
      <c r="O100" s="73"/>
      <c r="P100" s="73"/>
      <c r="Q100" s="73"/>
      <c r="R100" s="73"/>
    </row>
    <row r="101" spans="1:18" ht="12.75">
      <c r="A101" s="73"/>
      <c r="B101" s="73"/>
      <c r="C101" s="73"/>
      <c r="D101" s="73"/>
      <c r="E101" s="73"/>
      <c r="F101" s="73"/>
      <c r="G101" s="73"/>
      <c r="H101" s="73"/>
      <c r="I101" s="73"/>
      <c r="J101" s="73"/>
      <c r="K101" s="73"/>
      <c r="L101" s="73"/>
      <c r="M101" s="73"/>
      <c r="N101" s="73"/>
      <c r="O101" s="73"/>
      <c r="P101" s="73"/>
      <c r="Q101" s="73"/>
      <c r="R101" s="73"/>
    </row>
    <row r="102" spans="1:18" ht="12.75">
      <c r="A102" s="73"/>
      <c r="B102" s="73"/>
      <c r="C102" s="73"/>
      <c r="D102" s="73"/>
      <c r="E102" s="73"/>
      <c r="F102" s="73"/>
      <c r="G102" s="73"/>
      <c r="H102" s="73"/>
      <c r="I102" s="73"/>
      <c r="J102" s="73"/>
      <c r="K102" s="73"/>
      <c r="L102" s="73"/>
      <c r="M102" s="73"/>
      <c r="N102" s="73"/>
      <c r="O102" s="73"/>
      <c r="P102" s="73"/>
      <c r="Q102" s="73"/>
      <c r="R102" s="73"/>
    </row>
    <row r="103" spans="1:18" ht="12.75">
      <c r="A103" s="73"/>
      <c r="B103" s="73"/>
      <c r="C103" s="73"/>
      <c r="D103" s="73"/>
      <c r="E103" s="73"/>
      <c r="F103" s="73"/>
      <c r="G103" s="73"/>
      <c r="H103" s="73"/>
      <c r="I103" s="73"/>
      <c r="J103" s="73"/>
      <c r="K103" s="73"/>
      <c r="L103" s="73"/>
      <c r="M103" s="73"/>
      <c r="N103" s="73"/>
      <c r="O103" s="73"/>
      <c r="P103" s="73"/>
      <c r="Q103" s="73"/>
      <c r="R103" s="73"/>
    </row>
    <row r="104" spans="1:18" ht="12.75">
      <c r="A104" s="73"/>
      <c r="B104" s="73"/>
      <c r="C104" s="73"/>
      <c r="D104" s="73"/>
      <c r="E104" s="73"/>
      <c r="F104" s="73"/>
      <c r="G104" s="73"/>
      <c r="H104" s="73"/>
      <c r="I104" s="73"/>
      <c r="J104" s="73"/>
      <c r="K104" s="73"/>
      <c r="L104" s="73"/>
      <c r="M104" s="73"/>
      <c r="N104" s="73"/>
      <c r="O104" s="73"/>
      <c r="P104" s="73"/>
      <c r="Q104" s="73"/>
      <c r="R104" s="73"/>
    </row>
    <row r="105" spans="1:18" ht="12.75">
      <c r="A105" s="73"/>
      <c r="B105" s="73"/>
      <c r="C105" s="73"/>
      <c r="D105" s="73"/>
      <c r="E105" s="73"/>
      <c r="F105" s="73"/>
      <c r="G105" s="73"/>
      <c r="H105" s="73"/>
      <c r="I105" s="73"/>
      <c r="J105" s="73"/>
      <c r="K105" s="73"/>
      <c r="L105" s="73"/>
      <c r="M105" s="73"/>
      <c r="N105" s="73"/>
      <c r="O105" s="73"/>
      <c r="P105" s="73"/>
      <c r="Q105" s="73"/>
      <c r="R105" s="73"/>
    </row>
    <row r="106" spans="1:18" ht="12.75">
      <c r="A106" s="73"/>
      <c r="B106" s="73"/>
      <c r="C106" s="73"/>
      <c r="D106" s="73"/>
      <c r="E106" s="73"/>
      <c r="F106" s="73"/>
      <c r="G106" s="73"/>
      <c r="H106" s="73"/>
      <c r="I106" s="73"/>
      <c r="J106" s="73"/>
      <c r="K106" s="73"/>
      <c r="L106" s="73"/>
      <c r="M106" s="73"/>
      <c r="N106" s="73"/>
      <c r="O106" s="73"/>
      <c r="P106" s="73"/>
      <c r="Q106" s="73"/>
      <c r="R106" s="73"/>
    </row>
    <row r="107" spans="1:18" ht="12.75">
      <c r="A107" s="73"/>
      <c r="B107" s="73"/>
      <c r="C107" s="73"/>
      <c r="D107" s="73"/>
      <c r="E107" s="73"/>
      <c r="F107" s="73"/>
      <c r="G107" s="73"/>
      <c r="H107" s="73"/>
      <c r="I107" s="73"/>
      <c r="J107" s="73"/>
      <c r="K107" s="73"/>
      <c r="L107" s="73"/>
      <c r="M107" s="73"/>
      <c r="N107" s="73"/>
      <c r="O107" s="73"/>
      <c r="P107" s="73"/>
      <c r="Q107" s="73"/>
      <c r="R107" s="73"/>
    </row>
    <row r="108" spans="1:18" ht="12.75">
      <c r="A108" s="73"/>
      <c r="B108" s="73"/>
      <c r="C108" s="73"/>
      <c r="D108" s="73"/>
      <c r="E108" s="73"/>
      <c r="F108" s="73"/>
      <c r="G108" s="73"/>
      <c r="H108" s="73"/>
      <c r="I108" s="73"/>
      <c r="J108" s="73"/>
      <c r="K108" s="73"/>
      <c r="L108" s="73"/>
      <c r="M108" s="73"/>
      <c r="N108" s="73"/>
      <c r="O108" s="73"/>
      <c r="P108" s="73"/>
      <c r="Q108" s="73"/>
      <c r="R108" s="73"/>
    </row>
    <row r="109" spans="1:18" ht="12.75">
      <c r="A109" s="73"/>
      <c r="B109" s="73"/>
      <c r="C109" s="73"/>
      <c r="D109" s="73"/>
      <c r="E109" s="73"/>
      <c r="F109" s="73"/>
      <c r="G109" s="73"/>
      <c r="H109" s="73"/>
      <c r="I109" s="73"/>
      <c r="J109" s="73"/>
      <c r="K109" s="73"/>
      <c r="L109" s="73"/>
      <c r="M109" s="73"/>
      <c r="N109" s="73"/>
      <c r="O109" s="73"/>
      <c r="P109" s="73"/>
      <c r="Q109" s="73"/>
      <c r="R109" s="73"/>
    </row>
    <row r="110" spans="1:18" ht="12.75">
      <c r="A110" s="73"/>
      <c r="B110" s="73"/>
      <c r="C110" s="73"/>
      <c r="D110" s="73"/>
      <c r="E110" s="73"/>
      <c r="F110" s="73"/>
      <c r="G110" s="73"/>
      <c r="H110" s="73"/>
      <c r="I110" s="73"/>
      <c r="J110" s="73"/>
      <c r="K110" s="73"/>
      <c r="L110" s="73"/>
      <c r="M110" s="73"/>
      <c r="N110" s="73"/>
      <c r="O110" s="73"/>
      <c r="P110" s="73"/>
      <c r="Q110" s="73"/>
      <c r="R110" s="73"/>
    </row>
    <row r="111" spans="1:18" ht="12.75">
      <c r="A111" s="73"/>
      <c r="B111" s="73"/>
      <c r="C111" s="73"/>
      <c r="D111" s="73"/>
      <c r="E111" s="73"/>
      <c r="F111" s="73"/>
      <c r="G111" s="73"/>
      <c r="H111" s="73"/>
      <c r="I111" s="73"/>
      <c r="J111" s="73"/>
      <c r="K111" s="73"/>
      <c r="L111" s="73"/>
      <c r="M111" s="73"/>
      <c r="N111" s="73"/>
      <c r="O111" s="73"/>
      <c r="P111" s="73"/>
      <c r="Q111" s="73"/>
      <c r="R111" s="73"/>
    </row>
    <row r="112" spans="1:18" ht="12.75">
      <c r="A112" s="73"/>
      <c r="B112" s="73"/>
      <c r="C112" s="73"/>
      <c r="D112" s="73"/>
      <c r="E112" s="73"/>
      <c r="F112" s="73"/>
      <c r="G112" s="73"/>
      <c r="H112" s="73"/>
      <c r="I112" s="73"/>
      <c r="J112" s="73"/>
      <c r="K112" s="73"/>
      <c r="L112" s="73"/>
      <c r="M112" s="73"/>
      <c r="N112" s="73"/>
      <c r="O112" s="73"/>
      <c r="P112" s="73"/>
      <c r="Q112" s="73"/>
      <c r="R112" s="73"/>
    </row>
    <row r="113" spans="1:18" ht="12.75">
      <c r="A113" s="73"/>
      <c r="B113" s="73"/>
      <c r="C113" s="73"/>
      <c r="D113" s="73"/>
      <c r="E113" s="73"/>
      <c r="F113" s="73"/>
      <c r="G113" s="73"/>
      <c r="H113" s="73"/>
      <c r="I113" s="73"/>
      <c r="J113" s="73"/>
      <c r="K113" s="73"/>
      <c r="L113" s="73"/>
      <c r="M113" s="73"/>
      <c r="N113" s="73"/>
      <c r="O113" s="73"/>
      <c r="P113" s="73"/>
      <c r="Q113" s="73"/>
      <c r="R113" s="73"/>
    </row>
    <row r="114" spans="1:18" ht="12.75">
      <c r="A114" s="73"/>
      <c r="B114" s="73"/>
      <c r="C114" s="73"/>
      <c r="D114" s="73"/>
      <c r="E114" s="73"/>
      <c r="F114" s="73"/>
      <c r="G114" s="73"/>
      <c r="H114" s="73"/>
      <c r="I114" s="73"/>
      <c r="J114" s="73"/>
      <c r="K114" s="73"/>
      <c r="L114" s="73"/>
      <c r="M114" s="73"/>
      <c r="N114" s="73"/>
      <c r="O114" s="73"/>
      <c r="P114" s="73"/>
      <c r="Q114" s="73"/>
      <c r="R114" s="73"/>
    </row>
    <row r="115" spans="1:18" ht="12.75">
      <c r="A115" s="73"/>
      <c r="B115" s="73"/>
      <c r="C115" s="73"/>
      <c r="D115" s="73"/>
      <c r="E115" s="73"/>
      <c r="F115" s="73"/>
      <c r="G115" s="73"/>
      <c r="H115" s="73"/>
      <c r="I115" s="73"/>
      <c r="J115" s="73"/>
      <c r="K115" s="73"/>
      <c r="L115" s="73"/>
      <c r="M115" s="73"/>
      <c r="N115" s="73"/>
      <c r="O115" s="73"/>
      <c r="P115" s="73"/>
      <c r="Q115" s="73"/>
      <c r="R115" s="73"/>
    </row>
    <row r="116" spans="1:18" ht="12.75">
      <c r="A116" s="73"/>
      <c r="B116" s="73"/>
      <c r="C116" s="73"/>
      <c r="D116" s="73"/>
      <c r="E116" s="73"/>
      <c r="F116" s="73"/>
      <c r="G116" s="73"/>
      <c r="H116" s="73"/>
      <c r="I116" s="73"/>
      <c r="J116" s="73"/>
      <c r="K116" s="73"/>
      <c r="L116" s="73"/>
      <c r="M116" s="73"/>
      <c r="N116" s="73"/>
      <c r="O116" s="73"/>
      <c r="P116" s="73"/>
      <c r="Q116" s="73"/>
      <c r="R116" s="73"/>
    </row>
    <row r="117" spans="1:18" ht="12.75">
      <c r="A117" s="73"/>
      <c r="B117" s="73"/>
      <c r="C117" s="73"/>
      <c r="D117" s="73"/>
      <c r="E117" s="73"/>
      <c r="F117" s="73"/>
      <c r="G117" s="73"/>
      <c r="H117" s="73"/>
      <c r="I117" s="73"/>
      <c r="J117" s="73"/>
      <c r="K117" s="73"/>
      <c r="L117" s="73"/>
      <c r="M117" s="73"/>
      <c r="N117" s="73"/>
      <c r="O117" s="73"/>
      <c r="P117" s="73"/>
      <c r="Q117" s="73"/>
      <c r="R117" s="73"/>
    </row>
    <row r="118" spans="1:18" ht="12.75">
      <c r="A118" s="73"/>
      <c r="B118" s="73"/>
      <c r="C118" s="73"/>
      <c r="D118" s="73"/>
      <c r="E118" s="73"/>
      <c r="F118" s="73"/>
      <c r="G118" s="73"/>
      <c r="H118" s="73"/>
      <c r="I118" s="73"/>
      <c r="J118" s="73"/>
      <c r="K118" s="73"/>
      <c r="L118" s="73"/>
      <c r="M118" s="73"/>
      <c r="N118" s="73"/>
      <c r="O118" s="73"/>
      <c r="P118" s="73"/>
      <c r="Q118" s="73"/>
      <c r="R118" s="73"/>
    </row>
    <row r="119" spans="1:18" ht="12.75">
      <c r="A119" s="73"/>
      <c r="B119" s="73"/>
      <c r="C119" s="73"/>
      <c r="D119" s="73"/>
      <c r="E119" s="73"/>
      <c r="F119" s="73"/>
      <c r="G119" s="73"/>
      <c r="H119" s="73"/>
      <c r="I119" s="73"/>
      <c r="J119" s="73"/>
      <c r="K119" s="73"/>
      <c r="L119" s="73"/>
      <c r="M119" s="73"/>
      <c r="N119" s="73"/>
      <c r="O119" s="73"/>
      <c r="P119" s="73"/>
      <c r="Q119" s="73"/>
      <c r="R119" s="73"/>
    </row>
    <row r="120" spans="1:18" ht="12.75">
      <c r="A120" s="73"/>
      <c r="B120" s="73"/>
      <c r="C120" s="73"/>
      <c r="D120" s="73"/>
      <c r="E120" s="73"/>
      <c r="F120" s="73"/>
      <c r="G120" s="73"/>
      <c r="H120" s="73"/>
      <c r="I120" s="73"/>
      <c r="J120" s="73"/>
      <c r="K120" s="73"/>
      <c r="L120" s="73"/>
      <c r="M120" s="73"/>
      <c r="N120" s="73"/>
      <c r="O120" s="73"/>
      <c r="P120" s="73"/>
      <c r="Q120" s="73"/>
      <c r="R120" s="73"/>
    </row>
    <row r="121" spans="1:18" ht="12.75">
      <c r="A121" s="73"/>
      <c r="B121" s="73"/>
      <c r="C121" s="73"/>
      <c r="D121" s="73"/>
      <c r="E121" s="73"/>
      <c r="F121" s="73"/>
      <c r="G121" s="73"/>
      <c r="H121" s="73"/>
      <c r="I121" s="73"/>
      <c r="J121" s="73"/>
      <c r="K121" s="73"/>
      <c r="L121" s="73"/>
      <c r="M121" s="73"/>
      <c r="N121" s="73"/>
      <c r="O121" s="73"/>
      <c r="P121" s="73"/>
      <c r="Q121" s="73"/>
      <c r="R121" s="73"/>
    </row>
    <row r="122" spans="1:18" ht="12.75">
      <c r="A122" s="73"/>
      <c r="B122" s="73"/>
      <c r="C122" s="73"/>
      <c r="D122" s="73"/>
      <c r="E122" s="73"/>
      <c r="F122" s="73"/>
      <c r="G122" s="73"/>
      <c r="H122" s="73"/>
      <c r="I122" s="73"/>
      <c r="J122" s="73"/>
      <c r="K122" s="73"/>
      <c r="L122" s="73"/>
      <c r="M122" s="73"/>
      <c r="N122" s="73"/>
      <c r="O122" s="73"/>
      <c r="P122" s="73"/>
      <c r="Q122" s="73"/>
      <c r="R122" s="73"/>
    </row>
    <row r="123" spans="1:18" ht="12.75">
      <c r="A123" s="73"/>
      <c r="B123" s="73"/>
      <c r="C123" s="73"/>
      <c r="D123" s="73"/>
      <c r="E123" s="73"/>
      <c r="F123" s="73"/>
      <c r="G123" s="73"/>
      <c r="H123" s="73"/>
      <c r="I123" s="73"/>
      <c r="J123" s="73"/>
      <c r="K123" s="73"/>
      <c r="L123" s="73"/>
      <c r="M123" s="73"/>
      <c r="N123" s="73"/>
      <c r="O123" s="73"/>
      <c r="P123" s="73"/>
      <c r="Q123" s="73"/>
      <c r="R123" s="73"/>
    </row>
    <row r="124" spans="1:18" ht="12.75">
      <c r="A124" s="73"/>
      <c r="B124" s="73"/>
      <c r="C124" s="73"/>
      <c r="D124" s="73"/>
      <c r="E124" s="73"/>
      <c r="F124" s="73"/>
      <c r="G124" s="73"/>
      <c r="H124" s="73"/>
      <c r="I124" s="73"/>
      <c r="J124" s="73"/>
      <c r="K124" s="73"/>
      <c r="L124" s="73"/>
      <c r="M124" s="73"/>
      <c r="N124" s="73"/>
      <c r="O124" s="73"/>
      <c r="P124" s="73"/>
      <c r="Q124" s="73"/>
      <c r="R124" s="73"/>
    </row>
    <row r="125" spans="1:18" ht="12.75">
      <c r="A125" s="73"/>
      <c r="B125" s="73"/>
      <c r="C125" s="73"/>
      <c r="D125" s="73"/>
      <c r="E125" s="73"/>
      <c r="F125" s="73"/>
      <c r="G125" s="73"/>
      <c r="H125" s="73"/>
      <c r="I125" s="73"/>
      <c r="J125" s="73"/>
      <c r="K125" s="73"/>
      <c r="L125" s="73"/>
      <c r="M125" s="73"/>
      <c r="N125" s="73"/>
      <c r="O125" s="73"/>
      <c r="P125" s="73"/>
      <c r="Q125" s="73"/>
      <c r="R125" s="73"/>
    </row>
    <row r="126" spans="1:18" ht="12.75">
      <c r="A126" s="73"/>
      <c r="B126" s="73"/>
      <c r="C126" s="73"/>
      <c r="D126" s="73"/>
      <c r="E126" s="73"/>
      <c r="F126" s="73"/>
      <c r="G126" s="73"/>
      <c r="H126" s="73"/>
      <c r="I126" s="73"/>
      <c r="J126" s="73"/>
      <c r="K126" s="73"/>
      <c r="L126" s="73"/>
      <c r="M126" s="73"/>
      <c r="N126" s="73"/>
      <c r="O126" s="73"/>
      <c r="P126" s="73"/>
      <c r="Q126" s="73"/>
      <c r="R126" s="73"/>
    </row>
    <row r="127" spans="1:18" ht="12.75">
      <c r="A127" s="73"/>
      <c r="B127" s="73"/>
      <c r="C127" s="73"/>
      <c r="D127" s="73"/>
      <c r="E127" s="73"/>
      <c r="F127" s="73"/>
      <c r="G127" s="73"/>
      <c r="H127" s="73"/>
      <c r="I127" s="73"/>
      <c r="J127" s="73"/>
      <c r="K127" s="73"/>
      <c r="L127" s="73"/>
      <c r="M127" s="73"/>
      <c r="N127" s="73"/>
      <c r="O127" s="73"/>
      <c r="P127" s="73"/>
      <c r="Q127" s="73"/>
      <c r="R127" s="73"/>
    </row>
    <row r="128" spans="1:18" ht="12.75">
      <c r="A128" s="73"/>
      <c r="B128" s="73"/>
      <c r="C128" s="73"/>
      <c r="D128" s="73"/>
      <c r="E128" s="73"/>
      <c r="F128" s="73"/>
      <c r="G128" s="73"/>
      <c r="H128" s="73"/>
      <c r="I128" s="73"/>
      <c r="J128" s="73"/>
      <c r="K128" s="73"/>
      <c r="L128" s="73"/>
      <c r="M128" s="73"/>
      <c r="N128" s="73"/>
      <c r="O128" s="73"/>
      <c r="P128" s="73"/>
      <c r="Q128" s="73"/>
      <c r="R128" s="73"/>
    </row>
    <row r="129" spans="1:18" ht="12.75">
      <c r="A129" s="73"/>
      <c r="B129" s="73"/>
      <c r="C129" s="73"/>
      <c r="D129" s="73"/>
      <c r="E129" s="73"/>
      <c r="F129" s="73"/>
      <c r="G129" s="73"/>
      <c r="H129" s="73"/>
      <c r="I129" s="73"/>
      <c r="J129" s="73"/>
      <c r="K129" s="73"/>
      <c r="L129" s="73"/>
      <c r="M129" s="73"/>
      <c r="N129" s="73"/>
      <c r="O129" s="73"/>
      <c r="P129" s="73"/>
      <c r="Q129" s="73"/>
      <c r="R129" s="73"/>
    </row>
    <row r="130" spans="1:18" ht="12.75">
      <c r="A130" s="73"/>
      <c r="B130" s="73"/>
      <c r="C130" s="73"/>
      <c r="D130" s="73"/>
      <c r="E130" s="73"/>
      <c r="F130" s="73"/>
      <c r="G130" s="73"/>
      <c r="H130" s="73"/>
      <c r="I130" s="73"/>
      <c r="J130" s="73"/>
      <c r="K130" s="73"/>
      <c r="L130" s="73"/>
      <c r="M130" s="73"/>
      <c r="N130" s="73"/>
      <c r="O130" s="73"/>
      <c r="P130" s="73"/>
      <c r="Q130" s="73"/>
      <c r="R130" s="73"/>
    </row>
    <row r="131" spans="1:18" ht="12.75">
      <c r="A131" s="73"/>
      <c r="B131" s="73"/>
      <c r="C131" s="73"/>
      <c r="D131" s="73"/>
      <c r="E131" s="73"/>
      <c r="F131" s="73"/>
      <c r="G131" s="73"/>
      <c r="H131" s="73"/>
      <c r="I131" s="73"/>
      <c r="J131" s="73"/>
      <c r="K131" s="73"/>
      <c r="L131" s="73"/>
      <c r="M131" s="73"/>
      <c r="N131" s="73"/>
      <c r="O131" s="73"/>
      <c r="P131" s="73"/>
      <c r="Q131" s="73"/>
      <c r="R131" s="73"/>
    </row>
    <row r="132" spans="1:18" ht="12.75">
      <c r="A132" s="73"/>
      <c r="B132" s="73"/>
      <c r="C132" s="73"/>
      <c r="D132" s="73"/>
      <c r="E132" s="73"/>
      <c r="F132" s="73"/>
      <c r="G132" s="73"/>
      <c r="H132" s="73"/>
      <c r="I132" s="73"/>
      <c r="J132" s="73"/>
      <c r="K132" s="73"/>
      <c r="L132" s="73"/>
      <c r="M132" s="73"/>
      <c r="N132" s="73"/>
      <c r="O132" s="73"/>
      <c r="P132" s="73"/>
      <c r="Q132" s="73"/>
      <c r="R132" s="73"/>
    </row>
    <row r="133" spans="1:18" ht="12.75">
      <c r="A133" s="73"/>
      <c r="B133" s="73"/>
      <c r="C133" s="73"/>
      <c r="D133" s="73"/>
      <c r="E133" s="73"/>
      <c r="F133" s="73"/>
      <c r="G133" s="73"/>
      <c r="H133" s="73"/>
      <c r="I133" s="73"/>
      <c r="J133" s="73"/>
      <c r="K133" s="73"/>
      <c r="L133" s="73"/>
      <c r="M133" s="73"/>
      <c r="N133" s="73"/>
      <c r="O133" s="73"/>
      <c r="P133" s="73"/>
      <c r="Q133" s="73"/>
      <c r="R133" s="73"/>
    </row>
    <row r="134" spans="1:18" ht="12.75">
      <c r="A134" s="73"/>
      <c r="B134" s="73"/>
      <c r="C134" s="73"/>
      <c r="D134" s="73"/>
      <c r="E134" s="73"/>
      <c r="F134" s="73"/>
      <c r="G134" s="73"/>
      <c r="H134" s="73"/>
      <c r="I134" s="73"/>
      <c r="J134" s="73"/>
      <c r="K134" s="73"/>
      <c r="L134" s="73"/>
      <c r="M134" s="73"/>
      <c r="N134" s="73"/>
      <c r="O134" s="73"/>
      <c r="P134" s="73"/>
      <c r="Q134" s="73"/>
      <c r="R134" s="73"/>
    </row>
    <row r="135" spans="1:18" ht="12.75">
      <c r="A135" s="73"/>
      <c r="B135" s="73"/>
      <c r="C135" s="73"/>
      <c r="D135" s="73"/>
      <c r="E135" s="73"/>
      <c r="F135" s="73"/>
      <c r="G135" s="73"/>
      <c r="H135" s="73"/>
      <c r="I135" s="73"/>
      <c r="J135" s="73"/>
      <c r="K135" s="73"/>
      <c r="L135" s="73"/>
      <c r="M135" s="73"/>
      <c r="N135" s="73"/>
      <c r="O135" s="73"/>
      <c r="P135" s="73"/>
      <c r="Q135" s="73"/>
      <c r="R135" s="73"/>
    </row>
    <row r="136" spans="1:18" ht="12.75">
      <c r="A136" s="73"/>
      <c r="B136" s="73"/>
      <c r="C136" s="73"/>
      <c r="D136" s="73"/>
      <c r="E136" s="73"/>
      <c r="F136" s="73"/>
      <c r="G136" s="73"/>
      <c r="H136" s="73"/>
      <c r="I136" s="73"/>
      <c r="J136" s="73"/>
      <c r="K136" s="73"/>
      <c r="L136" s="73"/>
      <c r="M136" s="73"/>
      <c r="N136" s="73"/>
      <c r="O136" s="73"/>
      <c r="P136" s="73"/>
      <c r="Q136" s="73"/>
      <c r="R136" s="73"/>
    </row>
    <row r="137" spans="1:18" ht="12.75">
      <c r="A137" s="73"/>
      <c r="B137" s="73"/>
      <c r="C137" s="73"/>
      <c r="D137" s="73"/>
      <c r="E137" s="73"/>
      <c r="F137" s="73"/>
      <c r="G137" s="73"/>
      <c r="H137" s="73"/>
      <c r="I137" s="73"/>
      <c r="J137" s="73"/>
      <c r="K137" s="73"/>
      <c r="L137" s="73"/>
      <c r="M137" s="73"/>
      <c r="N137" s="73"/>
      <c r="O137" s="73"/>
      <c r="P137" s="73"/>
      <c r="Q137" s="73"/>
      <c r="R137" s="73"/>
    </row>
    <row r="138" spans="1:18" ht="12.75">
      <c r="A138" s="73"/>
      <c r="B138" s="73"/>
      <c r="C138" s="73"/>
      <c r="D138" s="73"/>
      <c r="E138" s="73"/>
      <c r="F138" s="73"/>
      <c r="G138" s="73"/>
      <c r="H138" s="73"/>
      <c r="I138" s="73"/>
      <c r="J138" s="73"/>
      <c r="K138" s="73"/>
      <c r="L138" s="73"/>
      <c r="M138" s="73"/>
      <c r="N138" s="73"/>
      <c r="O138" s="73"/>
      <c r="P138" s="73"/>
      <c r="Q138" s="73"/>
      <c r="R138" s="73"/>
    </row>
    <row r="139" spans="1:18" ht="12.75">
      <c r="A139" s="73"/>
      <c r="B139" s="73"/>
      <c r="C139" s="73"/>
      <c r="D139" s="73"/>
      <c r="E139" s="73"/>
      <c r="F139" s="73"/>
      <c r="G139" s="73"/>
      <c r="H139" s="73"/>
      <c r="I139" s="73"/>
      <c r="J139" s="73"/>
      <c r="K139" s="73"/>
      <c r="L139" s="73"/>
      <c r="M139" s="73"/>
      <c r="N139" s="73"/>
      <c r="O139" s="73"/>
      <c r="P139" s="73"/>
      <c r="Q139" s="73"/>
      <c r="R139" s="73"/>
    </row>
    <row r="140" spans="1:18" ht="12.75">
      <c r="A140" s="73"/>
      <c r="B140" s="73"/>
      <c r="C140" s="73"/>
      <c r="D140" s="73"/>
      <c r="E140" s="73"/>
      <c r="F140" s="73"/>
      <c r="G140" s="73"/>
      <c r="H140" s="73"/>
      <c r="I140" s="73"/>
      <c r="J140" s="73"/>
      <c r="K140" s="73"/>
      <c r="L140" s="73"/>
      <c r="M140" s="73"/>
      <c r="N140" s="73"/>
      <c r="O140" s="73"/>
      <c r="P140" s="73"/>
      <c r="Q140" s="73"/>
      <c r="R140" s="73"/>
    </row>
    <row r="141" spans="1:18" ht="12.75">
      <c r="A141" s="73"/>
      <c r="B141" s="73"/>
      <c r="C141" s="73"/>
      <c r="D141" s="73"/>
      <c r="E141" s="73"/>
      <c r="F141" s="73"/>
      <c r="G141" s="73"/>
      <c r="H141" s="73"/>
      <c r="I141" s="73"/>
      <c r="J141" s="73"/>
      <c r="K141" s="73"/>
      <c r="L141" s="73"/>
      <c r="M141" s="73"/>
      <c r="N141" s="73"/>
      <c r="O141" s="73"/>
      <c r="P141" s="73"/>
      <c r="Q141" s="73"/>
      <c r="R141" s="73"/>
    </row>
    <row r="142" spans="1:18" ht="12.75">
      <c r="A142" s="73"/>
      <c r="B142" s="73"/>
      <c r="C142" s="73"/>
      <c r="D142" s="73"/>
      <c r="E142" s="73"/>
      <c r="F142" s="73"/>
      <c r="G142" s="73"/>
      <c r="H142" s="73"/>
      <c r="I142" s="73"/>
      <c r="J142" s="73"/>
      <c r="K142" s="73"/>
      <c r="L142" s="73"/>
      <c r="M142" s="73"/>
      <c r="N142" s="73"/>
      <c r="O142" s="73"/>
      <c r="P142" s="73"/>
      <c r="Q142" s="73"/>
      <c r="R142" s="73"/>
    </row>
    <row r="143" spans="1:18" ht="12.75">
      <c r="A143" s="73"/>
      <c r="B143" s="73"/>
      <c r="C143" s="73"/>
      <c r="D143" s="73"/>
      <c r="E143" s="73"/>
      <c r="F143" s="73"/>
      <c r="G143" s="73"/>
      <c r="H143" s="73"/>
      <c r="I143" s="73"/>
      <c r="J143" s="73"/>
      <c r="K143" s="73"/>
      <c r="L143" s="73"/>
      <c r="M143" s="73"/>
      <c r="N143" s="73"/>
      <c r="O143" s="73"/>
      <c r="P143" s="73"/>
      <c r="Q143" s="73"/>
      <c r="R143" s="73"/>
    </row>
    <row r="144" spans="1:18" ht="12.75">
      <c r="A144" s="73"/>
      <c r="B144" s="73"/>
      <c r="C144" s="73"/>
      <c r="D144" s="73"/>
      <c r="E144" s="73"/>
      <c r="F144" s="73"/>
      <c r="G144" s="73"/>
      <c r="H144" s="73"/>
      <c r="I144" s="73"/>
      <c r="J144" s="73"/>
      <c r="K144" s="73"/>
      <c r="L144" s="73"/>
      <c r="M144" s="73"/>
      <c r="N144" s="73"/>
      <c r="O144" s="73"/>
      <c r="P144" s="73"/>
      <c r="Q144" s="73"/>
      <c r="R144" s="73"/>
    </row>
    <row r="145" spans="1:18" ht="12.75">
      <c r="A145" s="73"/>
      <c r="B145" s="73"/>
      <c r="C145" s="73"/>
      <c r="D145" s="73"/>
      <c r="E145" s="73"/>
      <c r="F145" s="73"/>
      <c r="G145" s="73"/>
      <c r="H145" s="73"/>
      <c r="I145" s="73"/>
      <c r="J145" s="73"/>
      <c r="K145" s="73"/>
      <c r="L145" s="73"/>
      <c r="M145" s="73"/>
      <c r="N145" s="73"/>
      <c r="O145" s="73"/>
      <c r="P145" s="73"/>
      <c r="Q145" s="73"/>
      <c r="R145" s="73"/>
    </row>
    <row r="146" spans="1:18" ht="12.75">
      <c r="A146" s="73"/>
      <c r="B146" s="73"/>
      <c r="C146" s="73"/>
      <c r="D146" s="73"/>
      <c r="E146" s="73"/>
      <c r="F146" s="73"/>
      <c r="G146" s="73"/>
      <c r="H146" s="73"/>
      <c r="I146" s="73"/>
      <c r="J146" s="73"/>
      <c r="K146" s="73"/>
      <c r="L146" s="73"/>
      <c r="M146" s="73"/>
      <c r="N146" s="73"/>
      <c r="O146" s="73"/>
      <c r="P146" s="73"/>
      <c r="Q146" s="73"/>
      <c r="R146" s="73"/>
    </row>
    <row r="147" spans="1:18" ht="12.75">
      <c r="A147" s="73"/>
      <c r="B147" s="73"/>
      <c r="C147" s="73"/>
      <c r="D147" s="73"/>
      <c r="E147" s="73"/>
      <c r="F147" s="73"/>
      <c r="G147" s="73"/>
      <c r="H147" s="73"/>
      <c r="I147" s="73"/>
      <c r="J147" s="73"/>
      <c r="K147" s="73"/>
      <c r="L147" s="73"/>
      <c r="M147" s="73"/>
      <c r="N147" s="73"/>
      <c r="O147" s="73"/>
      <c r="P147" s="73"/>
      <c r="Q147" s="73"/>
      <c r="R147"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108"/>
  <sheetViews>
    <sheetView zoomScale="130" zoomScaleNormal="130" workbookViewId="0" topLeftCell="A1">
      <selection activeCell="F4" sqref="F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3"/>
      <c r="B1" s="73"/>
      <c r="C1" s="73"/>
      <c r="D1" s="73"/>
      <c r="E1" s="73"/>
      <c r="F1" s="73"/>
      <c r="G1" s="73"/>
      <c r="H1" s="73"/>
      <c r="I1" s="73"/>
      <c r="J1" s="73"/>
      <c r="K1" s="73"/>
      <c r="L1" s="73"/>
      <c r="M1" s="73"/>
      <c r="N1" s="73"/>
      <c r="O1" s="73"/>
      <c r="P1" s="73"/>
      <c r="Q1" s="73"/>
    </row>
    <row r="2" spans="1:17" ht="12" customHeight="1" hidden="1">
      <c r="A2" s="73"/>
      <c r="B2" s="111" t="s">
        <v>0</v>
      </c>
      <c r="C2" s="111" t="s">
        <v>78</v>
      </c>
      <c r="D2" s="111" t="s">
        <v>79</v>
      </c>
      <c r="E2" s="111" t="s">
        <v>80</v>
      </c>
      <c r="F2" s="111" t="s">
        <v>228</v>
      </c>
      <c r="G2" s="111" t="s">
        <v>229</v>
      </c>
      <c r="H2" s="111" t="s">
        <v>230</v>
      </c>
      <c r="I2" s="111" t="s">
        <v>231</v>
      </c>
      <c r="J2" s="111" t="s">
        <v>232</v>
      </c>
      <c r="K2" s="111" t="s">
        <v>233</v>
      </c>
      <c r="L2" s="111" t="s">
        <v>234</v>
      </c>
      <c r="M2" s="111" t="s">
        <v>235</v>
      </c>
      <c r="N2" s="111" t="s">
        <v>236</v>
      </c>
      <c r="O2" s="111" t="s">
        <v>81</v>
      </c>
      <c r="P2" s="111" t="s">
        <v>8</v>
      </c>
      <c r="Q2" s="73"/>
    </row>
    <row r="3" spans="1:17" ht="12" customHeight="1" hidden="1">
      <c r="A3" s="73"/>
      <c r="B3" s="112" t="s">
        <v>237</v>
      </c>
      <c r="C3" s="111" t="s">
        <v>83</v>
      </c>
      <c r="D3" s="111" t="s">
        <v>83</v>
      </c>
      <c r="E3" s="111" t="s">
        <v>83</v>
      </c>
      <c r="F3" s="111" t="s">
        <v>83</v>
      </c>
      <c r="G3" s="111" t="s">
        <v>83</v>
      </c>
      <c r="H3" s="76" t="s">
        <v>83</v>
      </c>
      <c r="I3" s="76" t="s">
        <v>83</v>
      </c>
      <c r="J3" s="76" t="s">
        <v>83</v>
      </c>
      <c r="K3" s="76" t="s">
        <v>83</v>
      </c>
      <c r="L3" s="76" t="s">
        <v>83</v>
      </c>
      <c r="M3" s="76" t="s">
        <v>83</v>
      </c>
      <c r="N3" s="76" t="s">
        <v>83</v>
      </c>
      <c r="O3" s="76" t="s">
        <v>71</v>
      </c>
      <c r="P3" s="76" t="s">
        <v>19</v>
      </c>
      <c r="Q3" s="73"/>
    </row>
    <row r="4" spans="1:17" ht="12" customHeight="1">
      <c r="A4" s="73"/>
      <c r="B4" s="73"/>
      <c r="C4" s="73"/>
      <c r="D4" s="73"/>
      <c r="E4" s="73"/>
      <c r="F4" s="73"/>
      <c r="G4" s="73"/>
      <c r="H4" s="73"/>
      <c r="I4" s="73"/>
      <c r="J4" s="73"/>
      <c r="K4" s="73"/>
      <c r="L4" s="73"/>
      <c r="M4" s="73"/>
      <c r="N4" s="73"/>
      <c r="O4" s="73"/>
      <c r="P4" s="73"/>
      <c r="Q4" s="73"/>
    </row>
    <row r="5" spans="1:17" ht="16.5" customHeight="1">
      <c r="A5" s="148"/>
      <c r="B5" s="83" t="str">
        <f>CONCATENATE("Monthly Special Fuel Reported by States ",P3," 1/")</f>
        <v>Monthly Special Fuel Reported by States 2016 1/</v>
      </c>
      <c r="C5" s="83"/>
      <c r="D5" s="83"/>
      <c r="E5" s="83"/>
      <c r="F5" s="84"/>
      <c r="G5" s="84"/>
      <c r="H5" s="84"/>
      <c r="I5" s="84"/>
      <c r="J5" s="84"/>
      <c r="K5" s="84"/>
      <c r="L5" s="84"/>
      <c r="M5" s="84"/>
      <c r="N5" s="84"/>
      <c r="O5" s="84"/>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73" t="s">
        <v>242</v>
      </c>
      <c r="P9" s="73"/>
      <c r="Q9" s="73"/>
    </row>
    <row r="10" spans="1:17" ht="9" customHeight="1">
      <c r="A10" s="73"/>
      <c r="B10" s="174" t="str">
        <f>CONCATENATE("Created On: ",O3)</f>
        <v>Created On: 10/05/2017</v>
      </c>
      <c r="C10" s="73"/>
      <c r="D10" s="73"/>
      <c r="E10" s="73"/>
      <c r="F10" s="73"/>
      <c r="G10" s="73"/>
      <c r="H10" s="73"/>
      <c r="I10" s="73"/>
      <c r="J10" s="73"/>
      <c r="K10" s="73"/>
      <c r="L10" s="73"/>
      <c r="M10" s="73"/>
      <c r="N10" s="173"/>
      <c r="O10" s="173" t="str">
        <f>CONCATENATE(P3," Reporting Period")</f>
        <v>2016 Reporting Period</v>
      </c>
      <c r="P10" s="73"/>
      <c r="Q10" s="73"/>
    </row>
    <row r="11" spans="1:17" ht="7.5" customHeight="1">
      <c r="A11" s="73"/>
      <c r="B11" s="188"/>
      <c r="C11" s="164" t="s">
        <v>249</v>
      </c>
      <c r="D11" s="164" t="s">
        <v>250</v>
      </c>
      <c r="E11" s="164" t="s">
        <v>251</v>
      </c>
      <c r="F11" s="164" t="s">
        <v>252</v>
      </c>
      <c r="G11" s="164" t="s">
        <v>253</v>
      </c>
      <c r="H11" s="164" t="s">
        <v>254</v>
      </c>
      <c r="I11" s="164" t="s">
        <v>255</v>
      </c>
      <c r="J11" s="164" t="s">
        <v>256</v>
      </c>
      <c r="K11" s="164" t="s">
        <v>257</v>
      </c>
      <c r="L11" s="164" t="s">
        <v>258</v>
      </c>
      <c r="M11" s="164" t="s">
        <v>259</v>
      </c>
      <c r="N11" s="164" t="s">
        <v>260</v>
      </c>
      <c r="O11" s="188"/>
      <c r="P11" s="73"/>
      <c r="Q11" s="73"/>
    </row>
    <row r="12" spans="1:17" ht="7.5" customHeight="1">
      <c r="A12" s="73"/>
      <c r="B12" s="189" t="s">
        <v>98</v>
      </c>
      <c r="C12" s="189" t="str">
        <f aca="true" t="shared" si="0" ref="C12:N12">CONCATENATE("(",C3," Entries)")</f>
        <v>(52 Entries)</v>
      </c>
      <c r="D12" s="189" t="str">
        <f t="shared" si="0"/>
        <v>(52 Entries)</v>
      </c>
      <c r="E12" s="189" t="str">
        <f t="shared" si="0"/>
        <v>(52 Entries)</v>
      </c>
      <c r="F12" s="189" t="str">
        <f t="shared" si="0"/>
        <v>(52 Entries)</v>
      </c>
      <c r="G12" s="189" t="str">
        <f t="shared" si="0"/>
        <v>(52 Entries)</v>
      </c>
      <c r="H12" s="189" t="str">
        <f t="shared" si="0"/>
        <v>(52 Entries)</v>
      </c>
      <c r="I12" s="189" t="str">
        <f t="shared" si="0"/>
        <v>(52 Entries)</v>
      </c>
      <c r="J12" s="189" t="str">
        <f t="shared" si="0"/>
        <v>(52 Entries)</v>
      </c>
      <c r="K12" s="189" t="str">
        <f t="shared" si="0"/>
        <v>(52 Entries)</v>
      </c>
      <c r="L12" s="189" t="str">
        <f t="shared" si="0"/>
        <v>(52 Entries)</v>
      </c>
      <c r="M12" s="189" t="str">
        <f t="shared" si="0"/>
        <v>(52 Entries)</v>
      </c>
      <c r="N12" s="189" t="str">
        <f t="shared" si="0"/>
        <v>(52 Entries)</v>
      </c>
      <c r="O12" s="189" t="s">
        <v>31</v>
      </c>
      <c r="P12" s="73"/>
      <c r="Q12" s="73"/>
    </row>
    <row r="13" spans="1:17" s="41" customFormat="1" ht="6" hidden="1">
      <c r="A13" s="175"/>
      <c r="B13" s="175" t="s">
        <v>98</v>
      </c>
      <c r="C13" s="175" t="s">
        <v>99</v>
      </c>
      <c r="D13" s="175" t="s">
        <v>102</v>
      </c>
      <c r="E13" s="175" t="s">
        <v>105</v>
      </c>
      <c r="F13" s="175" t="s">
        <v>170</v>
      </c>
      <c r="G13" s="175" t="s">
        <v>221</v>
      </c>
      <c r="H13" s="175" t="s">
        <v>176</v>
      </c>
      <c r="I13" s="175" t="s">
        <v>183</v>
      </c>
      <c r="J13" s="175" t="s">
        <v>186</v>
      </c>
      <c r="K13" s="175" t="s">
        <v>189</v>
      </c>
      <c r="L13" s="175" t="s">
        <v>198</v>
      </c>
      <c r="M13" s="175" t="s">
        <v>201</v>
      </c>
      <c r="N13" s="175" t="s">
        <v>204</v>
      </c>
      <c r="O13" s="175" t="s">
        <v>31</v>
      </c>
      <c r="P13" s="175"/>
      <c r="Q13" s="175"/>
    </row>
    <row r="14" spans="1:17" ht="7.5" customHeight="1" hidden="1">
      <c r="A14" s="73"/>
      <c r="B14" s="175"/>
      <c r="C14" s="175">
        <v>0</v>
      </c>
      <c r="D14" s="175">
        <v>0</v>
      </c>
      <c r="E14" s="175">
        <v>0</v>
      </c>
      <c r="F14" s="175">
        <v>0</v>
      </c>
      <c r="G14" s="175">
        <v>0</v>
      </c>
      <c r="H14" s="175">
        <v>0</v>
      </c>
      <c r="I14" s="175">
        <v>0</v>
      </c>
      <c r="J14" s="175">
        <v>0</v>
      </c>
      <c r="K14" s="175">
        <v>0</v>
      </c>
      <c r="L14" s="175">
        <v>0</v>
      </c>
      <c r="M14" s="175">
        <v>0</v>
      </c>
      <c r="N14" s="175">
        <v>0</v>
      </c>
      <c r="O14" s="175">
        <v>0</v>
      </c>
      <c r="P14" s="73"/>
      <c r="Q14" s="73"/>
    </row>
    <row r="15" spans="1:17" ht="7.5" customHeight="1">
      <c r="A15" s="73"/>
      <c r="B15" s="176" t="s">
        <v>108</v>
      </c>
      <c r="C15" s="177">
        <v>65177357</v>
      </c>
      <c r="D15" s="177">
        <v>65694532</v>
      </c>
      <c r="E15" s="177">
        <v>66545957</v>
      </c>
      <c r="F15" s="177">
        <v>75987767</v>
      </c>
      <c r="G15" s="177">
        <v>73957795</v>
      </c>
      <c r="H15" s="177">
        <v>69008065</v>
      </c>
      <c r="I15" s="177">
        <v>73467013</v>
      </c>
      <c r="J15" s="177">
        <v>65927728</v>
      </c>
      <c r="K15" s="177">
        <v>96663819</v>
      </c>
      <c r="L15" s="177">
        <v>71406656</v>
      </c>
      <c r="M15" s="177">
        <v>139641700</v>
      </c>
      <c r="N15" s="177">
        <v>100324747</v>
      </c>
      <c r="O15" s="177">
        <v>963803136</v>
      </c>
      <c r="P15" s="73"/>
      <c r="Q15" s="73"/>
    </row>
    <row r="16" spans="1:17" ht="7.5" customHeight="1">
      <c r="A16" s="73"/>
      <c r="B16" s="178" t="s">
        <v>109</v>
      </c>
      <c r="C16" s="177">
        <v>6655544</v>
      </c>
      <c r="D16" s="177">
        <v>10419178</v>
      </c>
      <c r="E16" s="177">
        <v>10400501</v>
      </c>
      <c r="F16" s="177">
        <v>8327845</v>
      </c>
      <c r="G16" s="177">
        <v>4966499</v>
      </c>
      <c r="H16" s="177">
        <v>4509325</v>
      </c>
      <c r="I16" s="177">
        <v>20818745</v>
      </c>
      <c r="J16" s="177">
        <v>16974045</v>
      </c>
      <c r="K16" s="177">
        <v>12965638</v>
      </c>
      <c r="L16" s="177">
        <v>8807062</v>
      </c>
      <c r="M16" s="177">
        <v>6987500</v>
      </c>
      <c r="N16" s="177">
        <v>4337363</v>
      </c>
      <c r="O16" s="177">
        <v>116169245</v>
      </c>
      <c r="P16" s="73"/>
      <c r="Q16" s="73"/>
    </row>
    <row r="17" spans="1:17" ht="7.5" customHeight="1">
      <c r="A17" s="73"/>
      <c r="B17" s="178" t="s">
        <v>110</v>
      </c>
      <c r="C17" s="177">
        <v>65242928</v>
      </c>
      <c r="D17" s="177">
        <v>66936040</v>
      </c>
      <c r="E17" s="177">
        <v>77277784</v>
      </c>
      <c r="F17" s="177">
        <v>66164836</v>
      </c>
      <c r="G17" s="177">
        <v>70518753</v>
      </c>
      <c r="H17" s="177">
        <v>73209985</v>
      </c>
      <c r="I17" s="177">
        <v>62690957</v>
      </c>
      <c r="J17" s="177">
        <v>76398066</v>
      </c>
      <c r="K17" s="177">
        <v>71696713</v>
      </c>
      <c r="L17" s="177">
        <v>64883143</v>
      </c>
      <c r="M17" s="177">
        <v>76354168</v>
      </c>
      <c r="N17" s="177">
        <v>76652962</v>
      </c>
      <c r="O17" s="177">
        <v>848026335</v>
      </c>
      <c r="P17" s="73"/>
      <c r="Q17" s="73"/>
    </row>
    <row r="18" spans="1:17" ht="7.5" customHeight="1">
      <c r="A18" s="73"/>
      <c r="B18" s="193" t="s">
        <v>111</v>
      </c>
      <c r="C18" s="194">
        <v>44093955</v>
      </c>
      <c r="D18" s="194">
        <v>54563299</v>
      </c>
      <c r="E18" s="194">
        <v>55633991</v>
      </c>
      <c r="F18" s="194">
        <v>46821740</v>
      </c>
      <c r="G18" s="194">
        <v>58650572</v>
      </c>
      <c r="H18" s="194">
        <v>55042644</v>
      </c>
      <c r="I18" s="194">
        <v>46687772</v>
      </c>
      <c r="J18" s="194">
        <v>64181612</v>
      </c>
      <c r="K18" s="194">
        <v>54635345</v>
      </c>
      <c r="L18" s="194">
        <v>50423754</v>
      </c>
      <c r="M18" s="194">
        <v>60744290</v>
      </c>
      <c r="N18" s="194">
        <v>50208044</v>
      </c>
      <c r="O18" s="194">
        <v>641687018</v>
      </c>
      <c r="P18" s="73"/>
      <c r="Q18" s="73"/>
    </row>
    <row r="19" spans="1:17" ht="7.5" customHeight="1">
      <c r="A19" s="73"/>
      <c r="B19" s="176" t="s">
        <v>112</v>
      </c>
      <c r="C19" s="177">
        <v>218569178</v>
      </c>
      <c r="D19" s="177">
        <v>213651757</v>
      </c>
      <c r="E19" s="177">
        <v>285579348</v>
      </c>
      <c r="F19" s="177">
        <v>248950237</v>
      </c>
      <c r="G19" s="177">
        <v>217903809</v>
      </c>
      <c r="H19" s="177">
        <v>294687293</v>
      </c>
      <c r="I19" s="177">
        <v>252568128</v>
      </c>
      <c r="J19" s="177">
        <v>270267969</v>
      </c>
      <c r="K19" s="177">
        <v>315090675</v>
      </c>
      <c r="L19" s="177">
        <v>255001402</v>
      </c>
      <c r="M19" s="177">
        <v>235513067</v>
      </c>
      <c r="N19" s="177">
        <v>374585284</v>
      </c>
      <c r="O19" s="177">
        <v>3182368147</v>
      </c>
      <c r="P19" s="73"/>
      <c r="Q19" s="73"/>
    </row>
    <row r="20" spans="1:17" ht="7.5" customHeight="1">
      <c r="A20" s="73"/>
      <c r="B20" s="178" t="s">
        <v>113</v>
      </c>
      <c r="C20" s="177">
        <v>46953701</v>
      </c>
      <c r="D20" s="177">
        <v>45190951</v>
      </c>
      <c r="E20" s="177">
        <v>51379067</v>
      </c>
      <c r="F20" s="177">
        <v>50885692</v>
      </c>
      <c r="G20" s="177">
        <v>49926485</v>
      </c>
      <c r="H20" s="177">
        <v>55380483</v>
      </c>
      <c r="I20" s="177">
        <v>59227700</v>
      </c>
      <c r="J20" s="177">
        <v>60385499</v>
      </c>
      <c r="K20" s="177">
        <v>57927300</v>
      </c>
      <c r="L20" s="177">
        <v>56330609</v>
      </c>
      <c r="M20" s="177">
        <v>52199363</v>
      </c>
      <c r="N20" s="177">
        <v>50431367</v>
      </c>
      <c r="O20" s="177">
        <v>636218217</v>
      </c>
      <c r="P20" s="73"/>
      <c r="Q20" s="73"/>
    </row>
    <row r="21" spans="1:17" ht="7.5" customHeight="1">
      <c r="A21" s="73"/>
      <c r="B21" s="178" t="s">
        <v>114</v>
      </c>
      <c r="C21" s="177">
        <v>18323667</v>
      </c>
      <c r="D21" s="177">
        <v>18228973</v>
      </c>
      <c r="E21" s="177">
        <v>28198292</v>
      </c>
      <c r="F21" s="177">
        <v>20311967</v>
      </c>
      <c r="G21" s="177">
        <v>21746715</v>
      </c>
      <c r="H21" s="177">
        <v>26957952</v>
      </c>
      <c r="I21" s="177">
        <v>20028449</v>
      </c>
      <c r="J21" s="177">
        <v>23018891</v>
      </c>
      <c r="K21" s="177">
        <v>29126718</v>
      </c>
      <c r="L21" s="177">
        <v>21353682</v>
      </c>
      <c r="M21" s="177">
        <v>20963768</v>
      </c>
      <c r="N21" s="177">
        <v>25336259</v>
      </c>
      <c r="O21" s="177">
        <v>273595333</v>
      </c>
      <c r="P21" s="73"/>
      <c r="Q21" s="73"/>
    </row>
    <row r="22" spans="1:17" ht="7.5" customHeight="1">
      <c r="A22" s="73"/>
      <c r="B22" s="193" t="s">
        <v>115</v>
      </c>
      <c r="C22" s="194">
        <v>4616099</v>
      </c>
      <c r="D22" s="194">
        <v>5227540</v>
      </c>
      <c r="E22" s="194">
        <v>6387362</v>
      </c>
      <c r="F22" s="194">
        <v>5504109</v>
      </c>
      <c r="G22" s="194">
        <v>5879331</v>
      </c>
      <c r="H22" s="194">
        <v>6506147</v>
      </c>
      <c r="I22" s="194">
        <v>5373858</v>
      </c>
      <c r="J22" s="194">
        <v>6656354</v>
      </c>
      <c r="K22" s="194">
        <v>6340225</v>
      </c>
      <c r="L22" s="194">
        <v>5625453</v>
      </c>
      <c r="M22" s="194">
        <v>5998337</v>
      </c>
      <c r="N22" s="194">
        <v>5941204</v>
      </c>
      <c r="O22" s="194">
        <v>70056019</v>
      </c>
      <c r="P22" s="73"/>
      <c r="Q22" s="73"/>
    </row>
    <row r="23" spans="1:17" ht="7.5" customHeight="1">
      <c r="A23" s="73"/>
      <c r="B23" s="176" t="s">
        <v>116</v>
      </c>
      <c r="C23" s="177">
        <v>1122486</v>
      </c>
      <c r="D23" s="177">
        <v>1123102</v>
      </c>
      <c r="E23" s="177">
        <v>1520887</v>
      </c>
      <c r="F23" s="177">
        <v>1330962</v>
      </c>
      <c r="G23" s="177">
        <v>1181008</v>
      </c>
      <c r="H23" s="177">
        <v>1421660</v>
      </c>
      <c r="I23" s="177">
        <v>1396894</v>
      </c>
      <c r="J23" s="177">
        <v>1470984</v>
      </c>
      <c r="K23" s="177">
        <v>1283193</v>
      </c>
      <c r="L23" s="177">
        <v>1340568</v>
      </c>
      <c r="M23" s="177">
        <v>1205970</v>
      </c>
      <c r="N23" s="177">
        <v>1265966</v>
      </c>
      <c r="O23" s="177">
        <v>15663680</v>
      </c>
      <c r="P23" s="73"/>
      <c r="Q23" s="73"/>
    </row>
    <row r="24" spans="1:17" ht="7.5" customHeight="1">
      <c r="A24" s="73"/>
      <c r="B24" s="178" t="s">
        <v>117</v>
      </c>
      <c r="C24" s="177">
        <v>134181920</v>
      </c>
      <c r="D24" s="177">
        <v>127815140</v>
      </c>
      <c r="E24" s="177">
        <v>129980487</v>
      </c>
      <c r="F24" s="177">
        <v>156934714</v>
      </c>
      <c r="G24" s="177">
        <v>139187871</v>
      </c>
      <c r="H24" s="177">
        <v>137491502</v>
      </c>
      <c r="I24" s="177">
        <v>139133674</v>
      </c>
      <c r="J24" s="177">
        <v>131456409</v>
      </c>
      <c r="K24" s="177">
        <v>135541491</v>
      </c>
      <c r="L24" s="177">
        <v>132264904</v>
      </c>
      <c r="M24" s="177">
        <v>143665982</v>
      </c>
      <c r="N24" s="177">
        <v>139188090</v>
      </c>
      <c r="O24" s="177">
        <v>1646842184</v>
      </c>
      <c r="P24" s="73"/>
      <c r="Q24" s="73"/>
    </row>
    <row r="25" spans="1:17" ht="7.5" customHeight="1">
      <c r="A25" s="73"/>
      <c r="B25" s="178" t="s">
        <v>118</v>
      </c>
      <c r="C25" s="177">
        <v>105941526</v>
      </c>
      <c r="D25" s="177">
        <v>108380401</v>
      </c>
      <c r="E25" s="177">
        <v>120359855</v>
      </c>
      <c r="F25" s="177">
        <v>116791993</v>
      </c>
      <c r="G25" s="177">
        <v>115446925</v>
      </c>
      <c r="H25" s="177">
        <v>117725666</v>
      </c>
      <c r="I25" s="177">
        <v>72055878</v>
      </c>
      <c r="J25" s="177">
        <v>123256039</v>
      </c>
      <c r="K25" s="177">
        <v>110580537</v>
      </c>
      <c r="L25" s="177">
        <v>116617340</v>
      </c>
      <c r="M25" s="177">
        <v>110765870</v>
      </c>
      <c r="N25" s="177">
        <v>109249734</v>
      </c>
      <c r="O25" s="177">
        <v>1327171764</v>
      </c>
      <c r="P25" s="73"/>
      <c r="Q25" s="73"/>
    </row>
    <row r="26" spans="1:17" ht="7.5" customHeight="1">
      <c r="A26" s="73"/>
      <c r="B26" s="193" t="s">
        <v>119</v>
      </c>
      <c r="C26" s="194">
        <v>4051576</v>
      </c>
      <c r="D26" s="194">
        <v>3996001</v>
      </c>
      <c r="E26" s="194">
        <v>3960483</v>
      </c>
      <c r="F26" s="194">
        <v>4500002</v>
      </c>
      <c r="G26" s="194">
        <v>4417147</v>
      </c>
      <c r="H26" s="194">
        <v>3939070</v>
      </c>
      <c r="I26" s="194">
        <v>4442769</v>
      </c>
      <c r="J26" s="194">
        <v>3643685</v>
      </c>
      <c r="K26" s="194">
        <v>5583793</v>
      </c>
      <c r="L26" s="194">
        <v>1946251</v>
      </c>
      <c r="M26" s="194">
        <v>5484667</v>
      </c>
      <c r="N26" s="194">
        <v>3798983</v>
      </c>
      <c r="O26" s="194">
        <v>49764427</v>
      </c>
      <c r="P26" s="73"/>
      <c r="Q26" s="73"/>
    </row>
    <row r="27" spans="1:17" ht="7.5" customHeight="1">
      <c r="A27" s="73"/>
      <c r="B27" s="176" t="s">
        <v>120</v>
      </c>
      <c r="C27" s="177">
        <v>23036642</v>
      </c>
      <c r="D27" s="177">
        <v>26461915</v>
      </c>
      <c r="E27" s="177">
        <v>23619660</v>
      </c>
      <c r="F27" s="177">
        <v>21828183</v>
      </c>
      <c r="G27" s="177">
        <v>22857478</v>
      </c>
      <c r="H27" s="177">
        <v>25334461</v>
      </c>
      <c r="I27" s="177">
        <v>22553473</v>
      </c>
      <c r="J27" s="177">
        <v>24706880</v>
      </c>
      <c r="K27" s="177">
        <v>30406898</v>
      </c>
      <c r="L27" s="177">
        <v>29877472</v>
      </c>
      <c r="M27" s="177">
        <v>24127213</v>
      </c>
      <c r="N27" s="177">
        <v>27671735</v>
      </c>
      <c r="O27" s="177">
        <v>302482010</v>
      </c>
      <c r="P27" s="73"/>
      <c r="Q27" s="73"/>
    </row>
    <row r="28" spans="1:17" ht="7.5" customHeight="1">
      <c r="A28" s="73"/>
      <c r="B28" s="178" t="s">
        <v>121</v>
      </c>
      <c r="C28" s="177">
        <v>114165566</v>
      </c>
      <c r="D28" s="177">
        <v>113937539</v>
      </c>
      <c r="E28" s="177">
        <v>142475292</v>
      </c>
      <c r="F28" s="177">
        <v>122773230</v>
      </c>
      <c r="G28" s="177">
        <v>122342662</v>
      </c>
      <c r="H28" s="177">
        <v>148023820</v>
      </c>
      <c r="I28" s="177">
        <v>117740495</v>
      </c>
      <c r="J28" s="177">
        <v>129394684</v>
      </c>
      <c r="K28" s="177">
        <v>146332971</v>
      </c>
      <c r="L28" s="177">
        <v>135781792</v>
      </c>
      <c r="M28" s="177">
        <v>126211605</v>
      </c>
      <c r="N28" s="177">
        <v>144332502</v>
      </c>
      <c r="O28" s="177">
        <v>1563512158</v>
      </c>
      <c r="P28" s="73"/>
      <c r="Q28" s="73"/>
    </row>
    <row r="29" spans="1:17" ht="7.5" customHeight="1">
      <c r="A29" s="73"/>
      <c r="B29" s="178" t="s">
        <v>122</v>
      </c>
      <c r="C29" s="177">
        <v>96236761</v>
      </c>
      <c r="D29" s="177">
        <v>96522634</v>
      </c>
      <c r="E29" s="177">
        <v>102893762</v>
      </c>
      <c r="F29" s="177">
        <v>104366584</v>
      </c>
      <c r="G29" s="177">
        <v>107368498</v>
      </c>
      <c r="H29" s="177">
        <v>111524814</v>
      </c>
      <c r="I29" s="177">
        <v>102489263</v>
      </c>
      <c r="J29" s="177">
        <v>113872154</v>
      </c>
      <c r="K29" s="177">
        <v>110200137</v>
      </c>
      <c r="L29" s="177">
        <v>110169390</v>
      </c>
      <c r="M29" s="177">
        <v>104483859</v>
      </c>
      <c r="N29" s="177">
        <v>107750120</v>
      </c>
      <c r="O29" s="177">
        <v>1267877976</v>
      </c>
      <c r="P29" s="73"/>
      <c r="Q29" s="73"/>
    </row>
    <row r="30" spans="1:17" ht="7.5" customHeight="1">
      <c r="A30" s="73"/>
      <c r="B30" s="193" t="s">
        <v>123</v>
      </c>
      <c r="C30" s="194">
        <v>55519382</v>
      </c>
      <c r="D30" s="194">
        <v>51723479</v>
      </c>
      <c r="E30" s="194">
        <v>55649615</v>
      </c>
      <c r="F30" s="194">
        <v>57678030</v>
      </c>
      <c r="G30" s="194">
        <v>57506250</v>
      </c>
      <c r="H30" s="194">
        <v>58291579</v>
      </c>
      <c r="I30" s="194">
        <v>50885125</v>
      </c>
      <c r="J30" s="194">
        <v>65401907</v>
      </c>
      <c r="K30" s="194">
        <v>54196140</v>
      </c>
      <c r="L30" s="194">
        <v>62733785</v>
      </c>
      <c r="M30" s="194">
        <v>60651129</v>
      </c>
      <c r="N30" s="194">
        <v>58993440</v>
      </c>
      <c r="O30" s="194">
        <v>689229861</v>
      </c>
      <c r="P30" s="73"/>
      <c r="Q30" s="73"/>
    </row>
    <row r="31" spans="1:17" ht="7.5" customHeight="1">
      <c r="A31" s="73"/>
      <c r="B31" s="176" t="s">
        <v>124</v>
      </c>
      <c r="C31" s="177">
        <v>33084900</v>
      </c>
      <c r="D31" s="177">
        <v>40022079</v>
      </c>
      <c r="E31" s="177">
        <v>48481080</v>
      </c>
      <c r="F31" s="177">
        <v>31293199</v>
      </c>
      <c r="G31" s="177">
        <v>32226812</v>
      </c>
      <c r="H31" s="177">
        <v>39494983</v>
      </c>
      <c r="I31" s="177">
        <v>41085574</v>
      </c>
      <c r="J31" s="177">
        <v>34334488</v>
      </c>
      <c r="K31" s="177">
        <v>50095278</v>
      </c>
      <c r="L31" s="177">
        <v>33006853</v>
      </c>
      <c r="M31" s="177">
        <v>35733781</v>
      </c>
      <c r="N31" s="177">
        <v>48366412</v>
      </c>
      <c r="O31" s="177">
        <v>467225439</v>
      </c>
      <c r="P31" s="73"/>
      <c r="Q31" s="73"/>
    </row>
    <row r="32" spans="1:17" ht="7.5" customHeight="1">
      <c r="A32" s="73"/>
      <c r="B32" s="178" t="s">
        <v>125</v>
      </c>
      <c r="C32" s="177">
        <v>64259671</v>
      </c>
      <c r="D32" s="177">
        <v>63363449</v>
      </c>
      <c r="E32" s="177">
        <v>68250955</v>
      </c>
      <c r="F32" s="177">
        <v>66739408</v>
      </c>
      <c r="G32" s="177">
        <v>66021248</v>
      </c>
      <c r="H32" s="177">
        <v>63183133</v>
      </c>
      <c r="I32" s="177">
        <v>62623117</v>
      </c>
      <c r="J32" s="177">
        <v>67596893</v>
      </c>
      <c r="K32" s="177">
        <v>62720815</v>
      </c>
      <c r="L32" s="177">
        <v>71281272</v>
      </c>
      <c r="M32" s="177">
        <v>64481871</v>
      </c>
      <c r="N32" s="177">
        <v>59395142</v>
      </c>
      <c r="O32" s="177">
        <v>779916974</v>
      </c>
      <c r="P32" s="73"/>
      <c r="Q32" s="73"/>
    </row>
    <row r="33" spans="1:17" ht="7.5" customHeight="1">
      <c r="A33" s="73"/>
      <c r="B33" s="178" t="s">
        <v>126</v>
      </c>
      <c r="C33" s="177">
        <v>66835861</v>
      </c>
      <c r="D33" s="177">
        <v>57025122</v>
      </c>
      <c r="E33" s="177">
        <v>61484559</v>
      </c>
      <c r="F33" s="177">
        <v>55580453</v>
      </c>
      <c r="G33" s="177">
        <v>57927849</v>
      </c>
      <c r="H33" s="177">
        <v>59999924</v>
      </c>
      <c r="I33" s="177">
        <v>48473481</v>
      </c>
      <c r="J33" s="177">
        <v>47800328</v>
      </c>
      <c r="K33" s="177">
        <v>59963174</v>
      </c>
      <c r="L33" s="177">
        <v>65863022</v>
      </c>
      <c r="M33" s="177">
        <v>59399020</v>
      </c>
      <c r="N33" s="177">
        <v>56639165</v>
      </c>
      <c r="O33" s="177">
        <v>696991958</v>
      </c>
      <c r="P33" s="73"/>
      <c r="Q33" s="73"/>
    </row>
    <row r="34" spans="1:17" ht="7.5" customHeight="1">
      <c r="A34" s="73"/>
      <c r="B34" s="193" t="s">
        <v>127</v>
      </c>
      <c r="C34" s="194">
        <v>17184473</v>
      </c>
      <c r="D34" s="194">
        <v>14506915</v>
      </c>
      <c r="E34" s="194">
        <v>16631437</v>
      </c>
      <c r="F34" s="194">
        <v>6290948</v>
      </c>
      <c r="G34" s="194">
        <v>20390078</v>
      </c>
      <c r="H34" s="194">
        <v>18138642</v>
      </c>
      <c r="I34" s="194">
        <v>9340653</v>
      </c>
      <c r="J34" s="194">
        <v>20475546</v>
      </c>
      <c r="K34" s="194">
        <v>10444354</v>
      </c>
      <c r="L34" s="194">
        <v>15876290</v>
      </c>
      <c r="M34" s="194">
        <v>26704993</v>
      </c>
      <c r="N34" s="194">
        <v>17467897</v>
      </c>
      <c r="O34" s="194">
        <v>193452226</v>
      </c>
      <c r="P34" s="73"/>
      <c r="Q34" s="73"/>
    </row>
    <row r="35" spans="1:17" ht="7.5" customHeight="1">
      <c r="A35" s="73"/>
      <c r="B35" s="176" t="s">
        <v>128</v>
      </c>
      <c r="C35" s="177">
        <v>42813639</v>
      </c>
      <c r="D35" s="177">
        <v>40110444</v>
      </c>
      <c r="E35" s="177">
        <v>46505359</v>
      </c>
      <c r="F35" s="177">
        <v>45757208</v>
      </c>
      <c r="G35" s="177">
        <v>43750865</v>
      </c>
      <c r="H35" s="177">
        <v>47939704</v>
      </c>
      <c r="I35" s="177">
        <v>46298136</v>
      </c>
      <c r="J35" s="177">
        <v>46764371</v>
      </c>
      <c r="K35" s="177">
        <v>45590313</v>
      </c>
      <c r="L35" s="177">
        <v>46771516</v>
      </c>
      <c r="M35" s="177">
        <v>42620527</v>
      </c>
      <c r="N35" s="177">
        <v>41804085</v>
      </c>
      <c r="O35" s="177">
        <v>536726167</v>
      </c>
      <c r="P35" s="73"/>
      <c r="Q35" s="73"/>
    </row>
    <row r="36" spans="1:17" ht="7.5" customHeight="1">
      <c r="A36" s="73"/>
      <c r="B36" s="178" t="s">
        <v>129</v>
      </c>
      <c r="C36" s="177">
        <v>38261385</v>
      </c>
      <c r="D36" s="177">
        <v>38250229</v>
      </c>
      <c r="E36" s="177">
        <v>36083788</v>
      </c>
      <c r="F36" s="177">
        <v>36172196</v>
      </c>
      <c r="G36" s="177">
        <v>39801448</v>
      </c>
      <c r="H36" s="177">
        <v>37795208</v>
      </c>
      <c r="I36" s="177">
        <v>36090246</v>
      </c>
      <c r="J36" s="177">
        <v>38967686</v>
      </c>
      <c r="K36" s="177">
        <v>37262590</v>
      </c>
      <c r="L36" s="177">
        <v>35674168</v>
      </c>
      <c r="M36" s="177">
        <v>37184370</v>
      </c>
      <c r="N36" s="177">
        <v>39697661</v>
      </c>
      <c r="O36" s="177">
        <v>451240975</v>
      </c>
      <c r="P36" s="73"/>
      <c r="Q36" s="73"/>
    </row>
    <row r="37" spans="1:17" ht="7.5" customHeight="1">
      <c r="A37" s="73"/>
      <c r="B37" s="178" t="s">
        <v>130</v>
      </c>
      <c r="C37" s="177">
        <v>125190363</v>
      </c>
      <c r="D37" s="177">
        <v>65454372</v>
      </c>
      <c r="E37" s="177">
        <v>63664969</v>
      </c>
      <c r="F37" s="177">
        <v>77244284</v>
      </c>
      <c r="G37" s="177">
        <v>80393292</v>
      </c>
      <c r="H37" s="177">
        <v>74484392</v>
      </c>
      <c r="I37" s="177">
        <v>86844454</v>
      </c>
      <c r="J37" s="177">
        <v>85161289</v>
      </c>
      <c r="K37" s="177">
        <v>76240685</v>
      </c>
      <c r="L37" s="177">
        <v>95000848</v>
      </c>
      <c r="M37" s="177">
        <v>84169295</v>
      </c>
      <c r="N37" s="177">
        <v>69815410</v>
      </c>
      <c r="O37" s="177">
        <v>983663653</v>
      </c>
      <c r="P37" s="73"/>
      <c r="Q37" s="73"/>
    </row>
    <row r="38" spans="1:17" ht="7.5" customHeight="1">
      <c r="A38" s="73"/>
      <c r="B38" s="193" t="s">
        <v>131</v>
      </c>
      <c r="C38" s="194">
        <v>45927119</v>
      </c>
      <c r="D38" s="194">
        <v>55230984</v>
      </c>
      <c r="E38" s="194">
        <v>60375884</v>
      </c>
      <c r="F38" s="194">
        <v>59428489</v>
      </c>
      <c r="G38" s="194">
        <v>65952210</v>
      </c>
      <c r="H38" s="194">
        <v>74471377</v>
      </c>
      <c r="I38" s="194">
        <v>69216019</v>
      </c>
      <c r="J38" s="194">
        <v>75993116</v>
      </c>
      <c r="K38" s="194">
        <v>72842382</v>
      </c>
      <c r="L38" s="194">
        <v>81974154</v>
      </c>
      <c r="M38" s="194">
        <v>71878855</v>
      </c>
      <c r="N38" s="194">
        <v>65870922</v>
      </c>
      <c r="O38" s="194">
        <v>799161511</v>
      </c>
      <c r="P38" s="73"/>
      <c r="Q38" s="73"/>
    </row>
    <row r="39" spans="1:17" ht="7.5" customHeight="1">
      <c r="A39" s="73"/>
      <c r="B39" s="176" t="s">
        <v>132</v>
      </c>
      <c r="C39" s="177">
        <v>47876097</v>
      </c>
      <c r="D39" s="177">
        <v>51238659</v>
      </c>
      <c r="E39" s="177">
        <v>52119019</v>
      </c>
      <c r="F39" s="177">
        <v>57579979</v>
      </c>
      <c r="G39" s="177">
        <v>63634495</v>
      </c>
      <c r="H39" s="177">
        <v>63594038</v>
      </c>
      <c r="I39" s="177">
        <v>63624898</v>
      </c>
      <c r="J39" s="177">
        <v>51537642</v>
      </c>
      <c r="K39" s="177">
        <v>64851128</v>
      </c>
      <c r="L39" s="177">
        <v>58792306</v>
      </c>
      <c r="M39" s="177">
        <v>58204139</v>
      </c>
      <c r="N39" s="177">
        <v>54941422</v>
      </c>
      <c r="O39" s="177">
        <v>687993822</v>
      </c>
      <c r="P39" s="73"/>
      <c r="Q39" s="73"/>
    </row>
    <row r="40" spans="1:17" ht="7.5" customHeight="1">
      <c r="A40" s="73"/>
      <c r="B40" s="178" t="s">
        <v>133</v>
      </c>
      <c r="C40" s="177">
        <v>61525339</v>
      </c>
      <c r="D40" s="177">
        <v>87053886</v>
      </c>
      <c r="E40" s="177">
        <v>99696784</v>
      </c>
      <c r="F40" s="177">
        <v>72793313</v>
      </c>
      <c r="G40" s="177">
        <v>88309186</v>
      </c>
      <c r="H40" s="177">
        <v>101400172</v>
      </c>
      <c r="I40" s="177">
        <v>67464672</v>
      </c>
      <c r="J40" s="177">
        <v>94802094</v>
      </c>
      <c r="K40" s="177">
        <v>93047080</v>
      </c>
      <c r="L40" s="177">
        <v>82200971</v>
      </c>
      <c r="M40" s="177">
        <v>94753550</v>
      </c>
      <c r="N40" s="177">
        <v>100123922</v>
      </c>
      <c r="O40" s="177">
        <v>1043170969</v>
      </c>
      <c r="P40" s="73"/>
      <c r="Q40" s="73"/>
    </row>
    <row r="41" spans="1:17" ht="7.5" customHeight="1">
      <c r="A41" s="73"/>
      <c r="B41" s="178" t="s">
        <v>134</v>
      </c>
      <c r="C41" s="177">
        <v>18816869</v>
      </c>
      <c r="D41" s="177">
        <v>18560489</v>
      </c>
      <c r="E41" s="177">
        <v>21751453</v>
      </c>
      <c r="F41" s="177">
        <v>21630107</v>
      </c>
      <c r="G41" s="177">
        <v>20867792</v>
      </c>
      <c r="H41" s="177">
        <v>23732865</v>
      </c>
      <c r="I41" s="177">
        <v>22116080</v>
      </c>
      <c r="J41" s="177">
        <v>26168446</v>
      </c>
      <c r="K41" s="177">
        <v>24570079</v>
      </c>
      <c r="L41" s="177">
        <v>23097062</v>
      </c>
      <c r="M41" s="177">
        <v>22881488</v>
      </c>
      <c r="N41" s="177">
        <v>21548148</v>
      </c>
      <c r="O41" s="177">
        <v>265740878</v>
      </c>
      <c r="P41" s="73"/>
      <c r="Q41" s="73"/>
    </row>
    <row r="42" spans="1:17" ht="7.5" customHeight="1">
      <c r="A42" s="73"/>
      <c r="B42" s="193" t="s">
        <v>135</v>
      </c>
      <c r="C42" s="194">
        <v>31840406</v>
      </c>
      <c r="D42" s="194">
        <v>28247068</v>
      </c>
      <c r="E42" s="194">
        <v>48612236</v>
      </c>
      <c r="F42" s="194">
        <v>34982479</v>
      </c>
      <c r="G42" s="194">
        <v>35483372</v>
      </c>
      <c r="H42" s="194">
        <v>46181415</v>
      </c>
      <c r="I42" s="194">
        <v>36580259</v>
      </c>
      <c r="J42" s="194">
        <v>38837903</v>
      </c>
      <c r="K42" s="194">
        <v>44761301</v>
      </c>
      <c r="L42" s="194">
        <v>41200471</v>
      </c>
      <c r="M42" s="194">
        <v>37699352</v>
      </c>
      <c r="N42" s="194">
        <v>42774435</v>
      </c>
      <c r="O42" s="194">
        <v>467200697</v>
      </c>
      <c r="P42" s="73"/>
      <c r="Q42" s="73"/>
    </row>
    <row r="43" spans="1:17" ht="7.5" customHeight="1">
      <c r="A43" s="73"/>
      <c r="B43" s="176" t="s">
        <v>136</v>
      </c>
      <c r="C43" s="177">
        <v>25914306</v>
      </c>
      <c r="D43" s="177">
        <v>26787985</v>
      </c>
      <c r="E43" s="177">
        <v>24186148</v>
      </c>
      <c r="F43" s="177">
        <v>29514534</v>
      </c>
      <c r="G43" s="177">
        <v>31687656</v>
      </c>
      <c r="H43" s="177">
        <v>27594236</v>
      </c>
      <c r="I43" s="177">
        <v>33377440</v>
      </c>
      <c r="J43" s="177">
        <v>34231424</v>
      </c>
      <c r="K43" s="177">
        <v>23614154</v>
      </c>
      <c r="L43" s="177">
        <v>33425976</v>
      </c>
      <c r="M43" s="177">
        <v>30846867</v>
      </c>
      <c r="N43" s="177">
        <v>16419995</v>
      </c>
      <c r="O43" s="177">
        <v>337600721</v>
      </c>
      <c r="P43" s="73"/>
      <c r="Q43" s="73"/>
    </row>
    <row r="44" spans="1:17" ht="7.5" customHeight="1">
      <c r="A44" s="73"/>
      <c r="B44" s="178" t="s">
        <v>137</v>
      </c>
      <c r="C44" s="177">
        <v>8470592</v>
      </c>
      <c r="D44" s="177">
        <v>7890137</v>
      </c>
      <c r="E44" s="177">
        <v>6648198</v>
      </c>
      <c r="F44" s="177">
        <v>7830879</v>
      </c>
      <c r="G44" s="177">
        <v>8694759</v>
      </c>
      <c r="H44" s="177">
        <v>7742950</v>
      </c>
      <c r="I44" s="177">
        <v>8813388</v>
      </c>
      <c r="J44" s="177">
        <v>9346917</v>
      </c>
      <c r="K44" s="177">
        <v>7129927</v>
      </c>
      <c r="L44" s="177">
        <v>9559207</v>
      </c>
      <c r="M44" s="177">
        <v>8688159</v>
      </c>
      <c r="N44" s="177">
        <v>7539842</v>
      </c>
      <c r="O44" s="177">
        <v>98354955</v>
      </c>
      <c r="P44" s="73"/>
      <c r="Q44" s="73"/>
    </row>
    <row r="45" spans="1:17" ht="7.5" customHeight="1">
      <c r="A45" s="73"/>
      <c r="B45" s="178" t="s">
        <v>138</v>
      </c>
      <c r="C45" s="177">
        <v>64349175</v>
      </c>
      <c r="D45" s="177">
        <v>70559819</v>
      </c>
      <c r="E45" s="177">
        <v>79500263</v>
      </c>
      <c r="F45" s="177">
        <v>79271693</v>
      </c>
      <c r="G45" s="177">
        <v>80481527</v>
      </c>
      <c r="H45" s="177">
        <v>88515363</v>
      </c>
      <c r="I45" s="177">
        <v>73072184</v>
      </c>
      <c r="J45" s="177">
        <v>79045906</v>
      </c>
      <c r="K45" s="177">
        <v>73572041</v>
      </c>
      <c r="L45" s="177">
        <v>72951161</v>
      </c>
      <c r="M45" s="177">
        <v>70837531</v>
      </c>
      <c r="N45" s="177">
        <v>70443034</v>
      </c>
      <c r="O45" s="177">
        <v>902599697</v>
      </c>
      <c r="P45" s="73"/>
      <c r="Q45" s="73"/>
    </row>
    <row r="46" spans="1:17" ht="7.5" customHeight="1">
      <c r="A46" s="73"/>
      <c r="B46" s="193" t="s">
        <v>139</v>
      </c>
      <c r="C46" s="194">
        <v>42392055</v>
      </c>
      <c r="D46" s="194">
        <v>43040136</v>
      </c>
      <c r="E46" s="194">
        <v>43063874</v>
      </c>
      <c r="F46" s="194">
        <v>45482635</v>
      </c>
      <c r="G46" s="194">
        <v>43908196</v>
      </c>
      <c r="H46" s="194">
        <v>46124125</v>
      </c>
      <c r="I46" s="194">
        <v>44244385</v>
      </c>
      <c r="J46" s="194">
        <v>44941094</v>
      </c>
      <c r="K46" s="194">
        <v>48722572</v>
      </c>
      <c r="L46" s="194">
        <v>47227126</v>
      </c>
      <c r="M46" s="194">
        <v>44399138</v>
      </c>
      <c r="N46" s="194">
        <v>46639999</v>
      </c>
      <c r="O46" s="194">
        <v>540185335</v>
      </c>
      <c r="P46" s="73"/>
      <c r="Q46" s="73"/>
    </row>
    <row r="47" spans="1:17" ht="7.5" customHeight="1">
      <c r="A47" s="73"/>
      <c r="B47" s="176" t="s">
        <v>140</v>
      </c>
      <c r="C47" s="177">
        <v>91645621</v>
      </c>
      <c r="D47" s="177">
        <v>95039097</v>
      </c>
      <c r="E47" s="177">
        <v>179387841</v>
      </c>
      <c r="F47" s="177">
        <v>92177288</v>
      </c>
      <c r="G47" s="177">
        <v>99553318</v>
      </c>
      <c r="H47" s="177">
        <v>183385735</v>
      </c>
      <c r="I47" s="177">
        <v>95604487</v>
      </c>
      <c r="J47" s="177">
        <v>105177297</v>
      </c>
      <c r="K47" s="177">
        <v>187016409</v>
      </c>
      <c r="L47" s="177">
        <v>94524315</v>
      </c>
      <c r="M47" s="177">
        <v>96740110</v>
      </c>
      <c r="N47" s="177">
        <v>179875115</v>
      </c>
      <c r="O47" s="177">
        <v>1500126633</v>
      </c>
      <c r="P47" s="73"/>
      <c r="Q47" s="73"/>
    </row>
    <row r="48" spans="1:17" ht="7.5" customHeight="1">
      <c r="A48" s="73"/>
      <c r="B48" s="178" t="s">
        <v>141</v>
      </c>
      <c r="C48" s="177">
        <v>82572013</v>
      </c>
      <c r="D48" s="177">
        <v>93178291</v>
      </c>
      <c r="E48" s="177">
        <v>90365839</v>
      </c>
      <c r="F48" s="177">
        <v>83603077</v>
      </c>
      <c r="G48" s="177">
        <v>101230434</v>
      </c>
      <c r="H48" s="177">
        <v>94312992</v>
      </c>
      <c r="I48" s="177">
        <v>87442234</v>
      </c>
      <c r="J48" s="177">
        <v>104605631</v>
      </c>
      <c r="K48" s="177">
        <v>91740683</v>
      </c>
      <c r="L48" s="177">
        <v>94127809</v>
      </c>
      <c r="M48" s="177">
        <v>100127516</v>
      </c>
      <c r="N48" s="177">
        <v>91102686</v>
      </c>
      <c r="O48" s="177">
        <v>1114409205</v>
      </c>
      <c r="P48" s="73"/>
      <c r="Q48" s="73"/>
    </row>
    <row r="49" spans="1:17" ht="7.5" customHeight="1">
      <c r="A49" s="73"/>
      <c r="B49" s="178" t="s">
        <v>142</v>
      </c>
      <c r="C49" s="177">
        <v>24791402</v>
      </c>
      <c r="D49" s="177">
        <v>16008841</v>
      </c>
      <c r="E49" s="177">
        <v>21940164</v>
      </c>
      <c r="F49" s="177">
        <v>25493971</v>
      </c>
      <c r="G49" s="177">
        <v>26851963</v>
      </c>
      <c r="H49" s="177">
        <v>26359536</v>
      </c>
      <c r="I49" s="177">
        <v>25381896</v>
      </c>
      <c r="J49" s="177">
        <v>22665236</v>
      </c>
      <c r="K49" s="177">
        <v>29233801</v>
      </c>
      <c r="L49" s="177">
        <v>30698117</v>
      </c>
      <c r="M49" s="177">
        <v>18508847</v>
      </c>
      <c r="N49" s="177">
        <v>23880466</v>
      </c>
      <c r="O49" s="177">
        <v>291814240</v>
      </c>
      <c r="P49" s="73"/>
      <c r="Q49" s="73"/>
    </row>
    <row r="50" spans="1:17" ht="7.5" customHeight="1">
      <c r="A50" s="73"/>
      <c r="B50" s="193" t="s">
        <v>143</v>
      </c>
      <c r="C50" s="194">
        <v>121002078</v>
      </c>
      <c r="D50" s="194">
        <v>124490435</v>
      </c>
      <c r="E50" s="194">
        <v>135992722</v>
      </c>
      <c r="F50" s="194">
        <v>125102198</v>
      </c>
      <c r="G50" s="194">
        <v>133475503</v>
      </c>
      <c r="H50" s="194">
        <v>137756664</v>
      </c>
      <c r="I50" s="194">
        <v>122998235</v>
      </c>
      <c r="J50" s="194">
        <v>142804933</v>
      </c>
      <c r="K50" s="194">
        <v>139286729</v>
      </c>
      <c r="L50" s="194">
        <v>134067511</v>
      </c>
      <c r="M50" s="194">
        <v>137580243</v>
      </c>
      <c r="N50" s="194">
        <v>133749964</v>
      </c>
      <c r="O50" s="194">
        <v>1588307215</v>
      </c>
      <c r="P50" s="73"/>
      <c r="Q50" s="73"/>
    </row>
    <row r="51" spans="1:17" ht="7.5" customHeight="1">
      <c r="A51" s="73"/>
      <c r="B51" s="176" t="s">
        <v>144</v>
      </c>
      <c r="C51" s="177">
        <v>58551581</v>
      </c>
      <c r="D51" s="177">
        <v>66804935</v>
      </c>
      <c r="E51" s="177">
        <v>46792133</v>
      </c>
      <c r="F51" s="177">
        <v>62007192</v>
      </c>
      <c r="G51" s="177">
        <v>67433041</v>
      </c>
      <c r="H51" s="177">
        <v>127693796</v>
      </c>
      <c r="I51" s="177">
        <v>46880626</v>
      </c>
      <c r="J51" s="177">
        <v>66943767</v>
      </c>
      <c r="K51" s="177">
        <v>85853877</v>
      </c>
      <c r="L51" s="177">
        <v>87118349</v>
      </c>
      <c r="M51" s="177">
        <v>109270691</v>
      </c>
      <c r="N51" s="177">
        <v>61992041</v>
      </c>
      <c r="O51" s="177">
        <v>887342029</v>
      </c>
      <c r="P51" s="73"/>
      <c r="Q51" s="73"/>
    </row>
    <row r="52" spans="1:17" ht="7.5" customHeight="1">
      <c r="A52" s="73"/>
      <c r="B52" s="178" t="s">
        <v>145</v>
      </c>
      <c r="C52" s="177">
        <v>44339235</v>
      </c>
      <c r="D52" s="177">
        <v>44225594</v>
      </c>
      <c r="E52" s="177">
        <v>46378756</v>
      </c>
      <c r="F52" s="177">
        <v>45965534</v>
      </c>
      <c r="G52" s="177">
        <v>47663856</v>
      </c>
      <c r="H52" s="177">
        <v>48742268</v>
      </c>
      <c r="I52" s="177">
        <v>49080778</v>
      </c>
      <c r="J52" s="177">
        <v>49680256</v>
      </c>
      <c r="K52" s="177">
        <v>49517840</v>
      </c>
      <c r="L52" s="177">
        <v>48136975</v>
      </c>
      <c r="M52" s="177">
        <v>46231815</v>
      </c>
      <c r="N52" s="177">
        <v>45606775</v>
      </c>
      <c r="O52" s="177">
        <v>565569682</v>
      </c>
      <c r="P52" s="73"/>
      <c r="Q52" s="73"/>
    </row>
    <row r="53" spans="1:17" ht="7.5" customHeight="1">
      <c r="A53" s="73"/>
      <c r="B53" s="178" t="s">
        <v>146</v>
      </c>
      <c r="C53" s="177">
        <v>109038879</v>
      </c>
      <c r="D53" s="177">
        <v>106936336</v>
      </c>
      <c r="E53" s="177">
        <v>145154686</v>
      </c>
      <c r="F53" s="177">
        <v>112925729</v>
      </c>
      <c r="G53" s="177">
        <v>116610482</v>
      </c>
      <c r="H53" s="177">
        <v>147238209</v>
      </c>
      <c r="I53" s="177">
        <v>114129051</v>
      </c>
      <c r="J53" s="177">
        <v>123530662</v>
      </c>
      <c r="K53" s="177">
        <v>147849863</v>
      </c>
      <c r="L53" s="177">
        <v>118047173</v>
      </c>
      <c r="M53" s="177">
        <v>113826536</v>
      </c>
      <c r="N53" s="177">
        <v>137480581</v>
      </c>
      <c r="O53" s="177">
        <v>1492768187</v>
      </c>
      <c r="P53" s="73"/>
      <c r="Q53" s="73"/>
    </row>
    <row r="54" spans="1:17" ht="7.5" customHeight="1">
      <c r="A54" s="73"/>
      <c r="B54" s="193" t="s">
        <v>147</v>
      </c>
      <c r="C54" s="194">
        <v>4885716</v>
      </c>
      <c r="D54" s="194">
        <v>4587817</v>
      </c>
      <c r="E54" s="194">
        <v>4137553</v>
      </c>
      <c r="F54" s="194">
        <v>4759015</v>
      </c>
      <c r="G54" s="194">
        <v>7976537</v>
      </c>
      <c r="H54" s="194">
        <v>2145505</v>
      </c>
      <c r="I54" s="194">
        <v>4657372</v>
      </c>
      <c r="J54" s="194">
        <v>-321792</v>
      </c>
      <c r="K54" s="194">
        <v>-689317</v>
      </c>
      <c r="L54" s="194">
        <v>4316560</v>
      </c>
      <c r="M54" s="194">
        <v>14305986</v>
      </c>
      <c r="N54" s="194">
        <v>3921283</v>
      </c>
      <c r="O54" s="194">
        <v>54682235</v>
      </c>
      <c r="P54" s="73"/>
      <c r="Q54" s="73"/>
    </row>
    <row r="55" spans="1:17" ht="7.5" customHeight="1">
      <c r="A55" s="73"/>
      <c r="B55" s="176" t="s">
        <v>148</v>
      </c>
      <c r="C55" s="177">
        <v>71189215</v>
      </c>
      <c r="D55" s="177">
        <v>50470761</v>
      </c>
      <c r="E55" s="177">
        <v>74161586</v>
      </c>
      <c r="F55" s="177">
        <v>74339243</v>
      </c>
      <c r="G55" s="177">
        <v>64372251</v>
      </c>
      <c r="H55" s="177">
        <v>71581291</v>
      </c>
      <c r="I55" s="177">
        <v>71682698</v>
      </c>
      <c r="J55" s="177">
        <v>78120071</v>
      </c>
      <c r="K55" s="177">
        <v>68932908</v>
      </c>
      <c r="L55" s="177">
        <v>74014111</v>
      </c>
      <c r="M55" s="177">
        <v>73733678</v>
      </c>
      <c r="N55" s="177">
        <v>71450489</v>
      </c>
      <c r="O55" s="177">
        <v>844048302</v>
      </c>
      <c r="P55" s="73"/>
      <c r="Q55" s="73"/>
    </row>
    <row r="56" spans="1:17" ht="7.5" customHeight="1">
      <c r="A56" s="73"/>
      <c r="B56" s="178" t="s">
        <v>149</v>
      </c>
      <c r="C56" s="177">
        <v>17350565</v>
      </c>
      <c r="D56" s="177">
        <v>16234251</v>
      </c>
      <c r="E56" s="177">
        <v>16298572</v>
      </c>
      <c r="F56" s="177">
        <v>18247843</v>
      </c>
      <c r="G56" s="177">
        <v>18116545</v>
      </c>
      <c r="H56" s="177">
        <v>19777537</v>
      </c>
      <c r="I56" s="177">
        <v>20875280</v>
      </c>
      <c r="J56" s="177">
        <v>19514559</v>
      </c>
      <c r="K56" s="177">
        <v>21084622</v>
      </c>
      <c r="L56" s="177">
        <v>21486904</v>
      </c>
      <c r="M56" s="177">
        <v>22832711</v>
      </c>
      <c r="N56" s="177">
        <v>19637270</v>
      </c>
      <c r="O56" s="177">
        <v>231456659</v>
      </c>
      <c r="P56" s="73"/>
      <c r="Q56" s="73"/>
    </row>
    <row r="57" spans="1:17" ht="7.5" customHeight="1">
      <c r="A57" s="73"/>
      <c r="B57" s="178" t="s">
        <v>150</v>
      </c>
      <c r="C57" s="177">
        <v>56913586</v>
      </c>
      <c r="D57" s="177">
        <v>78553877</v>
      </c>
      <c r="E57" s="177">
        <v>88910707</v>
      </c>
      <c r="F57" s="177">
        <v>70963825</v>
      </c>
      <c r="G57" s="177">
        <v>86789537</v>
      </c>
      <c r="H57" s="177">
        <v>83431136</v>
      </c>
      <c r="I57" s="177">
        <v>79809129</v>
      </c>
      <c r="J57" s="177">
        <v>87759917</v>
      </c>
      <c r="K57" s="177">
        <v>88348953</v>
      </c>
      <c r="L57" s="177">
        <v>74401314</v>
      </c>
      <c r="M57" s="177">
        <v>90070885</v>
      </c>
      <c r="N57" s="177">
        <v>83303381</v>
      </c>
      <c r="O57" s="177">
        <v>969256247</v>
      </c>
      <c r="P57" s="73"/>
      <c r="Q57" s="73"/>
    </row>
    <row r="58" spans="1:17" ht="7.5" customHeight="1">
      <c r="A58" s="73"/>
      <c r="B58" s="193" t="s">
        <v>151</v>
      </c>
      <c r="C58" s="194">
        <v>402353614</v>
      </c>
      <c r="D58" s="194">
        <v>403318095</v>
      </c>
      <c r="E58" s="194">
        <v>472149692</v>
      </c>
      <c r="F58" s="194">
        <v>405850143</v>
      </c>
      <c r="G58" s="194">
        <v>426663401</v>
      </c>
      <c r="H58" s="194">
        <v>470335110</v>
      </c>
      <c r="I58" s="194">
        <v>414965039</v>
      </c>
      <c r="J58" s="194">
        <v>434376479</v>
      </c>
      <c r="K58" s="194">
        <v>548906679</v>
      </c>
      <c r="L58" s="194">
        <v>498041017</v>
      </c>
      <c r="M58" s="194">
        <v>418378337</v>
      </c>
      <c r="N58" s="194">
        <v>434491005</v>
      </c>
      <c r="O58" s="194">
        <v>5329828611</v>
      </c>
      <c r="P58" s="73"/>
      <c r="Q58" s="73"/>
    </row>
    <row r="59" spans="1:17" ht="7.5" customHeight="1">
      <c r="A59" s="73"/>
      <c r="B59" s="176" t="s">
        <v>152</v>
      </c>
      <c r="C59" s="177">
        <v>32421834</v>
      </c>
      <c r="D59" s="177">
        <v>37391408</v>
      </c>
      <c r="E59" s="177">
        <v>40477798</v>
      </c>
      <c r="F59" s="177">
        <v>38011472</v>
      </c>
      <c r="G59" s="177">
        <v>32894240</v>
      </c>
      <c r="H59" s="177">
        <v>44826456</v>
      </c>
      <c r="I59" s="177">
        <v>44704760</v>
      </c>
      <c r="J59" s="177">
        <v>43415913</v>
      </c>
      <c r="K59" s="177">
        <v>43485178</v>
      </c>
      <c r="L59" s="177">
        <v>39139479</v>
      </c>
      <c r="M59" s="177">
        <v>39850687</v>
      </c>
      <c r="N59" s="177">
        <v>37553784</v>
      </c>
      <c r="O59" s="177">
        <v>474173009</v>
      </c>
      <c r="P59" s="73"/>
      <c r="Q59" s="73"/>
    </row>
    <row r="60" spans="1:17" ht="7.5" customHeight="1">
      <c r="A60" s="73"/>
      <c r="B60" s="178" t="s">
        <v>153</v>
      </c>
      <c r="C60" s="177">
        <v>5793004</v>
      </c>
      <c r="D60" s="177">
        <v>4470836</v>
      </c>
      <c r="E60" s="177">
        <v>6174704</v>
      </c>
      <c r="F60" s="177">
        <v>5136411</v>
      </c>
      <c r="G60" s="177">
        <v>5181403</v>
      </c>
      <c r="H60" s="177">
        <v>6409493</v>
      </c>
      <c r="I60" s="177">
        <v>6006330</v>
      </c>
      <c r="J60" s="177">
        <v>6268378</v>
      </c>
      <c r="K60" s="177">
        <v>8378730</v>
      </c>
      <c r="L60" s="177">
        <v>5895052</v>
      </c>
      <c r="M60" s="177">
        <v>5629083</v>
      </c>
      <c r="N60" s="177">
        <v>6490551</v>
      </c>
      <c r="O60" s="177">
        <v>71833975</v>
      </c>
      <c r="P60" s="73"/>
      <c r="Q60" s="73"/>
    </row>
    <row r="61" spans="1:17" ht="7.5" customHeight="1">
      <c r="A61" s="73"/>
      <c r="B61" s="178" t="s">
        <v>154</v>
      </c>
      <c r="C61" s="177">
        <v>81070515</v>
      </c>
      <c r="D61" s="177">
        <v>84024416</v>
      </c>
      <c r="E61" s="177">
        <v>85449998</v>
      </c>
      <c r="F61" s="177">
        <v>66724652</v>
      </c>
      <c r="G61" s="177">
        <v>64108001</v>
      </c>
      <c r="H61" s="177">
        <v>137212973</v>
      </c>
      <c r="I61" s="177">
        <v>91917169</v>
      </c>
      <c r="J61" s="177">
        <v>90845210</v>
      </c>
      <c r="K61" s="177">
        <v>82629758</v>
      </c>
      <c r="L61" s="177">
        <v>92916049</v>
      </c>
      <c r="M61" s="177">
        <v>99748654</v>
      </c>
      <c r="N61" s="177">
        <v>66874837</v>
      </c>
      <c r="O61" s="177">
        <v>1043522232</v>
      </c>
      <c r="P61" s="73"/>
      <c r="Q61" s="73"/>
    </row>
    <row r="62" spans="1:17" ht="7.5" customHeight="1">
      <c r="A62" s="73"/>
      <c r="B62" s="193" t="s">
        <v>155</v>
      </c>
      <c r="C62" s="194">
        <v>54188601</v>
      </c>
      <c r="D62" s="194">
        <v>51393349</v>
      </c>
      <c r="E62" s="194">
        <v>57378196</v>
      </c>
      <c r="F62" s="194">
        <v>50394729</v>
      </c>
      <c r="G62" s="194">
        <v>58908062</v>
      </c>
      <c r="H62" s="194">
        <v>56263270</v>
      </c>
      <c r="I62" s="194">
        <v>44575977</v>
      </c>
      <c r="J62" s="194">
        <v>34009134</v>
      </c>
      <c r="K62" s="194">
        <v>42298207</v>
      </c>
      <c r="L62" s="194">
        <v>110547839</v>
      </c>
      <c r="M62" s="194">
        <v>68627604</v>
      </c>
      <c r="N62" s="194">
        <v>54646156</v>
      </c>
      <c r="O62" s="194">
        <v>683231124</v>
      </c>
      <c r="P62" s="73"/>
      <c r="Q62" s="73"/>
    </row>
    <row r="63" spans="1:17" ht="7.5" customHeight="1">
      <c r="A63" s="73"/>
      <c r="B63" s="178" t="s">
        <v>156</v>
      </c>
      <c r="C63" s="177">
        <v>29328114</v>
      </c>
      <c r="D63" s="177">
        <v>21328167</v>
      </c>
      <c r="E63" s="177">
        <v>18141271</v>
      </c>
      <c r="F63" s="177">
        <v>29374431</v>
      </c>
      <c r="G63" s="177">
        <v>16305074</v>
      </c>
      <c r="H63" s="177">
        <v>22375368</v>
      </c>
      <c r="I63" s="177">
        <v>33162383</v>
      </c>
      <c r="J63" s="177">
        <v>23997383</v>
      </c>
      <c r="K63" s="177">
        <v>19615870</v>
      </c>
      <c r="L63" s="177">
        <v>32145488</v>
      </c>
      <c r="M63" s="177">
        <v>11505072</v>
      </c>
      <c r="N63" s="177">
        <v>29057706</v>
      </c>
      <c r="O63" s="177">
        <v>286336327</v>
      </c>
      <c r="P63" s="73"/>
      <c r="Q63" s="73"/>
    </row>
    <row r="64" spans="1:17" ht="7.5" customHeight="1">
      <c r="A64" s="73"/>
      <c r="B64" s="178" t="s">
        <v>157</v>
      </c>
      <c r="C64" s="177">
        <v>64199183</v>
      </c>
      <c r="D64" s="177">
        <v>56873078</v>
      </c>
      <c r="E64" s="177">
        <v>28391314</v>
      </c>
      <c r="F64" s="177">
        <v>97966225</v>
      </c>
      <c r="G64" s="177">
        <v>74250646</v>
      </c>
      <c r="H64" s="177">
        <v>68099580</v>
      </c>
      <c r="I64" s="177">
        <v>70982072</v>
      </c>
      <c r="J64" s="177">
        <v>72472375</v>
      </c>
      <c r="K64" s="177">
        <v>81188285</v>
      </c>
      <c r="L64" s="177">
        <v>74413454</v>
      </c>
      <c r="M64" s="177">
        <v>59121854</v>
      </c>
      <c r="N64" s="177">
        <v>60014903</v>
      </c>
      <c r="O64" s="177">
        <v>807972969</v>
      </c>
      <c r="P64" s="73"/>
      <c r="Q64" s="73"/>
    </row>
    <row r="65" spans="1:17" ht="7.5" customHeight="1" thickBot="1">
      <c r="A65" s="73"/>
      <c r="B65" s="179" t="s">
        <v>158</v>
      </c>
      <c r="C65" s="177">
        <v>26371823</v>
      </c>
      <c r="D65" s="177">
        <v>33793056</v>
      </c>
      <c r="E65" s="177">
        <v>15324435</v>
      </c>
      <c r="F65" s="177">
        <v>23228140</v>
      </c>
      <c r="G65" s="177">
        <v>28413382</v>
      </c>
      <c r="H65" s="177">
        <v>21203129</v>
      </c>
      <c r="I65" s="177">
        <v>30672141</v>
      </c>
      <c r="J65" s="177">
        <v>31755657</v>
      </c>
      <c r="K65" s="177">
        <v>29806483</v>
      </c>
      <c r="L65" s="177">
        <v>39763549</v>
      </c>
      <c r="M65" s="177">
        <v>34437145</v>
      </c>
      <c r="N65" s="177">
        <v>24064168</v>
      </c>
      <c r="O65" s="177">
        <v>338833108</v>
      </c>
      <c r="P65" s="73"/>
      <c r="Q65" s="73"/>
    </row>
    <row r="66" spans="1:17" ht="7.5" customHeight="1" thickTop="1">
      <c r="A66" s="73"/>
      <c r="B66" s="181" t="s">
        <v>222</v>
      </c>
      <c r="C66" s="182">
        <v>3116637117</v>
      </c>
      <c r="D66" s="182">
        <v>3106336894</v>
      </c>
      <c r="E66" s="182">
        <v>3511926316</v>
      </c>
      <c r="F66" s="182">
        <v>3269020813</v>
      </c>
      <c r="G66" s="182">
        <v>3330186259</v>
      </c>
      <c r="H66" s="182">
        <v>3778597041</v>
      </c>
      <c r="I66" s="182">
        <v>3256352836</v>
      </c>
      <c r="J66" s="182">
        <v>3510639115</v>
      </c>
      <c r="K66" s="182">
        <v>3798485024</v>
      </c>
      <c r="L66" s="182">
        <v>3612266731</v>
      </c>
      <c r="M66" s="182">
        <v>3526008878</v>
      </c>
      <c r="N66" s="182">
        <v>3604748452</v>
      </c>
      <c r="O66" s="182">
        <v>41421205476</v>
      </c>
      <c r="P66" s="73"/>
      <c r="Q66" s="73"/>
    </row>
    <row r="67" spans="1:17" ht="7.5" customHeight="1" thickBot="1">
      <c r="A67" s="73"/>
      <c r="B67" s="183" t="s">
        <v>160</v>
      </c>
      <c r="C67" s="184">
        <v>1603032</v>
      </c>
      <c r="D67" s="184">
        <v>1109598</v>
      </c>
      <c r="E67" s="184">
        <v>970286</v>
      </c>
      <c r="F67" s="184">
        <v>843498</v>
      </c>
      <c r="G67" s="184">
        <v>949484</v>
      </c>
      <c r="H67" s="184">
        <v>1245685</v>
      </c>
      <c r="I67" s="184">
        <v>562365</v>
      </c>
      <c r="J67" s="184">
        <v>970847</v>
      </c>
      <c r="K67" s="184">
        <v>1153005</v>
      </c>
      <c r="L67" s="184">
        <v>791244</v>
      </c>
      <c r="M67" s="184">
        <v>532300</v>
      </c>
      <c r="N67" s="184">
        <v>706456</v>
      </c>
      <c r="O67" s="184">
        <v>11437800</v>
      </c>
      <c r="P67" s="73"/>
      <c r="Q67" s="73"/>
    </row>
    <row r="68" spans="1:17" ht="9" customHeight="1" thickTop="1">
      <c r="A68" s="73"/>
      <c r="B68" s="179" t="s">
        <v>223</v>
      </c>
      <c r="C68" s="180">
        <v>3118240149</v>
      </c>
      <c r="D68" s="180">
        <v>3107446492</v>
      </c>
      <c r="E68" s="180">
        <v>3512896602</v>
      </c>
      <c r="F68" s="180">
        <v>3269864311</v>
      </c>
      <c r="G68" s="180">
        <v>3331135743</v>
      </c>
      <c r="H68" s="180">
        <v>3779842726</v>
      </c>
      <c r="I68" s="180">
        <v>3256915201</v>
      </c>
      <c r="J68" s="180">
        <v>3511609962</v>
      </c>
      <c r="K68" s="180">
        <v>3799638029</v>
      </c>
      <c r="L68" s="180">
        <v>3613057975</v>
      </c>
      <c r="M68" s="180">
        <v>3526541178</v>
      </c>
      <c r="N68" s="180">
        <v>3605454908</v>
      </c>
      <c r="O68" s="180">
        <v>41432643276</v>
      </c>
      <c r="P68" s="73"/>
      <c r="Q68" s="73"/>
    </row>
    <row r="69" spans="1:17" ht="12.75">
      <c r="A69" s="73"/>
      <c r="B69" s="176" t="s">
        <v>243</v>
      </c>
      <c r="C69" s="140"/>
      <c r="D69" s="140"/>
      <c r="E69" s="140"/>
      <c r="F69" s="140"/>
      <c r="G69" s="140"/>
      <c r="H69" s="140"/>
      <c r="I69" s="140"/>
      <c r="J69" s="195" t="s">
        <v>244</v>
      </c>
      <c r="K69" s="140"/>
      <c r="L69" s="140"/>
      <c r="M69" s="140"/>
      <c r="N69" s="140"/>
      <c r="O69" s="141"/>
      <c r="P69" s="73"/>
      <c r="Q69" s="73"/>
    </row>
    <row r="70" spans="1:17" ht="12.75">
      <c r="A70" s="73"/>
      <c r="B70" s="178" t="s">
        <v>245</v>
      </c>
      <c r="C70" s="143"/>
      <c r="D70" s="143"/>
      <c r="E70" s="143"/>
      <c r="F70" s="143"/>
      <c r="G70" s="143"/>
      <c r="H70" s="143"/>
      <c r="I70" s="143"/>
      <c r="J70" s="196" t="s">
        <v>246</v>
      </c>
      <c r="K70" s="143"/>
      <c r="L70" s="143"/>
      <c r="M70" s="143"/>
      <c r="N70" s="143"/>
      <c r="O70" s="144"/>
      <c r="P70" s="73"/>
      <c r="Q70" s="73"/>
    </row>
    <row r="71" spans="1:17" ht="12.75">
      <c r="A71" s="73"/>
      <c r="B71" s="178" t="s">
        <v>247</v>
      </c>
      <c r="C71" s="143"/>
      <c r="D71" s="143"/>
      <c r="E71" s="143"/>
      <c r="F71" s="143"/>
      <c r="G71" s="143"/>
      <c r="H71" s="143"/>
      <c r="I71" s="143"/>
      <c r="J71" s="143"/>
      <c r="K71" s="143"/>
      <c r="L71" s="143"/>
      <c r="M71" s="143"/>
      <c r="N71" s="143"/>
      <c r="O71" s="144"/>
      <c r="P71" s="73"/>
      <c r="Q71" s="73"/>
    </row>
    <row r="72" spans="1:17" ht="12.75">
      <c r="A72" s="73"/>
      <c r="B72" s="179" t="s">
        <v>248</v>
      </c>
      <c r="C72" s="146"/>
      <c r="D72" s="146"/>
      <c r="E72" s="146"/>
      <c r="F72" s="146"/>
      <c r="G72" s="146"/>
      <c r="H72" s="146"/>
      <c r="I72" s="146"/>
      <c r="J72" s="197"/>
      <c r="K72" s="146"/>
      <c r="L72" s="146"/>
      <c r="M72" s="146"/>
      <c r="N72" s="146"/>
      <c r="O72" s="147"/>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row r="94" spans="1:17" ht="12.75">
      <c r="A94" s="73"/>
      <c r="B94" s="73"/>
      <c r="C94" s="73"/>
      <c r="D94" s="73"/>
      <c r="E94" s="73"/>
      <c r="F94" s="73"/>
      <c r="G94" s="73"/>
      <c r="H94" s="73"/>
      <c r="I94" s="73"/>
      <c r="J94" s="73"/>
      <c r="K94" s="73"/>
      <c r="L94" s="73"/>
      <c r="M94" s="73"/>
      <c r="N94" s="73"/>
      <c r="O94" s="73"/>
      <c r="P94" s="73"/>
      <c r="Q94" s="73"/>
    </row>
    <row r="95" spans="1:17" ht="12.75">
      <c r="A95" s="73"/>
      <c r="B95" s="73"/>
      <c r="C95" s="73"/>
      <c r="D95" s="73"/>
      <c r="E95" s="73"/>
      <c r="F95" s="73"/>
      <c r="G95" s="73"/>
      <c r="H95" s="73"/>
      <c r="I95" s="73"/>
      <c r="J95" s="73"/>
      <c r="K95" s="73"/>
      <c r="L95" s="73"/>
      <c r="M95" s="73"/>
      <c r="N95" s="73"/>
      <c r="O95" s="73"/>
      <c r="P95" s="73"/>
      <c r="Q95" s="73"/>
    </row>
    <row r="96" spans="1:17" ht="12.75">
      <c r="A96" s="73"/>
      <c r="B96" s="73"/>
      <c r="C96" s="73"/>
      <c r="D96" s="73"/>
      <c r="E96" s="73"/>
      <c r="F96" s="73"/>
      <c r="G96" s="73"/>
      <c r="H96" s="73"/>
      <c r="I96" s="73"/>
      <c r="J96" s="73"/>
      <c r="K96" s="73"/>
      <c r="L96" s="73"/>
      <c r="M96" s="73"/>
      <c r="N96" s="73"/>
      <c r="O96" s="73"/>
      <c r="P96" s="73"/>
      <c r="Q96" s="73"/>
    </row>
    <row r="97" spans="1:17" ht="12.75">
      <c r="A97" s="73"/>
      <c r="B97" s="73"/>
      <c r="C97" s="73"/>
      <c r="D97" s="73"/>
      <c r="E97" s="73"/>
      <c r="F97" s="73"/>
      <c r="G97" s="73"/>
      <c r="H97" s="73"/>
      <c r="I97" s="73"/>
      <c r="J97" s="73"/>
      <c r="K97" s="73"/>
      <c r="L97" s="73"/>
      <c r="M97" s="73"/>
      <c r="N97" s="73"/>
      <c r="O97" s="73"/>
      <c r="P97" s="73"/>
      <c r="Q97" s="73"/>
    </row>
    <row r="98" spans="1:17" ht="12.75">
      <c r="A98" s="73"/>
      <c r="B98" s="73"/>
      <c r="C98" s="73"/>
      <c r="D98" s="73"/>
      <c r="E98" s="73"/>
      <c r="F98" s="73"/>
      <c r="G98" s="73"/>
      <c r="H98" s="73"/>
      <c r="I98" s="73"/>
      <c r="J98" s="73"/>
      <c r="K98" s="73"/>
      <c r="L98" s="73"/>
      <c r="M98" s="73"/>
      <c r="N98" s="73"/>
      <c r="O98" s="73"/>
      <c r="P98" s="73"/>
      <c r="Q98" s="73"/>
    </row>
    <row r="99" spans="1:17" ht="12.75">
      <c r="A99" s="73"/>
      <c r="B99" s="73"/>
      <c r="C99" s="73"/>
      <c r="D99" s="73"/>
      <c r="E99" s="73"/>
      <c r="F99" s="73"/>
      <c r="G99" s="73"/>
      <c r="H99" s="73"/>
      <c r="I99" s="73"/>
      <c r="J99" s="73"/>
      <c r="K99" s="73"/>
      <c r="L99" s="73"/>
      <c r="M99" s="73"/>
      <c r="N99" s="73"/>
      <c r="O99" s="73"/>
      <c r="P99" s="73"/>
      <c r="Q99" s="73"/>
    </row>
    <row r="100" spans="1:17" ht="12.75">
      <c r="A100" s="73"/>
      <c r="B100" s="73"/>
      <c r="C100" s="73"/>
      <c r="D100" s="73"/>
      <c r="E100" s="73"/>
      <c r="F100" s="73"/>
      <c r="G100" s="73"/>
      <c r="H100" s="73"/>
      <c r="I100" s="73"/>
      <c r="J100" s="73"/>
      <c r="K100" s="73"/>
      <c r="L100" s="73"/>
      <c r="M100" s="73"/>
      <c r="N100" s="73"/>
      <c r="O100" s="73"/>
      <c r="P100" s="73"/>
      <c r="Q100" s="73"/>
    </row>
    <row r="101" spans="1:17" ht="12.75">
      <c r="A101" s="73"/>
      <c r="B101" s="73"/>
      <c r="C101" s="73"/>
      <c r="D101" s="73"/>
      <c r="E101" s="73"/>
      <c r="F101" s="73"/>
      <c r="G101" s="73"/>
      <c r="H101" s="73"/>
      <c r="I101" s="73"/>
      <c r="J101" s="73"/>
      <c r="K101" s="73"/>
      <c r="L101" s="73"/>
      <c r="M101" s="73"/>
      <c r="N101" s="73"/>
      <c r="O101" s="73"/>
      <c r="P101" s="73"/>
      <c r="Q101" s="73"/>
    </row>
    <row r="102" spans="1:17" ht="12.75">
      <c r="A102" s="73"/>
      <c r="B102" s="73"/>
      <c r="C102" s="73"/>
      <c r="D102" s="73"/>
      <c r="E102" s="73"/>
      <c r="F102" s="73"/>
      <c r="G102" s="73"/>
      <c r="H102" s="73"/>
      <c r="I102" s="73"/>
      <c r="J102" s="73"/>
      <c r="K102" s="73"/>
      <c r="L102" s="73"/>
      <c r="M102" s="73"/>
      <c r="N102" s="73"/>
      <c r="O102" s="73"/>
      <c r="P102" s="73"/>
      <c r="Q102" s="73"/>
    </row>
    <row r="103" spans="1:17" ht="12.75">
      <c r="A103" s="73"/>
      <c r="B103" s="73"/>
      <c r="C103" s="73"/>
      <c r="D103" s="73"/>
      <c r="E103" s="73"/>
      <c r="F103" s="73"/>
      <c r="G103" s="73"/>
      <c r="H103" s="73"/>
      <c r="I103" s="73"/>
      <c r="J103" s="73"/>
      <c r="K103" s="73"/>
      <c r="L103" s="73"/>
      <c r="M103" s="73"/>
      <c r="N103" s="73"/>
      <c r="O103" s="73"/>
      <c r="P103" s="73"/>
      <c r="Q103" s="73"/>
    </row>
    <row r="104" spans="1:17" ht="12.75">
      <c r="A104" s="73"/>
      <c r="B104" s="73"/>
      <c r="C104" s="73"/>
      <c r="D104" s="73"/>
      <c r="E104" s="73"/>
      <c r="F104" s="73"/>
      <c r="G104" s="73"/>
      <c r="H104" s="73"/>
      <c r="I104" s="73"/>
      <c r="J104" s="73"/>
      <c r="K104" s="73"/>
      <c r="L104" s="73"/>
      <c r="M104" s="73"/>
      <c r="N104" s="73"/>
      <c r="O104" s="73"/>
      <c r="P104" s="73"/>
      <c r="Q104" s="73"/>
    </row>
    <row r="105" spans="1:17" ht="12.75">
      <c r="A105" s="73"/>
      <c r="B105" s="73"/>
      <c r="C105" s="73"/>
      <c r="D105" s="73"/>
      <c r="E105" s="73"/>
      <c r="F105" s="73"/>
      <c r="G105" s="73"/>
      <c r="H105" s="73"/>
      <c r="I105" s="73"/>
      <c r="J105" s="73"/>
      <c r="K105" s="73"/>
      <c r="L105" s="73"/>
      <c r="M105" s="73"/>
      <c r="N105" s="73"/>
      <c r="O105" s="73"/>
      <c r="P105" s="73"/>
      <c r="Q105" s="73"/>
    </row>
    <row r="106" spans="1:17" ht="12.75">
      <c r="A106" s="73"/>
      <c r="B106" s="73"/>
      <c r="C106" s="73"/>
      <c r="D106" s="73"/>
      <c r="E106" s="73"/>
      <c r="F106" s="73"/>
      <c r="G106" s="73"/>
      <c r="H106" s="73"/>
      <c r="I106" s="73"/>
      <c r="J106" s="73"/>
      <c r="K106" s="73"/>
      <c r="L106" s="73"/>
      <c r="M106" s="73"/>
      <c r="N106" s="73"/>
      <c r="O106" s="73"/>
      <c r="P106" s="73"/>
      <c r="Q106" s="73"/>
    </row>
    <row r="107" spans="1:17" ht="12.75">
      <c r="A107" s="73"/>
      <c r="B107" s="73"/>
      <c r="C107" s="73"/>
      <c r="D107" s="73"/>
      <c r="E107" s="73"/>
      <c r="F107" s="73"/>
      <c r="G107" s="73"/>
      <c r="H107" s="73"/>
      <c r="I107" s="73"/>
      <c r="J107" s="73"/>
      <c r="K107" s="73"/>
      <c r="L107" s="73"/>
      <c r="M107" s="73"/>
      <c r="N107" s="73"/>
      <c r="O107" s="73"/>
      <c r="P107" s="73"/>
      <c r="Q107" s="73"/>
    </row>
    <row r="108" spans="1:17" ht="12.75">
      <c r="A108" s="73"/>
      <c r="B108" s="73"/>
      <c r="C108" s="73"/>
      <c r="D108" s="73"/>
      <c r="E108" s="73"/>
      <c r="F108" s="73"/>
      <c r="G108" s="73"/>
      <c r="H108" s="73"/>
      <c r="I108" s="73"/>
      <c r="J108" s="73"/>
      <c r="K108" s="73"/>
      <c r="L108" s="73"/>
      <c r="M108" s="73"/>
      <c r="N108" s="73"/>
      <c r="O108" s="73"/>
      <c r="P108" s="73"/>
      <c r="Q108"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AI69"/>
  <sheetViews>
    <sheetView zoomScale="130" zoomScaleNormal="130" workbookViewId="0" topLeftCell="A1">
      <selection activeCell="G73" sqref="G73"/>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35" ht="12"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5" ht="12" customHeight="1" hidden="1">
      <c r="A2" s="73"/>
      <c r="B2" s="73" t="s">
        <v>0</v>
      </c>
      <c r="C2" s="73" t="s">
        <v>81</v>
      </c>
      <c r="D2" s="73" t="s">
        <v>8</v>
      </c>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12" customHeight="1" hidden="1">
      <c r="A3" s="73"/>
      <c r="B3" s="74" t="s">
        <v>68</v>
      </c>
      <c r="C3" s="76" t="s">
        <v>71</v>
      </c>
      <c r="D3" s="76" t="s">
        <v>18</v>
      </c>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row>
    <row r="4" spans="1:35" ht="12"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5" spans="1:35" ht="16.5" customHeight="1">
      <c r="A5" s="148"/>
      <c r="B5" s="116" t="s">
        <v>261</v>
      </c>
      <c r="C5" s="107"/>
      <c r="D5" s="107"/>
      <c r="E5" s="107"/>
      <c r="F5" s="103"/>
      <c r="G5" s="103"/>
      <c r="H5" s="103"/>
      <c r="I5" s="103"/>
      <c r="J5" s="103"/>
      <c r="K5" s="103"/>
      <c r="L5" s="73"/>
      <c r="M5" s="73"/>
      <c r="N5" s="73"/>
      <c r="O5" s="73"/>
      <c r="P5" s="73"/>
      <c r="Q5" s="73"/>
      <c r="R5" s="73"/>
      <c r="S5" s="73"/>
      <c r="T5" s="73"/>
      <c r="U5" s="73"/>
      <c r="V5" s="73"/>
      <c r="W5" s="73"/>
      <c r="X5" s="73"/>
      <c r="Y5" s="73"/>
      <c r="Z5" s="73"/>
      <c r="AA5" s="73"/>
      <c r="AB5" s="73"/>
      <c r="AC5" s="73"/>
      <c r="AD5" s="73"/>
      <c r="AE5" s="73"/>
      <c r="AF5" s="73"/>
      <c r="AG5" s="73"/>
      <c r="AH5" s="73"/>
      <c r="AI5" s="73"/>
    </row>
    <row r="6" spans="1:35" ht="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row>
    <row r="7" spans="1:35" ht="9" customHeight="1">
      <c r="A7" s="73"/>
      <c r="B7" s="96"/>
      <c r="C7" s="96"/>
      <c r="D7" s="96"/>
      <c r="E7" s="96"/>
      <c r="F7" s="96"/>
      <c r="G7" s="96"/>
      <c r="H7" s="96"/>
      <c r="I7" s="96"/>
      <c r="J7" s="198" t="s">
        <v>262</v>
      </c>
      <c r="K7" s="73"/>
      <c r="L7" s="73"/>
      <c r="M7" s="73"/>
      <c r="N7" s="73"/>
      <c r="O7" s="73"/>
      <c r="P7" s="73"/>
      <c r="Q7" s="73"/>
      <c r="R7" s="73"/>
      <c r="S7" s="73"/>
      <c r="T7" s="73"/>
      <c r="U7" s="73"/>
      <c r="V7" s="73"/>
      <c r="W7" s="73"/>
      <c r="X7" s="73"/>
      <c r="Y7" s="73"/>
      <c r="Z7" s="73"/>
      <c r="AA7" s="73"/>
      <c r="AB7" s="73"/>
      <c r="AC7" s="73"/>
      <c r="AD7" s="73"/>
      <c r="AE7" s="73"/>
      <c r="AF7" s="73"/>
      <c r="AG7" s="73"/>
      <c r="AH7" s="73"/>
      <c r="AI7" s="73"/>
    </row>
    <row r="8" spans="1:35" ht="9" customHeight="1">
      <c r="A8" s="73"/>
      <c r="B8" s="199"/>
      <c r="C8" s="96"/>
      <c r="D8" s="96"/>
      <c r="E8" s="96"/>
      <c r="F8" s="96"/>
      <c r="G8" s="96"/>
      <c r="H8" s="96"/>
      <c r="I8" s="96"/>
      <c r="J8" s="198" t="s">
        <v>263</v>
      </c>
      <c r="K8" s="73"/>
      <c r="L8" s="73"/>
      <c r="M8" s="73"/>
      <c r="N8" s="73"/>
      <c r="O8" s="73"/>
      <c r="P8" s="73"/>
      <c r="Q8" s="73"/>
      <c r="R8" s="73"/>
      <c r="S8" s="73"/>
      <c r="T8" s="73"/>
      <c r="U8" s="73"/>
      <c r="V8" s="73"/>
      <c r="W8" s="73"/>
      <c r="X8" s="73"/>
      <c r="Y8" s="73"/>
      <c r="Z8" s="73"/>
      <c r="AA8" s="73"/>
      <c r="AB8" s="73"/>
      <c r="AC8" s="73"/>
      <c r="AD8" s="73"/>
      <c r="AE8" s="73"/>
      <c r="AF8" s="73"/>
      <c r="AG8" s="73"/>
      <c r="AH8" s="73"/>
      <c r="AI8" s="73"/>
    </row>
    <row r="9" spans="1:35" ht="12" customHeight="1">
      <c r="A9" s="73"/>
      <c r="B9" s="199" t="str">
        <f>CONCATENATE("Created On: ",C3)</f>
        <v>Created On: 10/05/2017</v>
      </c>
      <c r="C9" s="200"/>
      <c r="D9" s="200"/>
      <c r="E9" s="200"/>
      <c r="F9" s="200"/>
      <c r="G9" s="200"/>
      <c r="H9" s="201"/>
      <c r="I9" s="200"/>
      <c r="J9" s="202" t="str">
        <f>CONCATENATE(D3," Reporting Period")</f>
        <v>2017 Reporting Period</v>
      </c>
      <c r="K9" s="203"/>
      <c r="L9" s="73"/>
      <c r="M9" s="73"/>
      <c r="N9" s="73"/>
      <c r="O9" s="73"/>
      <c r="P9" s="73"/>
      <c r="Q9" s="73"/>
      <c r="R9" s="73"/>
      <c r="S9" s="73"/>
      <c r="T9" s="73"/>
      <c r="U9" s="73"/>
      <c r="V9" s="73"/>
      <c r="W9" s="73"/>
      <c r="X9" s="73"/>
      <c r="Y9" s="73"/>
      <c r="Z9" s="73"/>
      <c r="AA9" s="73"/>
      <c r="AB9" s="73"/>
      <c r="AC9" s="73"/>
      <c r="AD9" s="73"/>
      <c r="AE9" s="73"/>
      <c r="AF9" s="73"/>
      <c r="AG9" s="73"/>
      <c r="AH9" s="73"/>
      <c r="AI9" s="73"/>
    </row>
    <row r="10" spans="1:35" ht="12" customHeight="1">
      <c r="A10" s="73"/>
      <c r="B10" s="217" t="s">
        <v>98</v>
      </c>
      <c r="C10" s="218" t="s">
        <v>264</v>
      </c>
      <c r="D10" s="218"/>
      <c r="E10" s="218" t="s">
        <v>265</v>
      </c>
      <c r="F10" s="218"/>
      <c r="G10" s="219" t="s">
        <v>266</v>
      </c>
      <c r="H10" s="219"/>
      <c r="I10" s="219" t="s">
        <v>267</v>
      </c>
      <c r="J10" s="219"/>
      <c r="K10" s="203"/>
      <c r="L10" s="73"/>
      <c r="M10" s="73"/>
      <c r="N10" s="73"/>
      <c r="O10" s="73"/>
      <c r="P10" s="73"/>
      <c r="Q10" s="73"/>
      <c r="R10" s="73"/>
      <c r="S10" s="73"/>
      <c r="T10" s="73"/>
      <c r="U10" s="73"/>
      <c r="V10" s="73"/>
      <c r="W10" s="73"/>
      <c r="X10" s="73"/>
      <c r="Y10" s="73"/>
      <c r="Z10" s="73"/>
      <c r="AA10" s="73"/>
      <c r="AB10" s="73"/>
      <c r="AC10" s="73"/>
      <c r="AD10" s="73"/>
      <c r="AE10" s="73"/>
      <c r="AF10" s="73"/>
      <c r="AG10" s="73"/>
      <c r="AH10" s="73"/>
      <c r="AI10" s="73"/>
    </row>
    <row r="11" spans="1:35" ht="12" customHeight="1">
      <c r="A11" s="73"/>
      <c r="B11" s="220"/>
      <c r="C11" s="221"/>
      <c r="D11" s="222"/>
      <c r="E11" s="221"/>
      <c r="F11" s="223"/>
      <c r="G11" s="221"/>
      <c r="H11" s="223"/>
      <c r="I11" s="222"/>
      <c r="J11" s="223"/>
      <c r="K11" s="203"/>
      <c r="L11" s="73"/>
      <c r="M11" s="73"/>
      <c r="N11" s="73"/>
      <c r="O11" s="73"/>
      <c r="P11" s="73"/>
      <c r="Q11" s="73"/>
      <c r="R11" s="73"/>
      <c r="S11" s="73"/>
      <c r="T11" s="73"/>
      <c r="U11" s="73"/>
      <c r="V11" s="73"/>
      <c r="W11" s="73"/>
      <c r="X11" s="73"/>
      <c r="Y11" s="73"/>
      <c r="Z11" s="73"/>
      <c r="AA11" s="73"/>
      <c r="AB11" s="73"/>
      <c r="AC11" s="73"/>
      <c r="AD11" s="73"/>
      <c r="AE11" s="73"/>
      <c r="AF11" s="73"/>
      <c r="AG11" s="73"/>
      <c r="AH11" s="73"/>
      <c r="AI11" s="73"/>
    </row>
    <row r="12" spans="1:35" ht="18" customHeight="1">
      <c r="A12" s="73"/>
      <c r="B12" s="224"/>
      <c r="C12" s="224" t="s">
        <v>268</v>
      </c>
      <c r="D12" s="224" t="s">
        <v>269</v>
      </c>
      <c r="E12" s="224" t="s">
        <v>268</v>
      </c>
      <c r="F12" s="224" t="s">
        <v>269</v>
      </c>
      <c r="G12" s="224" t="s">
        <v>268</v>
      </c>
      <c r="H12" s="224" t="s">
        <v>269</v>
      </c>
      <c r="I12" s="224" t="s">
        <v>268</v>
      </c>
      <c r="J12" s="224" t="s">
        <v>269</v>
      </c>
      <c r="K12" s="204"/>
      <c r="L12" s="73"/>
      <c r="M12" s="73"/>
      <c r="N12" s="73"/>
      <c r="O12" s="73"/>
      <c r="P12" s="73"/>
      <c r="Q12" s="73"/>
      <c r="R12" s="73"/>
      <c r="S12" s="73"/>
      <c r="T12" s="73"/>
      <c r="U12" s="73"/>
      <c r="V12" s="73"/>
      <c r="W12" s="73"/>
      <c r="X12" s="73"/>
      <c r="Y12" s="73"/>
      <c r="Z12" s="73"/>
      <c r="AA12" s="73"/>
      <c r="AB12" s="73"/>
      <c r="AC12" s="73"/>
      <c r="AD12" s="73"/>
      <c r="AE12" s="73"/>
      <c r="AF12" s="73"/>
      <c r="AG12" s="73"/>
      <c r="AH12" s="73"/>
      <c r="AI12" s="73"/>
    </row>
    <row r="13" spans="1:35" ht="7.5" customHeight="1" hidden="1">
      <c r="A13" s="73"/>
      <c r="B13" s="203" t="s">
        <v>98</v>
      </c>
      <c r="C13" s="203" t="s">
        <v>270</v>
      </c>
      <c r="D13" s="203" t="s">
        <v>271</v>
      </c>
      <c r="E13" s="203" t="s">
        <v>272</v>
      </c>
      <c r="F13" s="203" t="s">
        <v>273</v>
      </c>
      <c r="G13" s="203" t="s">
        <v>274</v>
      </c>
      <c r="H13" s="203" t="s">
        <v>275</v>
      </c>
      <c r="I13" s="203" t="s">
        <v>276</v>
      </c>
      <c r="J13" s="203" t="s">
        <v>277</v>
      </c>
      <c r="K13" s="203"/>
      <c r="L13" s="73"/>
      <c r="M13" s="73"/>
      <c r="N13" s="73"/>
      <c r="O13" s="73"/>
      <c r="P13" s="73"/>
      <c r="Q13" s="73"/>
      <c r="R13" s="73"/>
      <c r="S13" s="73"/>
      <c r="T13" s="73"/>
      <c r="U13" s="73"/>
      <c r="V13" s="73"/>
      <c r="W13" s="73"/>
      <c r="X13" s="73"/>
      <c r="Y13" s="73"/>
      <c r="Z13" s="73"/>
      <c r="AA13" s="73"/>
      <c r="AB13" s="73"/>
      <c r="AC13" s="73"/>
      <c r="AD13" s="73"/>
      <c r="AE13" s="73"/>
      <c r="AF13" s="73"/>
      <c r="AG13" s="73"/>
      <c r="AH13" s="73"/>
      <c r="AI13" s="73"/>
    </row>
    <row r="14" spans="1:35" ht="7.5" customHeight="1" hidden="1">
      <c r="A14" s="73"/>
      <c r="B14" s="203"/>
      <c r="C14" s="203">
        <v>0</v>
      </c>
      <c r="D14" s="203"/>
      <c r="E14" s="203">
        <v>0</v>
      </c>
      <c r="F14" s="203"/>
      <c r="G14" s="203">
        <v>0</v>
      </c>
      <c r="H14" s="203"/>
      <c r="I14" s="203">
        <v>0</v>
      </c>
      <c r="J14" s="203"/>
      <c r="K14" s="203"/>
      <c r="L14" s="73"/>
      <c r="M14" s="73"/>
      <c r="N14" s="73"/>
      <c r="O14" s="73"/>
      <c r="P14" s="73"/>
      <c r="Q14" s="73"/>
      <c r="R14" s="73"/>
      <c r="S14" s="73"/>
      <c r="T14" s="73"/>
      <c r="U14" s="73"/>
      <c r="V14" s="73"/>
      <c r="W14" s="73"/>
      <c r="X14" s="73"/>
      <c r="Y14" s="73"/>
      <c r="Z14" s="73"/>
      <c r="AA14" s="73"/>
      <c r="AB14" s="73"/>
      <c r="AC14" s="73"/>
      <c r="AD14" s="73"/>
      <c r="AE14" s="73"/>
      <c r="AF14" s="73"/>
      <c r="AG14" s="73"/>
      <c r="AH14" s="73"/>
      <c r="AI14" s="73"/>
    </row>
    <row r="15" spans="1:35" ht="9" customHeight="1">
      <c r="A15" s="73"/>
      <c r="B15" s="205" t="s">
        <v>108</v>
      </c>
      <c r="C15" s="206">
        <v>18</v>
      </c>
      <c r="D15" s="207" t="s">
        <v>278</v>
      </c>
      <c r="E15" s="206">
        <v>19</v>
      </c>
      <c r="F15" s="207" t="s">
        <v>279</v>
      </c>
      <c r="G15" s="206">
        <v>0</v>
      </c>
      <c r="H15" s="207" t="s">
        <v>280</v>
      </c>
      <c r="I15" s="206">
        <v>18</v>
      </c>
      <c r="J15" s="207" t="s">
        <v>278</v>
      </c>
      <c r="K15" s="203"/>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1:35" ht="9" customHeight="1">
      <c r="A16" s="73"/>
      <c r="B16" s="208" t="s">
        <v>109</v>
      </c>
      <c r="C16" s="209">
        <v>8</v>
      </c>
      <c r="D16" s="210" t="s">
        <v>281</v>
      </c>
      <c r="E16" s="209">
        <v>8</v>
      </c>
      <c r="F16" s="210" t="s">
        <v>281</v>
      </c>
      <c r="G16" s="209">
        <v>0</v>
      </c>
      <c r="H16" s="210" t="s">
        <v>280</v>
      </c>
      <c r="I16" s="209">
        <v>8</v>
      </c>
      <c r="J16" s="210" t="s">
        <v>281</v>
      </c>
      <c r="K16" s="203"/>
      <c r="L16" s="73"/>
      <c r="M16" s="73"/>
      <c r="N16" s="73"/>
      <c r="O16" s="73"/>
      <c r="P16" s="73"/>
      <c r="Q16" s="73"/>
      <c r="R16" s="73"/>
      <c r="S16" s="73"/>
      <c r="T16" s="73"/>
      <c r="U16" s="73"/>
      <c r="V16" s="73"/>
      <c r="W16" s="73"/>
      <c r="X16" s="73"/>
      <c r="Y16" s="73"/>
      <c r="Z16" s="73"/>
      <c r="AA16" s="73"/>
      <c r="AB16" s="73"/>
      <c r="AC16" s="73"/>
      <c r="AD16" s="73"/>
      <c r="AE16" s="73"/>
      <c r="AF16" s="73"/>
      <c r="AG16" s="73"/>
      <c r="AH16" s="73"/>
      <c r="AI16" s="73"/>
    </row>
    <row r="17" spans="1:35" ht="9" customHeight="1">
      <c r="A17" s="73"/>
      <c r="B17" s="211" t="s">
        <v>110</v>
      </c>
      <c r="C17" s="212">
        <v>18</v>
      </c>
      <c r="D17" s="213" t="s">
        <v>282</v>
      </c>
      <c r="E17" s="212">
        <v>26</v>
      </c>
      <c r="F17" s="213" t="s">
        <v>282</v>
      </c>
      <c r="G17" s="212">
        <v>0</v>
      </c>
      <c r="H17" s="213" t="s">
        <v>280</v>
      </c>
      <c r="I17" s="212">
        <v>18</v>
      </c>
      <c r="J17" s="213" t="s">
        <v>282</v>
      </c>
      <c r="K17" s="203"/>
      <c r="L17" s="73"/>
      <c r="M17" s="73"/>
      <c r="N17" s="73"/>
      <c r="O17" s="73"/>
      <c r="P17" s="73"/>
      <c r="Q17" s="73"/>
      <c r="R17" s="73"/>
      <c r="S17" s="73"/>
      <c r="T17" s="73"/>
      <c r="U17" s="73"/>
      <c r="V17" s="73"/>
      <c r="W17" s="73"/>
      <c r="X17" s="73"/>
      <c r="Y17" s="73"/>
      <c r="Z17" s="73"/>
      <c r="AA17" s="73"/>
      <c r="AB17" s="73"/>
      <c r="AC17" s="73"/>
      <c r="AD17" s="73"/>
      <c r="AE17" s="73"/>
      <c r="AF17" s="73"/>
      <c r="AG17" s="73"/>
      <c r="AH17" s="73"/>
      <c r="AI17" s="73"/>
    </row>
    <row r="18" spans="1:35" ht="9" customHeight="1">
      <c r="A18" s="73"/>
      <c r="B18" s="205" t="s">
        <v>111</v>
      </c>
      <c r="C18" s="206">
        <v>21.5</v>
      </c>
      <c r="D18" s="207" t="s">
        <v>283</v>
      </c>
      <c r="E18" s="206">
        <v>22.5</v>
      </c>
      <c r="F18" s="207" t="s">
        <v>283</v>
      </c>
      <c r="G18" s="206">
        <v>16.5</v>
      </c>
      <c r="H18" s="207" t="s">
        <v>284</v>
      </c>
      <c r="I18" s="206">
        <v>21.5</v>
      </c>
      <c r="J18" s="207" t="s">
        <v>283</v>
      </c>
      <c r="K18" s="203"/>
      <c r="L18" s="73"/>
      <c r="M18" s="73"/>
      <c r="N18" s="73"/>
      <c r="O18" s="73"/>
      <c r="P18" s="73"/>
      <c r="Q18" s="73"/>
      <c r="R18" s="73"/>
      <c r="S18" s="73"/>
      <c r="T18" s="73"/>
      <c r="U18" s="73"/>
      <c r="V18" s="73"/>
      <c r="W18" s="73"/>
      <c r="X18" s="73"/>
      <c r="Y18" s="73"/>
      <c r="Z18" s="73"/>
      <c r="AA18" s="73"/>
      <c r="AB18" s="73"/>
      <c r="AC18" s="73"/>
      <c r="AD18" s="73"/>
      <c r="AE18" s="73"/>
      <c r="AF18" s="73"/>
      <c r="AG18" s="73"/>
      <c r="AH18" s="73"/>
      <c r="AI18" s="73"/>
    </row>
    <row r="19" spans="1:35" ht="9" customHeight="1">
      <c r="A19" s="73"/>
      <c r="B19" s="208" t="s">
        <v>112</v>
      </c>
      <c r="C19" s="209">
        <v>27.8</v>
      </c>
      <c r="D19" s="210" t="s">
        <v>285</v>
      </c>
      <c r="E19" s="209">
        <v>16</v>
      </c>
      <c r="F19" s="210" t="s">
        <v>285</v>
      </c>
      <c r="G19" s="209">
        <v>6</v>
      </c>
      <c r="H19" s="210" t="s">
        <v>286</v>
      </c>
      <c r="I19" s="209">
        <v>27.8</v>
      </c>
      <c r="J19" s="210" t="s">
        <v>285</v>
      </c>
      <c r="K19" s="203"/>
      <c r="L19" s="73"/>
      <c r="M19" s="73"/>
      <c r="N19" s="73"/>
      <c r="O19" s="73"/>
      <c r="P19" s="73"/>
      <c r="Q19" s="73"/>
      <c r="R19" s="73"/>
      <c r="S19" s="73"/>
      <c r="T19" s="73"/>
      <c r="U19" s="73"/>
      <c r="V19" s="73"/>
      <c r="W19" s="73"/>
      <c r="X19" s="73"/>
      <c r="Y19" s="73"/>
      <c r="Z19" s="73"/>
      <c r="AA19" s="73"/>
      <c r="AB19" s="73"/>
      <c r="AC19" s="73"/>
      <c r="AD19" s="73"/>
      <c r="AE19" s="73"/>
      <c r="AF19" s="73"/>
      <c r="AG19" s="73"/>
      <c r="AH19" s="73"/>
      <c r="AI19" s="73"/>
    </row>
    <row r="20" spans="1:35" ht="9" customHeight="1">
      <c r="A20" s="73"/>
      <c r="B20" s="211" t="s">
        <v>113</v>
      </c>
      <c r="C20" s="212">
        <v>22</v>
      </c>
      <c r="D20" s="213" t="s">
        <v>287</v>
      </c>
      <c r="E20" s="212">
        <v>20.5</v>
      </c>
      <c r="F20" s="213" t="s">
        <v>288</v>
      </c>
      <c r="G20" s="212">
        <v>9</v>
      </c>
      <c r="H20" s="213" t="s">
        <v>289</v>
      </c>
      <c r="I20" s="212">
        <v>22</v>
      </c>
      <c r="J20" s="213" t="s">
        <v>287</v>
      </c>
      <c r="K20" s="203"/>
      <c r="L20" s="73"/>
      <c r="M20" s="73"/>
      <c r="N20" s="73"/>
      <c r="O20" s="73"/>
      <c r="P20" s="73"/>
      <c r="Q20" s="73"/>
      <c r="R20" s="73"/>
      <c r="S20" s="73"/>
      <c r="T20" s="73"/>
      <c r="U20" s="73"/>
      <c r="V20" s="73"/>
      <c r="W20" s="73"/>
      <c r="X20" s="73"/>
      <c r="Y20" s="73"/>
      <c r="Z20" s="73"/>
      <c r="AA20" s="73"/>
      <c r="AB20" s="73"/>
      <c r="AC20" s="73"/>
      <c r="AD20" s="73"/>
      <c r="AE20" s="73"/>
      <c r="AF20" s="73"/>
      <c r="AG20" s="73"/>
      <c r="AH20" s="73"/>
      <c r="AI20" s="73"/>
    </row>
    <row r="21" spans="1:35" ht="9" customHeight="1">
      <c r="A21" s="73"/>
      <c r="B21" s="205" t="s">
        <v>114</v>
      </c>
      <c r="C21" s="206">
        <v>25</v>
      </c>
      <c r="D21" s="207" t="s">
        <v>290</v>
      </c>
      <c r="E21" s="206">
        <v>41.7</v>
      </c>
      <c r="F21" s="207" t="s">
        <v>285</v>
      </c>
      <c r="G21" s="206">
        <v>0</v>
      </c>
      <c r="H21" s="207" t="s">
        <v>280</v>
      </c>
      <c r="I21" s="206">
        <v>25</v>
      </c>
      <c r="J21" s="207" t="s">
        <v>291</v>
      </c>
      <c r="K21" s="203"/>
      <c r="L21" s="73"/>
      <c r="M21" s="73"/>
      <c r="N21" s="73"/>
      <c r="O21" s="73"/>
      <c r="P21" s="73"/>
      <c r="Q21" s="73"/>
      <c r="R21" s="73"/>
      <c r="S21" s="73"/>
      <c r="T21" s="73"/>
      <c r="U21" s="73"/>
      <c r="V21" s="73"/>
      <c r="W21" s="73"/>
      <c r="X21" s="73"/>
      <c r="Y21" s="73"/>
      <c r="Z21" s="73"/>
      <c r="AA21" s="73"/>
      <c r="AB21" s="73"/>
      <c r="AC21" s="73"/>
      <c r="AD21" s="73"/>
      <c r="AE21" s="73"/>
      <c r="AF21" s="73"/>
      <c r="AG21" s="73"/>
      <c r="AH21" s="73"/>
      <c r="AI21" s="73"/>
    </row>
    <row r="22" spans="1:35" ht="9" customHeight="1">
      <c r="A22" s="73"/>
      <c r="B22" s="208" t="s">
        <v>115</v>
      </c>
      <c r="C22" s="209">
        <v>23</v>
      </c>
      <c r="D22" s="210" t="s">
        <v>292</v>
      </c>
      <c r="E22" s="209">
        <v>22</v>
      </c>
      <c r="F22" s="210" t="s">
        <v>292</v>
      </c>
      <c r="G22" s="209">
        <v>22</v>
      </c>
      <c r="H22" s="210" t="s">
        <v>292</v>
      </c>
      <c r="I22" s="209">
        <v>23</v>
      </c>
      <c r="J22" s="210" t="s">
        <v>292</v>
      </c>
      <c r="K22" s="203"/>
      <c r="L22" s="73"/>
      <c r="M22" s="73"/>
      <c r="N22" s="73"/>
      <c r="O22" s="73"/>
      <c r="P22" s="73"/>
      <c r="Q22" s="73"/>
      <c r="R22" s="73"/>
      <c r="S22" s="73"/>
      <c r="T22" s="73"/>
      <c r="U22" s="73"/>
      <c r="V22" s="73"/>
      <c r="W22" s="73"/>
      <c r="X22" s="73"/>
      <c r="Y22" s="73"/>
      <c r="Z22" s="73"/>
      <c r="AA22" s="73"/>
      <c r="AB22" s="73"/>
      <c r="AC22" s="73"/>
      <c r="AD22" s="73"/>
      <c r="AE22" s="73"/>
      <c r="AF22" s="73"/>
      <c r="AG22" s="73"/>
      <c r="AH22" s="73"/>
      <c r="AI22" s="73"/>
    </row>
    <row r="23" spans="1:35" ht="9" customHeight="1">
      <c r="A23" s="73"/>
      <c r="B23" s="211" t="s">
        <v>116</v>
      </c>
      <c r="C23" s="212">
        <v>23.5</v>
      </c>
      <c r="D23" s="213" t="s">
        <v>289</v>
      </c>
      <c r="E23" s="212">
        <v>23.5</v>
      </c>
      <c r="F23" s="213" t="s">
        <v>293</v>
      </c>
      <c r="G23" s="212">
        <v>0</v>
      </c>
      <c r="H23" s="213" t="s">
        <v>280</v>
      </c>
      <c r="I23" s="212">
        <v>23.5</v>
      </c>
      <c r="J23" s="213" t="s">
        <v>293</v>
      </c>
      <c r="K23" s="203"/>
      <c r="L23" s="73"/>
      <c r="M23" s="73"/>
      <c r="N23" s="73"/>
      <c r="O23" s="73"/>
      <c r="P23" s="73"/>
      <c r="Q23" s="73"/>
      <c r="R23" s="73"/>
      <c r="S23" s="73"/>
      <c r="T23" s="73"/>
      <c r="U23" s="73"/>
      <c r="V23" s="73"/>
      <c r="W23" s="73"/>
      <c r="X23" s="73"/>
      <c r="Y23" s="73"/>
      <c r="Z23" s="73"/>
      <c r="AA23" s="73"/>
      <c r="AB23" s="73"/>
      <c r="AC23" s="73"/>
      <c r="AD23" s="73"/>
      <c r="AE23" s="73"/>
      <c r="AF23" s="73"/>
      <c r="AG23" s="73"/>
      <c r="AH23" s="73"/>
      <c r="AI23" s="73"/>
    </row>
    <row r="24" spans="1:35" ht="9" customHeight="1">
      <c r="A24" s="73"/>
      <c r="B24" s="205" t="s">
        <v>117</v>
      </c>
      <c r="C24" s="206">
        <v>26.6</v>
      </c>
      <c r="D24" s="207" t="s">
        <v>289</v>
      </c>
      <c r="E24" s="206">
        <v>26.6</v>
      </c>
      <c r="F24" s="207" t="s">
        <v>289</v>
      </c>
      <c r="G24" s="206">
        <v>0</v>
      </c>
      <c r="H24" s="207" t="s">
        <v>294</v>
      </c>
      <c r="I24" s="206">
        <v>26.6</v>
      </c>
      <c r="J24" s="207" t="s">
        <v>289</v>
      </c>
      <c r="K24" s="203"/>
      <c r="L24" s="73"/>
      <c r="M24" s="73"/>
      <c r="N24" s="73"/>
      <c r="O24" s="73"/>
      <c r="P24" s="73"/>
      <c r="Q24" s="73"/>
      <c r="R24" s="73"/>
      <c r="S24" s="73"/>
      <c r="T24" s="73"/>
      <c r="U24" s="73"/>
      <c r="V24" s="73"/>
      <c r="W24" s="73"/>
      <c r="X24" s="73"/>
      <c r="Y24" s="73"/>
      <c r="Z24" s="73"/>
      <c r="AA24" s="73"/>
      <c r="AB24" s="73"/>
      <c r="AC24" s="73"/>
      <c r="AD24" s="73"/>
      <c r="AE24" s="73"/>
      <c r="AF24" s="73"/>
      <c r="AG24" s="73"/>
      <c r="AH24" s="73"/>
      <c r="AI24" s="73"/>
    </row>
    <row r="25" spans="1:35" ht="9" customHeight="1">
      <c r="A25" s="73"/>
      <c r="B25" s="208" t="s">
        <v>118</v>
      </c>
      <c r="C25" s="209">
        <v>26.3</v>
      </c>
      <c r="D25" s="210" t="s">
        <v>289</v>
      </c>
      <c r="E25" s="209">
        <v>29.4</v>
      </c>
      <c r="F25" s="210" t="s">
        <v>295</v>
      </c>
      <c r="G25" s="209">
        <v>26.3</v>
      </c>
      <c r="H25" s="210" t="s">
        <v>289</v>
      </c>
      <c r="I25" s="209">
        <v>26.3</v>
      </c>
      <c r="J25" s="210" t="s">
        <v>289</v>
      </c>
      <c r="K25" s="20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9" customHeight="1">
      <c r="A26" s="73"/>
      <c r="B26" s="211" t="s">
        <v>119</v>
      </c>
      <c r="C26" s="212">
        <v>16</v>
      </c>
      <c r="D26" s="213" t="s">
        <v>296</v>
      </c>
      <c r="E26" s="212">
        <v>16</v>
      </c>
      <c r="F26" s="213" t="s">
        <v>296</v>
      </c>
      <c r="G26" s="212">
        <v>5.2</v>
      </c>
      <c r="H26" s="213" t="s">
        <v>290</v>
      </c>
      <c r="I26" s="212">
        <v>16</v>
      </c>
      <c r="J26" s="213" t="s">
        <v>297</v>
      </c>
      <c r="K26" s="203"/>
      <c r="L26" s="73"/>
      <c r="M26" s="73"/>
      <c r="N26" s="73"/>
      <c r="O26" s="73"/>
      <c r="P26" s="73"/>
      <c r="Q26" s="73"/>
      <c r="R26" s="73"/>
      <c r="S26" s="73"/>
      <c r="T26" s="73"/>
      <c r="U26" s="73"/>
      <c r="V26" s="73"/>
      <c r="W26" s="73"/>
      <c r="X26" s="73"/>
      <c r="Y26" s="73"/>
      <c r="Z26" s="73"/>
      <c r="AA26" s="73"/>
      <c r="AB26" s="73"/>
      <c r="AC26" s="73"/>
      <c r="AD26" s="73"/>
      <c r="AE26" s="73"/>
      <c r="AF26" s="73"/>
      <c r="AG26" s="73"/>
      <c r="AH26" s="73"/>
      <c r="AI26" s="73"/>
    </row>
    <row r="27" spans="1:35" ht="9" customHeight="1">
      <c r="A27" s="73"/>
      <c r="B27" s="205" t="s">
        <v>120</v>
      </c>
      <c r="C27" s="206">
        <v>33</v>
      </c>
      <c r="D27" s="207" t="s">
        <v>298</v>
      </c>
      <c r="E27" s="206">
        <v>33</v>
      </c>
      <c r="F27" s="207" t="s">
        <v>298</v>
      </c>
      <c r="G27" s="206">
        <v>23.2</v>
      </c>
      <c r="H27" s="207" t="s">
        <v>298</v>
      </c>
      <c r="I27" s="206">
        <v>33</v>
      </c>
      <c r="J27" s="207" t="s">
        <v>298</v>
      </c>
      <c r="K27" s="203"/>
      <c r="L27" s="73"/>
      <c r="M27" s="73"/>
      <c r="N27" s="73"/>
      <c r="O27" s="73"/>
      <c r="P27" s="73"/>
      <c r="Q27" s="73"/>
      <c r="R27" s="73"/>
      <c r="S27" s="73"/>
      <c r="T27" s="73"/>
      <c r="U27" s="73"/>
      <c r="V27" s="73"/>
      <c r="W27" s="73"/>
      <c r="X27" s="73"/>
      <c r="Y27" s="73"/>
      <c r="Z27" s="73"/>
      <c r="AA27" s="73"/>
      <c r="AB27" s="73"/>
      <c r="AC27" s="73"/>
      <c r="AD27" s="73"/>
      <c r="AE27" s="73"/>
      <c r="AF27" s="73"/>
      <c r="AG27" s="73"/>
      <c r="AH27" s="73"/>
      <c r="AI27" s="73"/>
    </row>
    <row r="28" spans="1:35" ht="9" customHeight="1">
      <c r="A28" s="73"/>
      <c r="B28" s="208" t="s">
        <v>121</v>
      </c>
      <c r="C28" s="209">
        <v>19</v>
      </c>
      <c r="D28" s="210" t="s">
        <v>299</v>
      </c>
      <c r="E28" s="209">
        <v>21.5</v>
      </c>
      <c r="F28" s="210" t="s">
        <v>299</v>
      </c>
      <c r="G28" s="209">
        <v>19</v>
      </c>
      <c r="H28" s="210" t="s">
        <v>299</v>
      </c>
      <c r="I28" s="209">
        <v>19</v>
      </c>
      <c r="J28" s="210" t="s">
        <v>299</v>
      </c>
      <c r="K28" s="203"/>
      <c r="L28" s="73"/>
      <c r="M28" s="73"/>
      <c r="N28" s="73"/>
      <c r="O28" s="73"/>
      <c r="P28" s="73"/>
      <c r="Q28" s="73"/>
      <c r="R28" s="73"/>
      <c r="S28" s="73"/>
      <c r="T28" s="73"/>
      <c r="U28" s="73"/>
      <c r="V28" s="73"/>
      <c r="W28" s="73"/>
      <c r="X28" s="73"/>
      <c r="Y28" s="73"/>
      <c r="Z28" s="73"/>
      <c r="AA28" s="73"/>
      <c r="AB28" s="73"/>
      <c r="AC28" s="73"/>
      <c r="AD28" s="73"/>
      <c r="AE28" s="73"/>
      <c r="AF28" s="73"/>
      <c r="AG28" s="73"/>
      <c r="AH28" s="73"/>
      <c r="AI28" s="73"/>
    </row>
    <row r="29" spans="1:35" ht="9" customHeight="1">
      <c r="A29" s="73"/>
      <c r="B29" s="211" t="s">
        <v>122</v>
      </c>
      <c r="C29" s="212">
        <v>18</v>
      </c>
      <c r="D29" s="213" t="s">
        <v>300</v>
      </c>
      <c r="E29" s="212">
        <v>16</v>
      </c>
      <c r="F29" s="213" t="s">
        <v>301</v>
      </c>
      <c r="G29" s="212">
        <v>0</v>
      </c>
      <c r="H29" s="213" t="s">
        <v>280</v>
      </c>
      <c r="I29" s="212">
        <v>18</v>
      </c>
      <c r="J29" s="213" t="s">
        <v>300</v>
      </c>
      <c r="K29" s="20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1:35" ht="9" customHeight="1">
      <c r="A30" s="73"/>
      <c r="B30" s="205" t="s">
        <v>123</v>
      </c>
      <c r="C30" s="206">
        <v>31.7</v>
      </c>
      <c r="D30" s="207" t="s">
        <v>285</v>
      </c>
      <c r="E30" s="206">
        <v>33.5</v>
      </c>
      <c r="F30" s="207" t="s">
        <v>302</v>
      </c>
      <c r="G30" s="206">
        <v>30</v>
      </c>
      <c r="H30" s="207" t="s">
        <v>302</v>
      </c>
      <c r="I30" s="206">
        <v>30</v>
      </c>
      <c r="J30" s="207" t="s">
        <v>285</v>
      </c>
      <c r="K30" s="203"/>
      <c r="L30" s="73"/>
      <c r="M30" s="73"/>
      <c r="N30" s="73"/>
      <c r="O30" s="73"/>
      <c r="P30" s="73"/>
      <c r="Q30" s="73"/>
      <c r="R30" s="73"/>
      <c r="S30" s="73"/>
      <c r="T30" s="73"/>
      <c r="U30" s="73"/>
      <c r="V30" s="73"/>
      <c r="W30" s="73"/>
      <c r="X30" s="73"/>
      <c r="Y30" s="73"/>
      <c r="Z30" s="73"/>
      <c r="AA30" s="73"/>
      <c r="AB30" s="73"/>
      <c r="AC30" s="73"/>
      <c r="AD30" s="73"/>
      <c r="AE30" s="73"/>
      <c r="AF30" s="73"/>
      <c r="AG30" s="73"/>
      <c r="AH30" s="73"/>
      <c r="AI30" s="73"/>
    </row>
    <row r="31" spans="1:35" ht="9" customHeight="1">
      <c r="A31" s="73"/>
      <c r="B31" s="208" t="s">
        <v>124</v>
      </c>
      <c r="C31" s="209">
        <v>24</v>
      </c>
      <c r="D31" s="210" t="s">
        <v>303</v>
      </c>
      <c r="E31" s="209">
        <v>26</v>
      </c>
      <c r="F31" s="210" t="s">
        <v>303</v>
      </c>
      <c r="G31" s="209">
        <v>23</v>
      </c>
      <c r="H31" s="210" t="s">
        <v>303</v>
      </c>
      <c r="I31" s="209">
        <v>24</v>
      </c>
      <c r="J31" s="210" t="s">
        <v>303</v>
      </c>
      <c r="K31" s="203"/>
      <c r="L31" s="73"/>
      <c r="M31" s="73"/>
      <c r="N31" s="73"/>
      <c r="O31" s="73"/>
      <c r="P31" s="73"/>
      <c r="Q31" s="73"/>
      <c r="R31" s="73"/>
      <c r="S31" s="73"/>
      <c r="T31" s="73"/>
      <c r="U31" s="73"/>
      <c r="V31" s="73"/>
      <c r="W31" s="73"/>
      <c r="X31" s="73"/>
      <c r="Y31" s="73"/>
      <c r="Z31" s="73"/>
      <c r="AA31" s="73"/>
      <c r="AB31" s="73"/>
      <c r="AC31" s="73"/>
      <c r="AD31" s="73"/>
      <c r="AE31" s="73"/>
      <c r="AF31" s="73"/>
      <c r="AG31" s="73"/>
      <c r="AH31" s="73"/>
      <c r="AI31" s="73"/>
    </row>
    <row r="32" spans="1:35" ht="9" customHeight="1">
      <c r="A32" s="73"/>
      <c r="B32" s="211" t="s">
        <v>125</v>
      </c>
      <c r="C32" s="212">
        <v>24.6</v>
      </c>
      <c r="D32" s="213" t="s">
        <v>285</v>
      </c>
      <c r="E32" s="212">
        <v>21.6</v>
      </c>
      <c r="F32" s="213" t="s">
        <v>285</v>
      </c>
      <c r="G32" s="212">
        <v>24.6</v>
      </c>
      <c r="H32" s="213" t="s">
        <v>285</v>
      </c>
      <c r="I32" s="212">
        <v>24.6</v>
      </c>
      <c r="J32" s="213" t="s">
        <v>285</v>
      </c>
      <c r="K32" s="203"/>
      <c r="L32" s="73"/>
      <c r="M32" s="73"/>
      <c r="N32" s="73"/>
      <c r="O32" s="73"/>
      <c r="P32" s="73"/>
      <c r="Q32" s="73"/>
      <c r="R32" s="73"/>
      <c r="S32" s="73"/>
      <c r="T32" s="73"/>
      <c r="U32" s="73"/>
      <c r="V32" s="73"/>
      <c r="W32" s="73"/>
      <c r="X32" s="73"/>
      <c r="Y32" s="73"/>
      <c r="Z32" s="73"/>
      <c r="AA32" s="73"/>
      <c r="AB32" s="73"/>
      <c r="AC32" s="73"/>
      <c r="AD32" s="73"/>
      <c r="AE32" s="73"/>
      <c r="AF32" s="73"/>
      <c r="AG32" s="73"/>
      <c r="AH32" s="73"/>
      <c r="AI32" s="73"/>
    </row>
    <row r="33" spans="1:35" ht="9" customHeight="1">
      <c r="A33" s="73"/>
      <c r="B33" s="205" t="s">
        <v>126</v>
      </c>
      <c r="C33" s="206">
        <v>20</v>
      </c>
      <c r="D33" s="207" t="s">
        <v>299</v>
      </c>
      <c r="E33" s="206">
        <v>20</v>
      </c>
      <c r="F33" s="207" t="s">
        <v>299</v>
      </c>
      <c r="G33" s="206">
        <v>14.6</v>
      </c>
      <c r="H33" s="207" t="s">
        <v>296</v>
      </c>
      <c r="I33" s="206">
        <v>20</v>
      </c>
      <c r="J33" s="207" t="s">
        <v>299</v>
      </c>
      <c r="K33" s="203"/>
      <c r="L33" s="73"/>
      <c r="M33" s="73"/>
      <c r="N33" s="73"/>
      <c r="O33" s="73"/>
      <c r="P33" s="73"/>
      <c r="Q33" s="73"/>
      <c r="R33" s="73"/>
      <c r="S33" s="73"/>
      <c r="T33" s="73"/>
      <c r="U33" s="73"/>
      <c r="V33" s="73"/>
      <c r="W33" s="73"/>
      <c r="X33" s="73"/>
      <c r="Y33" s="73"/>
      <c r="Z33" s="73"/>
      <c r="AA33" s="73"/>
      <c r="AB33" s="73"/>
      <c r="AC33" s="73"/>
      <c r="AD33" s="73"/>
      <c r="AE33" s="73"/>
      <c r="AF33" s="73"/>
      <c r="AG33" s="73"/>
      <c r="AH33" s="73"/>
      <c r="AI33" s="73"/>
    </row>
    <row r="34" spans="1:35" ht="9" customHeight="1">
      <c r="A34" s="73"/>
      <c r="B34" s="208" t="s">
        <v>127</v>
      </c>
      <c r="C34" s="209">
        <v>30</v>
      </c>
      <c r="D34" s="210" t="s">
        <v>304</v>
      </c>
      <c r="E34" s="209">
        <v>31.2</v>
      </c>
      <c r="F34" s="210" t="s">
        <v>304</v>
      </c>
      <c r="G34" s="209">
        <v>0</v>
      </c>
      <c r="H34" s="210" t="s">
        <v>280</v>
      </c>
      <c r="I34" s="209">
        <v>23</v>
      </c>
      <c r="J34" s="210" t="s">
        <v>305</v>
      </c>
      <c r="K34" s="203"/>
      <c r="L34" s="73"/>
      <c r="M34" s="73"/>
      <c r="N34" s="73"/>
      <c r="O34" s="73"/>
      <c r="P34" s="73"/>
      <c r="Q34" s="73"/>
      <c r="R34" s="73"/>
      <c r="S34" s="73"/>
      <c r="T34" s="73"/>
      <c r="U34" s="73"/>
      <c r="V34" s="73"/>
      <c r="W34" s="73"/>
      <c r="X34" s="73"/>
      <c r="Y34" s="73"/>
      <c r="Z34" s="73"/>
      <c r="AA34" s="73"/>
      <c r="AB34" s="73"/>
      <c r="AC34" s="73"/>
      <c r="AD34" s="73"/>
      <c r="AE34" s="73"/>
      <c r="AF34" s="73"/>
      <c r="AG34" s="73"/>
      <c r="AH34" s="73"/>
      <c r="AI34" s="73"/>
    </row>
    <row r="35" spans="1:35" ht="9" customHeight="1">
      <c r="A35" s="73"/>
      <c r="B35" s="211" t="s">
        <v>128</v>
      </c>
      <c r="C35" s="212">
        <v>33.5</v>
      </c>
      <c r="D35" s="213" t="s">
        <v>285</v>
      </c>
      <c r="E35" s="212">
        <v>34.25</v>
      </c>
      <c r="F35" s="213" t="s">
        <v>285</v>
      </c>
      <c r="G35" s="212">
        <v>0</v>
      </c>
      <c r="H35" s="213" t="s">
        <v>280</v>
      </c>
      <c r="I35" s="212">
        <v>0</v>
      </c>
      <c r="J35" s="213" t="s">
        <v>280</v>
      </c>
      <c r="K35" s="203"/>
      <c r="L35" s="73"/>
      <c r="M35" s="73"/>
      <c r="N35" s="73"/>
      <c r="O35" s="73"/>
      <c r="P35" s="73"/>
      <c r="Q35" s="73"/>
      <c r="R35" s="73"/>
      <c r="S35" s="73"/>
      <c r="T35" s="73"/>
      <c r="U35" s="73"/>
      <c r="V35" s="73"/>
      <c r="W35" s="73"/>
      <c r="X35" s="73"/>
      <c r="Y35" s="73"/>
      <c r="Z35" s="73"/>
      <c r="AA35" s="73"/>
      <c r="AB35" s="73"/>
      <c r="AC35" s="73"/>
      <c r="AD35" s="73"/>
      <c r="AE35" s="73"/>
      <c r="AF35" s="73"/>
      <c r="AG35" s="73"/>
      <c r="AH35" s="73"/>
      <c r="AI35" s="73"/>
    </row>
    <row r="36" spans="1:35" ht="9" customHeight="1">
      <c r="A36" s="73"/>
      <c r="B36" s="205" t="s">
        <v>129</v>
      </c>
      <c r="C36" s="206">
        <v>24</v>
      </c>
      <c r="D36" s="207" t="s">
        <v>306</v>
      </c>
      <c r="E36" s="206">
        <v>24</v>
      </c>
      <c r="F36" s="207" t="s">
        <v>306</v>
      </c>
      <c r="G36" s="206">
        <v>14.7</v>
      </c>
      <c r="H36" s="207" t="s">
        <v>307</v>
      </c>
      <c r="I36" s="206">
        <v>24</v>
      </c>
      <c r="J36" s="207" t="s">
        <v>306</v>
      </c>
      <c r="K36" s="203"/>
      <c r="L36" s="73"/>
      <c r="M36" s="73"/>
      <c r="N36" s="73"/>
      <c r="O36" s="73"/>
      <c r="P36" s="73"/>
      <c r="Q36" s="73"/>
      <c r="R36" s="73"/>
      <c r="S36" s="73"/>
      <c r="T36" s="73"/>
      <c r="U36" s="73"/>
      <c r="V36" s="73"/>
      <c r="W36" s="73"/>
      <c r="X36" s="73"/>
      <c r="Y36" s="73"/>
      <c r="Z36" s="73"/>
      <c r="AA36" s="73"/>
      <c r="AB36" s="73"/>
      <c r="AC36" s="73"/>
      <c r="AD36" s="73"/>
      <c r="AE36" s="73"/>
      <c r="AF36" s="73"/>
      <c r="AG36" s="73"/>
      <c r="AH36" s="73"/>
      <c r="AI36" s="73"/>
    </row>
    <row r="37" spans="1:35" ht="9" customHeight="1">
      <c r="A37" s="73"/>
      <c r="B37" s="208" t="s">
        <v>130</v>
      </c>
      <c r="C37" s="209">
        <v>26.3</v>
      </c>
      <c r="D37" s="210" t="s">
        <v>289</v>
      </c>
      <c r="E37" s="209">
        <v>26.3</v>
      </c>
      <c r="F37" s="210" t="s">
        <v>289</v>
      </c>
      <c r="G37" s="209">
        <v>26.3</v>
      </c>
      <c r="H37" s="210" t="s">
        <v>289</v>
      </c>
      <c r="I37" s="209">
        <v>26.3</v>
      </c>
      <c r="J37" s="210" t="s">
        <v>289</v>
      </c>
      <c r="K37" s="203"/>
      <c r="L37" s="73"/>
      <c r="M37" s="73"/>
      <c r="N37" s="73"/>
      <c r="O37" s="73"/>
      <c r="P37" s="73"/>
      <c r="Q37" s="73"/>
      <c r="R37" s="73"/>
      <c r="S37" s="73"/>
      <c r="T37" s="73"/>
      <c r="U37" s="73"/>
      <c r="V37" s="73"/>
      <c r="W37" s="73"/>
      <c r="X37" s="73"/>
      <c r="Y37" s="73"/>
      <c r="Z37" s="73"/>
      <c r="AA37" s="73"/>
      <c r="AB37" s="73"/>
      <c r="AC37" s="73"/>
      <c r="AD37" s="73"/>
      <c r="AE37" s="73"/>
      <c r="AF37" s="73"/>
      <c r="AG37" s="73"/>
      <c r="AH37" s="73"/>
      <c r="AI37" s="73"/>
    </row>
    <row r="38" spans="1:35" ht="9" customHeight="1">
      <c r="A38" s="73"/>
      <c r="B38" s="211" t="s">
        <v>131</v>
      </c>
      <c r="C38" s="212">
        <v>28.5</v>
      </c>
      <c r="D38" s="213" t="s">
        <v>308</v>
      </c>
      <c r="E38" s="212">
        <v>28.5</v>
      </c>
      <c r="F38" s="213" t="s">
        <v>308</v>
      </c>
      <c r="G38" s="212">
        <v>21.35</v>
      </c>
      <c r="H38" s="213" t="s">
        <v>308</v>
      </c>
      <c r="I38" s="212">
        <v>28.5</v>
      </c>
      <c r="J38" s="213" t="s">
        <v>308</v>
      </c>
      <c r="K38" s="203"/>
      <c r="L38" s="73"/>
      <c r="M38" s="73"/>
      <c r="N38" s="73"/>
      <c r="O38" s="73"/>
      <c r="P38" s="73"/>
      <c r="Q38" s="73"/>
      <c r="R38" s="73"/>
      <c r="S38" s="73"/>
      <c r="T38" s="73"/>
      <c r="U38" s="73"/>
      <c r="V38" s="73"/>
      <c r="W38" s="73"/>
      <c r="X38" s="73"/>
      <c r="Y38" s="73"/>
      <c r="Z38" s="73"/>
      <c r="AA38" s="73"/>
      <c r="AB38" s="73"/>
      <c r="AC38" s="73"/>
      <c r="AD38" s="73"/>
      <c r="AE38" s="73"/>
      <c r="AF38" s="73"/>
      <c r="AG38" s="73"/>
      <c r="AH38" s="73"/>
      <c r="AI38" s="73"/>
    </row>
    <row r="39" spans="1:35" ht="9" customHeight="1">
      <c r="A39" s="73"/>
      <c r="B39" s="205" t="s">
        <v>132</v>
      </c>
      <c r="C39" s="206">
        <v>18.4</v>
      </c>
      <c r="D39" s="207" t="s">
        <v>309</v>
      </c>
      <c r="E39" s="206">
        <v>18.4</v>
      </c>
      <c r="F39" s="207" t="s">
        <v>309</v>
      </c>
      <c r="G39" s="206">
        <v>17</v>
      </c>
      <c r="H39" s="207" t="s">
        <v>310</v>
      </c>
      <c r="I39" s="206">
        <v>18.4</v>
      </c>
      <c r="J39" s="207" t="s">
        <v>309</v>
      </c>
      <c r="K39" s="203"/>
      <c r="L39" s="73"/>
      <c r="M39" s="73"/>
      <c r="N39" s="73"/>
      <c r="O39" s="73"/>
      <c r="P39" s="73"/>
      <c r="Q39" s="73"/>
      <c r="R39" s="73"/>
      <c r="S39" s="73"/>
      <c r="T39" s="73"/>
      <c r="U39" s="73"/>
      <c r="V39" s="73"/>
      <c r="W39" s="73"/>
      <c r="X39" s="73"/>
      <c r="Y39" s="73"/>
      <c r="Z39" s="73"/>
      <c r="AA39" s="73"/>
      <c r="AB39" s="73"/>
      <c r="AC39" s="73"/>
      <c r="AD39" s="73"/>
      <c r="AE39" s="73"/>
      <c r="AF39" s="73"/>
      <c r="AG39" s="73"/>
      <c r="AH39" s="73"/>
      <c r="AI39" s="73"/>
    </row>
    <row r="40" spans="1:35" ht="9" customHeight="1">
      <c r="A40" s="73"/>
      <c r="B40" s="208" t="s">
        <v>133</v>
      </c>
      <c r="C40" s="209">
        <v>17</v>
      </c>
      <c r="D40" s="210" t="s">
        <v>311</v>
      </c>
      <c r="E40" s="209">
        <v>17</v>
      </c>
      <c r="F40" s="210" t="s">
        <v>311</v>
      </c>
      <c r="G40" s="209">
        <v>17</v>
      </c>
      <c r="H40" s="210" t="s">
        <v>311</v>
      </c>
      <c r="I40" s="209">
        <v>17</v>
      </c>
      <c r="J40" s="210" t="s">
        <v>311</v>
      </c>
      <c r="K40" s="203"/>
      <c r="L40" s="73"/>
      <c r="M40" s="73"/>
      <c r="N40" s="73"/>
      <c r="O40" s="73"/>
      <c r="P40" s="73"/>
      <c r="Q40" s="73"/>
      <c r="R40" s="73"/>
      <c r="S40" s="73"/>
      <c r="T40" s="73"/>
      <c r="U40" s="73"/>
      <c r="V40" s="73"/>
      <c r="W40" s="73"/>
      <c r="X40" s="73"/>
      <c r="Y40" s="73"/>
      <c r="Z40" s="73"/>
      <c r="AA40" s="73"/>
      <c r="AB40" s="73"/>
      <c r="AC40" s="73"/>
      <c r="AD40" s="73"/>
      <c r="AE40" s="73"/>
      <c r="AF40" s="73"/>
      <c r="AG40" s="73"/>
      <c r="AH40" s="73"/>
      <c r="AI40" s="73"/>
    </row>
    <row r="41" spans="1:35" ht="9" customHeight="1">
      <c r="A41" s="73"/>
      <c r="B41" s="211" t="s">
        <v>134</v>
      </c>
      <c r="C41" s="212">
        <v>27.75</v>
      </c>
      <c r="D41" s="213" t="s">
        <v>312</v>
      </c>
      <c r="E41" s="212">
        <v>28.5</v>
      </c>
      <c r="F41" s="213" t="s">
        <v>312</v>
      </c>
      <c r="G41" s="212">
        <v>5.18</v>
      </c>
      <c r="H41" s="213" t="s">
        <v>313</v>
      </c>
      <c r="I41" s="212">
        <v>27.75</v>
      </c>
      <c r="J41" s="213" t="s">
        <v>314</v>
      </c>
      <c r="K41" s="203"/>
      <c r="L41" s="73"/>
      <c r="M41" s="73"/>
      <c r="N41" s="73"/>
      <c r="O41" s="73"/>
      <c r="P41" s="73"/>
      <c r="Q41" s="73"/>
      <c r="R41" s="73"/>
      <c r="S41" s="73"/>
      <c r="T41" s="73"/>
      <c r="U41" s="73"/>
      <c r="V41" s="73"/>
      <c r="W41" s="73"/>
      <c r="X41" s="73"/>
      <c r="Y41" s="73"/>
      <c r="Z41" s="73"/>
      <c r="AA41" s="73"/>
      <c r="AB41" s="73"/>
      <c r="AC41" s="73"/>
      <c r="AD41" s="73"/>
      <c r="AE41" s="73"/>
      <c r="AF41" s="73"/>
      <c r="AG41" s="73"/>
      <c r="AH41" s="73"/>
      <c r="AI41" s="73"/>
    </row>
    <row r="42" spans="1:35" ht="9" customHeight="1">
      <c r="A42" s="73"/>
      <c r="B42" s="205" t="s">
        <v>135</v>
      </c>
      <c r="C42" s="206">
        <v>28.2</v>
      </c>
      <c r="D42" s="207" t="s">
        <v>289</v>
      </c>
      <c r="E42" s="206">
        <v>28.2</v>
      </c>
      <c r="F42" s="207" t="s">
        <v>289</v>
      </c>
      <c r="G42" s="206">
        <v>27.3</v>
      </c>
      <c r="H42" s="207" t="s">
        <v>289</v>
      </c>
      <c r="I42" s="206">
        <v>28.2</v>
      </c>
      <c r="J42" s="207" t="s">
        <v>289</v>
      </c>
      <c r="K42" s="203"/>
      <c r="L42" s="73"/>
      <c r="M42" s="73"/>
      <c r="N42" s="73"/>
      <c r="O42" s="73"/>
      <c r="P42" s="73"/>
      <c r="Q42" s="73"/>
      <c r="R42" s="73"/>
      <c r="S42" s="73"/>
      <c r="T42" s="73"/>
      <c r="U42" s="73"/>
      <c r="V42" s="73"/>
      <c r="W42" s="73"/>
      <c r="X42" s="73"/>
      <c r="Y42" s="73"/>
      <c r="Z42" s="73"/>
      <c r="AA42" s="73"/>
      <c r="AB42" s="73"/>
      <c r="AC42" s="73"/>
      <c r="AD42" s="73"/>
      <c r="AE42" s="73"/>
      <c r="AF42" s="73"/>
      <c r="AG42" s="73"/>
      <c r="AH42" s="73"/>
      <c r="AI42" s="73"/>
    </row>
    <row r="43" spans="1:35" ht="9" customHeight="1">
      <c r="A43" s="73"/>
      <c r="B43" s="208" t="s">
        <v>136</v>
      </c>
      <c r="C43" s="209">
        <v>24</v>
      </c>
      <c r="D43" s="210" t="s">
        <v>315</v>
      </c>
      <c r="E43" s="209">
        <v>27</v>
      </c>
      <c r="F43" s="210" t="s">
        <v>315</v>
      </c>
      <c r="G43" s="209">
        <v>22</v>
      </c>
      <c r="H43" s="210" t="s">
        <v>316</v>
      </c>
      <c r="I43" s="209">
        <v>24</v>
      </c>
      <c r="J43" s="210" t="s">
        <v>315</v>
      </c>
      <c r="K43" s="203"/>
      <c r="L43" s="73"/>
      <c r="M43" s="73"/>
      <c r="N43" s="73"/>
      <c r="O43" s="73"/>
      <c r="P43" s="73"/>
      <c r="Q43" s="73"/>
      <c r="R43" s="73"/>
      <c r="S43" s="73"/>
      <c r="T43" s="73"/>
      <c r="U43" s="73"/>
      <c r="V43" s="73"/>
      <c r="W43" s="73"/>
      <c r="X43" s="73"/>
      <c r="Y43" s="73"/>
      <c r="Z43" s="73"/>
      <c r="AA43" s="73"/>
      <c r="AB43" s="73"/>
      <c r="AC43" s="73"/>
      <c r="AD43" s="73"/>
      <c r="AE43" s="73"/>
      <c r="AF43" s="73"/>
      <c r="AG43" s="73"/>
      <c r="AH43" s="73"/>
      <c r="AI43" s="73"/>
    </row>
    <row r="44" spans="1:35" ht="9" customHeight="1">
      <c r="A44" s="73"/>
      <c r="B44" s="211" t="s">
        <v>137</v>
      </c>
      <c r="C44" s="212">
        <v>23.825</v>
      </c>
      <c r="D44" s="213" t="s">
        <v>317</v>
      </c>
      <c r="E44" s="212">
        <v>23.825</v>
      </c>
      <c r="F44" s="213" t="s">
        <v>317</v>
      </c>
      <c r="G44" s="212">
        <v>22.2</v>
      </c>
      <c r="H44" s="213" t="s">
        <v>318</v>
      </c>
      <c r="I44" s="212">
        <v>23.825</v>
      </c>
      <c r="J44" s="213" t="s">
        <v>317</v>
      </c>
      <c r="K44" s="203"/>
      <c r="L44" s="73"/>
      <c r="M44" s="73"/>
      <c r="N44" s="73"/>
      <c r="O44" s="73"/>
      <c r="P44" s="73"/>
      <c r="Q44" s="73"/>
      <c r="R44" s="73"/>
      <c r="S44" s="73"/>
      <c r="T44" s="73"/>
      <c r="U44" s="73"/>
      <c r="V44" s="73"/>
      <c r="W44" s="73"/>
      <c r="X44" s="73"/>
      <c r="Y44" s="73"/>
      <c r="Z44" s="73"/>
      <c r="AA44" s="73"/>
      <c r="AB44" s="73"/>
      <c r="AC44" s="73"/>
      <c r="AD44" s="73"/>
      <c r="AE44" s="73"/>
      <c r="AF44" s="73"/>
      <c r="AG44" s="73"/>
      <c r="AH44" s="73"/>
      <c r="AI44" s="73"/>
    </row>
    <row r="45" spans="1:35" ht="9" customHeight="1">
      <c r="A45" s="73"/>
      <c r="B45" s="205" t="s">
        <v>138</v>
      </c>
      <c r="C45" s="206">
        <v>37.1</v>
      </c>
      <c r="D45" s="207" t="s">
        <v>319</v>
      </c>
      <c r="E45" s="206">
        <v>40.1</v>
      </c>
      <c r="F45" s="207" t="s">
        <v>289</v>
      </c>
      <c r="G45" s="206">
        <v>5.25</v>
      </c>
      <c r="H45" s="207" t="s">
        <v>320</v>
      </c>
      <c r="I45" s="206">
        <v>37.1</v>
      </c>
      <c r="J45" s="207" t="s">
        <v>319</v>
      </c>
      <c r="K45" s="203"/>
      <c r="L45" s="73"/>
      <c r="M45" s="73"/>
      <c r="N45" s="73"/>
      <c r="O45" s="73"/>
      <c r="P45" s="73"/>
      <c r="Q45" s="73"/>
      <c r="R45" s="73"/>
      <c r="S45" s="73"/>
      <c r="T45" s="73"/>
      <c r="U45" s="73"/>
      <c r="V45" s="73"/>
      <c r="W45" s="73"/>
      <c r="X45" s="73"/>
      <c r="Y45" s="73"/>
      <c r="Z45" s="73"/>
      <c r="AA45" s="73"/>
      <c r="AB45" s="73"/>
      <c r="AC45" s="73"/>
      <c r="AD45" s="73"/>
      <c r="AE45" s="73"/>
      <c r="AF45" s="73"/>
      <c r="AG45" s="73"/>
      <c r="AH45" s="73"/>
      <c r="AI45" s="73"/>
    </row>
    <row r="46" spans="1:35" ht="9" customHeight="1">
      <c r="A46" s="73"/>
      <c r="B46" s="208" t="s">
        <v>139</v>
      </c>
      <c r="C46" s="209">
        <v>17</v>
      </c>
      <c r="D46" s="210" t="s">
        <v>321</v>
      </c>
      <c r="E46" s="209">
        <v>21</v>
      </c>
      <c r="F46" s="210" t="s">
        <v>290</v>
      </c>
      <c r="G46" s="209">
        <v>12</v>
      </c>
      <c r="H46" s="210" t="s">
        <v>322</v>
      </c>
      <c r="I46" s="209">
        <v>17</v>
      </c>
      <c r="J46" s="210" t="s">
        <v>321</v>
      </c>
      <c r="K46" s="203"/>
      <c r="L46" s="73"/>
      <c r="M46" s="73"/>
      <c r="N46" s="73"/>
      <c r="O46" s="73"/>
      <c r="P46" s="73"/>
      <c r="Q46" s="73"/>
      <c r="R46" s="73"/>
      <c r="S46" s="73"/>
      <c r="T46" s="73"/>
      <c r="U46" s="73"/>
      <c r="V46" s="73"/>
      <c r="W46" s="73"/>
      <c r="X46" s="73"/>
      <c r="Y46" s="73"/>
      <c r="Z46" s="73"/>
      <c r="AA46" s="73"/>
      <c r="AB46" s="73"/>
      <c r="AC46" s="73"/>
      <c r="AD46" s="73"/>
      <c r="AE46" s="73"/>
      <c r="AF46" s="73"/>
      <c r="AG46" s="73"/>
      <c r="AH46" s="73"/>
      <c r="AI46" s="73"/>
    </row>
    <row r="47" spans="1:35" ht="9" customHeight="1">
      <c r="A47" s="73"/>
      <c r="B47" s="211" t="s">
        <v>140</v>
      </c>
      <c r="C47" s="212">
        <v>24.25</v>
      </c>
      <c r="D47" s="213" t="s">
        <v>289</v>
      </c>
      <c r="E47" s="212">
        <v>22.45</v>
      </c>
      <c r="F47" s="213" t="s">
        <v>289</v>
      </c>
      <c r="G47" s="212">
        <v>8.05</v>
      </c>
      <c r="H47" s="213" t="s">
        <v>322</v>
      </c>
      <c r="I47" s="212">
        <v>24.25</v>
      </c>
      <c r="J47" s="213" t="s">
        <v>289</v>
      </c>
      <c r="K47" s="203"/>
      <c r="L47" s="73"/>
      <c r="M47" s="73"/>
      <c r="N47" s="73"/>
      <c r="O47" s="73"/>
      <c r="P47" s="73"/>
      <c r="Q47" s="73"/>
      <c r="R47" s="73"/>
      <c r="S47" s="73"/>
      <c r="T47" s="73"/>
      <c r="U47" s="73"/>
      <c r="V47" s="73"/>
      <c r="W47" s="73"/>
      <c r="X47" s="73"/>
      <c r="Y47" s="73"/>
      <c r="Z47" s="73"/>
      <c r="AA47" s="73"/>
      <c r="AB47" s="73"/>
      <c r="AC47" s="73"/>
      <c r="AD47" s="73"/>
      <c r="AE47" s="73"/>
      <c r="AF47" s="73"/>
      <c r="AG47" s="73"/>
      <c r="AH47" s="73"/>
      <c r="AI47" s="73"/>
    </row>
    <row r="48" spans="1:35" ht="9" customHeight="1">
      <c r="A48" s="73"/>
      <c r="B48" s="205" t="s">
        <v>141</v>
      </c>
      <c r="C48" s="206">
        <v>34.55</v>
      </c>
      <c r="D48" s="207" t="s">
        <v>289</v>
      </c>
      <c r="E48" s="206">
        <v>34.55</v>
      </c>
      <c r="F48" s="207" t="s">
        <v>289</v>
      </c>
      <c r="G48" s="206">
        <v>27.1</v>
      </c>
      <c r="H48" s="207" t="s">
        <v>291</v>
      </c>
      <c r="I48" s="206">
        <v>35.25</v>
      </c>
      <c r="J48" s="207" t="s">
        <v>304</v>
      </c>
      <c r="K48" s="203"/>
      <c r="L48" s="73"/>
      <c r="M48" s="73"/>
      <c r="N48" s="73"/>
      <c r="O48" s="73"/>
      <c r="P48" s="73"/>
      <c r="Q48" s="73"/>
      <c r="R48" s="73"/>
      <c r="S48" s="73"/>
      <c r="T48" s="73"/>
      <c r="U48" s="73"/>
      <c r="V48" s="73"/>
      <c r="W48" s="73"/>
      <c r="X48" s="73"/>
      <c r="Y48" s="73"/>
      <c r="Z48" s="73"/>
      <c r="AA48" s="73"/>
      <c r="AB48" s="73"/>
      <c r="AC48" s="73"/>
      <c r="AD48" s="73"/>
      <c r="AE48" s="73"/>
      <c r="AF48" s="73"/>
      <c r="AG48" s="73"/>
      <c r="AH48" s="73"/>
      <c r="AI48" s="73"/>
    </row>
    <row r="49" spans="1:35" ht="9" customHeight="1">
      <c r="A49" s="73"/>
      <c r="B49" s="208" t="s">
        <v>142</v>
      </c>
      <c r="C49" s="209">
        <v>23</v>
      </c>
      <c r="D49" s="210" t="s">
        <v>291</v>
      </c>
      <c r="E49" s="209">
        <v>23</v>
      </c>
      <c r="F49" s="210" t="s">
        <v>291</v>
      </c>
      <c r="G49" s="209">
        <v>23</v>
      </c>
      <c r="H49" s="210" t="s">
        <v>291</v>
      </c>
      <c r="I49" s="209">
        <v>23</v>
      </c>
      <c r="J49" s="210" t="s">
        <v>291</v>
      </c>
      <c r="K49" s="203"/>
      <c r="L49" s="73"/>
      <c r="M49" s="73"/>
      <c r="N49" s="73"/>
      <c r="O49" s="73"/>
      <c r="P49" s="73"/>
      <c r="Q49" s="73"/>
      <c r="R49" s="73"/>
      <c r="S49" s="73"/>
      <c r="T49" s="73"/>
      <c r="U49" s="73"/>
      <c r="V49" s="73"/>
      <c r="W49" s="73"/>
      <c r="X49" s="73"/>
      <c r="Y49" s="73"/>
      <c r="Z49" s="73"/>
      <c r="AA49" s="73"/>
      <c r="AB49" s="73"/>
      <c r="AC49" s="73"/>
      <c r="AD49" s="73"/>
      <c r="AE49" s="73"/>
      <c r="AF49" s="73"/>
      <c r="AG49" s="73"/>
      <c r="AH49" s="73"/>
      <c r="AI49" s="73"/>
    </row>
    <row r="50" spans="1:35" ht="9" customHeight="1">
      <c r="A50" s="73"/>
      <c r="B50" s="211" t="s">
        <v>143</v>
      </c>
      <c r="C50" s="212">
        <v>28</v>
      </c>
      <c r="D50" s="213" t="s">
        <v>291</v>
      </c>
      <c r="E50" s="212">
        <v>28</v>
      </c>
      <c r="F50" s="213" t="s">
        <v>291</v>
      </c>
      <c r="G50" s="212">
        <v>28</v>
      </c>
      <c r="H50" s="213" t="s">
        <v>291</v>
      </c>
      <c r="I50" s="212">
        <v>28</v>
      </c>
      <c r="J50" s="213" t="s">
        <v>291</v>
      </c>
      <c r="K50" s="203"/>
      <c r="L50" s="73"/>
      <c r="M50" s="73"/>
      <c r="N50" s="73"/>
      <c r="O50" s="73"/>
      <c r="P50" s="73"/>
      <c r="Q50" s="73"/>
      <c r="R50" s="73"/>
      <c r="S50" s="73"/>
      <c r="T50" s="73"/>
      <c r="U50" s="73"/>
      <c r="V50" s="73"/>
      <c r="W50" s="73"/>
      <c r="X50" s="73"/>
      <c r="Y50" s="73"/>
      <c r="Z50" s="73"/>
      <c r="AA50" s="73"/>
      <c r="AB50" s="73"/>
      <c r="AC50" s="73"/>
      <c r="AD50" s="73"/>
      <c r="AE50" s="73"/>
      <c r="AF50" s="73"/>
      <c r="AG50" s="73"/>
      <c r="AH50" s="73"/>
      <c r="AI50" s="73"/>
    </row>
    <row r="51" spans="1:35" ht="9" customHeight="1">
      <c r="A51" s="73"/>
      <c r="B51" s="205" t="s">
        <v>144</v>
      </c>
      <c r="C51" s="206">
        <v>17</v>
      </c>
      <c r="D51" s="207" t="s">
        <v>323</v>
      </c>
      <c r="E51" s="206">
        <v>14</v>
      </c>
      <c r="F51" s="207" t="s">
        <v>323</v>
      </c>
      <c r="G51" s="206">
        <v>17</v>
      </c>
      <c r="H51" s="207" t="s">
        <v>323</v>
      </c>
      <c r="I51" s="206">
        <v>17</v>
      </c>
      <c r="J51" s="207" t="s">
        <v>323</v>
      </c>
      <c r="K51" s="203"/>
      <c r="L51" s="73"/>
      <c r="M51" s="73"/>
      <c r="N51" s="73"/>
      <c r="O51" s="73"/>
      <c r="P51" s="73"/>
      <c r="Q51" s="73"/>
      <c r="R51" s="73"/>
      <c r="S51" s="73"/>
      <c r="T51" s="73"/>
      <c r="U51" s="73"/>
      <c r="V51" s="73"/>
      <c r="W51" s="73"/>
      <c r="X51" s="73"/>
      <c r="Y51" s="73"/>
      <c r="Z51" s="73"/>
      <c r="AA51" s="73"/>
      <c r="AB51" s="73"/>
      <c r="AC51" s="73"/>
      <c r="AD51" s="73"/>
      <c r="AE51" s="73"/>
      <c r="AF51" s="73"/>
      <c r="AG51" s="73"/>
      <c r="AH51" s="73"/>
      <c r="AI51" s="73"/>
    </row>
    <row r="52" spans="1:35" ht="9" customHeight="1">
      <c r="A52" s="73"/>
      <c r="B52" s="208" t="s">
        <v>145</v>
      </c>
      <c r="C52" s="209">
        <v>30</v>
      </c>
      <c r="D52" s="210" t="s">
        <v>324</v>
      </c>
      <c r="E52" s="209">
        <v>30</v>
      </c>
      <c r="F52" s="210" t="s">
        <v>324</v>
      </c>
      <c r="G52" s="209">
        <v>23.1</v>
      </c>
      <c r="H52" s="210" t="s">
        <v>324</v>
      </c>
      <c r="I52" s="209">
        <v>30</v>
      </c>
      <c r="J52" s="210" t="s">
        <v>324</v>
      </c>
      <c r="K52" s="203"/>
      <c r="L52" s="73"/>
      <c r="M52" s="73"/>
      <c r="N52" s="73"/>
      <c r="O52" s="73"/>
      <c r="P52" s="73"/>
      <c r="Q52" s="73"/>
      <c r="R52" s="73"/>
      <c r="S52" s="73"/>
      <c r="T52" s="73"/>
      <c r="U52" s="73"/>
      <c r="V52" s="73"/>
      <c r="W52" s="73"/>
      <c r="X52" s="73"/>
      <c r="Y52" s="73"/>
      <c r="Z52" s="73"/>
      <c r="AA52" s="73"/>
      <c r="AB52" s="73"/>
      <c r="AC52" s="73"/>
      <c r="AD52" s="73"/>
      <c r="AE52" s="73"/>
      <c r="AF52" s="73"/>
      <c r="AG52" s="73"/>
      <c r="AH52" s="73"/>
      <c r="AI52" s="73"/>
    </row>
    <row r="53" spans="1:35" ht="9" customHeight="1">
      <c r="A53" s="73"/>
      <c r="B53" s="211" t="s">
        <v>146</v>
      </c>
      <c r="C53" s="212">
        <v>58.2</v>
      </c>
      <c r="D53" s="213" t="s">
        <v>289</v>
      </c>
      <c r="E53" s="212">
        <v>74.7</v>
      </c>
      <c r="F53" s="213" t="s">
        <v>289</v>
      </c>
      <c r="G53" s="212">
        <v>42.9</v>
      </c>
      <c r="H53" s="213" t="s">
        <v>289</v>
      </c>
      <c r="I53" s="212">
        <v>58.2</v>
      </c>
      <c r="J53" s="213" t="s">
        <v>289</v>
      </c>
      <c r="K53" s="203"/>
      <c r="L53" s="73"/>
      <c r="M53" s="73"/>
      <c r="N53" s="73"/>
      <c r="O53" s="73"/>
      <c r="P53" s="73"/>
      <c r="Q53" s="73"/>
      <c r="R53" s="73"/>
      <c r="S53" s="73"/>
      <c r="T53" s="73"/>
      <c r="U53" s="73"/>
      <c r="V53" s="73"/>
      <c r="W53" s="73"/>
      <c r="X53" s="73"/>
      <c r="Y53" s="73"/>
      <c r="Z53" s="73"/>
      <c r="AA53" s="73"/>
      <c r="AB53" s="73"/>
      <c r="AC53" s="73"/>
      <c r="AD53" s="73"/>
      <c r="AE53" s="73"/>
      <c r="AF53" s="73"/>
      <c r="AG53" s="73"/>
      <c r="AH53" s="73"/>
      <c r="AI53" s="73"/>
    </row>
    <row r="54" spans="1:35" ht="9" customHeight="1">
      <c r="A54" s="73"/>
      <c r="B54" s="205" t="s">
        <v>147</v>
      </c>
      <c r="C54" s="206">
        <v>33</v>
      </c>
      <c r="D54" s="207" t="s">
        <v>298</v>
      </c>
      <c r="E54" s="206">
        <v>33</v>
      </c>
      <c r="F54" s="207" t="s">
        <v>298</v>
      </c>
      <c r="G54" s="206">
        <v>33</v>
      </c>
      <c r="H54" s="207" t="s">
        <v>298</v>
      </c>
      <c r="I54" s="206">
        <v>33</v>
      </c>
      <c r="J54" s="207" t="s">
        <v>298</v>
      </c>
      <c r="K54" s="203"/>
      <c r="L54" s="73"/>
      <c r="M54" s="73"/>
      <c r="N54" s="73"/>
      <c r="O54" s="73"/>
      <c r="P54" s="73"/>
      <c r="Q54" s="73"/>
      <c r="R54" s="73"/>
      <c r="S54" s="73"/>
      <c r="T54" s="73"/>
      <c r="U54" s="73"/>
      <c r="V54" s="73"/>
      <c r="W54" s="73"/>
      <c r="X54" s="73"/>
      <c r="Y54" s="73"/>
      <c r="Z54" s="73"/>
      <c r="AA54" s="73"/>
      <c r="AB54" s="73"/>
      <c r="AC54" s="73"/>
      <c r="AD54" s="73"/>
      <c r="AE54" s="73"/>
      <c r="AF54" s="73"/>
      <c r="AG54" s="73"/>
      <c r="AH54" s="73"/>
      <c r="AI54" s="73"/>
    </row>
    <row r="55" spans="1:35" ht="9" customHeight="1">
      <c r="A55" s="73"/>
      <c r="B55" s="208" t="s">
        <v>148</v>
      </c>
      <c r="C55" s="209">
        <v>16</v>
      </c>
      <c r="D55" s="210" t="s">
        <v>325</v>
      </c>
      <c r="E55" s="209">
        <v>16</v>
      </c>
      <c r="F55" s="210" t="s">
        <v>325</v>
      </c>
      <c r="G55" s="209">
        <v>16</v>
      </c>
      <c r="H55" s="210" t="s">
        <v>325</v>
      </c>
      <c r="I55" s="209">
        <v>16</v>
      </c>
      <c r="J55" s="210" t="s">
        <v>325</v>
      </c>
      <c r="K55" s="203"/>
      <c r="L55" s="73"/>
      <c r="M55" s="73"/>
      <c r="N55" s="73"/>
      <c r="O55" s="73"/>
      <c r="P55" s="73"/>
      <c r="Q55" s="73"/>
      <c r="R55" s="73"/>
      <c r="S55" s="73"/>
      <c r="T55" s="73"/>
      <c r="U55" s="73"/>
      <c r="V55" s="73"/>
      <c r="W55" s="73"/>
      <c r="X55" s="73"/>
      <c r="Y55" s="73"/>
      <c r="Z55" s="73"/>
      <c r="AA55" s="73"/>
      <c r="AB55" s="73"/>
      <c r="AC55" s="73"/>
      <c r="AD55" s="73"/>
      <c r="AE55" s="73"/>
      <c r="AF55" s="73"/>
      <c r="AG55" s="73"/>
      <c r="AH55" s="73"/>
      <c r="AI55" s="73"/>
    </row>
    <row r="56" spans="1:35" ht="9" customHeight="1">
      <c r="A56" s="73"/>
      <c r="B56" s="211" t="s">
        <v>149</v>
      </c>
      <c r="C56" s="212">
        <v>30</v>
      </c>
      <c r="D56" s="213" t="s">
        <v>326</v>
      </c>
      <c r="E56" s="212">
        <v>30</v>
      </c>
      <c r="F56" s="213" t="s">
        <v>326</v>
      </c>
      <c r="G56" s="212">
        <v>20</v>
      </c>
      <c r="H56" s="213" t="s">
        <v>327</v>
      </c>
      <c r="I56" s="212">
        <v>16</v>
      </c>
      <c r="J56" s="213" t="s">
        <v>326</v>
      </c>
      <c r="K56" s="203"/>
      <c r="L56" s="73"/>
      <c r="M56" s="73"/>
      <c r="N56" s="73"/>
      <c r="O56" s="73"/>
      <c r="P56" s="73"/>
      <c r="Q56" s="73"/>
      <c r="R56" s="73"/>
      <c r="S56" s="73"/>
      <c r="T56" s="73"/>
      <c r="U56" s="73"/>
      <c r="V56" s="73"/>
      <c r="W56" s="73"/>
      <c r="X56" s="73"/>
      <c r="Y56" s="73"/>
      <c r="Z56" s="73"/>
      <c r="AA56" s="73"/>
      <c r="AB56" s="73"/>
      <c r="AC56" s="73"/>
      <c r="AD56" s="73"/>
      <c r="AE56" s="73"/>
      <c r="AF56" s="73"/>
      <c r="AG56" s="73"/>
      <c r="AH56" s="73"/>
      <c r="AI56" s="73"/>
    </row>
    <row r="57" spans="1:35" ht="9" customHeight="1">
      <c r="A57" s="73"/>
      <c r="B57" s="205" t="s">
        <v>150</v>
      </c>
      <c r="C57" s="206">
        <v>20</v>
      </c>
      <c r="D57" s="207" t="s">
        <v>328</v>
      </c>
      <c r="E57" s="206">
        <v>17</v>
      </c>
      <c r="F57" s="207" t="s">
        <v>329</v>
      </c>
      <c r="G57" s="206">
        <v>14</v>
      </c>
      <c r="H57" s="207" t="s">
        <v>328</v>
      </c>
      <c r="I57" s="206">
        <v>20</v>
      </c>
      <c r="J57" s="207" t="s">
        <v>328</v>
      </c>
      <c r="K57" s="20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5" ht="9" customHeight="1">
      <c r="A58" s="73"/>
      <c r="B58" s="208" t="s">
        <v>151</v>
      </c>
      <c r="C58" s="209">
        <v>20</v>
      </c>
      <c r="D58" s="210" t="s">
        <v>330</v>
      </c>
      <c r="E58" s="209">
        <v>20</v>
      </c>
      <c r="F58" s="210" t="s">
        <v>330</v>
      </c>
      <c r="G58" s="209">
        <v>15</v>
      </c>
      <c r="H58" s="210" t="s">
        <v>331</v>
      </c>
      <c r="I58" s="209">
        <v>20</v>
      </c>
      <c r="J58" s="210" t="s">
        <v>330</v>
      </c>
      <c r="K58" s="203"/>
      <c r="L58" s="73"/>
      <c r="M58" s="73"/>
      <c r="N58" s="73"/>
      <c r="O58" s="73"/>
      <c r="P58" s="73"/>
      <c r="Q58" s="73"/>
      <c r="R58" s="73"/>
      <c r="S58" s="73"/>
      <c r="T58" s="73"/>
      <c r="U58" s="73"/>
      <c r="V58" s="73"/>
      <c r="W58" s="73"/>
      <c r="X58" s="73"/>
      <c r="Y58" s="73"/>
      <c r="Z58" s="73"/>
      <c r="AA58" s="73"/>
      <c r="AB58" s="73"/>
      <c r="AC58" s="73"/>
      <c r="AD58" s="73"/>
      <c r="AE58" s="73"/>
      <c r="AF58" s="73"/>
      <c r="AG58" s="73"/>
      <c r="AH58" s="73"/>
      <c r="AI58" s="73"/>
    </row>
    <row r="59" spans="1:35" ht="9" customHeight="1">
      <c r="A59" s="73"/>
      <c r="B59" s="211" t="s">
        <v>152</v>
      </c>
      <c r="C59" s="212">
        <v>29.4</v>
      </c>
      <c r="D59" s="213" t="s">
        <v>296</v>
      </c>
      <c r="E59" s="212">
        <v>29.4</v>
      </c>
      <c r="F59" s="213" t="s">
        <v>296</v>
      </c>
      <c r="G59" s="212">
        <v>24.5</v>
      </c>
      <c r="H59" s="213" t="s">
        <v>332</v>
      </c>
      <c r="I59" s="212">
        <v>29.4</v>
      </c>
      <c r="J59" s="213" t="s">
        <v>296</v>
      </c>
      <c r="K59" s="203"/>
      <c r="L59" s="73"/>
      <c r="M59" s="73"/>
      <c r="N59" s="73"/>
      <c r="O59" s="73"/>
      <c r="P59" s="73"/>
      <c r="Q59" s="73"/>
      <c r="R59" s="73"/>
      <c r="S59" s="73"/>
      <c r="T59" s="73"/>
      <c r="U59" s="73"/>
      <c r="V59" s="73"/>
      <c r="W59" s="73"/>
      <c r="X59" s="73"/>
      <c r="Y59" s="73"/>
      <c r="Z59" s="73"/>
      <c r="AA59" s="73"/>
      <c r="AB59" s="73"/>
      <c r="AC59" s="73"/>
      <c r="AD59" s="73"/>
      <c r="AE59" s="73"/>
      <c r="AF59" s="73"/>
      <c r="AG59" s="73"/>
      <c r="AH59" s="73"/>
      <c r="AI59" s="73"/>
    </row>
    <row r="60" spans="1:35" ht="9" customHeight="1">
      <c r="A60" s="73"/>
      <c r="B60" s="205" t="s">
        <v>153</v>
      </c>
      <c r="C60" s="206">
        <v>30.73</v>
      </c>
      <c r="D60" s="207" t="s">
        <v>317</v>
      </c>
      <c r="E60" s="206">
        <v>31</v>
      </c>
      <c r="F60" s="207" t="s">
        <v>333</v>
      </c>
      <c r="G60" s="206">
        <v>0</v>
      </c>
      <c r="H60" s="207" t="s">
        <v>280</v>
      </c>
      <c r="I60" s="206">
        <v>0</v>
      </c>
      <c r="J60" s="207" t="s">
        <v>280</v>
      </c>
      <c r="K60" s="203"/>
      <c r="L60" s="73"/>
      <c r="M60" s="73"/>
      <c r="N60" s="73"/>
      <c r="O60" s="73"/>
      <c r="P60" s="73"/>
      <c r="Q60" s="73"/>
      <c r="R60" s="73"/>
      <c r="S60" s="73"/>
      <c r="T60" s="73"/>
      <c r="U60" s="73"/>
      <c r="V60" s="73"/>
      <c r="W60" s="73"/>
      <c r="X60" s="73"/>
      <c r="Y60" s="73"/>
      <c r="Z60" s="73"/>
      <c r="AA60" s="73"/>
      <c r="AB60" s="73"/>
      <c r="AC60" s="73"/>
      <c r="AD60" s="73"/>
      <c r="AE60" s="73"/>
      <c r="AF60" s="73"/>
      <c r="AG60" s="73"/>
      <c r="AH60" s="73"/>
      <c r="AI60" s="73"/>
    </row>
    <row r="61" spans="1:35" ht="9" customHeight="1">
      <c r="A61" s="73"/>
      <c r="B61" s="208" t="s">
        <v>154</v>
      </c>
      <c r="C61" s="209">
        <v>16.2</v>
      </c>
      <c r="D61" s="210" t="s">
        <v>318</v>
      </c>
      <c r="E61" s="209">
        <v>20.2</v>
      </c>
      <c r="F61" s="210" t="s">
        <v>333</v>
      </c>
      <c r="G61" s="209">
        <v>16.2</v>
      </c>
      <c r="H61" s="210" t="s">
        <v>318</v>
      </c>
      <c r="I61" s="209">
        <v>16.2</v>
      </c>
      <c r="J61" s="210" t="s">
        <v>318</v>
      </c>
      <c r="K61" s="203"/>
      <c r="L61" s="73"/>
      <c r="M61" s="73"/>
      <c r="N61" s="73"/>
      <c r="O61" s="73"/>
      <c r="P61" s="73"/>
      <c r="Q61" s="73"/>
      <c r="R61" s="73"/>
      <c r="S61" s="73"/>
      <c r="T61" s="73"/>
      <c r="U61" s="73"/>
      <c r="V61" s="73"/>
      <c r="W61" s="73"/>
      <c r="X61" s="73"/>
      <c r="Y61" s="73"/>
      <c r="Z61" s="73"/>
      <c r="AA61" s="73"/>
      <c r="AB61" s="73"/>
      <c r="AC61" s="73"/>
      <c r="AD61" s="73"/>
      <c r="AE61" s="73"/>
      <c r="AF61" s="73"/>
      <c r="AG61" s="73"/>
      <c r="AH61" s="73"/>
      <c r="AI61" s="73"/>
    </row>
    <row r="62" spans="1:35" ht="9" customHeight="1">
      <c r="A62" s="73"/>
      <c r="B62" s="211" t="s">
        <v>155</v>
      </c>
      <c r="C62" s="212">
        <v>49.4</v>
      </c>
      <c r="D62" s="213" t="s">
        <v>285</v>
      </c>
      <c r="E62" s="212">
        <v>49.4</v>
      </c>
      <c r="F62" s="213" t="s">
        <v>285</v>
      </c>
      <c r="G62" s="212">
        <v>49.4</v>
      </c>
      <c r="H62" s="213" t="s">
        <v>285</v>
      </c>
      <c r="I62" s="212">
        <v>49.4</v>
      </c>
      <c r="J62" s="213" t="s">
        <v>285</v>
      </c>
      <c r="K62" s="203"/>
      <c r="L62" s="73"/>
      <c r="M62" s="73"/>
      <c r="N62" s="73"/>
      <c r="O62" s="73"/>
      <c r="P62" s="73"/>
      <c r="Q62" s="73"/>
      <c r="R62" s="73"/>
      <c r="S62" s="73"/>
      <c r="T62" s="73"/>
      <c r="U62" s="73"/>
      <c r="V62" s="73"/>
      <c r="W62" s="73"/>
      <c r="X62" s="73"/>
      <c r="Y62" s="73"/>
      <c r="Z62" s="73"/>
      <c r="AA62" s="73"/>
      <c r="AB62" s="73"/>
      <c r="AC62" s="73"/>
      <c r="AD62" s="73"/>
      <c r="AE62" s="73"/>
      <c r="AF62" s="73"/>
      <c r="AG62" s="73"/>
      <c r="AH62" s="73"/>
      <c r="AI62" s="73"/>
    </row>
    <row r="63" spans="1:35" ht="9" customHeight="1">
      <c r="A63" s="73"/>
      <c r="B63" s="205" t="s">
        <v>156</v>
      </c>
      <c r="C63" s="209">
        <v>32.2</v>
      </c>
      <c r="D63" s="210" t="s">
        <v>289</v>
      </c>
      <c r="E63" s="209">
        <v>32.2</v>
      </c>
      <c r="F63" s="210" t="s">
        <v>289</v>
      </c>
      <c r="G63" s="209">
        <v>19.9</v>
      </c>
      <c r="H63" s="210" t="s">
        <v>289</v>
      </c>
      <c r="I63" s="209">
        <v>32.2</v>
      </c>
      <c r="J63" s="210" t="s">
        <v>289</v>
      </c>
      <c r="K63" s="203"/>
      <c r="L63" s="73"/>
      <c r="M63" s="73"/>
      <c r="N63" s="73"/>
      <c r="O63" s="73"/>
      <c r="P63" s="73"/>
      <c r="Q63" s="73"/>
      <c r="R63" s="73"/>
      <c r="S63" s="73"/>
      <c r="T63" s="73"/>
      <c r="U63" s="73"/>
      <c r="V63" s="73"/>
      <c r="W63" s="73"/>
      <c r="X63" s="73"/>
      <c r="Y63" s="73"/>
      <c r="Z63" s="73"/>
      <c r="AA63" s="73"/>
      <c r="AB63" s="73"/>
      <c r="AC63" s="73"/>
      <c r="AD63" s="73"/>
      <c r="AE63" s="73"/>
      <c r="AF63" s="73"/>
      <c r="AG63" s="73"/>
      <c r="AH63" s="73"/>
      <c r="AI63" s="73"/>
    </row>
    <row r="64" spans="1:35" ht="9" customHeight="1">
      <c r="A64" s="73"/>
      <c r="B64" s="208" t="s">
        <v>157</v>
      </c>
      <c r="C64" s="209">
        <v>30.9</v>
      </c>
      <c r="D64" s="210" t="s">
        <v>334</v>
      </c>
      <c r="E64" s="209">
        <v>30.9</v>
      </c>
      <c r="F64" s="210" t="s">
        <v>334</v>
      </c>
      <c r="G64" s="209">
        <v>22.6</v>
      </c>
      <c r="H64" s="210" t="s">
        <v>334</v>
      </c>
      <c r="I64" s="209">
        <v>30.9</v>
      </c>
      <c r="J64" s="210" t="s">
        <v>334</v>
      </c>
      <c r="K64" s="203"/>
      <c r="L64" s="73"/>
      <c r="M64" s="73"/>
      <c r="N64" s="73"/>
      <c r="O64" s="73"/>
      <c r="P64" s="73"/>
      <c r="Q64" s="73"/>
      <c r="R64" s="73"/>
      <c r="S64" s="73"/>
      <c r="T64" s="73"/>
      <c r="U64" s="73"/>
      <c r="V64" s="73"/>
      <c r="W64" s="73"/>
      <c r="X64" s="73"/>
      <c r="Y64" s="73"/>
      <c r="Z64" s="73"/>
      <c r="AA64" s="73"/>
      <c r="AB64" s="73"/>
      <c r="AC64" s="73"/>
      <c r="AD64" s="73"/>
      <c r="AE64" s="73"/>
      <c r="AF64" s="73"/>
      <c r="AG64" s="73"/>
      <c r="AH64" s="73"/>
      <c r="AI64" s="73"/>
    </row>
    <row r="65" spans="1:35" ht="9" customHeight="1">
      <c r="A65" s="73"/>
      <c r="B65" s="211" t="s">
        <v>158</v>
      </c>
      <c r="C65" s="212">
        <v>24</v>
      </c>
      <c r="D65" s="213" t="s">
        <v>333</v>
      </c>
      <c r="E65" s="212">
        <v>24</v>
      </c>
      <c r="F65" s="213" t="s">
        <v>333</v>
      </c>
      <c r="G65" s="212">
        <v>24</v>
      </c>
      <c r="H65" s="213" t="s">
        <v>333</v>
      </c>
      <c r="I65" s="212">
        <v>24</v>
      </c>
      <c r="J65" s="213" t="s">
        <v>333</v>
      </c>
      <c r="K65" s="203"/>
      <c r="L65" s="73"/>
      <c r="M65" s="73"/>
      <c r="N65" s="73"/>
      <c r="O65" s="73"/>
      <c r="P65" s="73"/>
      <c r="Q65" s="73"/>
      <c r="R65" s="73"/>
      <c r="S65" s="73"/>
      <c r="T65" s="73"/>
      <c r="U65" s="73"/>
      <c r="V65" s="73"/>
      <c r="W65" s="73"/>
      <c r="X65" s="73"/>
      <c r="Y65" s="73"/>
      <c r="Z65" s="73"/>
      <c r="AA65" s="73"/>
      <c r="AB65" s="73"/>
      <c r="AC65" s="73"/>
      <c r="AD65" s="73"/>
      <c r="AE65" s="73"/>
      <c r="AF65" s="73"/>
      <c r="AG65" s="73"/>
      <c r="AH65" s="73"/>
      <c r="AI65" s="73"/>
    </row>
    <row r="66" spans="1:35" ht="9" customHeight="1">
      <c r="A66" s="73"/>
      <c r="B66" s="214" t="s">
        <v>160</v>
      </c>
      <c r="C66" s="225">
        <v>16</v>
      </c>
      <c r="D66" s="225" t="s">
        <v>335</v>
      </c>
      <c r="E66" s="225">
        <v>8</v>
      </c>
      <c r="F66" s="225" t="s">
        <v>312</v>
      </c>
      <c r="G66" s="225">
        <v>0</v>
      </c>
      <c r="H66" s="225" t="s">
        <v>280</v>
      </c>
      <c r="I66" s="225">
        <v>0</v>
      </c>
      <c r="J66" s="225" t="s">
        <v>280</v>
      </c>
      <c r="K66" s="203"/>
      <c r="L66" s="73"/>
      <c r="M66" s="73"/>
      <c r="N66" s="73"/>
      <c r="O66" s="73"/>
      <c r="P66" s="73"/>
      <c r="Q66" s="73"/>
      <c r="R66" s="73"/>
      <c r="S66" s="73"/>
      <c r="T66" s="73"/>
      <c r="U66" s="73"/>
      <c r="V66" s="73"/>
      <c r="W66" s="73"/>
      <c r="X66" s="73"/>
      <c r="Y66" s="73"/>
      <c r="Z66" s="73"/>
      <c r="AA66" s="73"/>
      <c r="AB66" s="73"/>
      <c r="AC66" s="73"/>
      <c r="AD66" s="73"/>
      <c r="AE66" s="73"/>
      <c r="AF66" s="73"/>
      <c r="AG66" s="73"/>
      <c r="AH66" s="73"/>
      <c r="AI66" s="73"/>
    </row>
    <row r="67" spans="1:35" ht="9" customHeight="1">
      <c r="A67" s="73"/>
      <c r="B67" s="215" t="s">
        <v>336</v>
      </c>
      <c r="C67" s="226">
        <v>25.469</v>
      </c>
      <c r="D67" s="226" t="s">
        <v>280</v>
      </c>
      <c r="E67" s="226">
        <v>26.132</v>
      </c>
      <c r="F67" s="226" t="s">
        <v>280</v>
      </c>
      <c r="G67" s="226">
        <v>20.328</v>
      </c>
      <c r="H67" s="226" t="s">
        <v>280</v>
      </c>
      <c r="I67" s="226">
        <v>24.942</v>
      </c>
      <c r="J67" s="226" t="s">
        <v>280</v>
      </c>
      <c r="K67" s="203"/>
      <c r="L67" s="73"/>
      <c r="M67" s="73"/>
      <c r="N67" s="73"/>
      <c r="O67" s="73"/>
      <c r="P67" s="73"/>
      <c r="Q67" s="73"/>
      <c r="R67" s="73"/>
      <c r="S67" s="73"/>
      <c r="T67" s="73"/>
      <c r="U67" s="73"/>
      <c r="V67" s="73"/>
      <c r="W67" s="73"/>
      <c r="X67" s="73"/>
      <c r="Y67" s="73"/>
      <c r="Z67" s="73"/>
      <c r="AA67" s="73"/>
      <c r="AB67" s="73"/>
      <c r="AC67" s="73"/>
      <c r="AD67" s="73"/>
      <c r="AE67" s="73"/>
      <c r="AF67" s="73"/>
      <c r="AG67" s="73"/>
      <c r="AH67" s="73"/>
      <c r="AI67" s="73"/>
    </row>
    <row r="68" spans="1:35" ht="9" customHeight="1">
      <c r="A68" s="73"/>
      <c r="B68" s="216" t="s">
        <v>337</v>
      </c>
      <c r="C68" s="227"/>
      <c r="D68" s="227"/>
      <c r="E68" s="227"/>
      <c r="F68" s="227"/>
      <c r="G68" s="227"/>
      <c r="H68" s="227"/>
      <c r="I68" s="227"/>
      <c r="J68" s="227"/>
      <c r="K68" s="203"/>
      <c r="L68" s="73"/>
      <c r="M68" s="73"/>
      <c r="N68" s="73"/>
      <c r="O68" s="73"/>
      <c r="P68" s="73"/>
      <c r="Q68" s="73"/>
      <c r="R68" s="73"/>
      <c r="S68" s="73"/>
      <c r="T68" s="73"/>
      <c r="U68" s="73"/>
      <c r="V68" s="73"/>
      <c r="W68" s="73"/>
      <c r="X68" s="73"/>
      <c r="Y68" s="73"/>
      <c r="Z68" s="73"/>
      <c r="AA68" s="73"/>
      <c r="AB68" s="73"/>
      <c r="AC68" s="73"/>
      <c r="AD68" s="73"/>
      <c r="AE68" s="73"/>
      <c r="AF68" s="73"/>
      <c r="AG68" s="73"/>
      <c r="AH68" s="73"/>
      <c r="AI68" s="73"/>
    </row>
    <row r="69" spans="1:35" ht="9" customHeight="1">
      <c r="A69" s="73"/>
      <c r="B69" s="214" t="s">
        <v>338</v>
      </c>
      <c r="C69" s="225">
        <v>18.4</v>
      </c>
      <c r="D69" s="225" t="s">
        <v>339</v>
      </c>
      <c r="E69" s="225">
        <v>24.4</v>
      </c>
      <c r="F69" s="225" t="s">
        <v>339</v>
      </c>
      <c r="G69" s="225">
        <v>13.6</v>
      </c>
      <c r="H69" s="225" t="s">
        <v>339</v>
      </c>
      <c r="I69" s="225">
        <v>18.4</v>
      </c>
      <c r="J69" s="225" t="s">
        <v>340</v>
      </c>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88"/>
  <sheetViews>
    <sheetView zoomScale="130" zoomScaleNormal="130" workbookViewId="0" topLeftCell="A1">
      <selection activeCell="A89" sqref="A89:E137"/>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13" ht="12.75">
      <c r="A1" s="73"/>
      <c r="B1" s="228"/>
      <c r="C1" s="73"/>
      <c r="D1" s="73"/>
      <c r="E1" s="73"/>
      <c r="F1" s="73"/>
      <c r="G1" s="73"/>
      <c r="H1" s="73"/>
      <c r="I1" s="73"/>
      <c r="J1" s="73"/>
      <c r="K1" s="73"/>
      <c r="L1" s="73"/>
      <c r="M1" s="73"/>
    </row>
    <row r="2" spans="1:16" ht="12.75" hidden="1">
      <c r="A2" s="73"/>
      <c r="B2" s="228" t="s">
        <v>0</v>
      </c>
      <c r="C2" s="73" t="s">
        <v>81</v>
      </c>
      <c r="D2" s="73" t="s">
        <v>8</v>
      </c>
      <c r="E2" s="73"/>
      <c r="F2" s="73"/>
      <c r="G2" s="73"/>
      <c r="H2" s="73"/>
      <c r="I2" s="73"/>
      <c r="J2" s="73"/>
      <c r="K2" s="73"/>
      <c r="L2" s="73"/>
      <c r="M2" s="73"/>
      <c r="N2" t="s">
        <v>0</v>
      </c>
      <c r="O2" t="s">
        <v>81</v>
      </c>
      <c r="P2" t="s">
        <v>8</v>
      </c>
    </row>
    <row r="3" spans="1:27" ht="12.75" hidden="1">
      <c r="A3" s="73"/>
      <c r="B3" s="229" t="s">
        <v>341</v>
      </c>
      <c r="C3" s="74"/>
      <c r="D3" s="73"/>
      <c r="E3" s="73"/>
      <c r="F3" s="73"/>
      <c r="G3" s="73"/>
      <c r="H3" s="74"/>
      <c r="I3" s="74"/>
      <c r="J3" s="73"/>
      <c r="K3" s="73"/>
      <c r="L3" s="73"/>
      <c r="M3" s="73"/>
      <c r="N3" s="6" t="s">
        <v>341</v>
      </c>
      <c r="O3" s="6"/>
      <c r="T3" s="6"/>
      <c r="U3" s="6"/>
      <c r="Z3" s="6"/>
      <c r="AA3" s="6"/>
    </row>
    <row r="4" spans="1:30" ht="12.75">
      <c r="A4" s="73"/>
      <c r="B4" s="228"/>
      <c r="C4" s="73"/>
      <c r="D4" s="73"/>
      <c r="E4" s="73"/>
      <c r="F4" s="73"/>
      <c r="G4" s="73"/>
      <c r="H4" s="73"/>
      <c r="I4" s="143"/>
      <c r="J4" s="143"/>
      <c r="K4" s="143"/>
      <c r="L4" s="143"/>
      <c r="M4" s="143"/>
      <c r="N4" s="46"/>
      <c r="O4" s="46"/>
      <c r="P4" s="46"/>
      <c r="Q4" s="46"/>
      <c r="R4" s="46"/>
      <c r="S4" s="46"/>
      <c r="T4" s="46"/>
      <c r="U4" s="46"/>
      <c r="V4" s="46"/>
      <c r="W4" s="46"/>
      <c r="X4" s="46"/>
      <c r="Y4" s="46"/>
      <c r="Z4" s="46"/>
      <c r="AA4" s="46"/>
      <c r="AB4" s="46"/>
      <c r="AC4" s="46"/>
      <c r="AD4" s="46"/>
    </row>
    <row r="5" spans="1:30" ht="15.75" customHeight="1">
      <c r="A5" s="148"/>
      <c r="B5" s="254"/>
      <c r="C5" s="83" t="s">
        <v>342</v>
      </c>
      <c r="D5" s="116"/>
      <c r="E5" s="107"/>
      <c r="F5" s="73"/>
      <c r="G5" s="73"/>
      <c r="H5" s="73"/>
      <c r="I5" s="230"/>
      <c r="J5" s="231"/>
      <c r="K5" s="232"/>
      <c r="L5" s="143"/>
      <c r="M5" s="143"/>
      <c r="N5" s="46"/>
      <c r="O5" s="64"/>
      <c r="P5" s="65"/>
      <c r="Q5" s="66"/>
      <c r="R5" s="46"/>
      <c r="S5" s="46"/>
      <c r="T5" s="46"/>
      <c r="U5" s="64"/>
      <c r="V5" s="65"/>
      <c r="W5" s="66"/>
      <c r="X5" s="46"/>
      <c r="Y5" s="46"/>
      <c r="Z5" s="46"/>
      <c r="AA5" s="64"/>
      <c r="AB5" s="65"/>
      <c r="AC5" s="66"/>
      <c r="AD5" s="46"/>
    </row>
    <row r="6" spans="1:30" ht="12.75">
      <c r="A6" s="73"/>
      <c r="B6" s="228"/>
      <c r="C6" s="73"/>
      <c r="D6" s="73"/>
      <c r="E6" s="73"/>
      <c r="F6" s="73"/>
      <c r="G6" s="73"/>
      <c r="H6" s="73"/>
      <c r="I6" s="143"/>
      <c r="J6" s="143"/>
      <c r="K6" s="143"/>
      <c r="L6" s="143"/>
      <c r="M6" s="143"/>
      <c r="N6" s="46"/>
      <c r="O6" s="46"/>
      <c r="P6" s="46"/>
      <c r="Q6" s="46"/>
      <c r="R6" s="46"/>
      <c r="S6" s="46"/>
      <c r="T6" s="46"/>
      <c r="U6" s="46"/>
      <c r="V6" s="46"/>
      <c r="W6" s="46"/>
      <c r="X6" s="46"/>
      <c r="Y6" s="46"/>
      <c r="Z6" s="46"/>
      <c r="AA6" s="46"/>
      <c r="AB6" s="46"/>
      <c r="AC6" s="46"/>
      <c r="AD6" s="46"/>
    </row>
    <row r="7" spans="1:30" ht="12.75">
      <c r="A7" s="73"/>
      <c r="B7" s="228"/>
      <c r="C7" s="96"/>
      <c r="D7" s="96"/>
      <c r="E7" s="198" t="s">
        <v>262</v>
      </c>
      <c r="F7" s="73"/>
      <c r="G7" s="73"/>
      <c r="H7" s="73"/>
      <c r="I7" s="94"/>
      <c r="J7" s="94"/>
      <c r="K7" s="233"/>
      <c r="L7" s="143"/>
      <c r="M7" s="143"/>
      <c r="N7" s="46"/>
      <c r="O7" s="4"/>
      <c r="P7" s="4"/>
      <c r="Q7" s="67"/>
      <c r="R7" s="46"/>
      <c r="S7" s="46"/>
      <c r="T7" s="46"/>
      <c r="U7" s="4"/>
      <c r="V7" s="4"/>
      <c r="W7" s="67"/>
      <c r="X7" s="46"/>
      <c r="Y7" s="46"/>
      <c r="Z7" s="46"/>
      <c r="AA7" s="4"/>
      <c r="AB7" s="4"/>
      <c r="AC7" s="67"/>
      <c r="AD7" s="46"/>
    </row>
    <row r="8" spans="1:30" ht="12.75">
      <c r="A8" s="73"/>
      <c r="B8" s="228"/>
      <c r="C8" s="199" t="s">
        <v>343</v>
      </c>
      <c r="D8" s="199"/>
      <c r="E8" s="198" t="s">
        <v>344</v>
      </c>
      <c r="F8" s="73"/>
      <c r="G8" s="73"/>
      <c r="H8" s="73"/>
      <c r="I8" s="234"/>
      <c r="J8" s="234"/>
      <c r="K8" s="233"/>
      <c r="L8" s="143"/>
      <c r="M8" s="143"/>
      <c r="N8" s="46"/>
      <c r="O8" s="68"/>
      <c r="P8" s="68"/>
      <c r="Q8" s="67"/>
      <c r="R8" s="46"/>
      <c r="S8" s="46"/>
      <c r="T8" s="46"/>
      <c r="U8" s="68"/>
      <c r="V8" s="68"/>
      <c r="W8" s="67"/>
      <c r="X8" s="46"/>
      <c r="Y8" s="46"/>
      <c r="Z8" s="46"/>
      <c r="AA8" s="68"/>
      <c r="AB8" s="68"/>
      <c r="AC8" s="67"/>
      <c r="AD8" s="46"/>
    </row>
    <row r="9" spans="1:30" ht="12.75">
      <c r="A9" s="73"/>
      <c r="B9" s="228"/>
      <c r="C9" s="199" t="str">
        <f>CONCATENATE(MF121TP1!C3)</f>
        <v>10/05/2017</v>
      </c>
      <c r="D9" s="199"/>
      <c r="E9" s="202" t="str">
        <f>CONCATENATE(MF121TP1!D3," Reporting Period")</f>
        <v>2017 Reporting Period</v>
      </c>
      <c r="F9" s="73"/>
      <c r="G9" s="73"/>
      <c r="H9" s="73"/>
      <c r="I9" s="234"/>
      <c r="J9" s="234"/>
      <c r="K9" s="233"/>
      <c r="L9" s="143"/>
      <c r="M9" s="143"/>
      <c r="N9" s="46"/>
      <c r="O9" s="68"/>
      <c r="P9" s="68"/>
      <c r="Q9" s="67"/>
      <c r="R9" s="46"/>
      <c r="S9" s="46"/>
      <c r="T9" s="46"/>
      <c r="U9" s="68"/>
      <c r="V9" s="68"/>
      <c r="W9" s="67"/>
      <c r="X9" s="46"/>
      <c r="Y9" s="46"/>
      <c r="Z9" s="46"/>
      <c r="AA9" s="68"/>
      <c r="AB9" s="68"/>
      <c r="AC9" s="67"/>
      <c r="AD9" s="46"/>
    </row>
    <row r="10" spans="1:30" ht="12.75">
      <c r="A10" s="73"/>
      <c r="B10" s="228" t="s">
        <v>345</v>
      </c>
      <c r="C10" s="217" t="s">
        <v>98</v>
      </c>
      <c r="D10" s="255" t="s">
        <v>346</v>
      </c>
      <c r="E10" s="255" t="s">
        <v>347</v>
      </c>
      <c r="F10" s="73"/>
      <c r="G10" s="73"/>
      <c r="H10" s="228" t="s">
        <v>345</v>
      </c>
      <c r="I10" s="237"/>
      <c r="J10" s="237"/>
      <c r="K10" s="237"/>
      <c r="L10" s="143"/>
      <c r="M10" s="143"/>
      <c r="N10" s="70"/>
      <c r="O10" s="69"/>
      <c r="P10" s="69"/>
      <c r="Q10" s="69"/>
      <c r="R10" s="46"/>
      <c r="S10" s="46"/>
      <c r="T10" s="70"/>
      <c r="U10" s="69"/>
      <c r="V10" s="69"/>
      <c r="W10" s="69"/>
      <c r="X10" s="46"/>
      <c r="Y10" s="46"/>
      <c r="Z10" s="70"/>
      <c r="AA10" s="69"/>
      <c r="AB10" s="69"/>
      <c r="AC10" s="69"/>
      <c r="AD10" s="46"/>
    </row>
    <row r="11" spans="1:30" ht="15" customHeight="1">
      <c r="A11" s="74"/>
      <c r="B11" s="229" t="s">
        <v>63</v>
      </c>
      <c r="C11" s="240" t="s">
        <v>108</v>
      </c>
      <c r="D11" s="257" t="s">
        <v>348</v>
      </c>
      <c r="E11" s="258" t="s">
        <v>349</v>
      </c>
      <c r="F11" s="73"/>
      <c r="G11" s="74"/>
      <c r="H11" s="229" t="s">
        <v>63</v>
      </c>
      <c r="I11" s="239"/>
      <c r="J11" s="239"/>
      <c r="K11" s="239"/>
      <c r="L11" s="143"/>
      <c r="M11" s="76"/>
      <c r="N11" s="47"/>
      <c r="O11" s="45"/>
      <c r="P11" s="45"/>
      <c r="Q11" s="45"/>
      <c r="R11" s="46"/>
      <c r="S11" s="71"/>
      <c r="T11" s="47"/>
      <c r="U11" s="45"/>
      <c r="V11" s="45"/>
      <c r="W11" s="45"/>
      <c r="X11" s="46"/>
      <c r="Y11" s="71"/>
      <c r="Z11" s="47"/>
      <c r="AA11" s="45"/>
      <c r="AB11" s="45"/>
      <c r="AC11" s="45"/>
      <c r="AD11" s="46"/>
    </row>
    <row r="12" spans="1:30" ht="15" customHeight="1">
      <c r="A12" s="73"/>
      <c r="B12" s="229" t="s">
        <v>82</v>
      </c>
      <c r="C12" s="262"/>
      <c r="D12" s="239" t="s">
        <v>348</v>
      </c>
      <c r="E12" s="261" t="s">
        <v>350</v>
      </c>
      <c r="F12" s="73"/>
      <c r="G12" s="73"/>
      <c r="H12" s="229" t="s">
        <v>82</v>
      </c>
      <c r="I12" s="239"/>
      <c r="J12" s="239"/>
      <c r="K12" s="239"/>
      <c r="L12" s="143"/>
      <c r="M12" s="143"/>
      <c r="N12" s="47"/>
      <c r="O12" s="45"/>
      <c r="P12" s="45"/>
      <c r="Q12" s="45"/>
      <c r="R12" s="46"/>
      <c r="S12" s="46"/>
      <c r="T12" s="47"/>
      <c r="U12" s="45"/>
      <c r="V12" s="45"/>
      <c r="W12" s="45"/>
      <c r="X12" s="46"/>
      <c r="Y12" s="46"/>
      <c r="Z12" s="47"/>
      <c r="AA12" s="45"/>
      <c r="AB12" s="45"/>
      <c r="AC12" s="45"/>
      <c r="AD12" s="46"/>
    </row>
    <row r="13" spans="1:30" ht="15" customHeight="1">
      <c r="A13" s="73"/>
      <c r="B13" s="229" t="s">
        <v>165</v>
      </c>
      <c r="C13" s="240" t="s">
        <v>110</v>
      </c>
      <c r="D13" s="257" t="s">
        <v>351</v>
      </c>
      <c r="E13" s="258" t="s">
        <v>352</v>
      </c>
      <c r="F13" s="73"/>
      <c r="G13" s="73"/>
      <c r="H13" s="229" t="s">
        <v>165</v>
      </c>
      <c r="I13" s="239"/>
      <c r="J13" s="239"/>
      <c r="K13" s="239"/>
      <c r="L13" s="143"/>
      <c r="M13" s="143"/>
      <c r="N13" s="47"/>
      <c r="O13" s="45"/>
      <c r="P13" s="45"/>
      <c r="Q13" s="45"/>
      <c r="R13" s="46"/>
      <c r="S13" s="46"/>
      <c r="T13" s="47"/>
      <c r="U13" s="45"/>
      <c r="V13" s="45"/>
      <c r="W13" s="45"/>
      <c r="X13" s="46"/>
      <c r="Y13" s="46"/>
      <c r="Z13" s="47"/>
      <c r="AA13" s="45"/>
      <c r="AB13" s="45"/>
      <c r="AC13" s="45"/>
      <c r="AD13" s="46"/>
    </row>
    <row r="14" spans="1:30" ht="15" customHeight="1">
      <c r="A14" s="74" t="s">
        <v>353</v>
      </c>
      <c r="B14" s="229" t="s">
        <v>179</v>
      </c>
      <c r="C14" s="262"/>
      <c r="D14" s="239" t="s">
        <v>351</v>
      </c>
      <c r="E14" s="261" t="s">
        <v>354</v>
      </c>
      <c r="F14" s="73"/>
      <c r="G14" s="74" t="s">
        <v>353</v>
      </c>
      <c r="H14" s="229" t="s">
        <v>179</v>
      </c>
      <c r="I14" s="239"/>
      <c r="J14" s="239"/>
      <c r="K14" s="239"/>
      <c r="L14" s="143"/>
      <c r="M14" s="76"/>
      <c r="N14" s="47"/>
      <c r="O14" s="45"/>
      <c r="P14" s="45"/>
      <c r="Q14" s="45"/>
      <c r="R14" s="46"/>
      <c r="S14" s="71"/>
      <c r="T14" s="47"/>
      <c r="U14" s="45"/>
      <c r="V14" s="45"/>
      <c r="W14" s="45"/>
      <c r="X14" s="46"/>
      <c r="Y14" s="71"/>
      <c r="Z14" s="47"/>
      <c r="AA14" s="45"/>
      <c r="AB14" s="45"/>
      <c r="AC14" s="45"/>
      <c r="AD14" s="46"/>
    </row>
    <row r="15" spans="1:30" ht="15" customHeight="1">
      <c r="A15" s="73"/>
      <c r="B15" s="229" t="s">
        <v>192</v>
      </c>
      <c r="C15" s="240" t="s">
        <v>111</v>
      </c>
      <c r="D15" s="257" t="s">
        <v>348</v>
      </c>
      <c r="E15" s="258" t="s">
        <v>355</v>
      </c>
      <c r="F15" s="73"/>
      <c r="G15" s="73"/>
      <c r="H15" s="229" t="s">
        <v>192</v>
      </c>
      <c r="I15" s="239"/>
      <c r="J15" s="239"/>
      <c r="K15" s="239"/>
      <c r="L15" s="143"/>
      <c r="M15" s="143"/>
      <c r="N15" s="47"/>
      <c r="O15" s="45"/>
      <c r="P15" s="45"/>
      <c r="Q15" s="45"/>
      <c r="R15" s="46"/>
      <c r="S15" s="46"/>
      <c r="T15" s="47"/>
      <c r="U15" s="45"/>
      <c r="V15" s="45"/>
      <c r="W15" s="45"/>
      <c r="X15" s="46"/>
      <c r="Y15" s="46"/>
      <c r="Z15" s="47"/>
      <c r="AA15" s="45"/>
      <c r="AB15" s="45"/>
      <c r="AC15" s="45"/>
      <c r="AD15" s="46"/>
    </row>
    <row r="16" spans="1:30" ht="15" customHeight="1">
      <c r="A16" s="73"/>
      <c r="B16" s="229" t="s">
        <v>207</v>
      </c>
      <c r="C16" s="256"/>
      <c r="D16" s="259" t="s">
        <v>348</v>
      </c>
      <c r="E16" s="260" t="s">
        <v>356</v>
      </c>
      <c r="F16" s="73"/>
      <c r="G16" s="73"/>
      <c r="H16" s="229" t="s">
        <v>207</v>
      </c>
      <c r="I16" s="239"/>
      <c r="J16" s="239"/>
      <c r="K16" s="239"/>
      <c r="L16" s="143"/>
      <c r="M16" s="143"/>
      <c r="N16" s="47"/>
      <c r="O16" s="45"/>
      <c r="P16" s="45"/>
      <c r="Q16" s="45"/>
      <c r="R16" s="46"/>
      <c r="S16" s="46"/>
      <c r="T16" s="47"/>
      <c r="U16" s="45"/>
      <c r="V16" s="45"/>
      <c r="W16" s="45"/>
      <c r="X16" s="46"/>
      <c r="Y16" s="46"/>
      <c r="Z16" s="47"/>
      <c r="AA16" s="45"/>
      <c r="AB16" s="45"/>
      <c r="AC16" s="45"/>
      <c r="AD16" s="46"/>
    </row>
    <row r="17" spans="1:30" ht="15" customHeight="1">
      <c r="A17" s="73"/>
      <c r="B17" s="229" t="s">
        <v>237</v>
      </c>
      <c r="C17" s="256" t="s">
        <v>112</v>
      </c>
      <c r="D17" s="260" t="s">
        <v>348</v>
      </c>
      <c r="E17" s="256" t="s">
        <v>357</v>
      </c>
      <c r="F17" s="73"/>
      <c r="G17" s="73"/>
      <c r="H17" s="229" t="s">
        <v>237</v>
      </c>
      <c r="I17" s="239"/>
      <c r="J17" s="239"/>
      <c r="K17" s="239"/>
      <c r="L17" s="143"/>
      <c r="M17" s="143"/>
      <c r="N17" s="47"/>
      <c r="O17" s="45"/>
      <c r="P17" s="45"/>
      <c r="Q17" s="45"/>
      <c r="R17" s="46"/>
      <c r="S17" s="46"/>
      <c r="T17" s="47"/>
      <c r="U17" s="45"/>
      <c r="V17" s="45"/>
      <c r="W17" s="45"/>
      <c r="X17" s="46"/>
      <c r="Y17" s="46"/>
      <c r="Z17" s="47"/>
      <c r="AA17" s="45"/>
      <c r="AB17" s="45"/>
      <c r="AC17" s="45"/>
      <c r="AD17" s="46"/>
    </row>
    <row r="18" spans="1:30" ht="15" customHeight="1">
      <c r="A18" s="73"/>
      <c r="B18" s="229" t="s">
        <v>68</v>
      </c>
      <c r="C18" s="238" t="s">
        <v>113</v>
      </c>
      <c r="D18" s="263" t="s">
        <v>348</v>
      </c>
      <c r="E18" s="238" t="s">
        <v>358</v>
      </c>
      <c r="F18" s="73"/>
      <c r="G18" s="73"/>
      <c r="H18" s="229" t="s">
        <v>68</v>
      </c>
      <c r="I18" s="239"/>
      <c r="J18" s="239"/>
      <c r="K18" s="239"/>
      <c r="L18" s="143"/>
      <c r="M18" s="143"/>
      <c r="N18" s="47"/>
      <c r="O18" s="45"/>
      <c r="P18" s="45"/>
      <c r="Q18" s="45"/>
      <c r="R18" s="46"/>
      <c r="S18" s="46"/>
      <c r="T18" s="47"/>
      <c r="U18" s="45"/>
      <c r="V18" s="45"/>
      <c r="W18" s="45"/>
      <c r="X18" s="46"/>
      <c r="Y18" s="46"/>
      <c r="Z18" s="47"/>
      <c r="AA18" s="45"/>
      <c r="AB18" s="45"/>
      <c r="AC18" s="45"/>
      <c r="AD18" s="46"/>
    </row>
    <row r="19" spans="1:30" ht="15" customHeight="1">
      <c r="A19" s="73"/>
      <c r="B19" s="229" t="s">
        <v>341</v>
      </c>
      <c r="C19" s="240" t="s">
        <v>114</v>
      </c>
      <c r="D19" s="258" t="s">
        <v>348</v>
      </c>
      <c r="E19" s="240" t="s">
        <v>359</v>
      </c>
      <c r="F19" s="73"/>
      <c r="G19" s="73"/>
      <c r="H19" s="229" t="s">
        <v>341</v>
      </c>
      <c r="I19" s="239"/>
      <c r="J19" s="239"/>
      <c r="K19" s="239"/>
      <c r="L19" s="143"/>
      <c r="M19" s="143"/>
      <c r="N19" s="47"/>
      <c r="O19" s="45"/>
      <c r="P19" s="45"/>
      <c r="Q19" s="45"/>
      <c r="R19" s="46"/>
      <c r="S19" s="46"/>
      <c r="T19" s="47"/>
      <c r="U19" s="45"/>
      <c r="V19" s="45"/>
      <c r="W19" s="45"/>
      <c r="X19" s="46"/>
      <c r="Y19" s="46"/>
      <c r="Z19" s="47"/>
      <c r="AA19" s="45"/>
      <c r="AB19" s="45"/>
      <c r="AC19" s="45"/>
      <c r="AD19" s="46"/>
    </row>
    <row r="20" spans="1:30" ht="15" customHeight="1">
      <c r="A20" s="73"/>
      <c r="B20" s="229" t="s">
        <v>360</v>
      </c>
      <c r="C20" s="240" t="s">
        <v>115</v>
      </c>
      <c r="D20" s="257" t="s">
        <v>361</v>
      </c>
      <c r="E20" s="258" t="s">
        <v>362</v>
      </c>
      <c r="F20" s="73"/>
      <c r="G20" s="73"/>
      <c r="H20" s="229" t="s">
        <v>360</v>
      </c>
      <c r="I20" s="239"/>
      <c r="J20" s="239"/>
      <c r="K20" s="239"/>
      <c r="L20" s="143"/>
      <c r="M20" s="143"/>
      <c r="N20" s="47"/>
      <c r="O20" s="45"/>
      <c r="P20" s="45"/>
      <c r="Q20" s="45"/>
      <c r="R20" s="46"/>
      <c r="S20" s="46"/>
      <c r="T20" s="47"/>
      <c r="U20" s="45"/>
      <c r="V20" s="45"/>
      <c r="W20" s="45"/>
      <c r="X20" s="46"/>
      <c r="Y20" s="46"/>
      <c r="Z20" s="47"/>
      <c r="AA20" s="45"/>
      <c r="AB20" s="45"/>
      <c r="AC20" s="45"/>
      <c r="AD20" s="46"/>
    </row>
    <row r="21" spans="1:30" ht="15" customHeight="1">
      <c r="A21" s="73"/>
      <c r="B21" s="229" t="s">
        <v>363</v>
      </c>
      <c r="C21" s="262"/>
      <c r="D21" s="239" t="s">
        <v>361</v>
      </c>
      <c r="E21" s="261" t="s">
        <v>364</v>
      </c>
      <c r="F21" s="73"/>
      <c r="G21" s="73"/>
      <c r="H21" s="229" t="s">
        <v>363</v>
      </c>
      <c r="I21" s="239"/>
      <c r="J21" s="239"/>
      <c r="K21" s="239"/>
      <c r="L21" s="143"/>
      <c r="M21" s="143"/>
      <c r="N21" s="47"/>
      <c r="O21" s="45"/>
      <c r="P21" s="45"/>
      <c r="Q21" s="45"/>
      <c r="R21" s="46"/>
      <c r="S21" s="46"/>
      <c r="T21" s="47"/>
      <c r="U21" s="45"/>
      <c r="V21" s="45"/>
      <c r="W21" s="45"/>
      <c r="X21" s="46"/>
      <c r="Y21" s="46"/>
      <c r="Z21" s="47"/>
      <c r="AA21" s="45"/>
      <c r="AB21" s="45"/>
      <c r="AC21" s="45"/>
      <c r="AD21" s="46"/>
    </row>
    <row r="22" spans="1:30" ht="15" customHeight="1">
      <c r="A22" s="73"/>
      <c r="B22" s="229" t="s">
        <v>365</v>
      </c>
      <c r="C22" s="240" t="s">
        <v>117</v>
      </c>
      <c r="D22" s="257" t="s">
        <v>348</v>
      </c>
      <c r="E22" s="258" t="s">
        <v>366</v>
      </c>
      <c r="F22" s="73"/>
      <c r="G22" s="73"/>
      <c r="H22" s="229" t="s">
        <v>365</v>
      </c>
      <c r="I22" s="239"/>
      <c r="J22" s="239"/>
      <c r="K22" s="239"/>
      <c r="L22" s="143"/>
      <c r="M22" s="143"/>
      <c r="N22" s="47"/>
      <c r="O22" s="45"/>
      <c r="P22" s="45"/>
      <c r="Q22" s="45"/>
      <c r="R22" s="46"/>
      <c r="S22" s="46"/>
      <c r="T22" s="47"/>
      <c r="U22" s="45"/>
      <c r="V22" s="45"/>
      <c r="W22" s="45"/>
      <c r="X22" s="46"/>
      <c r="Y22" s="46"/>
      <c r="Z22" s="47"/>
      <c r="AA22" s="45"/>
      <c r="AB22" s="45"/>
      <c r="AC22" s="45"/>
      <c r="AD22" s="46"/>
    </row>
    <row r="23" spans="1:30" ht="15" customHeight="1">
      <c r="A23" s="73"/>
      <c r="B23" s="229" t="s">
        <v>367</v>
      </c>
      <c r="C23" s="262"/>
      <c r="D23" s="239" t="s">
        <v>348</v>
      </c>
      <c r="E23" s="261" t="s">
        <v>368</v>
      </c>
      <c r="F23" s="73"/>
      <c r="G23" s="73"/>
      <c r="H23" s="229" t="s">
        <v>367</v>
      </c>
      <c r="I23" s="239"/>
      <c r="J23" s="239"/>
      <c r="K23" s="239"/>
      <c r="L23" s="143"/>
      <c r="M23" s="143"/>
      <c r="N23" s="47"/>
      <c r="O23" s="45"/>
      <c r="P23" s="45"/>
      <c r="Q23" s="45"/>
      <c r="R23" s="46"/>
      <c r="S23" s="46"/>
      <c r="T23" s="47"/>
      <c r="U23" s="45"/>
      <c r="V23" s="45"/>
      <c r="W23" s="45"/>
      <c r="X23" s="46"/>
      <c r="Y23" s="46"/>
      <c r="Z23" s="47"/>
      <c r="AA23" s="45"/>
      <c r="AB23" s="45"/>
      <c r="AC23" s="45"/>
      <c r="AD23" s="46"/>
    </row>
    <row r="24" spans="1:30" ht="15" customHeight="1">
      <c r="A24" s="73"/>
      <c r="B24" s="229" t="s">
        <v>369</v>
      </c>
      <c r="C24" s="262"/>
      <c r="D24" s="239" t="s">
        <v>348</v>
      </c>
      <c r="E24" s="261" t="s">
        <v>370</v>
      </c>
      <c r="F24" s="73"/>
      <c r="G24" s="73"/>
      <c r="H24" s="229" t="s">
        <v>369</v>
      </c>
      <c r="I24" s="239"/>
      <c r="J24" s="239"/>
      <c r="K24" s="239"/>
      <c r="L24" s="143"/>
      <c r="M24" s="143"/>
      <c r="N24" s="47"/>
      <c r="O24" s="45"/>
      <c r="P24" s="45"/>
      <c r="Q24" s="45"/>
      <c r="R24" s="46"/>
      <c r="S24" s="46"/>
      <c r="T24" s="47"/>
      <c r="U24" s="45"/>
      <c r="V24" s="45"/>
      <c r="W24" s="45"/>
      <c r="X24" s="46"/>
      <c r="Y24" s="46"/>
      <c r="Z24" s="47"/>
      <c r="AA24" s="45"/>
      <c r="AB24" s="45"/>
      <c r="AC24" s="45"/>
      <c r="AD24" s="46"/>
    </row>
    <row r="25" spans="1:30" ht="15" customHeight="1">
      <c r="A25" s="73"/>
      <c r="B25" s="229" t="s">
        <v>371</v>
      </c>
      <c r="C25" s="262"/>
      <c r="D25" s="239" t="s">
        <v>348</v>
      </c>
      <c r="E25" s="261" t="s">
        <v>372</v>
      </c>
      <c r="F25" s="73"/>
      <c r="G25" s="73"/>
      <c r="H25" s="229" t="s">
        <v>371</v>
      </c>
      <c r="I25" s="239"/>
      <c r="J25" s="239"/>
      <c r="K25" s="239"/>
      <c r="L25" s="143"/>
      <c r="M25" s="143"/>
      <c r="N25" s="47"/>
      <c r="O25" s="45"/>
      <c r="P25" s="45"/>
      <c r="Q25" s="45"/>
      <c r="R25" s="46"/>
      <c r="S25" s="46"/>
      <c r="T25" s="47"/>
      <c r="U25" s="45"/>
      <c r="V25" s="45"/>
      <c r="W25" s="45"/>
      <c r="X25" s="46"/>
      <c r="Y25" s="46"/>
      <c r="Z25" s="47"/>
      <c r="AA25" s="45"/>
      <c r="AB25" s="45"/>
      <c r="AC25" s="45"/>
      <c r="AD25" s="46"/>
    </row>
    <row r="26" spans="1:30" ht="15" customHeight="1">
      <c r="A26" s="73"/>
      <c r="B26" s="229" t="s">
        <v>373</v>
      </c>
      <c r="C26" s="240" t="s">
        <v>119</v>
      </c>
      <c r="D26" s="257" t="s">
        <v>348</v>
      </c>
      <c r="E26" s="258" t="s">
        <v>374</v>
      </c>
      <c r="F26" s="73"/>
      <c r="G26" s="73"/>
      <c r="H26" s="229" t="s">
        <v>373</v>
      </c>
      <c r="I26" s="239"/>
      <c r="J26" s="239"/>
      <c r="K26" s="239"/>
      <c r="L26" s="143"/>
      <c r="M26" s="143"/>
      <c r="N26" s="47"/>
      <c r="O26" s="45"/>
      <c r="P26" s="45"/>
      <c r="Q26" s="45"/>
      <c r="R26" s="46"/>
      <c r="S26" s="46"/>
      <c r="T26" s="47"/>
      <c r="U26" s="45"/>
      <c r="V26" s="45"/>
      <c r="W26" s="45"/>
      <c r="X26" s="46"/>
      <c r="Y26" s="46"/>
      <c r="Z26" s="47"/>
      <c r="AA26" s="45"/>
      <c r="AB26" s="45"/>
      <c r="AC26" s="45"/>
      <c r="AD26" s="46"/>
    </row>
    <row r="27" spans="1:30" ht="15" customHeight="1">
      <c r="A27" s="73"/>
      <c r="B27" s="229" t="s">
        <v>375</v>
      </c>
      <c r="C27" s="256"/>
      <c r="D27" s="259" t="s">
        <v>348</v>
      </c>
      <c r="E27" s="260" t="s">
        <v>376</v>
      </c>
      <c r="F27" s="73"/>
      <c r="G27" s="73"/>
      <c r="H27" s="229" t="s">
        <v>375</v>
      </c>
      <c r="I27" s="239"/>
      <c r="J27" s="239"/>
      <c r="K27" s="239"/>
      <c r="L27" s="143"/>
      <c r="M27" s="143"/>
      <c r="N27" s="47"/>
      <c r="O27" s="45"/>
      <c r="P27" s="45"/>
      <c r="Q27" s="45"/>
      <c r="R27" s="46"/>
      <c r="S27" s="46"/>
      <c r="T27" s="47"/>
      <c r="U27" s="45"/>
      <c r="V27" s="45"/>
      <c r="W27" s="45"/>
      <c r="X27" s="46"/>
      <c r="Y27" s="46"/>
      <c r="Z27" s="47"/>
      <c r="AA27" s="45"/>
      <c r="AB27" s="45"/>
      <c r="AC27" s="45"/>
      <c r="AD27" s="46"/>
    </row>
    <row r="28" spans="1:30" ht="15" customHeight="1">
      <c r="A28" s="73"/>
      <c r="B28" s="229" t="s">
        <v>377</v>
      </c>
      <c r="C28" s="256" t="s">
        <v>120</v>
      </c>
      <c r="D28" s="260" t="s">
        <v>348</v>
      </c>
      <c r="E28" s="256" t="s">
        <v>378</v>
      </c>
      <c r="F28" s="73"/>
      <c r="G28" s="73"/>
      <c r="H28" s="229" t="s">
        <v>377</v>
      </c>
      <c r="I28" s="239"/>
      <c r="J28" s="239"/>
      <c r="K28" s="239"/>
      <c r="L28" s="143"/>
      <c r="M28" s="143"/>
      <c r="N28" s="47"/>
      <c r="O28" s="45"/>
      <c r="P28" s="45"/>
      <c r="Q28" s="45"/>
      <c r="R28" s="46"/>
      <c r="S28" s="46"/>
      <c r="T28" s="47"/>
      <c r="U28" s="45"/>
      <c r="V28" s="45"/>
      <c r="W28" s="45"/>
      <c r="X28" s="46"/>
      <c r="Y28" s="46"/>
      <c r="Z28" s="47"/>
      <c r="AA28" s="45"/>
      <c r="AB28" s="45"/>
      <c r="AC28" s="45"/>
      <c r="AD28" s="46"/>
    </row>
    <row r="29" spans="1:30" ht="15" customHeight="1">
      <c r="A29" s="73"/>
      <c r="B29" s="229" t="s">
        <v>379</v>
      </c>
      <c r="C29" s="238" t="s">
        <v>121</v>
      </c>
      <c r="D29" s="263" t="s">
        <v>348</v>
      </c>
      <c r="E29" s="238" t="s">
        <v>380</v>
      </c>
      <c r="F29" s="73"/>
      <c r="G29" s="73"/>
      <c r="H29" s="229" t="s">
        <v>379</v>
      </c>
      <c r="I29" s="239"/>
      <c r="J29" s="239"/>
      <c r="K29" s="239"/>
      <c r="L29" s="143"/>
      <c r="M29" s="143"/>
      <c r="N29" s="47"/>
      <c r="O29" s="45"/>
      <c r="P29" s="45"/>
      <c r="Q29" s="45"/>
      <c r="R29" s="46"/>
      <c r="S29" s="46"/>
      <c r="T29" s="47"/>
      <c r="U29" s="45"/>
      <c r="V29" s="45"/>
      <c r="W29" s="45"/>
      <c r="X29" s="46"/>
      <c r="Y29" s="46"/>
      <c r="Z29" s="47"/>
      <c r="AA29" s="45"/>
      <c r="AB29" s="45"/>
      <c r="AC29" s="45"/>
      <c r="AD29" s="46"/>
    </row>
    <row r="30" spans="1:30" ht="15" customHeight="1">
      <c r="A30" s="73"/>
      <c r="B30" s="229" t="s">
        <v>381</v>
      </c>
      <c r="C30" s="240" t="s">
        <v>122</v>
      </c>
      <c r="D30" s="258" t="s">
        <v>348</v>
      </c>
      <c r="E30" s="240" t="s">
        <v>382</v>
      </c>
      <c r="F30" s="73"/>
      <c r="G30" s="73"/>
      <c r="H30" s="229" t="s">
        <v>381</v>
      </c>
      <c r="I30" s="239"/>
      <c r="J30" s="239"/>
      <c r="K30" s="239"/>
      <c r="L30" s="143"/>
      <c r="M30" s="143"/>
      <c r="N30" s="47"/>
      <c r="O30" s="45"/>
      <c r="P30" s="45"/>
      <c r="Q30" s="45"/>
      <c r="R30" s="46"/>
      <c r="S30" s="46"/>
      <c r="T30" s="47"/>
      <c r="U30" s="45"/>
      <c r="V30" s="45"/>
      <c r="W30" s="45"/>
      <c r="X30" s="46"/>
      <c r="Y30" s="46"/>
      <c r="Z30" s="47"/>
      <c r="AA30" s="45"/>
      <c r="AB30" s="45"/>
      <c r="AC30" s="45"/>
      <c r="AD30" s="46"/>
    </row>
    <row r="31" spans="1:30" ht="15" customHeight="1">
      <c r="A31" s="73"/>
      <c r="B31" s="229" t="s">
        <v>383</v>
      </c>
      <c r="C31" s="240" t="s">
        <v>123</v>
      </c>
      <c r="D31" s="257" t="s">
        <v>348</v>
      </c>
      <c r="E31" s="258" t="s">
        <v>384</v>
      </c>
      <c r="F31" s="73"/>
      <c r="G31" s="73"/>
      <c r="H31" s="229" t="s">
        <v>383</v>
      </c>
      <c r="I31" s="239"/>
      <c r="J31" s="239"/>
      <c r="K31" s="239"/>
      <c r="L31" s="143"/>
      <c r="M31" s="143"/>
      <c r="N31" s="47"/>
      <c r="O31" s="45"/>
      <c r="P31" s="45"/>
      <c r="Q31" s="45"/>
      <c r="R31" s="46"/>
      <c r="S31" s="46"/>
      <c r="T31" s="47"/>
      <c r="U31" s="45"/>
      <c r="V31" s="45"/>
      <c r="W31" s="45"/>
      <c r="X31" s="46"/>
      <c r="Y31" s="46"/>
      <c r="Z31" s="47"/>
      <c r="AA31" s="45"/>
      <c r="AB31" s="45"/>
      <c r="AC31" s="45"/>
      <c r="AD31" s="46"/>
    </row>
    <row r="32" spans="1:30" ht="15" customHeight="1">
      <c r="A32" s="73"/>
      <c r="B32" s="229" t="s">
        <v>385</v>
      </c>
      <c r="C32" s="256"/>
      <c r="D32" s="259" t="s">
        <v>348</v>
      </c>
      <c r="E32" s="260" t="s">
        <v>386</v>
      </c>
      <c r="F32" s="73"/>
      <c r="G32" s="73"/>
      <c r="H32" s="229" t="s">
        <v>385</v>
      </c>
      <c r="I32" s="239"/>
      <c r="J32" s="239"/>
      <c r="K32" s="239"/>
      <c r="L32" s="143"/>
      <c r="M32" s="143"/>
      <c r="N32" s="47"/>
      <c r="O32" s="45"/>
      <c r="P32" s="45"/>
      <c r="Q32" s="45"/>
      <c r="R32" s="46"/>
      <c r="S32" s="46"/>
      <c r="T32" s="47"/>
      <c r="U32" s="45"/>
      <c r="V32" s="45"/>
      <c r="W32" s="45"/>
      <c r="X32" s="46"/>
      <c r="Y32" s="46"/>
      <c r="Z32" s="47"/>
      <c r="AA32" s="45"/>
      <c r="AB32" s="45"/>
      <c r="AC32" s="45"/>
      <c r="AD32" s="46"/>
    </row>
    <row r="33" spans="1:30" ht="15" customHeight="1">
      <c r="A33" s="73"/>
      <c r="B33" s="229" t="s">
        <v>387</v>
      </c>
      <c r="C33" s="262" t="s">
        <v>124</v>
      </c>
      <c r="D33" s="261" t="s">
        <v>348</v>
      </c>
      <c r="E33" s="262" t="s">
        <v>388</v>
      </c>
      <c r="F33" s="73"/>
      <c r="G33" s="73"/>
      <c r="H33" s="229" t="s">
        <v>387</v>
      </c>
      <c r="I33" s="239"/>
      <c r="J33" s="239"/>
      <c r="K33" s="239"/>
      <c r="L33" s="143"/>
      <c r="M33" s="143"/>
      <c r="N33" s="47"/>
      <c r="O33" s="45"/>
      <c r="P33" s="45"/>
      <c r="Q33" s="45"/>
      <c r="R33" s="46"/>
      <c r="S33" s="46"/>
      <c r="T33" s="47"/>
      <c r="U33" s="45"/>
      <c r="V33" s="45"/>
      <c r="W33" s="45"/>
      <c r="X33" s="46"/>
      <c r="Y33" s="46"/>
      <c r="Z33" s="47"/>
      <c r="AA33" s="45"/>
      <c r="AB33" s="45"/>
      <c r="AC33" s="45"/>
      <c r="AD33" s="46"/>
    </row>
    <row r="34" spans="1:30" ht="15" customHeight="1">
      <c r="A34" s="73"/>
      <c r="B34" s="229" t="s">
        <v>389</v>
      </c>
      <c r="C34" s="240" t="s">
        <v>125</v>
      </c>
      <c r="D34" s="257" t="s">
        <v>348</v>
      </c>
      <c r="E34" s="258" t="s">
        <v>390</v>
      </c>
      <c r="F34" s="73"/>
      <c r="G34" s="73"/>
      <c r="H34" s="229" t="s">
        <v>389</v>
      </c>
      <c r="I34" s="239"/>
      <c r="J34" s="239"/>
      <c r="K34" s="239"/>
      <c r="L34" s="143"/>
      <c r="M34" s="143"/>
      <c r="N34" s="47"/>
      <c r="O34" s="45"/>
      <c r="P34" s="45"/>
      <c r="Q34" s="45"/>
      <c r="R34" s="46"/>
      <c r="S34" s="46"/>
      <c r="T34" s="47"/>
      <c r="U34" s="45"/>
      <c r="V34" s="45"/>
      <c r="W34" s="45"/>
      <c r="X34" s="46"/>
      <c r="Y34" s="46"/>
      <c r="Z34" s="47"/>
      <c r="AA34" s="45"/>
      <c r="AB34" s="45"/>
      <c r="AC34" s="45"/>
      <c r="AD34" s="46"/>
    </row>
    <row r="35" spans="1:30" ht="15" customHeight="1">
      <c r="A35" s="73"/>
      <c r="B35" s="229" t="s">
        <v>391</v>
      </c>
      <c r="C35" s="256"/>
      <c r="D35" s="259" t="s">
        <v>348</v>
      </c>
      <c r="E35" s="260" t="s">
        <v>392</v>
      </c>
      <c r="F35" s="73"/>
      <c r="G35" s="73"/>
      <c r="H35" s="229" t="s">
        <v>391</v>
      </c>
      <c r="I35" s="239"/>
      <c r="J35" s="239"/>
      <c r="K35" s="239"/>
      <c r="L35" s="143"/>
      <c r="M35" s="143"/>
      <c r="N35" s="47"/>
      <c r="O35" s="45"/>
      <c r="P35" s="45"/>
      <c r="Q35" s="45"/>
      <c r="R35" s="46"/>
      <c r="S35" s="46"/>
      <c r="T35" s="47"/>
      <c r="U35" s="45"/>
      <c r="V35" s="45"/>
      <c r="W35" s="45"/>
      <c r="X35" s="46"/>
      <c r="Y35" s="46"/>
      <c r="Z35" s="47"/>
      <c r="AA35" s="45"/>
      <c r="AB35" s="45"/>
      <c r="AC35" s="45"/>
      <c r="AD35" s="46"/>
    </row>
    <row r="36" spans="1:30" ht="15" customHeight="1">
      <c r="A36" s="73"/>
      <c r="B36" s="229" t="s">
        <v>393</v>
      </c>
      <c r="C36" s="256" t="s">
        <v>127</v>
      </c>
      <c r="D36" s="260" t="s">
        <v>348</v>
      </c>
      <c r="E36" s="256" t="s">
        <v>394</v>
      </c>
      <c r="F36" s="73"/>
      <c r="G36" s="73"/>
      <c r="H36" s="229" t="s">
        <v>393</v>
      </c>
      <c r="I36" s="239"/>
      <c r="J36" s="239"/>
      <c r="K36" s="239"/>
      <c r="L36" s="143"/>
      <c r="M36" s="143"/>
      <c r="N36" s="47"/>
      <c r="O36" s="45"/>
      <c r="P36" s="45"/>
      <c r="Q36" s="45"/>
      <c r="R36" s="46"/>
      <c r="S36" s="46"/>
      <c r="T36" s="47"/>
      <c r="U36" s="45"/>
      <c r="V36" s="45"/>
      <c r="W36" s="45"/>
      <c r="X36" s="46"/>
      <c r="Y36" s="46"/>
      <c r="Z36" s="47"/>
      <c r="AA36" s="45"/>
      <c r="AB36" s="45"/>
      <c r="AC36" s="45"/>
      <c r="AD36" s="46"/>
    </row>
    <row r="37" spans="1:30" ht="15" customHeight="1">
      <c r="A37" s="73"/>
      <c r="B37" s="229" t="s">
        <v>395</v>
      </c>
      <c r="C37" s="238" t="s">
        <v>131</v>
      </c>
      <c r="D37" s="263" t="s">
        <v>348</v>
      </c>
      <c r="E37" s="238" t="s">
        <v>396</v>
      </c>
      <c r="F37" s="73"/>
      <c r="G37" s="73"/>
      <c r="H37" s="229" t="s">
        <v>395</v>
      </c>
      <c r="I37" s="239"/>
      <c r="J37" s="239"/>
      <c r="K37" s="239"/>
      <c r="L37" s="143"/>
      <c r="M37" s="143"/>
      <c r="N37" s="47"/>
      <c r="O37" s="45"/>
      <c r="P37" s="45"/>
      <c r="Q37" s="45"/>
      <c r="R37" s="46"/>
      <c r="S37" s="46"/>
      <c r="T37" s="47"/>
      <c r="U37" s="45"/>
      <c r="V37" s="45"/>
      <c r="W37" s="45"/>
      <c r="X37" s="46"/>
      <c r="Y37" s="46"/>
      <c r="Z37" s="47"/>
      <c r="AA37" s="45"/>
      <c r="AB37" s="45"/>
      <c r="AC37" s="45"/>
      <c r="AD37" s="46"/>
    </row>
    <row r="38" spans="1:30" ht="15" customHeight="1">
      <c r="A38" s="73"/>
      <c r="B38" s="229" t="s">
        <v>397</v>
      </c>
      <c r="C38" s="238" t="s">
        <v>132</v>
      </c>
      <c r="D38" s="263" t="s">
        <v>348</v>
      </c>
      <c r="E38" s="238" t="s">
        <v>398</v>
      </c>
      <c r="F38" s="73"/>
      <c r="G38" s="73"/>
      <c r="H38" s="229" t="s">
        <v>397</v>
      </c>
      <c r="I38" s="239"/>
      <c r="J38" s="239"/>
      <c r="K38" s="239"/>
      <c r="L38" s="143"/>
      <c r="M38" s="143"/>
      <c r="N38" s="47"/>
      <c r="O38" s="45"/>
      <c r="P38" s="45"/>
      <c r="Q38" s="45"/>
      <c r="R38" s="46"/>
      <c r="S38" s="46"/>
      <c r="T38" s="47"/>
      <c r="U38" s="45"/>
      <c r="V38" s="45"/>
      <c r="W38" s="45"/>
      <c r="X38" s="46"/>
      <c r="Y38" s="46"/>
      <c r="Z38" s="47"/>
      <c r="AA38" s="45"/>
      <c r="AB38" s="45"/>
      <c r="AC38" s="45"/>
      <c r="AD38" s="46"/>
    </row>
    <row r="39" spans="1:30" ht="15" customHeight="1">
      <c r="A39" s="74"/>
      <c r="B39" s="229" t="s">
        <v>399</v>
      </c>
      <c r="C39" s="240" t="s">
        <v>133</v>
      </c>
      <c r="D39" s="258" t="s">
        <v>348</v>
      </c>
      <c r="E39" s="240" t="s">
        <v>400</v>
      </c>
      <c r="F39" s="73"/>
      <c r="G39" s="74"/>
      <c r="H39" s="229" t="s">
        <v>399</v>
      </c>
      <c r="I39" s="239"/>
      <c r="J39" s="239"/>
      <c r="K39" s="239"/>
      <c r="L39" s="143"/>
      <c r="M39" s="76"/>
      <c r="N39" s="47"/>
      <c r="O39" s="45"/>
      <c r="P39" s="45"/>
      <c r="Q39" s="45"/>
      <c r="R39" s="46"/>
      <c r="S39" s="71"/>
      <c r="T39" s="47"/>
      <c r="U39" s="45"/>
      <c r="V39" s="45"/>
      <c r="W39" s="45"/>
      <c r="X39" s="46"/>
      <c r="Y39" s="71"/>
      <c r="Z39" s="47"/>
      <c r="AA39" s="45"/>
      <c r="AB39" s="45"/>
      <c r="AC39" s="45"/>
      <c r="AD39" s="46"/>
    </row>
    <row r="40" spans="1:30" ht="15" customHeight="1">
      <c r="A40" s="73"/>
      <c r="B40" s="229" t="s">
        <v>401</v>
      </c>
      <c r="C40" s="240" t="s">
        <v>134</v>
      </c>
      <c r="D40" s="257" t="s">
        <v>348</v>
      </c>
      <c r="E40" s="258" t="s">
        <v>402</v>
      </c>
      <c r="F40" s="73"/>
      <c r="G40" s="73"/>
      <c r="H40" s="229" t="s">
        <v>401</v>
      </c>
      <c r="I40" s="239"/>
      <c r="J40" s="239"/>
      <c r="K40" s="239"/>
      <c r="L40" s="143"/>
      <c r="M40" s="143"/>
      <c r="N40" s="47"/>
      <c r="O40" s="45"/>
      <c r="P40" s="45"/>
      <c r="Q40" s="45"/>
      <c r="R40" s="46"/>
      <c r="S40" s="46"/>
      <c r="T40" s="47"/>
      <c r="U40" s="45"/>
      <c r="V40" s="45"/>
      <c r="W40" s="45"/>
      <c r="X40" s="46"/>
      <c r="Y40" s="46"/>
      <c r="Z40" s="47"/>
      <c r="AA40" s="45"/>
      <c r="AB40" s="45"/>
      <c r="AC40" s="45"/>
      <c r="AD40" s="46"/>
    </row>
    <row r="41" spans="1:30" ht="15" customHeight="1">
      <c r="A41" s="73"/>
      <c r="B41" s="229" t="s">
        <v>403</v>
      </c>
      <c r="C41" s="262"/>
      <c r="D41" s="239" t="s">
        <v>348</v>
      </c>
      <c r="E41" s="261" t="s">
        <v>404</v>
      </c>
      <c r="F41" s="73"/>
      <c r="G41" s="73"/>
      <c r="H41" s="229" t="s">
        <v>403</v>
      </c>
      <c r="I41" s="239"/>
      <c r="J41" s="239"/>
      <c r="K41" s="239"/>
      <c r="L41" s="143"/>
      <c r="M41" s="143"/>
      <c r="N41" s="47"/>
      <c r="O41" s="45"/>
      <c r="P41" s="45"/>
      <c r="Q41" s="45"/>
      <c r="R41" s="46"/>
      <c r="S41" s="46"/>
      <c r="T41" s="47"/>
      <c r="U41" s="45"/>
      <c r="V41" s="45"/>
      <c r="W41" s="45"/>
      <c r="X41" s="46"/>
      <c r="Y41" s="46"/>
      <c r="Z41" s="47"/>
      <c r="AA41" s="45"/>
      <c r="AB41" s="45"/>
      <c r="AC41" s="45"/>
      <c r="AD41" s="46"/>
    </row>
    <row r="42" spans="1:30" ht="15" customHeight="1">
      <c r="A42" s="73"/>
      <c r="B42" s="229" t="s">
        <v>405</v>
      </c>
      <c r="C42" s="240" t="s">
        <v>135</v>
      </c>
      <c r="D42" s="257" t="s">
        <v>348</v>
      </c>
      <c r="E42" s="258" t="s">
        <v>406</v>
      </c>
      <c r="F42" s="73"/>
      <c r="G42" s="73"/>
      <c r="H42" s="229" t="s">
        <v>405</v>
      </c>
      <c r="I42" s="239"/>
      <c r="J42" s="239"/>
      <c r="K42" s="239"/>
      <c r="L42" s="143"/>
      <c r="M42" s="143"/>
      <c r="N42" s="47"/>
      <c r="O42" s="45"/>
      <c r="P42" s="45"/>
      <c r="Q42" s="45"/>
      <c r="R42" s="46"/>
      <c r="S42" s="46"/>
      <c r="T42" s="47"/>
      <c r="U42" s="45"/>
      <c r="V42" s="45"/>
      <c r="W42" s="45"/>
      <c r="X42" s="46"/>
      <c r="Y42" s="46"/>
      <c r="Z42" s="47"/>
      <c r="AA42" s="45"/>
      <c r="AB42" s="45"/>
      <c r="AC42" s="45"/>
      <c r="AD42" s="46"/>
    </row>
    <row r="43" spans="1:30" ht="15" customHeight="1">
      <c r="A43" s="73"/>
      <c r="B43" s="229" t="s">
        <v>407</v>
      </c>
      <c r="C43" s="262"/>
      <c r="D43" s="239" t="s">
        <v>348</v>
      </c>
      <c r="E43" s="261" t="s">
        <v>408</v>
      </c>
      <c r="F43" s="73"/>
      <c r="G43" s="73"/>
      <c r="H43" s="229" t="s">
        <v>407</v>
      </c>
      <c r="I43" s="239"/>
      <c r="J43" s="239"/>
      <c r="K43" s="239"/>
      <c r="L43" s="143"/>
      <c r="M43" s="143"/>
      <c r="N43" s="47"/>
      <c r="O43" s="45"/>
      <c r="P43" s="45"/>
      <c r="Q43" s="45"/>
      <c r="R43" s="46"/>
      <c r="S43" s="46"/>
      <c r="T43" s="47"/>
      <c r="U43" s="45"/>
      <c r="V43" s="45"/>
      <c r="W43" s="45"/>
      <c r="X43" s="46"/>
      <c r="Y43" s="46"/>
      <c r="Z43" s="47"/>
      <c r="AA43" s="45"/>
      <c r="AB43" s="45"/>
      <c r="AC43" s="45"/>
      <c r="AD43" s="46"/>
    </row>
    <row r="44" spans="1:30" ht="15" customHeight="1">
      <c r="A44" s="73"/>
      <c r="B44" s="229" t="s">
        <v>409</v>
      </c>
      <c r="C44" s="256"/>
      <c r="D44" s="259" t="s">
        <v>348</v>
      </c>
      <c r="E44" s="260" t="s">
        <v>410</v>
      </c>
      <c r="F44" s="73"/>
      <c r="G44" s="73"/>
      <c r="H44" s="229" t="s">
        <v>409</v>
      </c>
      <c r="I44" s="239"/>
      <c r="J44" s="239"/>
      <c r="K44" s="239"/>
      <c r="L44" s="143"/>
      <c r="M44" s="143"/>
      <c r="N44" s="47"/>
      <c r="O44" s="45"/>
      <c r="P44" s="45"/>
      <c r="Q44" s="45"/>
      <c r="R44" s="46"/>
      <c r="S44" s="46"/>
      <c r="T44" s="47"/>
      <c r="U44" s="45"/>
      <c r="V44" s="45"/>
      <c r="W44" s="45"/>
      <c r="X44" s="46"/>
      <c r="Y44" s="46"/>
      <c r="Z44" s="47"/>
      <c r="AA44" s="45"/>
      <c r="AB44" s="45"/>
      <c r="AC44" s="45"/>
      <c r="AD44" s="46"/>
    </row>
    <row r="45" spans="1:30" ht="15" customHeight="1">
      <c r="A45" s="73"/>
      <c r="B45" s="229" t="s">
        <v>411</v>
      </c>
      <c r="C45" s="256" t="s">
        <v>137</v>
      </c>
      <c r="D45" s="261" t="s">
        <v>348</v>
      </c>
      <c r="E45" s="262" t="s">
        <v>412</v>
      </c>
      <c r="F45" s="241"/>
      <c r="G45" s="143"/>
      <c r="H45" s="242" t="s">
        <v>411</v>
      </c>
      <c r="I45" s="239"/>
      <c r="J45" s="239"/>
      <c r="K45" s="239"/>
      <c r="L45" s="143"/>
      <c r="M45" s="143"/>
      <c r="N45" s="47"/>
      <c r="O45" s="45"/>
      <c r="P45" s="45"/>
      <c r="Q45" s="45"/>
      <c r="R45" s="46"/>
      <c r="S45" s="46"/>
      <c r="T45" s="47"/>
      <c r="U45" s="45"/>
      <c r="V45" s="45"/>
      <c r="W45" s="45"/>
      <c r="X45" s="46"/>
      <c r="Y45" s="46"/>
      <c r="Z45" s="47"/>
      <c r="AA45" s="45"/>
      <c r="AB45" s="45"/>
      <c r="AC45" s="45"/>
      <c r="AD45" s="46"/>
    </row>
    <row r="46" spans="1:30" ht="15" customHeight="1">
      <c r="A46" s="73"/>
      <c r="B46" s="229"/>
      <c r="C46" s="243" t="s">
        <v>413</v>
      </c>
      <c r="D46" s="244"/>
      <c r="E46" s="245"/>
      <c r="F46" s="143"/>
      <c r="G46" s="143"/>
      <c r="H46" s="242"/>
      <c r="I46" s="239"/>
      <c r="J46" s="239"/>
      <c r="K46" s="239"/>
      <c r="L46" s="143"/>
      <c r="M46" s="143"/>
      <c r="N46" s="47"/>
      <c r="O46" s="45"/>
      <c r="P46" s="45"/>
      <c r="Q46" s="45"/>
      <c r="R46" s="46"/>
      <c r="S46" s="46"/>
      <c r="T46" s="47"/>
      <c r="U46" s="45"/>
      <c r="V46" s="45"/>
      <c r="W46" s="45"/>
      <c r="X46" s="46"/>
      <c r="Y46" s="46"/>
      <c r="Z46" s="47"/>
      <c r="AA46" s="45"/>
      <c r="AB46" s="45"/>
      <c r="AC46" s="45"/>
      <c r="AD46" s="46"/>
    </row>
    <row r="47" spans="1:30" ht="15" customHeight="1">
      <c r="A47" s="73"/>
      <c r="B47" s="229"/>
      <c r="C47" s="246" t="s">
        <v>414</v>
      </c>
      <c r="D47" s="247"/>
      <c r="E47" s="248"/>
      <c r="F47" s="143"/>
      <c r="G47" s="143"/>
      <c r="H47" s="242"/>
      <c r="I47" s="239"/>
      <c r="J47" s="239"/>
      <c r="K47" s="239"/>
      <c r="L47" s="143"/>
      <c r="M47" s="143"/>
      <c r="N47" s="47"/>
      <c r="O47" s="45"/>
      <c r="P47" s="45"/>
      <c r="Q47" s="45"/>
      <c r="R47" s="46"/>
      <c r="S47" s="46"/>
      <c r="T47" s="47"/>
      <c r="U47" s="45"/>
      <c r="V47" s="45"/>
      <c r="W47" s="45"/>
      <c r="X47" s="46"/>
      <c r="Y47" s="46"/>
      <c r="Z47" s="47"/>
      <c r="AA47" s="45"/>
      <c r="AB47" s="45"/>
      <c r="AC47" s="45"/>
      <c r="AD47" s="46"/>
    </row>
    <row r="48" spans="1:30" ht="15" customHeight="1">
      <c r="A48" s="73"/>
      <c r="B48" s="229"/>
      <c r="C48" s="249"/>
      <c r="D48" s="250"/>
      <c r="E48" s="251"/>
      <c r="F48" s="143"/>
      <c r="G48" s="143"/>
      <c r="H48" s="242"/>
      <c r="I48" s="239"/>
      <c r="J48" s="239"/>
      <c r="K48" s="239"/>
      <c r="L48" s="143"/>
      <c r="M48" s="143"/>
      <c r="N48" s="47"/>
      <c r="O48" s="45"/>
      <c r="P48" s="45"/>
      <c r="Q48" s="45"/>
      <c r="R48" s="46"/>
      <c r="S48" s="46"/>
      <c r="T48" s="47"/>
      <c r="U48" s="45"/>
      <c r="V48" s="45"/>
      <c r="W48" s="45"/>
      <c r="X48" s="46"/>
      <c r="Y48" s="46"/>
      <c r="Z48" s="47"/>
      <c r="AA48" s="45"/>
      <c r="AB48" s="45"/>
      <c r="AC48" s="45"/>
      <c r="AD48" s="46"/>
    </row>
    <row r="49" spans="1:30" ht="15" customHeight="1">
      <c r="A49" s="73"/>
      <c r="B49" s="229"/>
      <c r="C49" s="239"/>
      <c r="D49" s="239"/>
      <c r="E49" s="239"/>
      <c r="F49" s="143"/>
      <c r="G49" s="143"/>
      <c r="H49" s="242"/>
      <c r="I49" s="239"/>
      <c r="J49" s="239"/>
      <c r="K49" s="239"/>
      <c r="L49" s="143"/>
      <c r="M49" s="143"/>
      <c r="N49" s="47"/>
      <c r="O49" s="45"/>
      <c r="P49" s="45"/>
      <c r="Q49" s="45"/>
      <c r="R49" s="46"/>
      <c r="S49" s="46"/>
      <c r="T49" s="47"/>
      <c r="U49" s="45"/>
      <c r="V49" s="45"/>
      <c r="W49" s="45"/>
      <c r="X49" s="46"/>
      <c r="Y49" s="46"/>
      <c r="Z49" s="47"/>
      <c r="AA49" s="45"/>
      <c r="AB49" s="45"/>
      <c r="AC49" s="45"/>
      <c r="AD49" s="46"/>
    </row>
    <row r="50" spans="1:30" ht="15" customHeight="1">
      <c r="A50" s="73"/>
      <c r="B50" s="229"/>
      <c r="C50" s="239"/>
      <c r="D50" s="239"/>
      <c r="E50" s="239"/>
      <c r="F50" s="143"/>
      <c r="G50" s="143"/>
      <c r="H50" s="242"/>
      <c r="I50" s="239"/>
      <c r="J50" s="239"/>
      <c r="K50" s="239"/>
      <c r="L50" s="143"/>
      <c r="M50" s="143"/>
      <c r="N50" s="47"/>
      <c r="O50" s="45"/>
      <c r="P50" s="45"/>
      <c r="Q50" s="45"/>
      <c r="R50" s="46"/>
      <c r="S50" s="46"/>
      <c r="T50" s="47"/>
      <c r="U50" s="45"/>
      <c r="V50" s="45"/>
      <c r="W50" s="45"/>
      <c r="X50" s="46"/>
      <c r="Y50" s="46"/>
      <c r="Z50" s="47"/>
      <c r="AA50" s="45"/>
      <c r="AB50" s="45"/>
      <c r="AC50" s="45"/>
      <c r="AD50" s="46"/>
    </row>
    <row r="51" spans="1:30" ht="15" customHeight="1">
      <c r="A51" s="148"/>
      <c r="B51" s="254"/>
      <c r="C51" s="83" t="s">
        <v>415</v>
      </c>
      <c r="D51" s="116"/>
      <c r="E51" s="107"/>
      <c r="F51" s="73"/>
      <c r="G51" s="73"/>
      <c r="H51" s="73"/>
      <c r="I51" s="230"/>
      <c r="J51" s="231"/>
      <c r="K51" s="232"/>
      <c r="L51" s="143"/>
      <c r="M51" s="143"/>
      <c r="N51" s="46"/>
      <c r="O51" s="64"/>
      <c r="P51" s="65"/>
      <c r="Q51" s="66"/>
      <c r="R51" s="46"/>
      <c r="S51" s="46"/>
      <c r="T51" s="46"/>
      <c r="U51" s="64"/>
      <c r="V51" s="65"/>
      <c r="W51" s="66"/>
      <c r="X51" s="46"/>
      <c r="Y51" s="46"/>
      <c r="Z51" s="46"/>
      <c r="AA51" s="64"/>
      <c r="AB51" s="65"/>
      <c r="AC51" s="66"/>
      <c r="AD51" s="46"/>
    </row>
    <row r="52" spans="1:30" ht="15" customHeight="1">
      <c r="A52" s="73"/>
      <c r="B52" s="228"/>
      <c r="C52" s="73"/>
      <c r="D52" s="73"/>
      <c r="E52" s="73"/>
      <c r="F52" s="73"/>
      <c r="G52" s="73"/>
      <c r="H52" s="73"/>
      <c r="I52" s="143"/>
      <c r="J52" s="143"/>
      <c r="K52" s="143"/>
      <c r="L52" s="143"/>
      <c r="M52" s="143"/>
      <c r="N52" s="46"/>
      <c r="O52" s="46"/>
      <c r="P52" s="46"/>
      <c r="Q52" s="46"/>
      <c r="R52" s="46"/>
      <c r="S52" s="46"/>
      <c r="T52" s="46"/>
      <c r="U52" s="46"/>
      <c r="V52" s="46"/>
      <c r="W52" s="46"/>
      <c r="X52" s="46"/>
      <c r="Y52" s="46"/>
      <c r="Z52" s="46"/>
      <c r="AA52" s="46"/>
      <c r="AB52" s="46"/>
      <c r="AC52" s="46"/>
      <c r="AD52" s="46"/>
    </row>
    <row r="53" spans="1:30" ht="15" customHeight="1">
      <c r="A53" s="73"/>
      <c r="B53" s="228"/>
      <c r="C53" s="96"/>
      <c r="D53" s="96"/>
      <c r="E53" s="198" t="s">
        <v>262</v>
      </c>
      <c r="F53" s="73"/>
      <c r="G53" s="73"/>
      <c r="H53" s="73"/>
      <c r="I53" s="94"/>
      <c r="J53" s="94"/>
      <c r="K53" s="233"/>
      <c r="L53" s="143"/>
      <c r="M53" s="143"/>
      <c r="N53" s="46"/>
      <c r="O53" s="4"/>
      <c r="P53" s="4"/>
      <c r="Q53" s="67"/>
      <c r="R53" s="46"/>
      <c r="S53" s="46"/>
      <c r="T53" s="46"/>
      <c r="U53" s="4"/>
      <c r="V53" s="4"/>
      <c r="W53" s="67"/>
      <c r="X53" s="46"/>
      <c r="Y53" s="46"/>
      <c r="Z53" s="46"/>
      <c r="AA53" s="4"/>
      <c r="AB53" s="4"/>
      <c r="AC53" s="67"/>
      <c r="AD53" s="46"/>
    </row>
    <row r="54" spans="1:30" ht="15" customHeight="1">
      <c r="A54" s="73"/>
      <c r="B54" s="228"/>
      <c r="C54" s="199" t="s">
        <v>343</v>
      </c>
      <c r="D54" s="199"/>
      <c r="E54" s="198" t="s">
        <v>344</v>
      </c>
      <c r="F54" s="73"/>
      <c r="G54" s="73"/>
      <c r="H54" s="73"/>
      <c r="I54" s="234"/>
      <c r="J54" s="234"/>
      <c r="K54" s="233"/>
      <c r="L54" s="143"/>
      <c r="M54" s="143"/>
      <c r="N54" s="46"/>
      <c r="O54" s="68"/>
      <c r="P54" s="68"/>
      <c r="Q54" s="67"/>
      <c r="R54" s="46"/>
      <c r="S54" s="46"/>
      <c r="T54" s="46"/>
      <c r="U54" s="68"/>
      <c r="V54" s="68"/>
      <c r="W54" s="67"/>
      <c r="X54" s="46"/>
      <c r="Y54" s="46"/>
      <c r="Z54" s="46"/>
      <c r="AA54" s="68"/>
      <c r="AB54" s="68"/>
      <c r="AC54" s="67"/>
      <c r="AD54" s="46"/>
    </row>
    <row r="55" spans="1:30" ht="15" customHeight="1">
      <c r="A55" s="73"/>
      <c r="B55" s="228"/>
      <c r="C55" s="199" t="str">
        <f>CONCATENATE(MF121TP1!C3)</f>
        <v>10/05/2017</v>
      </c>
      <c r="D55" s="199"/>
      <c r="E55" s="202" t="str">
        <f>CONCATENATE(MF121TP1!D3," Reporting Period")</f>
        <v>2017 Reporting Period</v>
      </c>
      <c r="F55" s="73"/>
      <c r="G55" s="73"/>
      <c r="H55" s="73"/>
      <c r="I55" s="234"/>
      <c r="J55" s="234"/>
      <c r="K55" s="233"/>
      <c r="L55" s="143"/>
      <c r="M55" s="143"/>
      <c r="N55" s="46"/>
      <c r="O55" s="68"/>
      <c r="P55" s="68"/>
      <c r="Q55" s="67"/>
      <c r="R55" s="46"/>
      <c r="S55" s="46"/>
      <c r="T55" s="46"/>
      <c r="U55" s="68"/>
      <c r="V55" s="68"/>
      <c r="W55" s="67"/>
      <c r="X55" s="46"/>
      <c r="Y55" s="46"/>
      <c r="Z55" s="46"/>
      <c r="AA55" s="68"/>
      <c r="AB55" s="68"/>
      <c r="AC55" s="67"/>
      <c r="AD55" s="46"/>
    </row>
    <row r="56" spans="1:30" ht="15" customHeight="1">
      <c r="A56" s="73"/>
      <c r="B56" s="228" t="s">
        <v>345</v>
      </c>
      <c r="C56" s="235" t="s">
        <v>98</v>
      </c>
      <c r="D56" s="236" t="s">
        <v>346</v>
      </c>
      <c r="E56" s="236" t="s">
        <v>347</v>
      </c>
      <c r="F56" s="73"/>
      <c r="G56" s="73"/>
      <c r="H56" s="228" t="s">
        <v>345</v>
      </c>
      <c r="I56" s="237"/>
      <c r="J56" s="237"/>
      <c r="K56" s="237"/>
      <c r="L56" s="143"/>
      <c r="M56" s="143"/>
      <c r="N56" s="70"/>
      <c r="O56" s="69"/>
      <c r="P56" s="69"/>
      <c r="Q56" s="69"/>
      <c r="R56" s="46"/>
      <c r="S56" s="46"/>
      <c r="T56" s="70"/>
      <c r="U56" s="69"/>
      <c r="V56" s="69"/>
      <c r="W56" s="69"/>
      <c r="X56" s="46"/>
      <c r="Y56" s="46"/>
      <c r="Z56" s="70"/>
      <c r="AA56" s="69"/>
      <c r="AB56" s="69"/>
      <c r="AC56" s="69"/>
      <c r="AD56" s="46"/>
    </row>
    <row r="57" spans="1:30" ht="15" customHeight="1">
      <c r="A57" s="74"/>
      <c r="B57" s="229" t="s">
        <v>416</v>
      </c>
      <c r="C57" s="240"/>
      <c r="D57" s="258" t="s">
        <v>348</v>
      </c>
      <c r="E57" s="240" t="s">
        <v>417</v>
      </c>
      <c r="F57" s="73"/>
      <c r="G57" s="74"/>
      <c r="H57" s="229" t="s">
        <v>416</v>
      </c>
      <c r="I57" s="239"/>
      <c r="J57" s="239"/>
      <c r="K57" s="239"/>
      <c r="L57" s="143"/>
      <c r="M57" s="76"/>
      <c r="N57" s="47"/>
      <c r="O57" s="45"/>
      <c r="P57" s="45"/>
      <c r="Q57" s="45"/>
      <c r="R57" s="46"/>
      <c r="S57" s="71"/>
      <c r="T57" s="47"/>
      <c r="U57" s="45"/>
      <c r="V57" s="45"/>
      <c r="W57" s="45"/>
      <c r="X57" s="46"/>
      <c r="Y57" s="71"/>
      <c r="Z57" s="47"/>
      <c r="AA57" s="45"/>
      <c r="AB57" s="45"/>
      <c r="AC57" s="45"/>
      <c r="AD57" s="46"/>
    </row>
    <row r="58" spans="1:30" ht="15" customHeight="1">
      <c r="A58" s="73"/>
      <c r="B58" s="229" t="s">
        <v>418</v>
      </c>
      <c r="C58" s="240" t="s">
        <v>138</v>
      </c>
      <c r="D58" s="257" t="s">
        <v>348</v>
      </c>
      <c r="E58" s="258" t="s">
        <v>419</v>
      </c>
      <c r="F58" s="73"/>
      <c r="G58" s="73"/>
      <c r="H58" s="229" t="s">
        <v>418</v>
      </c>
      <c r="I58" s="239"/>
      <c r="J58" s="239"/>
      <c r="K58" s="239"/>
      <c r="L58" s="143"/>
      <c r="M58" s="143"/>
      <c r="N58" s="47"/>
      <c r="O58" s="45"/>
      <c r="P58" s="45"/>
      <c r="Q58" s="45"/>
      <c r="R58" s="46"/>
      <c r="S58" s="46"/>
      <c r="T58" s="47"/>
      <c r="U58" s="45"/>
      <c r="V58" s="45"/>
      <c r="W58" s="45"/>
      <c r="X58" s="46"/>
      <c r="Y58" s="46"/>
      <c r="Z58" s="47"/>
      <c r="AA58" s="45"/>
      <c r="AB58" s="45"/>
      <c r="AC58" s="45"/>
      <c r="AD58" s="46"/>
    </row>
    <row r="59" spans="1:30" ht="15" customHeight="1">
      <c r="A59" s="73"/>
      <c r="B59" s="229" t="s">
        <v>420</v>
      </c>
      <c r="C59" s="262"/>
      <c r="D59" s="239" t="s">
        <v>348</v>
      </c>
      <c r="E59" s="261" t="s">
        <v>421</v>
      </c>
      <c r="F59" s="73"/>
      <c r="G59" s="73"/>
      <c r="H59" s="229" t="s">
        <v>420</v>
      </c>
      <c r="I59" s="239"/>
      <c r="J59" s="239"/>
      <c r="K59" s="239"/>
      <c r="L59" s="143"/>
      <c r="M59" s="143"/>
      <c r="N59" s="47"/>
      <c r="O59" s="45"/>
      <c r="P59" s="45"/>
      <c r="Q59" s="45"/>
      <c r="R59" s="46"/>
      <c r="S59" s="46"/>
      <c r="T59" s="47"/>
      <c r="U59" s="45"/>
      <c r="V59" s="45"/>
      <c r="W59" s="45"/>
      <c r="X59" s="46"/>
      <c r="Y59" s="46"/>
      <c r="Z59" s="47"/>
      <c r="AA59" s="45"/>
      <c r="AB59" s="45"/>
      <c r="AC59" s="45"/>
      <c r="AD59" s="46"/>
    </row>
    <row r="60" spans="1:30" ht="15" customHeight="1">
      <c r="A60" s="74" t="s">
        <v>353</v>
      </c>
      <c r="B60" s="229" t="s">
        <v>422</v>
      </c>
      <c r="C60" s="240" t="s">
        <v>139</v>
      </c>
      <c r="D60" s="257" t="s">
        <v>348</v>
      </c>
      <c r="E60" s="258" t="s">
        <v>423</v>
      </c>
      <c r="F60" s="73"/>
      <c r="G60" s="74" t="s">
        <v>353</v>
      </c>
      <c r="H60" s="229" t="s">
        <v>422</v>
      </c>
      <c r="I60" s="239"/>
      <c r="J60" s="239"/>
      <c r="K60" s="239"/>
      <c r="L60" s="143"/>
      <c r="M60" s="76"/>
      <c r="N60" s="47"/>
      <c r="O60" s="45"/>
      <c r="P60" s="45"/>
      <c r="Q60" s="45"/>
      <c r="R60" s="46"/>
      <c r="S60" s="71"/>
      <c r="T60" s="47"/>
      <c r="U60" s="45"/>
      <c r="V60" s="45"/>
      <c r="W60" s="45"/>
      <c r="X60" s="46"/>
      <c r="Y60" s="71"/>
      <c r="Z60" s="47"/>
      <c r="AA60" s="45"/>
      <c r="AB60" s="45"/>
      <c r="AC60" s="45"/>
      <c r="AD60" s="46"/>
    </row>
    <row r="61" spans="1:30" ht="15" customHeight="1">
      <c r="A61" s="73"/>
      <c r="B61" s="229" t="s">
        <v>424</v>
      </c>
      <c r="C61" s="262"/>
      <c r="D61" s="239" t="s">
        <v>348</v>
      </c>
      <c r="E61" s="261" t="s">
        <v>425</v>
      </c>
      <c r="F61" s="73"/>
      <c r="G61" s="73"/>
      <c r="H61" s="229" t="s">
        <v>424</v>
      </c>
      <c r="I61" s="239"/>
      <c r="J61" s="239"/>
      <c r="K61" s="239"/>
      <c r="L61" s="143"/>
      <c r="M61" s="143"/>
      <c r="N61" s="47"/>
      <c r="O61" s="45"/>
      <c r="P61" s="45"/>
      <c r="Q61" s="45"/>
      <c r="R61" s="46"/>
      <c r="S61" s="46"/>
      <c r="T61" s="47"/>
      <c r="U61" s="45"/>
      <c r="V61" s="45"/>
      <c r="W61" s="45"/>
      <c r="X61" s="46"/>
      <c r="Y61" s="46"/>
      <c r="Z61" s="47"/>
      <c r="AA61" s="45"/>
      <c r="AB61" s="45"/>
      <c r="AC61" s="45"/>
      <c r="AD61" s="46"/>
    </row>
    <row r="62" spans="1:30" ht="15" customHeight="1">
      <c r="A62" s="73"/>
      <c r="B62" s="229" t="s">
        <v>426</v>
      </c>
      <c r="C62" s="240" t="s">
        <v>140</v>
      </c>
      <c r="D62" s="257" t="s">
        <v>348</v>
      </c>
      <c r="E62" s="258" t="s">
        <v>427</v>
      </c>
      <c r="F62" s="73"/>
      <c r="G62" s="73"/>
      <c r="H62" s="229" t="s">
        <v>426</v>
      </c>
      <c r="I62" s="239"/>
      <c r="J62" s="239"/>
      <c r="K62" s="239"/>
      <c r="L62" s="143"/>
      <c r="M62" s="143"/>
      <c r="N62" s="47"/>
      <c r="O62" s="45"/>
      <c r="P62" s="45"/>
      <c r="Q62" s="45"/>
      <c r="R62" s="46"/>
      <c r="S62" s="46"/>
      <c r="T62" s="47"/>
      <c r="U62" s="45"/>
      <c r="V62" s="45"/>
      <c r="W62" s="45"/>
      <c r="X62" s="46"/>
      <c r="Y62" s="46"/>
      <c r="Z62" s="47"/>
      <c r="AA62" s="45"/>
      <c r="AB62" s="45"/>
      <c r="AC62" s="45"/>
      <c r="AD62" s="46"/>
    </row>
    <row r="63" spans="1:30" ht="15" customHeight="1">
      <c r="A63" s="73"/>
      <c r="B63" s="229" t="s">
        <v>428</v>
      </c>
      <c r="C63" s="256"/>
      <c r="D63" s="259" t="s">
        <v>348</v>
      </c>
      <c r="E63" s="260" t="s">
        <v>429</v>
      </c>
      <c r="F63" s="73"/>
      <c r="G63" s="73"/>
      <c r="H63" s="229" t="s">
        <v>428</v>
      </c>
      <c r="I63" s="239"/>
      <c r="J63" s="239"/>
      <c r="K63" s="239"/>
      <c r="L63" s="143"/>
      <c r="M63" s="143"/>
      <c r="N63" s="47"/>
      <c r="O63" s="45"/>
      <c r="P63" s="45"/>
      <c r="Q63" s="45"/>
      <c r="R63" s="46"/>
      <c r="S63" s="46"/>
      <c r="T63" s="47"/>
      <c r="U63" s="45"/>
      <c r="V63" s="45"/>
      <c r="W63" s="45"/>
      <c r="X63" s="46"/>
      <c r="Y63" s="46"/>
      <c r="Z63" s="47"/>
      <c r="AA63" s="45"/>
      <c r="AB63" s="45"/>
      <c r="AC63" s="45"/>
      <c r="AD63" s="46"/>
    </row>
    <row r="64" spans="1:30" ht="12.75">
      <c r="A64" s="73"/>
      <c r="B64" s="229" t="s">
        <v>241</v>
      </c>
      <c r="C64" s="262" t="s">
        <v>141</v>
      </c>
      <c r="D64" s="261" t="s">
        <v>348</v>
      </c>
      <c r="E64" s="262" t="s">
        <v>430</v>
      </c>
      <c r="F64" s="73"/>
      <c r="G64" s="73"/>
      <c r="H64" s="229" t="s">
        <v>241</v>
      </c>
      <c r="I64" s="239"/>
      <c r="J64" s="239"/>
      <c r="K64" s="239"/>
      <c r="L64" s="143"/>
      <c r="M64" s="143"/>
      <c r="N64" s="47"/>
      <c r="O64" s="45"/>
      <c r="P64" s="45"/>
      <c r="Q64" s="45"/>
      <c r="R64" s="46"/>
      <c r="S64" s="46"/>
      <c r="T64" s="47"/>
      <c r="U64" s="45"/>
      <c r="V64" s="45"/>
      <c r="W64" s="45"/>
      <c r="X64" s="46"/>
      <c r="Y64" s="46"/>
      <c r="Z64" s="47"/>
      <c r="AA64" s="45"/>
      <c r="AB64" s="45"/>
      <c r="AC64" s="45"/>
      <c r="AD64" s="46"/>
    </row>
    <row r="65" spans="1:30" ht="12.75">
      <c r="A65" s="73"/>
      <c r="B65" s="229" t="s">
        <v>64</v>
      </c>
      <c r="C65" s="240" t="s">
        <v>142</v>
      </c>
      <c r="D65" s="257" t="s">
        <v>348</v>
      </c>
      <c r="E65" s="258" t="s">
        <v>431</v>
      </c>
      <c r="F65" s="73"/>
      <c r="G65" s="73"/>
      <c r="H65" s="229" t="s">
        <v>64</v>
      </c>
      <c r="I65" s="239"/>
      <c r="J65" s="239"/>
      <c r="K65" s="239"/>
      <c r="L65" s="143"/>
      <c r="M65" s="143"/>
      <c r="N65" s="47"/>
      <c r="O65" s="45"/>
      <c r="P65" s="45"/>
      <c r="Q65" s="45"/>
      <c r="R65" s="46"/>
      <c r="S65" s="46"/>
      <c r="T65" s="47"/>
      <c r="U65" s="45"/>
      <c r="V65" s="45"/>
      <c r="W65" s="45"/>
      <c r="X65" s="46"/>
      <c r="Y65" s="46"/>
      <c r="Z65" s="47"/>
      <c r="AA65" s="45"/>
      <c r="AB65" s="45"/>
      <c r="AC65" s="45"/>
      <c r="AD65" s="46"/>
    </row>
    <row r="66" spans="1:30" ht="12.75">
      <c r="A66" s="73"/>
      <c r="B66" s="229" t="s">
        <v>432</v>
      </c>
      <c r="C66" s="262"/>
      <c r="D66" s="239" t="s">
        <v>348</v>
      </c>
      <c r="E66" s="261" t="s">
        <v>433</v>
      </c>
      <c r="F66" s="73"/>
      <c r="G66" s="73"/>
      <c r="H66" s="229" t="s">
        <v>432</v>
      </c>
      <c r="I66" s="239"/>
      <c r="J66" s="239"/>
      <c r="K66" s="239"/>
      <c r="L66" s="143"/>
      <c r="M66" s="143"/>
      <c r="N66" s="47"/>
      <c r="O66" s="45"/>
      <c r="P66" s="45"/>
      <c r="Q66" s="45"/>
      <c r="R66" s="46"/>
      <c r="S66" s="46"/>
      <c r="T66" s="47"/>
      <c r="U66" s="45"/>
      <c r="V66" s="45"/>
      <c r="W66" s="45"/>
      <c r="X66" s="46"/>
      <c r="Y66" s="46"/>
      <c r="Z66" s="47"/>
      <c r="AA66" s="45"/>
      <c r="AB66" s="45"/>
      <c r="AC66" s="45"/>
      <c r="AD66" s="46"/>
    </row>
    <row r="67" spans="1:30" ht="12.75">
      <c r="A67" s="73"/>
      <c r="B67" s="229" t="s">
        <v>434</v>
      </c>
      <c r="C67" s="262"/>
      <c r="D67" s="239" t="s">
        <v>348</v>
      </c>
      <c r="E67" s="261" t="s">
        <v>435</v>
      </c>
      <c r="F67" s="73"/>
      <c r="G67" s="73"/>
      <c r="H67" s="229" t="s">
        <v>434</v>
      </c>
      <c r="I67" s="239"/>
      <c r="J67" s="239"/>
      <c r="K67" s="239"/>
      <c r="L67" s="143"/>
      <c r="M67" s="143"/>
      <c r="N67" s="47"/>
      <c r="O67" s="45"/>
      <c r="P67" s="45"/>
      <c r="Q67" s="45"/>
      <c r="R67" s="46"/>
      <c r="S67" s="46"/>
      <c r="T67" s="47"/>
      <c r="U67" s="45"/>
      <c r="V67" s="45"/>
      <c r="W67" s="45"/>
      <c r="X67" s="46"/>
      <c r="Y67" s="46"/>
      <c r="Z67" s="47"/>
      <c r="AA67" s="45"/>
      <c r="AB67" s="45"/>
      <c r="AC67" s="45"/>
      <c r="AD67" s="46"/>
    </row>
    <row r="68" spans="1:30" ht="12.75">
      <c r="A68" s="73"/>
      <c r="B68" s="229" t="s">
        <v>240</v>
      </c>
      <c r="C68" s="240" t="s">
        <v>144</v>
      </c>
      <c r="D68" s="257" t="s">
        <v>348</v>
      </c>
      <c r="E68" s="258" t="s">
        <v>436</v>
      </c>
      <c r="F68" s="73"/>
      <c r="G68" s="73"/>
      <c r="H68" s="229" t="s">
        <v>240</v>
      </c>
      <c r="I68" s="239"/>
      <c r="J68" s="239"/>
      <c r="K68" s="239"/>
      <c r="L68" s="143"/>
      <c r="M68" s="143"/>
      <c r="N68" s="47"/>
      <c r="O68" s="45"/>
      <c r="P68" s="45"/>
      <c r="Q68" s="45"/>
      <c r="R68" s="46"/>
      <c r="S68" s="46"/>
      <c r="T68" s="47"/>
      <c r="U68" s="45"/>
      <c r="V68" s="45"/>
      <c r="W68" s="45"/>
      <c r="X68" s="46"/>
      <c r="Y68" s="46"/>
      <c r="Z68" s="47"/>
      <c r="AA68" s="45"/>
      <c r="AB68" s="45"/>
      <c r="AC68" s="45"/>
      <c r="AD68" s="46"/>
    </row>
    <row r="69" spans="1:30" ht="12.75">
      <c r="A69" s="73"/>
      <c r="B69" s="229" t="s">
        <v>167</v>
      </c>
      <c r="C69" s="262"/>
      <c r="D69" s="239" t="s">
        <v>348</v>
      </c>
      <c r="E69" s="261" t="s">
        <v>437</v>
      </c>
      <c r="F69" s="73"/>
      <c r="G69" s="73"/>
      <c r="H69" s="229" t="s">
        <v>167</v>
      </c>
      <c r="I69" s="239"/>
      <c r="J69" s="239"/>
      <c r="K69" s="239"/>
      <c r="L69" s="143"/>
      <c r="M69" s="143"/>
      <c r="N69" s="47"/>
      <c r="O69" s="45"/>
      <c r="P69" s="45"/>
      <c r="Q69" s="45"/>
      <c r="R69" s="46"/>
      <c r="S69" s="46"/>
      <c r="T69" s="47"/>
      <c r="U69" s="45"/>
      <c r="V69" s="45"/>
      <c r="W69" s="45"/>
      <c r="X69" s="46"/>
      <c r="Y69" s="46"/>
      <c r="Z69" s="47"/>
      <c r="AA69" s="45"/>
      <c r="AB69" s="45"/>
      <c r="AC69" s="45"/>
      <c r="AD69" s="46"/>
    </row>
    <row r="70" spans="1:30" ht="12.75">
      <c r="A70" s="73"/>
      <c r="B70" s="229" t="s">
        <v>239</v>
      </c>
      <c r="C70" s="262"/>
      <c r="D70" s="239" t="s">
        <v>348</v>
      </c>
      <c r="E70" s="261" t="s">
        <v>438</v>
      </c>
      <c r="F70" s="73"/>
      <c r="G70" s="73"/>
      <c r="H70" s="229" t="s">
        <v>239</v>
      </c>
      <c r="I70" s="239"/>
      <c r="J70" s="239"/>
      <c r="K70" s="239"/>
      <c r="L70" s="143"/>
      <c r="M70" s="143"/>
      <c r="N70" s="47"/>
      <c r="O70" s="45"/>
      <c r="P70" s="45"/>
      <c r="Q70" s="45"/>
      <c r="R70" s="46"/>
      <c r="S70" s="46"/>
      <c r="T70" s="47"/>
      <c r="U70" s="45"/>
      <c r="V70" s="45"/>
      <c r="W70" s="45"/>
      <c r="X70" s="46"/>
      <c r="Y70" s="46"/>
      <c r="Z70" s="47"/>
      <c r="AA70" s="45"/>
      <c r="AB70" s="45"/>
      <c r="AC70" s="45"/>
      <c r="AD70" s="46"/>
    </row>
    <row r="71" spans="1:30" ht="12.75">
      <c r="A71" s="73"/>
      <c r="B71" s="229" t="s">
        <v>166</v>
      </c>
      <c r="C71" s="240" t="s">
        <v>145</v>
      </c>
      <c r="D71" s="257" t="s">
        <v>348</v>
      </c>
      <c r="E71" s="258" t="s">
        <v>439</v>
      </c>
      <c r="F71" s="73"/>
      <c r="G71" s="73"/>
      <c r="H71" s="229" t="s">
        <v>166</v>
      </c>
      <c r="I71" s="239"/>
      <c r="J71" s="239"/>
      <c r="K71" s="239"/>
      <c r="L71" s="143"/>
      <c r="M71" s="143"/>
      <c r="N71" s="47"/>
      <c r="O71" s="45"/>
      <c r="P71" s="45"/>
      <c r="Q71" s="45"/>
      <c r="R71" s="46"/>
      <c r="S71" s="46"/>
      <c r="T71" s="47"/>
      <c r="U71" s="45"/>
      <c r="V71" s="45"/>
      <c r="W71" s="45"/>
      <c r="X71" s="46"/>
      <c r="Y71" s="46"/>
      <c r="Z71" s="47"/>
      <c r="AA71" s="45"/>
      <c r="AB71" s="45"/>
      <c r="AC71" s="45"/>
      <c r="AD71" s="46"/>
    </row>
    <row r="72" spans="1:30" ht="12.75">
      <c r="A72" s="73"/>
      <c r="B72" s="229" t="s">
        <v>238</v>
      </c>
      <c r="C72" s="262"/>
      <c r="D72" s="239" t="s">
        <v>348</v>
      </c>
      <c r="E72" s="261" t="s">
        <v>440</v>
      </c>
      <c r="F72" s="73"/>
      <c r="G72" s="73"/>
      <c r="H72" s="229" t="s">
        <v>238</v>
      </c>
      <c r="I72" s="239"/>
      <c r="J72" s="239"/>
      <c r="K72" s="239"/>
      <c r="L72" s="143"/>
      <c r="M72" s="143"/>
      <c r="N72" s="47"/>
      <c r="O72" s="45"/>
      <c r="P72" s="45"/>
      <c r="Q72" s="45"/>
      <c r="R72" s="46"/>
      <c r="S72" s="46"/>
      <c r="T72" s="47"/>
      <c r="U72" s="45"/>
      <c r="V72" s="45"/>
      <c r="W72" s="45"/>
      <c r="X72" s="46"/>
      <c r="Y72" s="46"/>
      <c r="Z72" s="47"/>
      <c r="AA72" s="45"/>
      <c r="AB72" s="45"/>
      <c r="AC72" s="45"/>
      <c r="AD72" s="46"/>
    </row>
    <row r="73" spans="1:30" ht="12.75">
      <c r="A73" s="73"/>
      <c r="B73" s="229" t="s">
        <v>83</v>
      </c>
      <c r="C73" s="240" t="s">
        <v>146</v>
      </c>
      <c r="D73" s="257" t="s">
        <v>348</v>
      </c>
      <c r="E73" s="258" t="s">
        <v>441</v>
      </c>
      <c r="F73" s="73"/>
      <c r="G73" s="73"/>
      <c r="H73" s="229" t="s">
        <v>83</v>
      </c>
      <c r="I73" s="239"/>
      <c r="J73" s="239"/>
      <c r="K73" s="239"/>
      <c r="L73" s="143"/>
      <c r="M73" s="143"/>
      <c r="N73" s="47"/>
      <c r="O73" s="45"/>
      <c r="P73" s="45"/>
      <c r="Q73" s="45"/>
      <c r="R73" s="46"/>
      <c r="S73" s="46"/>
      <c r="T73" s="47"/>
      <c r="U73" s="45"/>
      <c r="V73" s="45"/>
      <c r="W73" s="45"/>
      <c r="X73" s="46"/>
      <c r="Y73" s="46"/>
      <c r="Z73" s="47"/>
      <c r="AA73" s="45"/>
      <c r="AB73" s="45"/>
      <c r="AC73" s="45"/>
      <c r="AD73" s="46"/>
    </row>
    <row r="74" spans="1:30" ht="12.75">
      <c r="A74" s="73"/>
      <c r="B74" s="229" t="s">
        <v>442</v>
      </c>
      <c r="C74" s="256"/>
      <c r="D74" s="259" t="s">
        <v>348</v>
      </c>
      <c r="E74" s="260" t="s">
        <v>443</v>
      </c>
      <c r="F74" s="73"/>
      <c r="G74" s="73"/>
      <c r="H74" s="229" t="s">
        <v>442</v>
      </c>
      <c r="I74" s="239"/>
      <c r="J74" s="239"/>
      <c r="K74" s="239"/>
      <c r="L74" s="143"/>
      <c r="M74" s="143"/>
      <c r="N74" s="47"/>
      <c r="O74" s="45"/>
      <c r="P74" s="45"/>
      <c r="Q74" s="45"/>
      <c r="R74" s="46"/>
      <c r="S74" s="46"/>
      <c r="T74" s="47"/>
      <c r="U74" s="45"/>
      <c r="V74" s="45"/>
      <c r="W74" s="45"/>
      <c r="X74" s="46"/>
      <c r="Y74" s="46"/>
      <c r="Z74" s="47"/>
      <c r="AA74" s="45"/>
      <c r="AB74" s="45"/>
      <c r="AC74" s="45"/>
      <c r="AD74" s="46"/>
    </row>
    <row r="75" spans="1:30" ht="12.75">
      <c r="A75" s="73"/>
      <c r="B75" s="229" t="s">
        <v>444</v>
      </c>
      <c r="C75" s="256" t="s">
        <v>147</v>
      </c>
      <c r="D75" s="260" t="s">
        <v>348</v>
      </c>
      <c r="E75" s="256" t="s">
        <v>445</v>
      </c>
      <c r="F75" s="73"/>
      <c r="G75" s="73"/>
      <c r="H75" s="229" t="s">
        <v>444</v>
      </c>
      <c r="I75" s="239"/>
      <c r="J75" s="239"/>
      <c r="K75" s="239"/>
      <c r="L75" s="143"/>
      <c r="M75" s="143"/>
      <c r="N75" s="47"/>
      <c r="O75" s="45"/>
      <c r="P75" s="45"/>
      <c r="Q75" s="45"/>
      <c r="R75" s="46"/>
      <c r="S75" s="46"/>
      <c r="T75" s="47"/>
      <c r="U75" s="45"/>
      <c r="V75" s="45"/>
      <c r="W75" s="45"/>
      <c r="X75" s="46"/>
      <c r="Y75" s="46"/>
      <c r="Z75" s="47"/>
      <c r="AA75" s="45"/>
      <c r="AB75" s="45"/>
      <c r="AC75" s="45"/>
      <c r="AD75" s="46"/>
    </row>
    <row r="76" spans="1:30" ht="12.75">
      <c r="A76" s="73"/>
      <c r="B76" s="229" t="s">
        <v>446</v>
      </c>
      <c r="C76" s="238" t="s">
        <v>149</v>
      </c>
      <c r="D76" s="263" t="s">
        <v>348</v>
      </c>
      <c r="E76" s="238" t="s">
        <v>447</v>
      </c>
      <c r="F76" s="73"/>
      <c r="G76" s="73"/>
      <c r="H76" s="229" t="s">
        <v>446</v>
      </c>
      <c r="I76" s="239"/>
      <c r="J76" s="239"/>
      <c r="K76" s="239"/>
      <c r="L76" s="143"/>
      <c r="M76" s="143"/>
      <c r="N76" s="47"/>
      <c r="O76" s="45"/>
      <c r="P76" s="45"/>
      <c r="Q76" s="45"/>
      <c r="R76" s="46"/>
      <c r="S76" s="46"/>
      <c r="T76" s="47"/>
      <c r="U76" s="45"/>
      <c r="V76" s="45"/>
      <c r="W76" s="45"/>
      <c r="X76" s="46"/>
      <c r="Y76" s="46"/>
      <c r="Z76" s="47"/>
      <c r="AA76" s="45"/>
      <c r="AB76" s="45"/>
      <c r="AC76" s="45"/>
      <c r="AD76" s="46"/>
    </row>
    <row r="77" spans="1:30" ht="12.75">
      <c r="A77" s="73"/>
      <c r="B77" s="229" t="s">
        <v>448</v>
      </c>
      <c r="C77" s="238" t="s">
        <v>151</v>
      </c>
      <c r="D77" s="263" t="s">
        <v>348</v>
      </c>
      <c r="E77" s="238" t="s">
        <v>358</v>
      </c>
      <c r="F77" s="73"/>
      <c r="G77" s="73"/>
      <c r="H77" s="229" t="s">
        <v>448</v>
      </c>
      <c r="I77" s="239"/>
      <c r="J77" s="239"/>
      <c r="K77" s="239"/>
      <c r="L77" s="143"/>
      <c r="M77" s="143"/>
      <c r="N77" s="47"/>
      <c r="O77" s="45"/>
      <c r="P77" s="45"/>
      <c r="Q77" s="45"/>
      <c r="R77" s="46"/>
      <c r="S77" s="46"/>
      <c r="T77" s="47"/>
      <c r="U77" s="45"/>
      <c r="V77" s="45"/>
      <c r="W77" s="45"/>
      <c r="X77" s="46"/>
      <c r="Y77" s="46"/>
      <c r="Z77" s="47"/>
      <c r="AA77" s="45"/>
      <c r="AB77" s="45"/>
      <c r="AC77" s="45"/>
      <c r="AD77" s="46"/>
    </row>
    <row r="78" spans="1:30" ht="12.75">
      <c r="A78" s="73"/>
      <c r="B78" s="229" t="s">
        <v>449</v>
      </c>
      <c r="C78" s="240" t="s">
        <v>152</v>
      </c>
      <c r="D78" s="258" t="s">
        <v>348</v>
      </c>
      <c r="E78" s="240" t="s">
        <v>450</v>
      </c>
      <c r="F78" s="73"/>
      <c r="G78" s="73"/>
      <c r="H78" s="229" t="s">
        <v>449</v>
      </c>
      <c r="I78" s="239"/>
      <c r="J78" s="239"/>
      <c r="K78" s="239"/>
      <c r="L78" s="143"/>
      <c r="M78" s="143"/>
      <c r="N78" s="47"/>
      <c r="O78" s="45"/>
      <c r="P78" s="45"/>
      <c r="Q78" s="45"/>
      <c r="R78" s="46"/>
      <c r="S78" s="46"/>
      <c r="T78" s="47"/>
      <c r="U78" s="45"/>
      <c r="V78" s="45"/>
      <c r="W78" s="45"/>
      <c r="X78" s="46"/>
      <c r="Y78" s="46"/>
      <c r="Z78" s="47"/>
      <c r="AA78" s="45"/>
      <c r="AB78" s="45"/>
      <c r="AC78" s="45"/>
      <c r="AD78" s="46"/>
    </row>
    <row r="79" spans="1:30" ht="12.75">
      <c r="A79" s="73"/>
      <c r="B79" s="229" t="s">
        <v>451</v>
      </c>
      <c r="C79" s="240" t="s">
        <v>153</v>
      </c>
      <c r="D79" s="257" t="s">
        <v>348</v>
      </c>
      <c r="E79" s="258" t="s">
        <v>452</v>
      </c>
      <c r="F79" s="73"/>
      <c r="G79" s="73"/>
      <c r="H79" s="229" t="s">
        <v>451</v>
      </c>
      <c r="I79" s="239"/>
      <c r="J79" s="239"/>
      <c r="K79" s="239"/>
      <c r="L79" s="143"/>
      <c r="M79" s="143"/>
      <c r="N79" s="47"/>
      <c r="O79" s="45"/>
      <c r="P79" s="45"/>
      <c r="Q79" s="45"/>
      <c r="R79" s="46"/>
      <c r="S79" s="46"/>
      <c r="T79" s="47"/>
      <c r="U79" s="45"/>
      <c r="V79" s="45"/>
      <c r="W79" s="45"/>
      <c r="X79" s="46"/>
      <c r="Y79" s="46"/>
      <c r="Z79" s="47"/>
      <c r="AA79" s="45"/>
      <c r="AB79" s="45"/>
      <c r="AC79" s="45"/>
      <c r="AD79" s="46"/>
    </row>
    <row r="80" spans="1:30" ht="12.75">
      <c r="A80" s="73"/>
      <c r="B80" s="229" t="s">
        <v>453</v>
      </c>
      <c r="C80" s="256"/>
      <c r="D80" s="259" t="s">
        <v>348</v>
      </c>
      <c r="E80" s="260" t="s">
        <v>454</v>
      </c>
      <c r="F80" s="73"/>
      <c r="G80" s="73"/>
      <c r="H80" s="229" t="s">
        <v>453</v>
      </c>
      <c r="I80" s="239"/>
      <c r="J80" s="239"/>
      <c r="K80" s="239"/>
      <c r="L80" s="143"/>
      <c r="M80" s="143"/>
      <c r="N80" s="47"/>
      <c r="O80" s="45"/>
      <c r="P80" s="45"/>
      <c r="Q80" s="45"/>
      <c r="R80" s="46"/>
      <c r="S80" s="46"/>
      <c r="T80" s="47"/>
      <c r="U80" s="45"/>
      <c r="V80" s="45"/>
      <c r="W80" s="45"/>
      <c r="X80" s="46"/>
      <c r="Y80" s="46"/>
      <c r="Z80" s="47"/>
      <c r="AA80" s="45"/>
      <c r="AB80" s="45"/>
      <c r="AC80" s="45"/>
      <c r="AD80" s="46"/>
    </row>
    <row r="81" spans="1:30" ht="12.75">
      <c r="A81" s="73"/>
      <c r="B81" s="229" t="s">
        <v>455</v>
      </c>
      <c r="C81" s="256" t="s">
        <v>154</v>
      </c>
      <c r="D81" s="260" t="s">
        <v>348</v>
      </c>
      <c r="E81" s="256" t="s">
        <v>456</v>
      </c>
      <c r="F81" s="73"/>
      <c r="G81" s="73"/>
      <c r="H81" s="229" t="s">
        <v>455</v>
      </c>
      <c r="I81" s="239"/>
      <c r="J81" s="239"/>
      <c r="K81" s="239"/>
      <c r="L81" s="143"/>
      <c r="M81" s="143"/>
      <c r="N81" s="47"/>
      <c r="O81" s="45"/>
      <c r="P81" s="45"/>
      <c r="Q81" s="45"/>
      <c r="R81" s="46"/>
      <c r="S81" s="46"/>
      <c r="T81" s="47"/>
      <c r="U81" s="45"/>
      <c r="V81" s="45"/>
      <c r="W81" s="45"/>
      <c r="X81" s="46"/>
      <c r="Y81" s="46"/>
      <c r="Z81" s="47"/>
      <c r="AA81" s="45"/>
      <c r="AB81" s="45"/>
      <c r="AC81" s="45"/>
      <c r="AD81" s="46"/>
    </row>
    <row r="82" spans="1:30" ht="12.75">
      <c r="A82" s="73"/>
      <c r="B82" s="229" t="s">
        <v>457</v>
      </c>
      <c r="C82" s="238" t="s">
        <v>155</v>
      </c>
      <c r="D82" s="263" t="s">
        <v>348</v>
      </c>
      <c r="E82" s="238" t="s">
        <v>458</v>
      </c>
      <c r="F82" s="73"/>
      <c r="G82" s="73"/>
      <c r="H82" s="229" t="s">
        <v>457</v>
      </c>
      <c r="I82" s="239"/>
      <c r="J82" s="239"/>
      <c r="K82" s="239"/>
      <c r="L82" s="143"/>
      <c r="M82" s="143"/>
      <c r="N82" s="47"/>
      <c r="O82" s="45"/>
      <c r="P82" s="45"/>
      <c r="Q82" s="45"/>
      <c r="R82" s="46"/>
      <c r="S82" s="46"/>
      <c r="T82" s="47"/>
      <c r="U82" s="45"/>
      <c r="V82" s="45"/>
      <c r="W82" s="45"/>
      <c r="X82" s="46"/>
      <c r="Y82" s="46"/>
      <c r="Z82" s="47"/>
      <c r="AA82" s="45"/>
      <c r="AB82" s="45"/>
      <c r="AC82" s="45"/>
      <c r="AD82" s="46"/>
    </row>
    <row r="83" spans="1:30" ht="12.75">
      <c r="A83" s="73"/>
      <c r="B83" s="229" t="s">
        <v>459</v>
      </c>
      <c r="C83" s="238" t="s">
        <v>156</v>
      </c>
      <c r="D83" s="263" t="s">
        <v>348</v>
      </c>
      <c r="E83" s="238" t="s">
        <v>460</v>
      </c>
      <c r="F83" s="73"/>
      <c r="G83" s="73"/>
      <c r="H83" s="229" t="s">
        <v>459</v>
      </c>
      <c r="I83" s="239"/>
      <c r="J83" s="239"/>
      <c r="K83" s="239"/>
      <c r="L83" s="143"/>
      <c r="M83" s="143"/>
      <c r="N83" s="47"/>
      <c r="O83" s="45"/>
      <c r="P83" s="45"/>
      <c r="Q83" s="45"/>
      <c r="R83" s="46"/>
      <c r="S83" s="46"/>
      <c r="T83" s="47"/>
      <c r="U83" s="45"/>
      <c r="V83" s="45"/>
      <c r="W83" s="45"/>
      <c r="X83" s="46"/>
      <c r="Y83" s="46"/>
      <c r="Z83" s="47"/>
      <c r="AA83" s="45"/>
      <c r="AB83" s="45"/>
      <c r="AC83" s="45"/>
      <c r="AD83" s="46"/>
    </row>
    <row r="84" spans="1:30" ht="12.75">
      <c r="A84" s="73"/>
      <c r="B84" s="229" t="s">
        <v>461</v>
      </c>
      <c r="C84" s="238" t="s">
        <v>157</v>
      </c>
      <c r="D84" s="263" t="s">
        <v>348</v>
      </c>
      <c r="E84" s="238" t="s">
        <v>460</v>
      </c>
      <c r="F84" s="73"/>
      <c r="G84" s="73"/>
      <c r="H84" s="229" t="s">
        <v>461</v>
      </c>
      <c r="I84" s="239"/>
      <c r="J84" s="239"/>
      <c r="K84" s="239"/>
      <c r="L84" s="143"/>
      <c r="M84" s="143"/>
      <c r="N84" s="47"/>
      <c r="O84" s="45"/>
      <c r="P84" s="45"/>
      <c r="Q84" s="45"/>
      <c r="R84" s="46"/>
      <c r="S84" s="46"/>
      <c r="T84" s="47"/>
      <c r="U84" s="45"/>
      <c r="V84" s="45"/>
      <c r="W84" s="45"/>
      <c r="X84" s="46"/>
      <c r="Y84" s="46"/>
      <c r="Z84" s="47"/>
      <c r="AA84" s="45"/>
      <c r="AB84" s="45"/>
      <c r="AC84" s="45"/>
      <c r="AD84" s="46"/>
    </row>
    <row r="85" spans="1:30" ht="12.75">
      <c r="A85" s="74"/>
      <c r="B85" s="229" t="s">
        <v>462</v>
      </c>
      <c r="C85" s="238" t="s">
        <v>158</v>
      </c>
      <c r="D85" s="263" t="s">
        <v>348</v>
      </c>
      <c r="E85" s="238" t="s">
        <v>463</v>
      </c>
      <c r="F85" s="73"/>
      <c r="G85" s="74"/>
      <c r="H85" s="229" t="s">
        <v>462</v>
      </c>
      <c r="I85" s="239"/>
      <c r="J85" s="239"/>
      <c r="K85" s="239"/>
      <c r="L85" s="143"/>
      <c r="M85" s="76"/>
      <c r="N85" s="47"/>
      <c r="O85" s="45"/>
      <c r="P85" s="45"/>
      <c r="Q85" s="45"/>
      <c r="R85" s="46"/>
      <c r="S85" s="71"/>
      <c r="T85" s="47"/>
      <c r="U85" s="45"/>
      <c r="V85" s="45"/>
      <c r="W85" s="45"/>
      <c r="X85" s="46"/>
      <c r="Y85" s="71"/>
      <c r="Z85" s="47"/>
      <c r="AA85" s="45"/>
      <c r="AB85" s="45"/>
      <c r="AC85" s="45"/>
      <c r="AD85" s="46"/>
    </row>
    <row r="86" spans="1:30" ht="15" customHeight="1">
      <c r="A86" s="73"/>
      <c r="B86" s="228"/>
      <c r="C86" s="73"/>
      <c r="D86" s="73"/>
      <c r="E86" s="73"/>
      <c r="F86" s="73"/>
      <c r="G86" s="73"/>
      <c r="H86" s="73"/>
      <c r="I86" s="143"/>
      <c r="J86" s="143"/>
      <c r="K86" s="143"/>
      <c r="L86" s="143"/>
      <c r="M86" s="143"/>
      <c r="N86" s="46"/>
      <c r="O86" s="46"/>
      <c r="P86" s="46"/>
      <c r="Q86" s="46"/>
      <c r="R86" s="46"/>
      <c r="S86" s="46"/>
      <c r="T86" s="46"/>
      <c r="U86" s="46"/>
      <c r="V86" s="46"/>
      <c r="W86" s="46"/>
      <c r="X86" s="46"/>
      <c r="Y86" s="46"/>
      <c r="Z86" s="46"/>
      <c r="AA86" s="46"/>
      <c r="AB86" s="46"/>
      <c r="AC86" s="46"/>
      <c r="AD86" s="46"/>
    </row>
    <row r="87" spans="1:30" ht="15" customHeight="1">
      <c r="A87" s="73"/>
      <c r="B87" s="228"/>
      <c r="C87" s="73"/>
      <c r="D87" s="73"/>
      <c r="E87" s="73"/>
      <c r="F87" s="73"/>
      <c r="G87" s="73"/>
      <c r="H87" s="73"/>
      <c r="I87" s="143"/>
      <c r="J87" s="143"/>
      <c r="K87" s="143"/>
      <c r="L87" s="143"/>
      <c r="M87" s="143"/>
      <c r="N87" s="46"/>
      <c r="O87" s="46"/>
      <c r="P87" s="46"/>
      <c r="Q87" s="46"/>
      <c r="R87" s="46"/>
      <c r="S87" s="46"/>
      <c r="T87" s="46"/>
      <c r="U87" s="46"/>
      <c r="V87" s="46"/>
      <c r="W87" s="46"/>
      <c r="X87" s="46"/>
      <c r="Y87" s="46"/>
      <c r="Z87" s="46"/>
      <c r="AA87" s="46"/>
      <c r="AB87" s="46"/>
      <c r="AC87" s="46"/>
      <c r="AD87" s="46"/>
    </row>
    <row r="88" spans="1:30" ht="15" customHeight="1">
      <c r="A88" s="73"/>
      <c r="B88" s="228"/>
      <c r="C88" s="73"/>
      <c r="D88" s="73"/>
      <c r="E88" s="73"/>
      <c r="F88" s="73"/>
      <c r="G88" s="73"/>
      <c r="H88" s="73"/>
      <c r="I88" s="143"/>
      <c r="J88" s="143"/>
      <c r="K88" s="143"/>
      <c r="L88" s="143"/>
      <c r="M88" s="143"/>
      <c r="N88" s="46"/>
      <c r="O88" s="46"/>
      <c r="P88" s="46"/>
      <c r="Q88" s="46"/>
      <c r="R88" s="46"/>
      <c r="S88" s="46"/>
      <c r="T88" s="46"/>
      <c r="U88" s="46"/>
      <c r="V88" s="46"/>
      <c r="W88" s="46"/>
      <c r="X88" s="46"/>
      <c r="Y88" s="46"/>
      <c r="Z88" s="46"/>
      <c r="AA88" s="46"/>
      <c r="AB88" s="46"/>
      <c r="AC88" s="46"/>
      <c r="AD88" s="46"/>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7:H85 B57:B85"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J12" sqref="J12"/>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3"/>
      <c r="B1" s="73"/>
      <c r="C1" s="73"/>
      <c r="D1" s="73"/>
      <c r="E1" s="73"/>
      <c r="F1" s="73"/>
      <c r="G1" s="73"/>
      <c r="H1" s="73"/>
      <c r="I1" s="73"/>
      <c r="J1" s="73"/>
      <c r="K1" s="73"/>
      <c r="L1" s="73"/>
      <c r="M1" s="73"/>
    </row>
    <row r="2" spans="1:13" ht="12.75" hidden="1">
      <c r="A2" s="73"/>
      <c r="B2" s="73" t="s">
        <v>0</v>
      </c>
      <c r="C2" s="73" t="s">
        <v>81</v>
      </c>
      <c r="D2" s="73"/>
      <c r="E2" s="73" t="s">
        <v>8</v>
      </c>
      <c r="F2" s="73"/>
      <c r="G2" s="73"/>
      <c r="H2" s="73"/>
      <c r="I2" s="73" t="s">
        <v>0</v>
      </c>
      <c r="J2" s="73" t="s">
        <v>81</v>
      </c>
      <c r="K2" s="73"/>
      <c r="L2" s="73" t="s">
        <v>8</v>
      </c>
      <c r="M2" s="73"/>
    </row>
    <row r="3" spans="1:13" ht="12.75" hidden="1">
      <c r="A3" s="73"/>
      <c r="B3" s="74" t="s">
        <v>360</v>
      </c>
      <c r="C3" s="74"/>
      <c r="D3" s="74"/>
      <c r="E3" s="73"/>
      <c r="F3" s="73"/>
      <c r="G3" s="73"/>
      <c r="H3" s="73"/>
      <c r="I3" s="74" t="s">
        <v>360</v>
      </c>
      <c r="J3" s="74"/>
      <c r="K3" s="74"/>
      <c r="L3" s="73"/>
      <c r="M3" s="73"/>
    </row>
    <row r="4" spans="1:13" ht="12.75">
      <c r="A4" s="73"/>
      <c r="B4" s="73"/>
      <c r="C4" s="73"/>
      <c r="D4" s="73"/>
      <c r="E4" s="73"/>
      <c r="F4" s="73"/>
      <c r="G4" s="73"/>
      <c r="H4" s="73"/>
      <c r="I4" s="73"/>
      <c r="J4" s="143"/>
      <c r="K4" s="143"/>
      <c r="L4" s="143"/>
      <c r="M4" s="143"/>
    </row>
    <row r="5" spans="1:13" ht="20.25">
      <c r="A5" s="148"/>
      <c r="B5" s="148"/>
      <c r="C5" s="83" t="s">
        <v>470</v>
      </c>
      <c r="D5" s="83"/>
      <c r="E5" s="116"/>
      <c r="F5" s="107"/>
      <c r="G5" s="73"/>
      <c r="H5" s="73"/>
      <c r="I5" s="73"/>
      <c r="J5" s="230"/>
      <c r="K5" s="230"/>
      <c r="L5" s="231"/>
      <c r="M5" s="232"/>
    </row>
    <row r="6" spans="1:13" ht="12.75">
      <c r="A6" s="73"/>
      <c r="B6" s="73"/>
      <c r="C6" s="73"/>
      <c r="D6" s="73"/>
      <c r="E6" s="73"/>
      <c r="F6" s="73"/>
      <c r="G6" s="73"/>
      <c r="H6" s="73"/>
      <c r="I6" s="73"/>
      <c r="J6" s="143"/>
      <c r="K6" s="143"/>
      <c r="L6" s="143"/>
      <c r="M6" s="143"/>
    </row>
    <row r="7" spans="1:13" ht="12.75">
      <c r="A7" s="73"/>
      <c r="B7" s="73"/>
      <c r="C7" s="96"/>
      <c r="D7" s="96"/>
      <c r="E7" s="96"/>
      <c r="F7" s="198" t="s">
        <v>262</v>
      </c>
      <c r="G7" s="73"/>
      <c r="H7" s="73"/>
      <c r="I7" s="73"/>
      <c r="J7" s="94"/>
      <c r="K7" s="94"/>
      <c r="L7" s="94"/>
      <c r="M7" s="233"/>
    </row>
    <row r="8" spans="1:13" ht="12.75">
      <c r="A8" s="73"/>
      <c r="B8" s="73"/>
      <c r="C8" s="199"/>
      <c r="D8" s="199"/>
      <c r="E8" s="199"/>
      <c r="F8" s="198" t="s">
        <v>471</v>
      </c>
      <c r="G8" s="73"/>
      <c r="H8" s="73"/>
      <c r="I8" s="73"/>
      <c r="J8" s="234"/>
      <c r="K8" s="234"/>
      <c r="L8" s="234"/>
      <c r="M8" s="233"/>
    </row>
    <row r="9" spans="1:13" ht="12.75">
      <c r="A9" s="73"/>
      <c r="B9" s="73"/>
      <c r="C9" s="199" t="str">
        <f>CONCATENATE("Created On: ",MF121TP1!C3)</f>
        <v>Created On: 10/05/2017</v>
      </c>
      <c r="D9" s="199"/>
      <c r="E9" s="199"/>
      <c r="F9" s="202" t="str">
        <f>CONCATENATE(MF121TP1!D3," Reporting Period")</f>
        <v>2017 Reporting Period</v>
      </c>
      <c r="G9" s="73"/>
      <c r="H9" s="73"/>
      <c r="I9" s="73"/>
      <c r="J9" s="234"/>
      <c r="K9" s="234"/>
      <c r="L9" s="234"/>
      <c r="M9" s="233"/>
    </row>
    <row r="10" spans="1:13" ht="12.75">
      <c r="A10" s="73"/>
      <c r="B10" s="228" t="s">
        <v>345</v>
      </c>
      <c r="C10" s="252" t="s">
        <v>98</v>
      </c>
      <c r="D10" s="253" t="s">
        <v>346</v>
      </c>
      <c r="E10" s="253" t="s">
        <v>472</v>
      </c>
      <c r="F10" s="253" t="s">
        <v>473</v>
      </c>
      <c r="G10" s="73"/>
      <c r="H10" s="73"/>
      <c r="I10" s="228" t="s">
        <v>345</v>
      </c>
      <c r="J10" s="237"/>
      <c r="K10" s="237"/>
      <c r="L10" s="237"/>
      <c r="M10" s="237"/>
    </row>
    <row r="11" spans="1:13" ht="18.75" customHeight="1">
      <c r="A11" s="74"/>
      <c r="B11" s="229" t="s">
        <v>63</v>
      </c>
      <c r="C11" s="268" t="s">
        <v>108</v>
      </c>
      <c r="D11" s="268" t="s">
        <v>474</v>
      </c>
      <c r="E11" s="269">
        <v>4</v>
      </c>
      <c r="F11" s="268" t="s">
        <v>475</v>
      </c>
      <c r="G11" s="73"/>
      <c r="H11" s="74"/>
      <c r="I11" s="229" t="s">
        <v>63</v>
      </c>
      <c r="J11" s="239"/>
      <c r="K11" s="239"/>
      <c r="L11" s="265"/>
      <c r="M11" s="239"/>
    </row>
    <row r="12" spans="1:13" ht="18.75" customHeight="1">
      <c r="A12" s="73"/>
      <c r="B12" s="229" t="s">
        <v>82</v>
      </c>
      <c r="C12" s="268" t="s">
        <v>110</v>
      </c>
      <c r="D12" s="268" t="s">
        <v>474</v>
      </c>
      <c r="E12" s="269">
        <v>5</v>
      </c>
      <c r="F12" s="268" t="s">
        <v>476</v>
      </c>
      <c r="G12" s="73"/>
      <c r="H12" s="73"/>
      <c r="I12" s="229" t="s">
        <v>82</v>
      </c>
      <c r="J12" s="239"/>
      <c r="K12" s="239"/>
      <c r="L12" s="265"/>
      <c r="M12" s="239"/>
    </row>
    <row r="13" spans="1:13" ht="18.75" customHeight="1">
      <c r="A13" s="73"/>
      <c r="B13" s="229" t="s">
        <v>165</v>
      </c>
      <c r="C13" s="268" t="s">
        <v>111</v>
      </c>
      <c r="D13" s="268" t="s">
        <v>474</v>
      </c>
      <c r="E13" s="269">
        <v>4.5</v>
      </c>
      <c r="F13" s="268" t="s">
        <v>477</v>
      </c>
      <c r="G13" s="73"/>
      <c r="H13" s="73"/>
      <c r="I13" s="229" t="s">
        <v>165</v>
      </c>
      <c r="J13" s="239"/>
      <c r="K13" s="239"/>
      <c r="L13" s="265"/>
      <c r="M13" s="239"/>
    </row>
    <row r="14" spans="1:13" ht="18.75" customHeight="1">
      <c r="A14" s="73"/>
      <c r="B14" s="229" t="s">
        <v>179</v>
      </c>
      <c r="C14" s="268" t="s">
        <v>112</v>
      </c>
      <c r="D14" s="268" t="s">
        <v>474</v>
      </c>
      <c r="E14" s="269">
        <v>6</v>
      </c>
      <c r="F14" s="268" t="s">
        <v>478</v>
      </c>
      <c r="G14" s="73"/>
      <c r="H14" s="73"/>
      <c r="I14" s="229" t="s">
        <v>179</v>
      </c>
      <c r="J14" s="239"/>
      <c r="K14" s="239"/>
      <c r="L14" s="265"/>
      <c r="M14" s="239"/>
    </row>
    <row r="15" spans="1:13" ht="18.75" customHeight="1">
      <c r="A15" s="73"/>
      <c r="B15" s="229" t="s">
        <v>192</v>
      </c>
      <c r="C15" s="268" t="s">
        <v>113</v>
      </c>
      <c r="D15" s="268" t="s">
        <v>474</v>
      </c>
      <c r="E15" s="269">
        <v>3</v>
      </c>
      <c r="F15" s="268" t="s">
        <v>479</v>
      </c>
      <c r="G15" s="73"/>
      <c r="H15" s="73"/>
      <c r="I15" s="229" t="s">
        <v>192</v>
      </c>
      <c r="J15" s="239"/>
      <c r="K15" s="239"/>
      <c r="L15" s="265"/>
      <c r="M15" s="239"/>
    </row>
    <row r="16" spans="1:13" ht="18.75" customHeight="1">
      <c r="A16" s="73"/>
      <c r="B16" s="229" t="s">
        <v>207</v>
      </c>
      <c r="C16" s="268" t="s">
        <v>114</v>
      </c>
      <c r="D16" s="268" t="s">
        <v>474</v>
      </c>
      <c r="E16" s="269">
        <v>5</v>
      </c>
      <c r="F16" s="268" t="s">
        <v>480</v>
      </c>
      <c r="G16" s="73"/>
      <c r="H16" s="73"/>
      <c r="I16" s="229" t="s">
        <v>207</v>
      </c>
      <c r="J16" s="239"/>
      <c r="K16" s="239"/>
      <c r="L16" s="265"/>
      <c r="M16" s="239"/>
    </row>
    <row r="17" spans="1:13" ht="18.75" customHeight="1">
      <c r="A17" s="73"/>
      <c r="B17" s="229" t="s">
        <v>237</v>
      </c>
      <c r="C17" s="268" t="s">
        <v>116</v>
      </c>
      <c r="D17" s="268" t="s">
        <v>474</v>
      </c>
      <c r="E17" s="269">
        <v>5.75</v>
      </c>
      <c r="F17" s="268" t="s">
        <v>475</v>
      </c>
      <c r="G17" s="73"/>
      <c r="H17" s="73"/>
      <c r="I17" s="229" t="s">
        <v>237</v>
      </c>
      <c r="J17" s="239"/>
      <c r="K17" s="239"/>
      <c r="L17" s="265"/>
      <c r="M17" s="239"/>
    </row>
    <row r="18" spans="1:13" ht="18.75" customHeight="1">
      <c r="A18" s="73"/>
      <c r="B18" s="229" t="s">
        <v>68</v>
      </c>
      <c r="C18" s="268" t="s">
        <v>118</v>
      </c>
      <c r="D18" s="268" t="s">
        <v>474</v>
      </c>
      <c r="E18" s="269">
        <v>4</v>
      </c>
      <c r="F18" s="268" t="s">
        <v>481</v>
      </c>
      <c r="G18" s="73"/>
      <c r="H18" s="73"/>
      <c r="I18" s="229" t="s">
        <v>68</v>
      </c>
      <c r="J18" s="239"/>
      <c r="K18" s="239"/>
      <c r="L18" s="265"/>
      <c r="M18" s="239"/>
    </row>
    <row r="19" spans="1:13" ht="18.75" customHeight="1">
      <c r="A19" s="73"/>
      <c r="B19" s="229" t="s">
        <v>341</v>
      </c>
      <c r="C19" s="268" t="s">
        <v>119</v>
      </c>
      <c r="D19" s="268" t="s">
        <v>474</v>
      </c>
      <c r="E19" s="269">
        <v>4</v>
      </c>
      <c r="F19" s="268" t="s">
        <v>482</v>
      </c>
      <c r="G19" s="73"/>
      <c r="H19" s="73"/>
      <c r="I19" s="229" t="s">
        <v>341</v>
      </c>
      <c r="J19" s="239"/>
      <c r="K19" s="239"/>
      <c r="L19" s="265"/>
      <c r="M19" s="239"/>
    </row>
    <row r="20" spans="1:13" ht="18.75" customHeight="1">
      <c r="A20" s="73"/>
      <c r="B20" s="229" t="s">
        <v>360</v>
      </c>
      <c r="C20" s="268" t="s">
        <v>120</v>
      </c>
      <c r="D20" s="268" t="s">
        <v>474</v>
      </c>
      <c r="E20" s="269">
        <v>5</v>
      </c>
      <c r="F20" s="268" t="s">
        <v>483</v>
      </c>
      <c r="G20" s="73"/>
      <c r="H20" s="73"/>
      <c r="I20" s="229" t="s">
        <v>360</v>
      </c>
      <c r="J20" s="239"/>
      <c r="K20" s="239"/>
      <c r="L20" s="265"/>
      <c r="M20" s="239"/>
    </row>
    <row r="21" spans="1:13" ht="18.75" customHeight="1">
      <c r="A21" s="73"/>
      <c r="B21" s="229" t="s">
        <v>363</v>
      </c>
      <c r="C21" s="268" t="s">
        <v>122</v>
      </c>
      <c r="D21" s="268" t="s">
        <v>474</v>
      </c>
      <c r="E21" s="269">
        <v>5</v>
      </c>
      <c r="F21" s="268" t="s">
        <v>484</v>
      </c>
      <c r="G21" s="73"/>
      <c r="H21" s="73"/>
      <c r="I21" s="229" t="s">
        <v>363</v>
      </c>
      <c r="J21" s="239"/>
      <c r="K21" s="239"/>
      <c r="L21" s="265"/>
      <c r="M21" s="239"/>
    </row>
    <row r="22" spans="1:13" ht="18.75" customHeight="1">
      <c r="A22" s="73"/>
      <c r="B22" s="229" t="s">
        <v>365</v>
      </c>
      <c r="C22" s="268" t="s">
        <v>123</v>
      </c>
      <c r="D22" s="268" t="s">
        <v>474</v>
      </c>
      <c r="E22" s="269">
        <v>5</v>
      </c>
      <c r="F22" s="268" t="s">
        <v>485</v>
      </c>
      <c r="G22" s="73"/>
      <c r="H22" s="73"/>
      <c r="I22" s="229" t="s">
        <v>365</v>
      </c>
      <c r="J22" s="239"/>
      <c r="K22" s="239"/>
      <c r="L22" s="265"/>
      <c r="M22" s="239"/>
    </row>
    <row r="23" spans="1:13" ht="18.75" customHeight="1">
      <c r="A23" s="73"/>
      <c r="B23" s="229" t="s">
        <v>367</v>
      </c>
      <c r="C23" s="268" t="s">
        <v>124</v>
      </c>
      <c r="D23" s="268" t="s">
        <v>474</v>
      </c>
      <c r="E23" s="269">
        <v>4.9</v>
      </c>
      <c r="F23" s="268" t="s">
        <v>486</v>
      </c>
      <c r="G23" s="73"/>
      <c r="H23" s="73"/>
      <c r="I23" s="229" t="s">
        <v>367</v>
      </c>
      <c r="J23" s="239"/>
      <c r="K23" s="239"/>
      <c r="L23" s="265"/>
      <c r="M23" s="239"/>
    </row>
    <row r="24" spans="1:13" ht="18.75" customHeight="1">
      <c r="A24" s="73"/>
      <c r="B24" s="229" t="s">
        <v>369</v>
      </c>
      <c r="C24" s="268" t="s">
        <v>125</v>
      </c>
      <c r="D24" s="268" t="s">
        <v>474</v>
      </c>
      <c r="E24" s="269">
        <v>6</v>
      </c>
      <c r="F24" s="268" t="s">
        <v>487</v>
      </c>
      <c r="G24" s="73"/>
      <c r="H24" s="73"/>
      <c r="I24" s="229" t="s">
        <v>369</v>
      </c>
      <c r="J24" s="239"/>
      <c r="K24" s="239"/>
      <c r="L24" s="265"/>
      <c r="M24" s="239"/>
    </row>
    <row r="25" spans="1:13" ht="18.75" customHeight="1">
      <c r="A25" s="73"/>
      <c r="B25" s="229" t="s">
        <v>371</v>
      </c>
      <c r="C25" s="268" t="s">
        <v>127</v>
      </c>
      <c r="D25" s="268" t="s">
        <v>474</v>
      </c>
      <c r="E25" s="269">
        <v>6</v>
      </c>
      <c r="F25" s="268" t="s">
        <v>488</v>
      </c>
      <c r="G25" s="73"/>
      <c r="H25" s="73"/>
      <c r="I25" s="229" t="s">
        <v>371</v>
      </c>
      <c r="J25" s="239"/>
      <c r="K25" s="239"/>
      <c r="L25" s="265"/>
      <c r="M25" s="239"/>
    </row>
    <row r="26" spans="1:13" ht="18.75" customHeight="1">
      <c r="A26" s="73"/>
      <c r="B26" s="229" t="s">
        <v>373</v>
      </c>
      <c r="C26" s="268" t="s">
        <v>128</v>
      </c>
      <c r="D26" s="268" t="s">
        <v>474</v>
      </c>
      <c r="E26" s="269">
        <v>6</v>
      </c>
      <c r="F26" s="268" t="s">
        <v>489</v>
      </c>
      <c r="G26" s="73"/>
      <c r="H26" s="73"/>
      <c r="I26" s="229" t="s">
        <v>373</v>
      </c>
      <c r="J26" s="239"/>
      <c r="K26" s="239"/>
      <c r="L26" s="265"/>
      <c r="M26" s="239"/>
    </row>
    <row r="27" spans="1:13" ht="18.75" customHeight="1">
      <c r="A27" s="73"/>
      <c r="B27" s="229" t="s">
        <v>375</v>
      </c>
      <c r="C27" s="268" t="s">
        <v>129</v>
      </c>
      <c r="D27" s="268" t="s">
        <v>474</v>
      </c>
      <c r="E27" s="269">
        <v>5</v>
      </c>
      <c r="F27" s="268" t="s">
        <v>486</v>
      </c>
      <c r="G27" s="73"/>
      <c r="H27" s="73"/>
      <c r="I27" s="229" t="s">
        <v>375</v>
      </c>
      <c r="J27" s="239"/>
      <c r="K27" s="239"/>
      <c r="L27" s="265"/>
      <c r="M27" s="239"/>
    </row>
    <row r="28" spans="1:13" ht="18.75" customHeight="1">
      <c r="A28" s="73"/>
      <c r="B28" s="229" t="s">
        <v>377</v>
      </c>
      <c r="C28" s="268" t="s">
        <v>130</v>
      </c>
      <c r="D28" s="268" t="s">
        <v>474</v>
      </c>
      <c r="E28" s="269">
        <v>6</v>
      </c>
      <c r="F28" s="268" t="s">
        <v>490</v>
      </c>
      <c r="G28" s="73"/>
      <c r="H28" s="73"/>
      <c r="I28" s="229" t="s">
        <v>377</v>
      </c>
      <c r="J28" s="239"/>
      <c r="K28" s="239"/>
      <c r="L28" s="265"/>
      <c r="M28" s="239"/>
    </row>
    <row r="29" spans="1:13" ht="18.75" customHeight="1">
      <c r="A29" s="73"/>
      <c r="B29" s="229" t="s">
        <v>379</v>
      </c>
      <c r="C29" s="268" t="s">
        <v>131</v>
      </c>
      <c r="D29" s="268" t="s">
        <v>474</v>
      </c>
      <c r="E29" s="269">
        <v>6</v>
      </c>
      <c r="F29" s="268" t="s">
        <v>486</v>
      </c>
      <c r="G29" s="73"/>
      <c r="H29" s="73"/>
      <c r="I29" s="229" t="s">
        <v>379</v>
      </c>
      <c r="J29" s="239"/>
      <c r="K29" s="239"/>
      <c r="L29" s="265"/>
      <c r="M29" s="239"/>
    </row>
    <row r="30" spans="1:13" ht="18.75" customHeight="1">
      <c r="A30" s="73"/>
      <c r="B30" s="229" t="s">
        <v>381</v>
      </c>
      <c r="C30" s="268" t="s">
        <v>135</v>
      </c>
      <c r="D30" s="268" t="s">
        <v>474</v>
      </c>
      <c r="E30" s="269">
        <v>5</v>
      </c>
      <c r="F30" s="268" t="s">
        <v>491</v>
      </c>
      <c r="G30" s="73"/>
      <c r="H30" s="73"/>
      <c r="I30" s="229" t="s">
        <v>381</v>
      </c>
      <c r="J30" s="239"/>
      <c r="K30" s="239"/>
      <c r="L30" s="265"/>
      <c r="M30" s="239"/>
    </row>
    <row r="31" spans="1:13" ht="18.75" customHeight="1">
      <c r="A31" s="73"/>
      <c r="B31" s="229" t="s">
        <v>383</v>
      </c>
      <c r="C31" s="268" t="s">
        <v>139</v>
      </c>
      <c r="D31" s="268" t="s">
        <v>474</v>
      </c>
      <c r="E31" s="269">
        <v>5</v>
      </c>
      <c r="F31" s="268" t="s">
        <v>492</v>
      </c>
      <c r="G31" s="73"/>
      <c r="H31" s="73"/>
      <c r="I31" s="229" t="s">
        <v>383</v>
      </c>
      <c r="J31" s="239"/>
      <c r="K31" s="239"/>
      <c r="L31" s="265"/>
      <c r="M31" s="239"/>
    </row>
    <row r="32" spans="1:13" ht="18.75" customHeight="1">
      <c r="A32" s="73"/>
      <c r="B32" s="229" t="s">
        <v>385</v>
      </c>
      <c r="C32" s="268" t="s">
        <v>140</v>
      </c>
      <c r="D32" s="268" t="s">
        <v>474</v>
      </c>
      <c r="E32" s="269">
        <v>4</v>
      </c>
      <c r="F32" s="268" t="s">
        <v>493</v>
      </c>
      <c r="G32" s="73"/>
      <c r="H32" s="73"/>
      <c r="I32" s="229" t="s">
        <v>385</v>
      </c>
      <c r="J32" s="239"/>
      <c r="K32" s="239"/>
      <c r="L32" s="265"/>
      <c r="M32" s="239"/>
    </row>
    <row r="33" spans="1:13" ht="18.75" customHeight="1">
      <c r="A33" s="73"/>
      <c r="B33" s="229" t="s">
        <v>387</v>
      </c>
      <c r="C33" s="268" t="s">
        <v>142</v>
      </c>
      <c r="D33" s="268" t="s">
        <v>474</v>
      </c>
      <c r="E33" s="269">
        <v>6</v>
      </c>
      <c r="F33" s="268" t="s">
        <v>486</v>
      </c>
      <c r="G33" s="73"/>
      <c r="H33" s="73"/>
      <c r="I33" s="229" t="s">
        <v>387</v>
      </c>
      <c r="J33" s="239"/>
      <c r="K33" s="239"/>
      <c r="L33" s="265"/>
      <c r="M33" s="239"/>
    </row>
    <row r="34" spans="1:13" ht="18.75" customHeight="1">
      <c r="A34" s="73"/>
      <c r="B34" s="229" t="s">
        <v>389</v>
      </c>
      <c r="C34" s="268" t="s">
        <v>143</v>
      </c>
      <c r="D34" s="268" t="s">
        <v>474</v>
      </c>
      <c r="E34" s="269">
        <v>5.75</v>
      </c>
      <c r="F34" s="268" t="s">
        <v>486</v>
      </c>
      <c r="G34" s="73"/>
      <c r="H34" s="73"/>
      <c r="I34" s="229" t="s">
        <v>389</v>
      </c>
      <c r="J34" s="239"/>
      <c r="K34" s="239"/>
      <c r="L34" s="265"/>
      <c r="M34" s="239"/>
    </row>
    <row r="35" spans="1:13" ht="18.75" customHeight="1">
      <c r="A35" s="73"/>
      <c r="B35" s="229" t="s">
        <v>391</v>
      </c>
      <c r="C35" s="268" t="s">
        <v>144</v>
      </c>
      <c r="D35" s="268" t="s">
        <v>474</v>
      </c>
      <c r="E35" s="269">
        <v>4.5</v>
      </c>
      <c r="F35" s="268" t="s">
        <v>486</v>
      </c>
      <c r="G35" s="73"/>
      <c r="H35" s="73"/>
      <c r="I35" s="229" t="s">
        <v>391</v>
      </c>
      <c r="J35" s="239"/>
      <c r="K35" s="239"/>
      <c r="L35" s="265"/>
      <c r="M35" s="239"/>
    </row>
    <row r="36" spans="1:13" ht="18.75" customHeight="1">
      <c r="A36" s="73"/>
      <c r="B36" s="229" t="s">
        <v>393</v>
      </c>
      <c r="C36" s="268" t="s">
        <v>146</v>
      </c>
      <c r="D36" s="268" t="s">
        <v>474</v>
      </c>
      <c r="E36" s="269">
        <v>6</v>
      </c>
      <c r="F36" s="268" t="s">
        <v>486</v>
      </c>
      <c r="G36" s="73"/>
      <c r="H36" s="73"/>
      <c r="I36" s="229" t="s">
        <v>393</v>
      </c>
      <c r="J36" s="239"/>
      <c r="K36" s="239"/>
      <c r="L36" s="265"/>
      <c r="M36" s="239"/>
    </row>
    <row r="37" spans="1:13" ht="18.75" customHeight="1">
      <c r="A37" s="73"/>
      <c r="B37" s="229" t="s">
        <v>395</v>
      </c>
      <c r="C37" s="268" t="s">
        <v>148</v>
      </c>
      <c r="D37" s="268" t="s">
        <v>474</v>
      </c>
      <c r="E37" s="269">
        <v>5</v>
      </c>
      <c r="F37" s="268" t="s">
        <v>494</v>
      </c>
      <c r="G37" s="73"/>
      <c r="H37" s="73"/>
      <c r="I37" s="229" t="s">
        <v>395</v>
      </c>
      <c r="J37" s="239"/>
      <c r="K37" s="239"/>
      <c r="L37" s="265"/>
      <c r="M37" s="239"/>
    </row>
    <row r="38" spans="1:13" ht="18.75" customHeight="1">
      <c r="A38" s="73"/>
      <c r="B38" s="229" t="s">
        <v>397</v>
      </c>
      <c r="C38" s="268" t="s">
        <v>149</v>
      </c>
      <c r="D38" s="268" t="s">
        <v>474</v>
      </c>
      <c r="E38" s="269">
        <v>4</v>
      </c>
      <c r="F38" s="268" t="s">
        <v>486</v>
      </c>
      <c r="G38" s="73"/>
      <c r="H38" s="73"/>
      <c r="I38" s="229" t="s">
        <v>397</v>
      </c>
      <c r="J38" s="239"/>
      <c r="K38" s="239"/>
      <c r="L38" s="265"/>
      <c r="M38" s="239"/>
    </row>
    <row r="39" spans="1:13" ht="18.75" customHeight="1">
      <c r="A39" s="73"/>
      <c r="B39" s="229" t="s">
        <v>399</v>
      </c>
      <c r="C39" s="268" t="s">
        <v>150</v>
      </c>
      <c r="D39" s="268" t="s">
        <v>474</v>
      </c>
      <c r="E39" s="269">
        <v>6</v>
      </c>
      <c r="F39" s="268" t="s">
        <v>495</v>
      </c>
      <c r="G39" s="73"/>
      <c r="H39" s="73"/>
      <c r="I39" s="229" t="s">
        <v>399</v>
      </c>
      <c r="J39" s="239"/>
      <c r="K39" s="239"/>
      <c r="L39" s="265"/>
      <c r="M39" s="239"/>
    </row>
    <row r="40" spans="1:13" ht="18.75" customHeight="1">
      <c r="A40" s="73"/>
      <c r="B40" s="229" t="s">
        <v>401</v>
      </c>
      <c r="C40" s="268" t="s">
        <v>151</v>
      </c>
      <c r="D40" s="268" t="s">
        <v>474</v>
      </c>
      <c r="E40" s="269">
        <v>6.25</v>
      </c>
      <c r="F40" s="268" t="s">
        <v>496</v>
      </c>
      <c r="G40" s="73"/>
      <c r="H40" s="73"/>
      <c r="I40" s="229" t="s">
        <v>401</v>
      </c>
      <c r="J40" s="239"/>
      <c r="K40" s="239"/>
      <c r="L40" s="265"/>
      <c r="M40" s="239"/>
    </row>
    <row r="41" spans="1:13" ht="18.75" customHeight="1">
      <c r="A41" s="73"/>
      <c r="B41" s="229" t="s">
        <v>403</v>
      </c>
      <c r="C41" s="268" t="s">
        <v>152</v>
      </c>
      <c r="D41" s="268" t="s">
        <v>474</v>
      </c>
      <c r="E41" s="269">
        <v>4.88</v>
      </c>
      <c r="F41" s="268" t="s">
        <v>486</v>
      </c>
      <c r="G41" s="73"/>
      <c r="H41" s="73"/>
      <c r="I41" s="229" t="s">
        <v>403</v>
      </c>
      <c r="J41" s="239"/>
      <c r="K41" s="239"/>
      <c r="L41" s="265"/>
      <c r="M41" s="239"/>
    </row>
    <row r="42" spans="1:13" ht="18.75" customHeight="1">
      <c r="A42" s="73"/>
      <c r="B42" s="229" t="s">
        <v>405</v>
      </c>
      <c r="C42" s="268" t="s">
        <v>155</v>
      </c>
      <c r="D42" s="268" t="s">
        <v>474</v>
      </c>
      <c r="E42" s="269">
        <v>6.5</v>
      </c>
      <c r="F42" s="268" t="s">
        <v>497</v>
      </c>
      <c r="G42" s="73"/>
      <c r="H42" s="73"/>
      <c r="I42" s="229" t="s">
        <v>405</v>
      </c>
      <c r="J42" s="239"/>
      <c r="K42" s="239"/>
      <c r="L42" s="265"/>
      <c r="M42" s="239"/>
    </row>
    <row r="43" spans="1:13" ht="18.75" customHeight="1">
      <c r="A43" s="73"/>
      <c r="B43" s="229" t="s">
        <v>407</v>
      </c>
      <c r="C43" s="268" t="s">
        <v>157</v>
      </c>
      <c r="D43" s="268" t="s">
        <v>474</v>
      </c>
      <c r="E43" s="269">
        <v>5</v>
      </c>
      <c r="F43" s="268" t="s">
        <v>486</v>
      </c>
      <c r="G43" s="73"/>
      <c r="H43" s="73"/>
      <c r="I43" s="229" t="s">
        <v>407</v>
      </c>
      <c r="J43" s="239"/>
      <c r="K43" s="239"/>
      <c r="L43" s="265"/>
      <c r="M43" s="239"/>
    </row>
    <row r="44" spans="1:13" ht="18.75" customHeight="1">
      <c r="A44" s="73"/>
      <c r="B44" s="229" t="s">
        <v>409</v>
      </c>
      <c r="C44" s="268" t="s">
        <v>158</v>
      </c>
      <c r="D44" s="268" t="s">
        <v>474</v>
      </c>
      <c r="E44" s="269">
        <v>4</v>
      </c>
      <c r="F44" s="268" t="s">
        <v>498</v>
      </c>
      <c r="G44" s="73"/>
      <c r="H44" s="73"/>
      <c r="I44" s="229" t="s">
        <v>409</v>
      </c>
      <c r="J44" s="239"/>
      <c r="K44" s="239"/>
      <c r="L44" s="265"/>
      <c r="M44" s="239"/>
    </row>
    <row r="45" spans="1:13" ht="18.75" customHeight="1">
      <c r="A45" s="73"/>
      <c r="B45" s="266" t="s">
        <v>411</v>
      </c>
      <c r="C45" s="270"/>
      <c r="D45" s="270"/>
      <c r="E45" s="271"/>
      <c r="F45" s="270"/>
      <c r="G45" s="73"/>
      <c r="H45" s="73"/>
      <c r="I45" s="242" t="s">
        <v>411</v>
      </c>
      <c r="J45" s="239"/>
      <c r="K45" s="239"/>
      <c r="L45" s="265"/>
      <c r="M45" s="239"/>
    </row>
    <row r="46" spans="1:13" ht="15" customHeight="1">
      <c r="A46" s="73"/>
      <c r="B46" s="242"/>
      <c r="C46" s="257"/>
      <c r="D46" s="257"/>
      <c r="E46" s="257"/>
      <c r="F46" s="257"/>
      <c r="G46" s="73"/>
      <c r="H46" s="73"/>
      <c r="I46" s="242"/>
      <c r="J46" s="239"/>
      <c r="K46" s="239"/>
      <c r="L46" s="239"/>
      <c r="M46" s="239"/>
    </row>
    <row r="47" spans="1:13" ht="15" customHeight="1">
      <c r="A47" s="73"/>
      <c r="B47" s="242"/>
      <c r="C47" s="239"/>
      <c r="D47" s="239"/>
      <c r="E47" s="239"/>
      <c r="F47" s="239"/>
      <c r="G47" s="73"/>
      <c r="H47" s="73"/>
      <c r="I47" s="242"/>
      <c r="J47" s="239"/>
      <c r="K47" s="239"/>
      <c r="L47" s="239"/>
      <c r="M47" s="239"/>
    </row>
    <row r="48" spans="1:13" ht="15" customHeight="1">
      <c r="A48" s="73"/>
      <c r="B48" s="242"/>
      <c r="C48" s="239"/>
      <c r="D48" s="239"/>
      <c r="E48" s="239"/>
      <c r="F48" s="239"/>
      <c r="G48" s="73"/>
      <c r="H48" s="73"/>
      <c r="I48" s="242"/>
      <c r="J48" s="239"/>
      <c r="K48" s="239"/>
      <c r="L48" s="239"/>
      <c r="M48" s="239"/>
    </row>
    <row r="49" spans="1:13" ht="15" customHeight="1">
      <c r="A49" s="73"/>
      <c r="B49" s="74" t="s">
        <v>341</v>
      </c>
      <c r="C49" s="74"/>
      <c r="D49" s="74"/>
      <c r="E49" s="73"/>
      <c r="F49" s="73"/>
      <c r="G49" s="73"/>
      <c r="H49" s="73"/>
      <c r="I49" s="74" t="s">
        <v>341</v>
      </c>
      <c r="J49" s="76"/>
      <c r="K49" s="76"/>
      <c r="L49" s="143"/>
      <c r="M49" s="143"/>
    </row>
    <row r="50" spans="1:13" ht="15" customHeight="1">
      <c r="A50" s="73"/>
      <c r="B50" s="73"/>
      <c r="C50" s="73"/>
      <c r="D50" s="73"/>
      <c r="E50" s="73"/>
      <c r="F50" s="73"/>
      <c r="G50" s="73"/>
      <c r="H50" s="73"/>
      <c r="I50" s="73"/>
      <c r="J50" s="143"/>
      <c r="K50" s="143"/>
      <c r="L50" s="143"/>
      <c r="M50" s="143"/>
    </row>
    <row r="51" spans="1:13" ht="15" customHeight="1">
      <c r="A51" s="73"/>
      <c r="B51" s="73"/>
      <c r="C51" s="84" t="s">
        <v>499</v>
      </c>
      <c r="D51" s="84"/>
      <c r="E51" s="113"/>
      <c r="F51" s="103"/>
      <c r="G51" s="73"/>
      <c r="H51" s="73"/>
      <c r="I51" s="73"/>
      <c r="J51" s="230"/>
      <c r="K51" s="230"/>
      <c r="L51" s="231"/>
      <c r="M51" s="232"/>
    </row>
    <row r="52" spans="1:13" ht="15" customHeight="1">
      <c r="A52" s="73"/>
      <c r="B52" s="73"/>
      <c r="C52" s="73"/>
      <c r="D52" s="73"/>
      <c r="E52" s="73"/>
      <c r="F52" s="73"/>
      <c r="G52" s="73"/>
      <c r="H52" s="73"/>
      <c r="I52" s="73"/>
      <c r="J52" s="143"/>
      <c r="K52" s="143"/>
      <c r="L52" s="143"/>
      <c r="M52" s="143"/>
    </row>
    <row r="53" spans="1:13" ht="12.75">
      <c r="A53" s="73"/>
      <c r="B53" s="73"/>
      <c r="C53" s="96"/>
      <c r="D53" s="96"/>
      <c r="E53" s="96"/>
      <c r="F53" s="198" t="s">
        <v>262</v>
      </c>
      <c r="G53" s="73"/>
      <c r="H53" s="73"/>
      <c r="I53" s="73"/>
      <c r="J53" s="94"/>
      <c r="K53" s="94"/>
      <c r="L53" s="94"/>
      <c r="M53" s="233"/>
    </row>
    <row r="54" spans="1:13" ht="12.75">
      <c r="A54" s="73"/>
      <c r="B54" s="73"/>
      <c r="C54" s="199"/>
      <c r="D54" s="199"/>
      <c r="E54" s="199"/>
      <c r="F54" s="198" t="s">
        <v>471</v>
      </c>
      <c r="G54" s="73"/>
      <c r="H54" s="73"/>
      <c r="I54" s="73"/>
      <c r="J54" s="234"/>
      <c r="K54" s="234"/>
      <c r="L54" s="234"/>
      <c r="M54" s="233"/>
    </row>
    <row r="55" spans="1:13" ht="12.75">
      <c r="A55" s="73"/>
      <c r="B55" s="73"/>
      <c r="C55" s="199" t="str">
        <f>CONCATENATE("Created On: ",MF121TP1!C3)</f>
        <v>Created On: 10/05/2017</v>
      </c>
      <c r="D55" s="199"/>
      <c r="E55" s="199"/>
      <c r="F55" s="202" t="str">
        <f>CONCATENATE(MF121TP1!D3," Reporting Period")</f>
        <v>2017 Reporting Period</v>
      </c>
      <c r="G55" s="73"/>
      <c r="H55" s="73"/>
      <c r="I55" s="73"/>
      <c r="J55" s="234"/>
      <c r="K55" s="234"/>
      <c r="L55" s="234"/>
      <c r="M55" s="233"/>
    </row>
    <row r="56" spans="1:13" ht="12.75">
      <c r="A56" s="73"/>
      <c r="B56" s="228" t="s">
        <v>345</v>
      </c>
      <c r="C56" s="235" t="s">
        <v>98</v>
      </c>
      <c r="D56" s="236" t="s">
        <v>346</v>
      </c>
      <c r="E56" s="236" t="s">
        <v>472</v>
      </c>
      <c r="F56" s="236" t="s">
        <v>473</v>
      </c>
      <c r="G56" s="73"/>
      <c r="H56" s="73"/>
      <c r="I56" s="228" t="s">
        <v>345</v>
      </c>
      <c r="J56" s="237"/>
      <c r="K56" s="237"/>
      <c r="L56" s="237"/>
      <c r="M56" s="237"/>
    </row>
    <row r="57" spans="1:13" ht="15" customHeight="1">
      <c r="A57" s="74"/>
      <c r="B57" s="229" t="s">
        <v>416</v>
      </c>
      <c r="C57" s="238"/>
      <c r="D57" s="238"/>
      <c r="E57" s="264"/>
      <c r="F57" s="238"/>
      <c r="G57" s="73"/>
      <c r="H57" s="74"/>
      <c r="I57" s="229" t="s">
        <v>416</v>
      </c>
      <c r="J57" s="239"/>
      <c r="K57" s="239"/>
      <c r="L57" s="265"/>
      <c r="M57" s="239"/>
    </row>
    <row r="58" spans="1:13" ht="15" customHeight="1">
      <c r="A58" s="73"/>
      <c r="B58" s="229" t="s">
        <v>418</v>
      </c>
      <c r="C58" s="238"/>
      <c r="D58" s="238"/>
      <c r="E58" s="264"/>
      <c r="F58" s="238"/>
      <c r="G58" s="73"/>
      <c r="H58" s="73"/>
      <c r="I58" s="229" t="s">
        <v>418</v>
      </c>
      <c r="J58" s="239"/>
      <c r="K58" s="239"/>
      <c r="L58" s="265"/>
      <c r="M58" s="239"/>
    </row>
    <row r="59" spans="1:13" ht="15" customHeight="1">
      <c r="A59" s="73"/>
      <c r="B59" s="229" t="s">
        <v>420</v>
      </c>
      <c r="C59" s="238"/>
      <c r="D59" s="238"/>
      <c r="E59" s="264"/>
      <c r="F59" s="238"/>
      <c r="G59" s="73"/>
      <c r="H59" s="73"/>
      <c r="I59" s="229" t="s">
        <v>420</v>
      </c>
      <c r="J59" s="239"/>
      <c r="K59" s="239"/>
      <c r="L59" s="265"/>
      <c r="M59" s="239"/>
    </row>
    <row r="60" spans="1:13" ht="15" customHeight="1">
      <c r="A60" s="73"/>
      <c r="B60" s="229" t="s">
        <v>422</v>
      </c>
      <c r="C60" s="238"/>
      <c r="D60" s="238"/>
      <c r="E60" s="264"/>
      <c r="F60" s="238"/>
      <c r="G60" s="73"/>
      <c r="H60" s="73"/>
      <c r="I60" s="229" t="s">
        <v>422</v>
      </c>
      <c r="J60" s="239"/>
      <c r="K60" s="239"/>
      <c r="L60" s="265"/>
      <c r="M60" s="239"/>
    </row>
    <row r="61" spans="1:13" ht="15" customHeight="1">
      <c r="A61" s="73"/>
      <c r="B61" s="229" t="s">
        <v>424</v>
      </c>
      <c r="C61" s="238"/>
      <c r="D61" s="238"/>
      <c r="E61" s="264"/>
      <c r="F61" s="238"/>
      <c r="G61" s="73"/>
      <c r="H61" s="73"/>
      <c r="I61" s="229" t="s">
        <v>424</v>
      </c>
      <c r="J61" s="239"/>
      <c r="K61" s="239"/>
      <c r="L61" s="265"/>
      <c r="M61" s="239"/>
    </row>
    <row r="62" spans="1:13" ht="15" customHeight="1">
      <c r="A62" s="73"/>
      <c r="B62" s="229" t="s">
        <v>426</v>
      </c>
      <c r="C62" s="238"/>
      <c r="D62" s="238"/>
      <c r="E62" s="264"/>
      <c r="F62" s="238"/>
      <c r="G62" s="73"/>
      <c r="H62" s="73"/>
      <c r="I62" s="229" t="s">
        <v>426</v>
      </c>
      <c r="J62" s="239"/>
      <c r="K62" s="239"/>
      <c r="L62" s="265"/>
      <c r="M62" s="239"/>
    </row>
    <row r="63" spans="1:13" ht="15" customHeight="1">
      <c r="A63" s="73"/>
      <c r="B63" s="229" t="s">
        <v>428</v>
      </c>
      <c r="C63" s="238"/>
      <c r="D63" s="238"/>
      <c r="E63" s="264"/>
      <c r="F63" s="238"/>
      <c r="G63" s="73"/>
      <c r="H63" s="73"/>
      <c r="I63" s="229" t="s">
        <v>428</v>
      </c>
      <c r="J63" s="239"/>
      <c r="K63" s="239"/>
      <c r="L63" s="265"/>
      <c r="M63" s="239"/>
    </row>
    <row r="64" spans="1:13" ht="15" customHeight="1">
      <c r="A64" s="73"/>
      <c r="B64" s="229" t="s">
        <v>241</v>
      </c>
      <c r="C64" s="238"/>
      <c r="D64" s="238"/>
      <c r="E64" s="264"/>
      <c r="F64" s="238"/>
      <c r="G64" s="73"/>
      <c r="H64" s="73"/>
      <c r="I64" s="229" t="s">
        <v>241</v>
      </c>
      <c r="J64" s="239"/>
      <c r="K64" s="239"/>
      <c r="L64" s="265"/>
      <c r="M64" s="239"/>
    </row>
    <row r="65" spans="1:13" ht="15" customHeight="1">
      <c r="A65" s="73"/>
      <c r="B65" s="229" t="s">
        <v>64</v>
      </c>
      <c r="C65" s="238"/>
      <c r="D65" s="238"/>
      <c r="E65" s="264"/>
      <c r="F65" s="238"/>
      <c r="G65" s="73"/>
      <c r="H65" s="73"/>
      <c r="I65" s="229" t="s">
        <v>64</v>
      </c>
      <c r="J65" s="239"/>
      <c r="K65" s="239"/>
      <c r="L65" s="265"/>
      <c r="M65" s="239"/>
    </row>
    <row r="66" spans="1:13" ht="15" customHeight="1">
      <c r="A66" s="73"/>
      <c r="B66" s="229" t="s">
        <v>432</v>
      </c>
      <c r="C66" s="238"/>
      <c r="D66" s="238"/>
      <c r="E66" s="264"/>
      <c r="F66" s="238"/>
      <c r="G66" s="73"/>
      <c r="H66" s="73"/>
      <c r="I66" s="229" t="s">
        <v>432</v>
      </c>
      <c r="J66" s="239"/>
      <c r="K66" s="239"/>
      <c r="L66" s="265"/>
      <c r="M66" s="239"/>
    </row>
    <row r="67" spans="1:13" ht="15" customHeight="1">
      <c r="A67" s="73"/>
      <c r="B67" s="229" t="s">
        <v>434</v>
      </c>
      <c r="C67" s="238"/>
      <c r="D67" s="238"/>
      <c r="E67" s="264"/>
      <c r="F67" s="238"/>
      <c r="G67" s="73"/>
      <c r="H67" s="73"/>
      <c r="I67" s="229" t="s">
        <v>434</v>
      </c>
      <c r="J67" s="239"/>
      <c r="K67" s="239"/>
      <c r="L67" s="265"/>
      <c r="M67" s="239"/>
    </row>
    <row r="68" spans="1:13" ht="15" customHeight="1">
      <c r="A68" s="73"/>
      <c r="B68" s="229" t="s">
        <v>240</v>
      </c>
      <c r="C68" s="238"/>
      <c r="D68" s="238"/>
      <c r="E68" s="264"/>
      <c r="F68" s="238"/>
      <c r="G68" s="73"/>
      <c r="H68" s="73"/>
      <c r="I68" s="229" t="s">
        <v>240</v>
      </c>
      <c r="J68" s="239"/>
      <c r="K68" s="239"/>
      <c r="L68" s="265"/>
      <c r="M68" s="239"/>
    </row>
    <row r="69" spans="1:13" ht="15" customHeight="1">
      <c r="A69" s="73"/>
      <c r="B69" s="229" t="s">
        <v>167</v>
      </c>
      <c r="C69" s="238"/>
      <c r="D69" s="238"/>
      <c r="E69" s="264"/>
      <c r="F69" s="238"/>
      <c r="G69" s="73"/>
      <c r="H69" s="73"/>
      <c r="I69" s="229" t="s">
        <v>167</v>
      </c>
      <c r="J69" s="239"/>
      <c r="K69" s="239"/>
      <c r="L69" s="265"/>
      <c r="M69" s="239"/>
    </row>
    <row r="70" spans="1:13" ht="15" customHeight="1">
      <c r="A70" s="73"/>
      <c r="B70" s="229" t="s">
        <v>239</v>
      </c>
      <c r="C70" s="238"/>
      <c r="D70" s="238"/>
      <c r="E70" s="264"/>
      <c r="F70" s="238"/>
      <c r="G70" s="73"/>
      <c r="H70" s="73"/>
      <c r="I70" s="229" t="s">
        <v>239</v>
      </c>
      <c r="J70" s="239"/>
      <c r="K70" s="239"/>
      <c r="L70" s="265"/>
      <c r="M70" s="239"/>
    </row>
    <row r="71" spans="1:13" ht="15" customHeight="1">
      <c r="A71" s="73"/>
      <c r="B71" s="229" t="s">
        <v>166</v>
      </c>
      <c r="C71" s="238"/>
      <c r="D71" s="238"/>
      <c r="E71" s="264"/>
      <c r="F71" s="238"/>
      <c r="G71" s="73"/>
      <c r="H71" s="73"/>
      <c r="I71" s="229" t="s">
        <v>166</v>
      </c>
      <c r="J71" s="239"/>
      <c r="K71" s="239"/>
      <c r="L71" s="265"/>
      <c r="M71" s="239"/>
    </row>
    <row r="72" spans="1:13" ht="15" customHeight="1">
      <c r="A72" s="73"/>
      <c r="B72" s="229" t="s">
        <v>238</v>
      </c>
      <c r="C72" s="238"/>
      <c r="D72" s="238"/>
      <c r="E72" s="264"/>
      <c r="F72" s="238"/>
      <c r="G72" s="73"/>
      <c r="H72" s="73"/>
      <c r="I72" s="229" t="s">
        <v>238</v>
      </c>
      <c r="J72" s="239"/>
      <c r="K72" s="239"/>
      <c r="L72" s="265"/>
      <c r="M72" s="239"/>
    </row>
    <row r="73" spans="1:13" ht="15" customHeight="1">
      <c r="A73" s="73"/>
      <c r="B73" s="229" t="s">
        <v>83</v>
      </c>
      <c r="C73" s="238"/>
      <c r="D73" s="238"/>
      <c r="E73" s="264"/>
      <c r="F73" s="238"/>
      <c r="G73" s="73"/>
      <c r="H73" s="73"/>
      <c r="I73" s="229" t="s">
        <v>83</v>
      </c>
      <c r="J73" s="239"/>
      <c r="K73" s="239"/>
      <c r="L73" s="265"/>
      <c r="M73" s="239"/>
    </row>
    <row r="74" spans="1:13" ht="15" customHeight="1">
      <c r="A74" s="73"/>
      <c r="B74" s="229" t="s">
        <v>442</v>
      </c>
      <c r="C74" s="238"/>
      <c r="D74" s="238"/>
      <c r="E74" s="264"/>
      <c r="F74" s="238"/>
      <c r="G74" s="73"/>
      <c r="H74" s="73"/>
      <c r="I74" s="229" t="s">
        <v>442</v>
      </c>
      <c r="J74" s="239"/>
      <c r="K74" s="239"/>
      <c r="L74" s="265"/>
      <c r="M74" s="239"/>
    </row>
    <row r="75" spans="1:13" ht="15" customHeight="1">
      <c r="A75" s="73"/>
      <c r="B75" s="229" t="s">
        <v>444</v>
      </c>
      <c r="C75" s="238"/>
      <c r="D75" s="238"/>
      <c r="E75" s="264"/>
      <c r="F75" s="238"/>
      <c r="G75" s="73"/>
      <c r="H75" s="73"/>
      <c r="I75" s="229" t="s">
        <v>444</v>
      </c>
      <c r="J75" s="239"/>
      <c r="K75" s="239"/>
      <c r="L75" s="265"/>
      <c r="M75" s="239"/>
    </row>
    <row r="76" spans="1:13" ht="15" customHeight="1">
      <c r="A76" s="73"/>
      <c r="B76" s="229" t="s">
        <v>446</v>
      </c>
      <c r="C76" s="238"/>
      <c r="D76" s="238"/>
      <c r="E76" s="264"/>
      <c r="F76" s="238"/>
      <c r="G76" s="73"/>
      <c r="H76" s="73"/>
      <c r="I76" s="229" t="s">
        <v>446</v>
      </c>
      <c r="J76" s="239"/>
      <c r="K76" s="239"/>
      <c r="L76" s="265"/>
      <c r="M76" s="239"/>
    </row>
    <row r="77" spans="1:13" ht="15" customHeight="1">
      <c r="A77" s="73"/>
      <c r="B77" s="229" t="s">
        <v>448</v>
      </c>
      <c r="C77" s="238"/>
      <c r="D77" s="238"/>
      <c r="E77" s="264"/>
      <c r="F77" s="238"/>
      <c r="G77" s="73"/>
      <c r="H77" s="73"/>
      <c r="I77" s="229" t="s">
        <v>448</v>
      </c>
      <c r="J77" s="239"/>
      <c r="K77" s="239"/>
      <c r="L77" s="265"/>
      <c r="M77" s="239"/>
    </row>
    <row r="78" spans="1:13" ht="15" customHeight="1">
      <c r="A78" s="73"/>
      <c r="B78" s="229" t="s">
        <v>449</v>
      </c>
      <c r="C78" s="238"/>
      <c r="D78" s="238"/>
      <c r="E78" s="264"/>
      <c r="F78" s="238"/>
      <c r="G78" s="73"/>
      <c r="H78" s="73"/>
      <c r="I78" s="229" t="s">
        <v>449</v>
      </c>
      <c r="J78" s="239"/>
      <c r="K78" s="239"/>
      <c r="L78" s="265"/>
      <c r="M78" s="239"/>
    </row>
    <row r="79" spans="1:13" ht="15" customHeight="1">
      <c r="A79" s="73"/>
      <c r="B79" s="229" t="s">
        <v>451</v>
      </c>
      <c r="C79" s="238"/>
      <c r="D79" s="238"/>
      <c r="E79" s="264"/>
      <c r="F79" s="238"/>
      <c r="G79" s="73"/>
      <c r="H79" s="73"/>
      <c r="I79" s="229" t="s">
        <v>451</v>
      </c>
      <c r="J79" s="239"/>
      <c r="K79" s="239"/>
      <c r="L79" s="265"/>
      <c r="M79" s="239"/>
    </row>
    <row r="80" spans="1:13" ht="15" customHeight="1">
      <c r="A80" s="73"/>
      <c r="B80" s="229" t="s">
        <v>453</v>
      </c>
      <c r="C80" s="238"/>
      <c r="D80" s="238"/>
      <c r="E80" s="264"/>
      <c r="F80" s="238"/>
      <c r="G80" s="73"/>
      <c r="H80" s="73"/>
      <c r="I80" s="229" t="s">
        <v>453</v>
      </c>
      <c r="J80" s="239"/>
      <c r="K80" s="239"/>
      <c r="L80" s="265"/>
      <c r="M80" s="239"/>
    </row>
    <row r="81" spans="1:13" ht="15" customHeight="1">
      <c r="A81" s="73"/>
      <c r="B81" s="229" t="s">
        <v>455</v>
      </c>
      <c r="C81" s="238"/>
      <c r="D81" s="238"/>
      <c r="E81" s="264"/>
      <c r="F81" s="238"/>
      <c r="G81" s="73"/>
      <c r="H81" s="73"/>
      <c r="I81" s="229" t="s">
        <v>455</v>
      </c>
      <c r="J81" s="239"/>
      <c r="K81" s="239"/>
      <c r="L81" s="265"/>
      <c r="M81" s="239"/>
    </row>
    <row r="82" spans="1:13" ht="15" customHeight="1">
      <c r="A82" s="73"/>
      <c r="B82" s="229" t="s">
        <v>457</v>
      </c>
      <c r="C82" s="238"/>
      <c r="D82" s="238"/>
      <c r="E82" s="264"/>
      <c r="F82" s="238"/>
      <c r="G82" s="73"/>
      <c r="H82" s="73"/>
      <c r="I82" s="229" t="s">
        <v>457</v>
      </c>
      <c r="J82" s="239"/>
      <c r="K82" s="239"/>
      <c r="L82" s="265"/>
      <c r="M82" s="239"/>
    </row>
    <row r="83" spans="1:13" ht="15" customHeight="1">
      <c r="A83" s="73"/>
      <c r="B83" s="229" t="s">
        <v>459</v>
      </c>
      <c r="C83" s="238"/>
      <c r="D83" s="238"/>
      <c r="E83" s="264"/>
      <c r="F83" s="238"/>
      <c r="G83" s="73"/>
      <c r="H83" s="73"/>
      <c r="I83" s="229" t="s">
        <v>459</v>
      </c>
      <c r="J83" s="239"/>
      <c r="K83" s="239"/>
      <c r="L83" s="265"/>
      <c r="M83" s="239"/>
    </row>
    <row r="84" spans="1:13" ht="15" customHeight="1">
      <c r="A84" s="73"/>
      <c r="B84" s="229" t="s">
        <v>461</v>
      </c>
      <c r="C84" s="238"/>
      <c r="D84" s="238"/>
      <c r="E84" s="264"/>
      <c r="F84" s="238"/>
      <c r="G84" s="73"/>
      <c r="H84" s="73"/>
      <c r="I84" s="229" t="s">
        <v>461</v>
      </c>
      <c r="J84" s="239"/>
      <c r="K84" s="239"/>
      <c r="L84" s="265"/>
      <c r="M84" s="239"/>
    </row>
    <row r="85" spans="1:13" ht="15" customHeight="1">
      <c r="A85" s="73"/>
      <c r="B85" s="229" t="s">
        <v>462</v>
      </c>
      <c r="C85" s="238"/>
      <c r="D85" s="238"/>
      <c r="E85" s="264"/>
      <c r="F85" s="238"/>
      <c r="G85" s="73"/>
      <c r="H85" s="73"/>
      <c r="I85" s="229" t="s">
        <v>462</v>
      </c>
      <c r="J85" s="239"/>
      <c r="K85" s="239"/>
      <c r="L85" s="265"/>
      <c r="M85" s="239"/>
    </row>
    <row r="86" spans="1:13" ht="15" customHeight="1">
      <c r="A86" s="73"/>
      <c r="B86" s="229" t="s">
        <v>464</v>
      </c>
      <c r="C86" s="238"/>
      <c r="D86" s="238"/>
      <c r="E86" s="264"/>
      <c r="F86" s="238"/>
      <c r="G86" s="73"/>
      <c r="H86" s="73"/>
      <c r="I86" s="229" t="s">
        <v>464</v>
      </c>
      <c r="J86" s="239"/>
      <c r="K86" s="239"/>
      <c r="L86" s="265"/>
      <c r="M86" s="239"/>
    </row>
    <row r="87" spans="1:13" ht="15" customHeight="1">
      <c r="A87" s="73"/>
      <c r="B87" s="229" t="s">
        <v>465</v>
      </c>
      <c r="C87" s="238"/>
      <c r="D87" s="238"/>
      <c r="E87" s="264"/>
      <c r="F87" s="238"/>
      <c r="G87" s="73"/>
      <c r="H87" s="73"/>
      <c r="I87" s="229" t="s">
        <v>465</v>
      </c>
      <c r="J87" s="239"/>
      <c r="K87" s="239"/>
      <c r="L87" s="265"/>
      <c r="M87" s="239"/>
    </row>
    <row r="88" spans="2:13" ht="15" customHeight="1">
      <c r="B88" s="43" t="s">
        <v>466</v>
      </c>
      <c r="C88" s="44"/>
      <c r="D88" s="44"/>
      <c r="E88" s="48"/>
      <c r="F88" s="44"/>
      <c r="I88" s="43" t="s">
        <v>466</v>
      </c>
      <c r="J88" s="45"/>
      <c r="K88" s="45"/>
      <c r="L88" s="72"/>
      <c r="M88" s="45"/>
    </row>
    <row r="89" spans="2:13" ht="15" customHeight="1">
      <c r="B89" s="43" t="s">
        <v>467</v>
      </c>
      <c r="C89" s="44"/>
      <c r="D89" s="44"/>
      <c r="E89" s="48"/>
      <c r="F89" s="44"/>
      <c r="I89" s="43" t="s">
        <v>467</v>
      </c>
      <c r="J89" s="45"/>
      <c r="K89" s="45"/>
      <c r="L89" s="72"/>
      <c r="M89" s="45"/>
    </row>
    <row r="90" spans="2:13" ht="15" customHeight="1">
      <c r="B90" s="43" t="s">
        <v>468</v>
      </c>
      <c r="C90" s="44"/>
      <c r="D90" s="44"/>
      <c r="E90" s="48"/>
      <c r="F90" s="44"/>
      <c r="I90" s="43" t="s">
        <v>468</v>
      </c>
      <c r="J90" s="45"/>
      <c r="K90" s="45"/>
      <c r="L90" s="72"/>
      <c r="M90" s="45"/>
    </row>
    <row r="91" spans="2:13" ht="15" customHeight="1">
      <c r="B91" s="43" t="s">
        <v>469</v>
      </c>
      <c r="C91" s="44"/>
      <c r="D91" s="44"/>
      <c r="E91" s="48"/>
      <c r="F91" s="44"/>
      <c r="I91" s="43" t="s">
        <v>469</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H9" sqref="H9"/>
    </sheetView>
  </sheetViews>
  <sheetFormatPr defaultColWidth="9.140625" defaultRowHeight="12.75"/>
  <cols>
    <col min="1" max="1" width="4.7109375" style="0" customWidth="1"/>
    <col min="2" max="2" width="9.140625" style="0" hidden="1" customWidth="1"/>
    <col min="3" max="3" width="19.7109375" style="0" customWidth="1"/>
    <col min="4" max="5" width="20.7109375" style="0" customWidth="1"/>
    <col min="6" max="6" width="4.7109375" style="0" customWidth="1"/>
  </cols>
  <sheetData>
    <row r="1" spans="1:9" ht="12.75">
      <c r="A1" s="73"/>
      <c r="B1" s="73"/>
      <c r="C1" s="73"/>
      <c r="D1" s="73"/>
      <c r="E1" s="73"/>
      <c r="F1" s="73"/>
      <c r="G1" s="73"/>
      <c r="H1" s="73"/>
      <c r="I1" s="73"/>
    </row>
    <row r="2" spans="1:9" ht="12.75" hidden="1">
      <c r="A2" s="73"/>
      <c r="B2" s="73" t="s">
        <v>0</v>
      </c>
      <c r="C2" s="73" t="s">
        <v>81</v>
      </c>
      <c r="D2" s="73" t="s">
        <v>8</v>
      </c>
      <c r="E2" s="73"/>
      <c r="F2" s="73"/>
      <c r="G2" s="73"/>
      <c r="H2" s="73"/>
      <c r="I2" s="73"/>
    </row>
    <row r="3" spans="1:9" ht="12.75" hidden="1">
      <c r="A3" s="73"/>
      <c r="B3" s="74" t="s">
        <v>360</v>
      </c>
      <c r="C3" s="74"/>
      <c r="D3" s="73"/>
      <c r="E3" s="73"/>
      <c r="F3" s="73"/>
      <c r="G3" s="73"/>
      <c r="H3" s="73"/>
      <c r="I3" s="73"/>
    </row>
    <row r="4" spans="1:9" ht="12.75">
      <c r="A4" s="73"/>
      <c r="B4" s="73"/>
      <c r="C4" s="73"/>
      <c r="D4" s="73"/>
      <c r="E4" s="73"/>
      <c r="F4" s="73"/>
      <c r="G4" s="73"/>
      <c r="H4" s="73"/>
      <c r="I4" s="73"/>
    </row>
    <row r="5" spans="1:9" ht="20.25">
      <c r="A5" s="148"/>
      <c r="B5" s="148"/>
      <c r="C5" s="83" t="s">
        <v>500</v>
      </c>
      <c r="D5" s="116"/>
      <c r="E5" s="103"/>
      <c r="F5" s="73"/>
      <c r="G5" s="73"/>
      <c r="H5" s="73"/>
      <c r="I5" s="73"/>
    </row>
    <row r="6" spans="1:9" ht="17.25">
      <c r="A6" s="148"/>
      <c r="B6" s="148"/>
      <c r="C6" s="276" t="str">
        <f>CONCATENATE(MF33G_Jan_Mar!G3,", ",MF33G_Jan_Mar!H3," Reporting Period")</f>
        <v>June, 2017 Reporting Period</v>
      </c>
      <c r="D6" s="276"/>
      <c r="E6" s="272"/>
      <c r="F6" s="73"/>
      <c r="G6" s="73"/>
      <c r="H6" s="73"/>
      <c r="I6" s="73"/>
    </row>
    <row r="7" spans="1:9" ht="12.75">
      <c r="A7" s="73"/>
      <c r="B7" s="73"/>
      <c r="C7" s="91" t="str">
        <f>CONCATENATE("Created On: ",MF33G_Jan_Mar!F3)</f>
        <v>Created On: 10/05/2017</v>
      </c>
      <c r="D7" s="91"/>
      <c r="E7" s="273"/>
      <c r="F7" s="73"/>
      <c r="G7" s="73"/>
      <c r="H7" s="73"/>
      <c r="I7" s="73"/>
    </row>
    <row r="8" spans="1:9" ht="12.75">
      <c r="A8" s="73"/>
      <c r="B8" s="73"/>
      <c r="C8" s="199"/>
      <c r="D8" s="199"/>
      <c r="E8" s="198"/>
      <c r="F8" s="73"/>
      <c r="G8" s="73"/>
      <c r="H8" s="73"/>
      <c r="I8" s="73"/>
    </row>
    <row r="9" spans="1:9" ht="12.75">
      <c r="A9" s="73"/>
      <c r="B9" s="73"/>
      <c r="C9" s="273" t="s">
        <v>501</v>
      </c>
      <c r="D9" s="91"/>
      <c r="E9" s="200"/>
      <c r="F9" s="73"/>
      <c r="G9" s="73"/>
      <c r="H9" s="73"/>
      <c r="I9" s="73"/>
    </row>
    <row r="10" spans="1:9" ht="12.75">
      <c r="A10" s="73"/>
      <c r="B10" s="228" t="s">
        <v>345</v>
      </c>
      <c r="C10" s="252" t="s">
        <v>502</v>
      </c>
      <c r="D10" s="253" t="s">
        <v>264</v>
      </c>
      <c r="E10" s="253" t="s">
        <v>265</v>
      </c>
      <c r="F10" s="73"/>
      <c r="G10" s="73"/>
      <c r="H10" s="73"/>
      <c r="I10" s="73"/>
    </row>
    <row r="11" spans="1:9" ht="9.75" customHeight="1">
      <c r="A11" s="73"/>
      <c r="B11" s="228"/>
      <c r="C11" s="156"/>
      <c r="D11" s="274"/>
      <c r="E11" s="274"/>
      <c r="F11" s="73"/>
      <c r="G11" s="73"/>
      <c r="H11" s="73"/>
      <c r="I11" s="73"/>
    </row>
    <row r="12" spans="1:9" ht="19.5" customHeight="1">
      <c r="A12" s="74"/>
      <c r="B12" s="229" t="s">
        <v>63</v>
      </c>
      <c r="C12" s="277" t="s">
        <v>503</v>
      </c>
      <c r="D12" s="278">
        <v>351</v>
      </c>
      <c r="E12" s="278">
        <v>311</v>
      </c>
      <c r="F12" s="73"/>
      <c r="G12" s="73"/>
      <c r="H12" s="73"/>
      <c r="I12" s="73"/>
    </row>
    <row r="13" spans="1:9" ht="9.75" customHeight="1">
      <c r="A13" s="74"/>
      <c r="B13" s="229"/>
      <c r="C13" s="279"/>
      <c r="D13" s="280"/>
      <c r="E13" s="280"/>
      <c r="F13" s="73"/>
      <c r="G13" s="73"/>
      <c r="H13" s="73"/>
      <c r="I13" s="73"/>
    </row>
    <row r="14" spans="1:9" ht="9.75" customHeight="1">
      <c r="A14" s="74"/>
      <c r="B14" s="229"/>
      <c r="C14" s="267"/>
      <c r="D14" s="281"/>
      <c r="E14" s="281"/>
      <c r="F14" s="73"/>
      <c r="G14" s="73"/>
      <c r="H14" s="73"/>
      <c r="I14" s="73"/>
    </row>
    <row r="15" spans="1:9" ht="19.5" customHeight="1">
      <c r="A15" s="73"/>
      <c r="B15" s="229" t="s">
        <v>82</v>
      </c>
      <c r="C15" s="282" t="s">
        <v>504</v>
      </c>
      <c r="D15" s="283">
        <v>368</v>
      </c>
      <c r="E15" s="283">
        <v>311</v>
      </c>
      <c r="F15" s="73"/>
      <c r="G15" s="73"/>
      <c r="H15" s="73"/>
      <c r="I15" s="73"/>
    </row>
    <row r="16" spans="1:9" ht="9.75" customHeight="1">
      <c r="A16" s="73"/>
      <c r="B16" s="229"/>
      <c r="C16" s="284"/>
      <c r="D16" s="285"/>
      <c r="E16" s="285"/>
      <c r="F16" s="73"/>
      <c r="G16" s="73"/>
      <c r="H16" s="73"/>
      <c r="I16" s="73"/>
    </row>
    <row r="17" spans="1:9" ht="9.75" customHeight="1">
      <c r="A17" s="73"/>
      <c r="B17" s="229"/>
      <c r="C17" s="286"/>
      <c r="D17" s="287"/>
      <c r="E17" s="287"/>
      <c r="F17" s="73"/>
      <c r="G17" s="73"/>
      <c r="H17" s="73"/>
      <c r="I17" s="73"/>
    </row>
    <row r="18" spans="1:9" ht="19.5" customHeight="1">
      <c r="A18" s="73"/>
      <c r="B18" s="229" t="s">
        <v>165</v>
      </c>
      <c r="C18" s="282" t="s">
        <v>505</v>
      </c>
      <c r="D18" s="283">
        <v>361</v>
      </c>
      <c r="E18" s="283">
        <v>271</v>
      </c>
      <c r="F18" s="73"/>
      <c r="G18" s="73"/>
      <c r="H18" s="73"/>
      <c r="I18" s="73"/>
    </row>
    <row r="19" spans="1:9" ht="9.75" customHeight="1">
      <c r="A19" s="73"/>
      <c r="B19" s="229"/>
      <c r="C19" s="284"/>
      <c r="D19" s="285"/>
      <c r="E19" s="285"/>
      <c r="F19" s="73"/>
      <c r="G19" s="73"/>
      <c r="H19" s="73"/>
      <c r="I19" s="73"/>
    </row>
    <row r="20" spans="1:9" ht="9.75" customHeight="1">
      <c r="A20" s="73"/>
      <c r="B20" s="229"/>
      <c r="C20" s="286"/>
      <c r="D20" s="287"/>
      <c r="E20" s="287"/>
      <c r="F20" s="73"/>
      <c r="G20" s="73"/>
      <c r="H20" s="73"/>
      <c r="I20" s="73"/>
    </row>
    <row r="21" spans="1:9" ht="19.5" customHeight="1">
      <c r="A21" s="73"/>
      <c r="B21" s="229" t="s">
        <v>179</v>
      </c>
      <c r="C21" s="282" t="s">
        <v>506</v>
      </c>
      <c r="D21" s="283">
        <v>415</v>
      </c>
      <c r="E21" s="283">
        <v>359</v>
      </c>
      <c r="F21" s="73"/>
      <c r="G21" s="73"/>
      <c r="H21" s="73"/>
      <c r="I21" s="73"/>
    </row>
    <row r="22" spans="1:9" ht="9.75" customHeight="1">
      <c r="A22" s="73"/>
      <c r="B22" s="229"/>
      <c r="C22" s="288"/>
      <c r="D22" s="285"/>
      <c r="E22" s="285"/>
      <c r="F22" s="73"/>
      <c r="G22" s="73"/>
      <c r="H22" s="73"/>
      <c r="I22" s="73"/>
    </row>
    <row r="23" spans="1:9" ht="9.75" customHeight="1">
      <c r="A23" s="73"/>
      <c r="B23" s="229"/>
      <c r="C23" s="289"/>
      <c r="D23" s="287"/>
      <c r="E23" s="287"/>
      <c r="F23" s="73"/>
      <c r="G23" s="73"/>
      <c r="H23" s="73"/>
      <c r="I23" s="73"/>
    </row>
    <row r="24" spans="1:9" ht="19.5" customHeight="1">
      <c r="A24" s="73"/>
      <c r="B24" s="229" t="s">
        <v>192</v>
      </c>
      <c r="C24" s="282" t="s">
        <v>507</v>
      </c>
      <c r="D24" s="283">
        <v>211</v>
      </c>
      <c r="E24" s="283">
        <v>133</v>
      </c>
      <c r="F24" s="73"/>
      <c r="G24" s="73"/>
      <c r="H24" s="73"/>
      <c r="I24" s="73"/>
    </row>
    <row r="25" spans="1:9" ht="9.75" customHeight="1">
      <c r="A25" s="73"/>
      <c r="B25" s="229"/>
      <c r="C25" s="284"/>
      <c r="D25" s="285"/>
      <c r="E25" s="285"/>
      <c r="F25" s="73"/>
      <c r="G25" s="73"/>
      <c r="H25" s="73"/>
      <c r="I25" s="73"/>
    </row>
    <row r="26" spans="1:9" ht="9.75" customHeight="1">
      <c r="A26" s="73"/>
      <c r="B26" s="229"/>
      <c r="C26" s="286"/>
      <c r="D26" s="287"/>
      <c r="E26" s="287"/>
      <c r="F26" s="73"/>
      <c r="G26" s="73"/>
      <c r="H26" s="73"/>
      <c r="I26" s="73"/>
    </row>
    <row r="27" spans="1:9" ht="19.5" customHeight="1">
      <c r="A27" s="73"/>
      <c r="B27" s="229" t="s">
        <v>207</v>
      </c>
      <c r="C27" s="282" t="s">
        <v>508</v>
      </c>
      <c r="D27" s="283">
        <v>435</v>
      </c>
      <c r="E27" s="283">
        <v>296</v>
      </c>
      <c r="F27" s="73"/>
      <c r="G27" s="73"/>
      <c r="H27" s="73"/>
      <c r="I27" s="73"/>
    </row>
    <row r="28" spans="1:9" ht="9.75" customHeight="1">
      <c r="A28" s="73"/>
      <c r="B28" s="229"/>
      <c r="C28" s="284"/>
      <c r="D28" s="285"/>
      <c r="E28" s="285"/>
      <c r="F28" s="73"/>
      <c r="G28" s="73"/>
      <c r="H28" s="73"/>
      <c r="I28" s="73"/>
    </row>
    <row r="29" spans="1:9" ht="9.75" customHeight="1">
      <c r="A29" s="73"/>
      <c r="B29" s="229"/>
      <c r="C29" s="286"/>
      <c r="D29" s="287"/>
      <c r="E29" s="287"/>
      <c r="F29" s="73"/>
      <c r="G29" s="73"/>
      <c r="H29" s="73"/>
      <c r="I29" s="73"/>
    </row>
    <row r="30" spans="1:9" ht="19.5" customHeight="1">
      <c r="A30" s="73"/>
      <c r="B30" s="229" t="s">
        <v>237</v>
      </c>
      <c r="C30" s="282" t="s">
        <v>509</v>
      </c>
      <c r="D30" s="283">
        <v>377</v>
      </c>
      <c r="E30" s="283">
        <v>379</v>
      </c>
      <c r="F30" s="73"/>
      <c r="G30" s="73"/>
      <c r="H30" s="73"/>
      <c r="I30" s="73"/>
    </row>
    <row r="31" spans="1:9" ht="9.75" customHeight="1">
      <c r="A31" s="73"/>
      <c r="B31" s="229"/>
      <c r="C31" s="284"/>
      <c r="D31" s="285"/>
      <c r="E31" s="285"/>
      <c r="F31" s="73"/>
      <c r="G31" s="73"/>
      <c r="H31" s="73"/>
      <c r="I31" s="73"/>
    </row>
    <row r="32" spans="1:9" ht="9.75" customHeight="1">
      <c r="A32" s="73"/>
      <c r="B32" s="229"/>
      <c r="C32" s="286"/>
      <c r="D32" s="287"/>
      <c r="E32" s="287"/>
      <c r="F32" s="73"/>
      <c r="G32" s="73"/>
      <c r="H32" s="73"/>
      <c r="I32" s="73"/>
    </row>
    <row r="33" spans="1:9" ht="19.5" customHeight="1">
      <c r="A33" s="73"/>
      <c r="B33" s="229" t="s">
        <v>68</v>
      </c>
      <c r="C33" s="282" t="s">
        <v>510</v>
      </c>
      <c r="D33" s="283">
        <v>46</v>
      </c>
      <c r="E33" s="283">
        <v>50</v>
      </c>
      <c r="F33" s="73"/>
      <c r="G33" s="73"/>
      <c r="H33" s="73"/>
      <c r="I33" s="73"/>
    </row>
    <row r="34" spans="1:9" ht="9.75" customHeight="1">
      <c r="A34" s="73"/>
      <c r="B34" s="229"/>
      <c r="C34" s="284"/>
      <c r="D34" s="285"/>
      <c r="E34" s="285"/>
      <c r="F34" s="73"/>
      <c r="G34" s="73"/>
      <c r="H34" s="73"/>
      <c r="I34" s="73"/>
    </row>
    <row r="35" spans="1:9" ht="12.75">
      <c r="A35" s="73"/>
      <c r="B35" s="229"/>
      <c r="C35" s="228"/>
      <c r="D35" s="228"/>
      <c r="E35" s="228"/>
      <c r="F35" s="73"/>
      <c r="G35" s="73"/>
      <c r="H35" s="73"/>
      <c r="I35" s="73"/>
    </row>
    <row r="36" spans="1:9" ht="18.75">
      <c r="A36" s="73"/>
      <c r="B36" s="229"/>
      <c r="C36" s="275" t="s">
        <v>511</v>
      </c>
      <c r="D36" s="273"/>
      <c r="E36" s="273"/>
      <c r="F36" s="73"/>
      <c r="G36" s="73"/>
      <c r="H36" s="73"/>
      <c r="I36" s="73"/>
    </row>
    <row r="37" spans="1:9" ht="12.75">
      <c r="A37" s="73"/>
      <c r="B37" s="229"/>
      <c r="C37" s="228" t="s">
        <v>512</v>
      </c>
      <c r="D37" s="228"/>
      <c r="E37" s="228"/>
      <c r="F37" s="73"/>
      <c r="G37" s="73"/>
      <c r="H37" s="73"/>
      <c r="I37" s="73"/>
    </row>
    <row r="38" spans="1:9" ht="12.75">
      <c r="A38" s="73"/>
      <c r="B38" s="229"/>
      <c r="C38" s="228"/>
      <c r="D38" s="228"/>
      <c r="E38" s="228"/>
      <c r="F38" s="73"/>
      <c r="G38" s="73"/>
      <c r="H38" s="73"/>
      <c r="I38" s="73"/>
    </row>
    <row r="39" spans="1:9" ht="12.75">
      <c r="A39" s="73"/>
      <c r="B39" s="229"/>
      <c r="C39" s="228"/>
      <c r="D39" s="228"/>
      <c r="E39" s="228"/>
      <c r="F39" s="73"/>
      <c r="G39" s="73"/>
      <c r="H39" s="73"/>
      <c r="I39" s="73"/>
    </row>
    <row r="40" spans="1:9" ht="12.75">
      <c r="A40" s="73"/>
      <c r="B40" s="229"/>
      <c r="C40" s="228"/>
      <c r="D40" s="228"/>
      <c r="E40" s="228"/>
      <c r="F40" s="73"/>
      <c r="G40" s="73"/>
      <c r="H40" s="73"/>
      <c r="I40" s="73"/>
    </row>
    <row r="41" spans="1:9" ht="12.75">
      <c r="A41" s="73"/>
      <c r="B41" s="229"/>
      <c r="C41" s="228"/>
      <c r="D41" s="228"/>
      <c r="E41" s="228"/>
      <c r="F41" s="73"/>
      <c r="G41" s="73"/>
      <c r="H41" s="73"/>
      <c r="I41" s="73"/>
    </row>
    <row r="42" spans="1:9" ht="12.75">
      <c r="A42" s="73"/>
      <c r="B42" s="229"/>
      <c r="C42" s="228"/>
      <c r="D42" s="228"/>
      <c r="E42" s="228"/>
      <c r="F42" s="73"/>
      <c r="G42" s="73"/>
      <c r="H42" s="73"/>
      <c r="I42" s="73"/>
    </row>
    <row r="43" spans="1:9" ht="12.75">
      <c r="A43" s="73"/>
      <c r="B43" s="229"/>
      <c r="C43" s="228"/>
      <c r="D43" s="228"/>
      <c r="E43" s="228"/>
      <c r="F43" s="73"/>
      <c r="G43" s="73"/>
      <c r="H43" s="73"/>
      <c r="I43" s="73"/>
    </row>
    <row r="44" spans="1:9" ht="12.75">
      <c r="A44" s="73"/>
      <c r="B44" s="229"/>
      <c r="C44" s="228"/>
      <c r="D44" s="228"/>
      <c r="E44" s="228"/>
      <c r="F44" s="73"/>
      <c r="G44" s="73"/>
      <c r="H44" s="73"/>
      <c r="I44" s="73"/>
    </row>
    <row r="45" spans="1:9" ht="12.75">
      <c r="A45" s="73"/>
      <c r="B45" s="229"/>
      <c r="C45" s="228"/>
      <c r="D45" s="228"/>
      <c r="E45" s="228"/>
      <c r="F45" s="73"/>
      <c r="G45" s="73"/>
      <c r="H45" s="73"/>
      <c r="I45" s="73"/>
    </row>
    <row r="46" spans="1:9" ht="12.75">
      <c r="A46" s="73"/>
      <c r="B46" s="229"/>
      <c r="C46" s="228"/>
      <c r="D46" s="228"/>
      <c r="E46" s="228"/>
      <c r="F46" s="73"/>
      <c r="G46" s="73"/>
      <c r="H46" s="73"/>
      <c r="I46" s="73"/>
    </row>
    <row r="47" spans="1:9" ht="12.75">
      <c r="A47" s="73"/>
      <c r="B47" s="229"/>
      <c r="C47" s="228"/>
      <c r="D47" s="228"/>
      <c r="E47" s="228"/>
      <c r="F47" s="73"/>
      <c r="G47" s="73"/>
      <c r="H47" s="73"/>
      <c r="I47" s="73"/>
    </row>
    <row r="48" spans="1:9" ht="12.75">
      <c r="A48" s="73"/>
      <c r="B48" s="229"/>
      <c r="C48" s="228"/>
      <c r="D48" s="228"/>
      <c r="E48" s="228"/>
      <c r="F48" s="73"/>
      <c r="G48" s="73"/>
      <c r="H48" s="73"/>
      <c r="I48" s="73"/>
    </row>
    <row r="49" spans="1:9" ht="12.75">
      <c r="A49" s="73"/>
      <c r="B49" s="229"/>
      <c r="C49" s="228"/>
      <c r="D49" s="228"/>
      <c r="E49" s="228"/>
      <c r="F49" s="73"/>
      <c r="G49" s="73"/>
      <c r="H49" s="73"/>
      <c r="I49" s="73"/>
    </row>
    <row r="50" spans="1:9" ht="12.75">
      <c r="A50" s="73"/>
      <c r="B50" s="229"/>
      <c r="C50" s="228"/>
      <c r="D50" s="228"/>
      <c r="E50" s="228"/>
      <c r="F50" s="73"/>
      <c r="G50" s="73"/>
      <c r="H50" s="73"/>
      <c r="I50" s="73"/>
    </row>
    <row r="51" spans="2:5" ht="12.75">
      <c r="B51" s="43"/>
      <c r="C51" s="42"/>
      <c r="D51" s="42"/>
      <c r="E51" s="42"/>
    </row>
    <row r="52" spans="2:5" ht="12.75">
      <c r="B52" s="43"/>
      <c r="C52" s="42"/>
      <c r="D52" s="42"/>
      <c r="E52" s="42"/>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513</v>
      </c>
      <c r="D3" s="50"/>
      <c r="E3" s="51"/>
    </row>
    <row r="4" spans="2:5" ht="12.75">
      <c r="B4" s="54"/>
      <c r="C4" s="49" t="s">
        <v>88</v>
      </c>
      <c r="D4" s="49" t="s">
        <v>514</v>
      </c>
      <c r="E4" s="49">
        <v>1</v>
      </c>
    </row>
    <row r="5" spans="2:5" ht="12.75">
      <c r="B5" s="54"/>
      <c r="C5" s="49" t="s">
        <v>90</v>
      </c>
      <c r="D5" s="49" t="s">
        <v>515</v>
      </c>
      <c r="E5" s="49">
        <v>2</v>
      </c>
    </row>
    <row r="6" spans="2:5" ht="12.75">
      <c r="B6" s="54"/>
      <c r="C6" s="49" t="s">
        <v>91</v>
      </c>
      <c r="D6" s="49" t="s">
        <v>516</v>
      </c>
      <c r="E6" s="49">
        <v>3</v>
      </c>
    </row>
    <row r="7" spans="2:5" ht="12.75">
      <c r="B7" s="54"/>
      <c r="C7" s="49" t="s">
        <v>168</v>
      </c>
      <c r="D7" s="49" t="s">
        <v>517</v>
      </c>
      <c r="E7" s="49">
        <v>4</v>
      </c>
    </row>
    <row r="8" spans="2:5" ht="12.75">
      <c r="B8" s="54"/>
      <c r="C8" s="49" t="s">
        <v>169</v>
      </c>
      <c r="D8" s="49" t="s">
        <v>169</v>
      </c>
      <c r="E8" s="49">
        <v>5</v>
      </c>
    </row>
    <row r="9" spans="2:5" ht="12.75">
      <c r="B9" s="54"/>
      <c r="C9" s="49" t="s">
        <v>17</v>
      </c>
      <c r="D9" s="49" t="s">
        <v>518</v>
      </c>
      <c r="E9" s="49">
        <v>6</v>
      </c>
    </row>
    <row r="10" spans="2:5" ht="12.75">
      <c r="B10" s="54"/>
      <c r="C10" s="49" t="s">
        <v>180</v>
      </c>
      <c r="D10" s="49" t="s">
        <v>519</v>
      </c>
      <c r="E10" s="49">
        <v>7</v>
      </c>
    </row>
    <row r="11" spans="2:5" ht="12.75">
      <c r="B11" s="54"/>
      <c r="C11" s="49" t="s">
        <v>181</v>
      </c>
      <c r="D11" s="49" t="s">
        <v>520</v>
      </c>
      <c r="E11" s="49">
        <v>8</v>
      </c>
    </row>
    <row r="12" spans="2:5" ht="12.75">
      <c r="B12" s="54"/>
      <c r="C12" s="49" t="s">
        <v>182</v>
      </c>
      <c r="D12" s="49" t="s">
        <v>521</v>
      </c>
      <c r="E12" s="49">
        <v>9</v>
      </c>
    </row>
    <row r="13" spans="2:5" ht="12.75">
      <c r="B13" s="54"/>
      <c r="C13" s="49" t="s">
        <v>193</v>
      </c>
      <c r="D13" s="49" t="s">
        <v>522</v>
      </c>
      <c r="E13" s="49">
        <v>10</v>
      </c>
    </row>
    <row r="14" spans="2:5" ht="12.75">
      <c r="B14" s="54"/>
      <c r="C14" s="49" t="s">
        <v>194</v>
      </c>
      <c r="D14" s="49" t="s">
        <v>523</v>
      </c>
      <c r="E14" s="49">
        <v>11</v>
      </c>
    </row>
    <row r="15" spans="2:5" ht="12.75">
      <c r="B15" s="54"/>
      <c r="C15" s="49" t="s">
        <v>195</v>
      </c>
      <c r="D15" s="49" t="s">
        <v>524</v>
      </c>
      <c r="E15" s="49">
        <v>12</v>
      </c>
    </row>
    <row r="23" ht="12.75">
      <c r="C23" t="s">
        <v>525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7"/>
  <sheetViews>
    <sheetView zoomScalePageLayoutView="0" workbookViewId="0" topLeftCell="A1">
      <selection activeCell="A24" sqref="A24:E24"/>
    </sheetView>
  </sheetViews>
  <sheetFormatPr defaultColWidth="9.140625" defaultRowHeight="12.75"/>
  <sheetData>
    <row r="1" spans="1:11" ht="12.75">
      <c r="A1" s="73"/>
      <c r="B1" s="73"/>
      <c r="C1" s="73"/>
      <c r="D1" s="73"/>
      <c r="E1" s="73"/>
      <c r="F1" s="73"/>
      <c r="G1" s="73"/>
      <c r="H1" s="73"/>
      <c r="I1" s="73"/>
      <c r="J1" s="73"/>
      <c r="K1" s="101"/>
    </row>
    <row r="2" spans="1:11" ht="17.25">
      <c r="A2" s="105" t="s">
        <v>37</v>
      </c>
      <c r="B2" s="73"/>
      <c r="C2" s="73"/>
      <c r="D2" s="73"/>
      <c r="E2" s="73"/>
      <c r="F2" s="73"/>
      <c r="G2" s="73"/>
      <c r="H2" s="73"/>
      <c r="I2" s="73"/>
      <c r="J2" s="73"/>
      <c r="K2" s="101"/>
    </row>
    <row r="3" spans="1:11" ht="12.75">
      <c r="A3" s="73"/>
      <c r="B3" s="73"/>
      <c r="C3" s="73"/>
      <c r="D3" s="73"/>
      <c r="E3" s="73"/>
      <c r="F3" s="73"/>
      <c r="G3" s="73"/>
      <c r="H3" s="73"/>
      <c r="I3" s="73"/>
      <c r="J3" s="73"/>
      <c r="K3" s="101"/>
    </row>
    <row r="4" spans="1:11" ht="26.25">
      <c r="A4" s="102" t="s">
        <v>38</v>
      </c>
      <c r="B4" s="103"/>
      <c r="C4" s="103"/>
      <c r="D4" s="103"/>
      <c r="E4" s="103"/>
      <c r="F4" s="103"/>
      <c r="G4" s="103"/>
      <c r="H4" s="103"/>
      <c r="I4" s="103"/>
      <c r="J4" s="103"/>
      <c r="K4" s="101"/>
    </row>
    <row r="5" spans="1:11" ht="12.75">
      <c r="A5" s="73"/>
      <c r="B5" s="73"/>
      <c r="C5" s="73"/>
      <c r="D5" s="73"/>
      <c r="E5" s="73"/>
      <c r="F5" s="73"/>
      <c r="G5" s="73"/>
      <c r="H5" s="73"/>
      <c r="I5" s="73"/>
      <c r="J5" s="73"/>
      <c r="K5" s="101"/>
    </row>
    <row r="6" spans="1:11" ht="12.75">
      <c r="A6" s="101" t="s">
        <v>39</v>
      </c>
      <c r="B6" s="103"/>
      <c r="C6" s="103"/>
      <c r="D6" s="103"/>
      <c r="E6" s="103"/>
      <c r="F6" s="103"/>
      <c r="G6" s="103"/>
      <c r="H6" s="103"/>
      <c r="I6" s="103"/>
      <c r="J6" s="103"/>
      <c r="K6" s="101"/>
    </row>
    <row r="7" spans="1:11" ht="12.75">
      <c r="A7" s="104" t="s">
        <v>40</v>
      </c>
      <c r="B7" s="103"/>
      <c r="C7" s="103"/>
      <c r="D7" s="103"/>
      <c r="E7" s="103"/>
      <c r="F7" s="103"/>
      <c r="G7" s="103"/>
      <c r="H7" s="103"/>
      <c r="I7" s="103"/>
      <c r="J7" s="103"/>
      <c r="K7" s="101"/>
    </row>
    <row r="8" spans="1:11" ht="12.75">
      <c r="A8" s="101"/>
      <c r="B8" s="103"/>
      <c r="C8" s="103"/>
      <c r="D8" s="103"/>
      <c r="E8" s="103"/>
      <c r="F8" s="103"/>
      <c r="G8" s="103"/>
      <c r="H8" s="103"/>
      <c r="I8" s="103"/>
      <c r="J8" s="103"/>
      <c r="K8" s="101"/>
    </row>
    <row r="9" spans="1:11" ht="12.75">
      <c r="A9" s="101" t="s">
        <v>41</v>
      </c>
      <c r="B9" s="103"/>
      <c r="C9" s="103"/>
      <c r="D9" s="103"/>
      <c r="E9" s="103"/>
      <c r="F9" s="103"/>
      <c r="G9" s="103"/>
      <c r="H9" s="103"/>
      <c r="I9" s="103"/>
      <c r="J9" s="103"/>
      <c r="K9" s="101"/>
    </row>
    <row r="10" spans="1:11" ht="12.75">
      <c r="A10" s="101"/>
      <c r="B10" s="103"/>
      <c r="C10" s="103"/>
      <c r="D10" s="103"/>
      <c r="E10" s="103"/>
      <c r="F10" s="103"/>
      <c r="G10" s="103"/>
      <c r="H10" s="103"/>
      <c r="I10" s="103"/>
      <c r="J10" s="103"/>
      <c r="K10" s="101"/>
    </row>
    <row r="11" spans="1:11" ht="12.75">
      <c r="A11" s="101" t="s">
        <v>42</v>
      </c>
      <c r="B11" s="103"/>
      <c r="C11" s="103"/>
      <c r="D11" s="103"/>
      <c r="E11" s="103"/>
      <c r="F11" s="103"/>
      <c r="G11" s="103"/>
      <c r="H11" s="103"/>
      <c r="I11" s="103"/>
      <c r="J11" s="103"/>
      <c r="K11" s="101"/>
    </row>
    <row r="12" spans="1:11" ht="12.75">
      <c r="A12" s="101"/>
      <c r="B12" s="103"/>
      <c r="C12" s="103"/>
      <c r="D12" s="103"/>
      <c r="E12" s="103"/>
      <c r="F12" s="103"/>
      <c r="G12" s="103"/>
      <c r="H12" s="103"/>
      <c r="I12" s="103"/>
      <c r="J12" s="103"/>
      <c r="K12" s="101"/>
    </row>
    <row r="13" spans="1:11" ht="12.75">
      <c r="A13" s="101" t="s">
        <v>43</v>
      </c>
      <c r="B13" s="103"/>
      <c r="C13" s="103"/>
      <c r="D13" s="103"/>
      <c r="E13" s="103"/>
      <c r="F13" s="103"/>
      <c r="G13" s="103"/>
      <c r="H13" s="103"/>
      <c r="I13" s="103"/>
      <c r="J13" s="103"/>
      <c r="K13" s="101"/>
    </row>
    <row r="14" spans="1:11" ht="12.75">
      <c r="A14" s="101" t="s">
        <v>44</v>
      </c>
      <c r="B14" s="103"/>
      <c r="C14" s="103"/>
      <c r="D14" s="103"/>
      <c r="E14" s="103"/>
      <c r="F14" s="103"/>
      <c r="G14" s="103"/>
      <c r="H14" s="103"/>
      <c r="I14" s="103"/>
      <c r="J14" s="103"/>
      <c r="K14" s="101"/>
    </row>
    <row r="15" spans="1:11" ht="12.75">
      <c r="A15" s="101" t="s">
        <v>45</v>
      </c>
      <c r="B15" s="103"/>
      <c r="C15" s="103"/>
      <c r="D15" s="103"/>
      <c r="E15" s="103"/>
      <c r="F15" s="103"/>
      <c r="G15" s="103"/>
      <c r="H15" s="103"/>
      <c r="I15" s="103"/>
      <c r="J15" s="103"/>
      <c r="K15" s="101"/>
    </row>
    <row r="16" spans="1:11" ht="12.75">
      <c r="A16" s="101" t="s">
        <v>46</v>
      </c>
      <c r="B16" s="103"/>
      <c r="C16" s="103"/>
      <c r="D16" s="103"/>
      <c r="E16" s="103"/>
      <c r="F16" s="103"/>
      <c r="G16" s="103"/>
      <c r="H16" s="103"/>
      <c r="I16" s="103"/>
      <c r="J16" s="103"/>
      <c r="K16" s="101"/>
    </row>
    <row r="17" spans="1:11" ht="12.75">
      <c r="A17" s="101" t="s">
        <v>47</v>
      </c>
      <c r="B17" s="103"/>
      <c r="C17" s="103"/>
      <c r="D17" s="103"/>
      <c r="E17" s="103"/>
      <c r="F17" s="103"/>
      <c r="G17" s="103"/>
      <c r="H17" s="103"/>
      <c r="I17" s="103"/>
      <c r="J17" s="103"/>
      <c r="K17" s="101"/>
    </row>
    <row r="18" spans="1:11" ht="12.75">
      <c r="A18" s="101"/>
      <c r="B18" s="103"/>
      <c r="C18" s="103"/>
      <c r="D18" s="103"/>
      <c r="E18" s="103"/>
      <c r="F18" s="103"/>
      <c r="G18" s="103"/>
      <c r="H18" s="103"/>
      <c r="I18" s="103"/>
      <c r="J18" s="103"/>
      <c r="K18" s="101"/>
    </row>
    <row r="19" spans="1:11" ht="12.75">
      <c r="A19" s="101" t="s">
        <v>48</v>
      </c>
      <c r="B19" s="103"/>
      <c r="C19" s="103"/>
      <c r="D19" s="103"/>
      <c r="E19" s="103"/>
      <c r="F19" s="103"/>
      <c r="G19" s="103"/>
      <c r="H19" s="103"/>
      <c r="I19" s="103"/>
      <c r="J19" s="103"/>
      <c r="K19" s="101"/>
    </row>
    <row r="20" spans="1:11" ht="12.75">
      <c r="A20" s="101" t="s">
        <v>49</v>
      </c>
      <c r="B20" s="103"/>
      <c r="C20" s="103"/>
      <c r="D20" s="103"/>
      <c r="E20" s="103"/>
      <c r="F20" s="103"/>
      <c r="G20" s="103"/>
      <c r="H20" s="103"/>
      <c r="I20" s="103"/>
      <c r="J20" s="103"/>
      <c r="K20" s="101"/>
    </row>
    <row r="21" spans="1:11" ht="12.75">
      <c r="A21" s="73"/>
      <c r="B21" s="73"/>
      <c r="C21" s="73"/>
      <c r="D21" s="73"/>
      <c r="E21" s="73"/>
      <c r="F21" s="73"/>
      <c r="G21" s="73"/>
      <c r="H21" s="73"/>
      <c r="I21" s="73"/>
      <c r="J21" s="73"/>
      <c r="K21" s="101"/>
    </row>
    <row r="22" spans="1:11" ht="12.75">
      <c r="A22" s="73"/>
      <c r="B22" s="73"/>
      <c r="C22" s="73"/>
      <c r="D22" s="73"/>
      <c r="E22" s="73"/>
      <c r="F22" s="73"/>
      <c r="G22" s="73"/>
      <c r="H22" s="73"/>
      <c r="I22" s="73"/>
      <c r="J22" s="73"/>
      <c r="K22" s="101"/>
    </row>
    <row r="23" spans="1:11" ht="12.75">
      <c r="A23" s="73"/>
      <c r="B23" s="73"/>
      <c r="C23" s="73"/>
      <c r="D23" s="73"/>
      <c r="E23" s="73"/>
      <c r="F23" s="73"/>
      <c r="G23" s="73"/>
      <c r="H23" s="73"/>
      <c r="I23" s="73"/>
      <c r="J23" s="73"/>
      <c r="K23" s="101"/>
    </row>
    <row r="24" spans="1:11" ht="21">
      <c r="A24" s="106" t="s">
        <v>50</v>
      </c>
      <c r="B24" s="107"/>
      <c r="C24" s="107"/>
      <c r="D24" s="107"/>
      <c r="E24" s="107"/>
      <c r="F24" s="103"/>
      <c r="G24" s="103"/>
      <c r="H24" s="103"/>
      <c r="I24" s="103"/>
      <c r="J24" s="103"/>
      <c r="K24" s="101"/>
    </row>
    <row r="25" spans="1:11" ht="12.75">
      <c r="A25" s="73"/>
      <c r="B25" s="73"/>
      <c r="C25" s="73"/>
      <c r="D25" s="73"/>
      <c r="E25" s="73"/>
      <c r="F25" s="73"/>
      <c r="G25" s="73"/>
      <c r="H25" s="73"/>
      <c r="I25" s="73"/>
      <c r="J25" s="73"/>
      <c r="K25" s="101"/>
    </row>
    <row r="26" spans="1:11" ht="26.25">
      <c r="A26" s="102" t="s">
        <v>51</v>
      </c>
      <c r="B26" s="103"/>
      <c r="C26" s="103"/>
      <c r="D26" s="103"/>
      <c r="E26" s="103"/>
      <c r="F26" s="103"/>
      <c r="G26" s="103"/>
      <c r="H26" s="103"/>
      <c r="I26" s="103"/>
      <c r="J26" s="103"/>
      <c r="K26" s="101"/>
    </row>
    <row r="27" spans="1:11" ht="12.75">
      <c r="A27" s="102"/>
      <c r="B27" s="103"/>
      <c r="C27" s="103"/>
      <c r="D27" s="103"/>
      <c r="E27" s="103"/>
      <c r="F27" s="103"/>
      <c r="G27" s="103"/>
      <c r="H27" s="103"/>
      <c r="I27" s="103"/>
      <c r="J27" s="103"/>
      <c r="K27" s="101"/>
    </row>
    <row r="28" spans="1:11" ht="12.75">
      <c r="A28" s="101" t="s">
        <v>39</v>
      </c>
      <c r="B28" s="103"/>
      <c r="C28" s="103"/>
      <c r="D28" s="103"/>
      <c r="E28" s="103"/>
      <c r="F28" s="103"/>
      <c r="G28" s="103"/>
      <c r="H28" s="103"/>
      <c r="I28" s="103"/>
      <c r="J28" s="103"/>
      <c r="K28" s="101"/>
    </row>
    <row r="29" spans="1:11" ht="12.75">
      <c r="A29" s="104" t="s">
        <v>40</v>
      </c>
      <c r="B29" s="103"/>
      <c r="C29" s="103"/>
      <c r="D29" s="103"/>
      <c r="E29" s="103"/>
      <c r="F29" s="103"/>
      <c r="G29" s="103"/>
      <c r="H29" s="103"/>
      <c r="I29" s="103"/>
      <c r="J29" s="103"/>
      <c r="K29" s="101"/>
    </row>
    <row r="30" spans="1:11" ht="12.75">
      <c r="A30" s="73"/>
      <c r="B30" s="73"/>
      <c r="C30" s="73"/>
      <c r="D30" s="73"/>
      <c r="E30" s="73"/>
      <c r="F30" s="73"/>
      <c r="G30" s="73"/>
      <c r="H30" s="73"/>
      <c r="I30" s="73"/>
      <c r="J30" s="73"/>
      <c r="K30" s="101"/>
    </row>
    <row r="31" spans="1:11" ht="12.75">
      <c r="A31" s="73"/>
      <c r="B31" s="73"/>
      <c r="C31" s="73"/>
      <c r="D31" s="73"/>
      <c r="E31" s="73"/>
      <c r="F31" s="73"/>
      <c r="G31" s="73"/>
      <c r="H31" s="73"/>
      <c r="I31" s="73"/>
      <c r="J31" s="73"/>
      <c r="K31" s="101"/>
    </row>
    <row r="32" spans="1:11" ht="39">
      <c r="A32" s="102" t="s">
        <v>52</v>
      </c>
      <c r="B32" s="102"/>
      <c r="C32" s="102"/>
      <c r="D32" s="102"/>
      <c r="E32" s="102"/>
      <c r="F32" s="102"/>
      <c r="G32" s="102"/>
      <c r="H32" s="102"/>
      <c r="I32" s="102"/>
      <c r="J32" s="102"/>
      <c r="K32" s="101"/>
    </row>
    <row r="33" spans="1:11" ht="12.75">
      <c r="A33" s="73"/>
      <c r="B33" s="73"/>
      <c r="C33" s="73"/>
      <c r="D33" s="73"/>
      <c r="E33" s="73"/>
      <c r="F33" s="73"/>
      <c r="G33" s="73"/>
      <c r="H33" s="73"/>
      <c r="I33" s="73"/>
      <c r="J33" s="73"/>
      <c r="K33" s="101"/>
    </row>
    <row r="34" spans="1:11" ht="12.75">
      <c r="A34" s="73"/>
      <c r="B34" s="73"/>
      <c r="C34" s="73"/>
      <c r="D34" s="73"/>
      <c r="E34" s="73"/>
      <c r="F34" s="73"/>
      <c r="G34" s="73"/>
      <c r="H34" s="73"/>
      <c r="I34" s="73"/>
      <c r="J34" s="73"/>
      <c r="K34" s="101"/>
    </row>
    <row r="35" spans="1:11" ht="52.5">
      <c r="A35" s="102" t="s">
        <v>53</v>
      </c>
      <c r="B35" s="102"/>
      <c r="C35" s="102"/>
      <c r="D35" s="102"/>
      <c r="E35" s="102"/>
      <c r="F35" s="102"/>
      <c r="G35" s="102"/>
      <c r="H35" s="102"/>
      <c r="I35" s="102"/>
      <c r="J35" s="102"/>
      <c r="K35" s="101"/>
    </row>
    <row r="36" spans="1:11" ht="12.75">
      <c r="A36" s="73"/>
      <c r="B36" s="73"/>
      <c r="C36" s="73"/>
      <c r="D36" s="73"/>
      <c r="E36" s="73"/>
      <c r="F36" s="73"/>
      <c r="G36" s="73"/>
      <c r="H36" s="73"/>
      <c r="I36" s="73"/>
      <c r="J36" s="73"/>
      <c r="K36" s="73"/>
    </row>
    <row r="37" spans="1:11" ht="12.75">
      <c r="A37" s="73"/>
      <c r="B37" s="73"/>
      <c r="C37" s="73"/>
      <c r="D37" s="73"/>
      <c r="E37" s="73"/>
      <c r="F37" s="73"/>
      <c r="G37" s="73"/>
      <c r="H37" s="73"/>
      <c r="I37" s="73"/>
      <c r="J37" s="73"/>
      <c r="K37"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8"/>
  <sheetViews>
    <sheetView zoomScalePageLayoutView="0" workbookViewId="0" topLeftCell="A1">
      <selection activeCell="A24" sqref="A24:A31"/>
    </sheetView>
  </sheetViews>
  <sheetFormatPr defaultColWidth="9.140625" defaultRowHeight="12.75"/>
  <sheetData>
    <row r="1" spans="1:11" ht="12.75">
      <c r="A1" s="73"/>
      <c r="B1" s="73"/>
      <c r="C1" s="73"/>
      <c r="D1" s="73"/>
      <c r="E1" s="73"/>
      <c r="F1" s="73"/>
      <c r="G1" s="73"/>
      <c r="H1" s="73"/>
      <c r="I1" s="73"/>
      <c r="J1" s="73"/>
      <c r="K1" s="73"/>
    </row>
    <row r="2" spans="1:13" ht="12.75" hidden="1">
      <c r="A2" s="111" t="s">
        <v>0</v>
      </c>
      <c r="B2" s="111" t="s">
        <v>54</v>
      </c>
      <c r="C2" s="111" t="s">
        <v>7</v>
      </c>
      <c r="D2" s="111" t="s">
        <v>8</v>
      </c>
      <c r="E2" s="111" t="s">
        <v>55</v>
      </c>
      <c r="F2" s="111" t="s">
        <v>56</v>
      </c>
      <c r="G2" s="111" t="s">
        <v>57</v>
      </c>
      <c r="H2" s="111" t="s">
        <v>58</v>
      </c>
      <c r="I2" s="111" t="s">
        <v>59</v>
      </c>
      <c r="J2" s="111" t="s">
        <v>60</v>
      </c>
      <c r="K2" s="111" t="s">
        <v>61</v>
      </c>
      <c r="L2" s="7" t="s">
        <v>9</v>
      </c>
      <c r="M2" s="7" t="s">
        <v>62</v>
      </c>
    </row>
    <row r="3" spans="1:13" ht="12.75" hidden="1">
      <c r="A3" s="112" t="s">
        <v>63</v>
      </c>
      <c r="B3" s="111" t="s">
        <v>64</v>
      </c>
      <c r="C3" s="111" t="s">
        <v>17</v>
      </c>
      <c r="D3" s="111" t="s">
        <v>18</v>
      </c>
      <c r="E3" s="111" t="s">
        <v>65</v>
      </c>
      <c r="F3" s="111" t="s">
        <v>66</v>
      </c>
      <c r="G3" s="111" t="s">
        <v>67</v>
      </c>
      <c r="H3" s="111" t="s">
        <v>68</v>
      </c>
      <c r="I3" s="111" t="s">
        <v>69</v>
      </c>
      <c r="J3" s="111" t="s">
        <v>70</v>
      </c>
      <c r="K3" s="111" t="s">
        <v>71</v>
      </c>
      <c r="L3" s="7" t="s">
        <v>19</v>
      </c>
      <c r="M3" s="7" t="s">
        <v>20</v>
      </c>
    </row>
    <row r="4" spans="1:13" ht="12.75">
      <c r="A4" s="111"/>
      <c r="B4" s="111"/>
      <c r="C4" s="111"/>
      <c r="D4" s="111"/>
      <c r="E4" s="111"/>
      <c r="F4" s="111"/>
      <c r="G4" s="111"/>
      <c r="H4" s="111"/>
      <c r="I4" s="111"/>
      <c r="J4" s="111"/>
      <c r="K4" s="111"/>
      <c r="L4" s="7"/>
      <c r="M4" s="7"/>
    </row>
    <row r="5" spans="1:11" ht="22.5">
      <c r="A5" s="115" t="s">
        <v>72</v>
      </c>
      <c r="B5" s="116"/>
      <c r="C5" s="116"/>
      <c r="D5" s="116"/>
      <c r="E5" s="116"/>
      <c r="F5" s="113"/>
      <c r="G5" s="113"/>
      <c r="H5" s="113"/>
      <c r="I5" s="113"/>
      <c r="J5" s="113"/>
      <c r="K5" s="73"/>
    </row>
    <row r="6" spans="1:11" ht="15">
      <c r="A6" s="114" t="str">
        <f>CONCATENATE("Created On: ",K3,)</f>
        <v>Created On: 10/05/2017</v>
      </c>
      <c r="B6" s="114"/>
      <c r="C6" s="114"/>
      <c r="D6" s="114"/>
      <c r="E6" s="114"/>
      <c r="F6" s="114"/>
      <c r="G6" s="114"/>
      <c r="H6" s="114"/>
      <c r="I6" s="114"/>
      <c r="J6" s="114"/>
      <c r="K6" s="73"/>
    </row>
    <row r="7" spans="1:11" ht="15">
      <c r="A7" s="114" t="str">
        <f>CONCATENATE(C3," ",D3," Reporting Period")</f>
        <v>June 2017 Reporting Period</v>
      </c>
      <c r="B7" s="114"/>
      <c r="C7" s="114"/>
      <c r="D7" s="114"/>
      <c r="E7" s="114"/>
      <c r="F7" s="114"/>
      <c r="G7" s="114"/>
      <c r="H7" s="114"/>
      <c r="I7" s="114"/>
      <c r="J7" s="114"/>
      <c r="K7" s="73"/>
    </row>
    <row r="8" spans="1:11" ht="12.75">
      <c r="A8" s="73"/>
      <c r="B8" s="73"/>
      <c r="C8" s="73"/>
      <c r="D8" s="73"/>
      <c r="E8" s="73"/>
      <c r="F8" s="73"/>
      <c r="G8" s="73"/>
      <c r="H8" s="73"/>
      <c r="I8" s="73"/>
      <c r="J8" s="73"/>
      <c r="K8" s="73"/>
    </row>
    <row r="9" spans="1:11" ht="12.75">
      <c r="A9" s="73"/>
      <c r="B9" s="73"/>
      <c r="C9" s="73"/>
      <c r="D9" s="73"/>
      <c r="E9" s="73"/>
      <c r="F9" s="73"/>
      <c r="G9" s="73"/>
      <c r="H9" s="73"/>
      <c r="I9" s="73"/>
      <c r="J9" s="73"/>
      <c r="K9" s="73"/>
    </row>
    <row r="10" spans="1:11" ht="15">
      <c r="A10" s="117" t="s">
        <v>73</v>
      </c>
      <c r="B10" s="73"/>
      <c r="C10" s="73"/>
      <c r="D10" s="73"/>
      <c r="E10" s="73"/>
      <c r="F10" s="73"/>
      <c r="G10" s="73"/>
      <c r="H10" s="73"/>
      <c r="I10" s="73"/>
      <c r="J10" s="73"/>
      <c r="K10" s="73"/>
    </row>
    <row r="11" spans="1:11" ht="12.75">
      <c r="A11" s="73"/>
      <c r="B11" s="73"/>
      <c r="C11" s="73"/>
      <c r="D11" s="73"/>
      <c r="E11" s="73"/>
      <c r="F11" s="73"/>
      <c r="G11" s="73"/>
      <c r="H11" s="73"/>
      <c r="I11" s="73"/>
      <c r="J11" s="73"/>
      <c r="K11" s="73"/>
    </row>
    <row r="12" spans="1:11" ht="26.25">
      <c r="A12" s="102"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June 2017 changed by 0.3 percent compared to the same period in 2016. (1)</v>
      </c>
      <c r="B12" s="102"/>
      <c r="C12" s="102"/>
      <c r="D12" s="102"/>
      <c r="E12" s="102"/>
      <c r="F12" s="102"/>
      <c r="G12" s="102"/>
      <c r="H12" s="102"/>
      <c r="I12" s="102"/>
      <c r="J12" s="102"/>
      <c r="K12" s="73"/>
    </row>
    <row r="13" spans="1:11" ht="12.75">
      <c r="A13" s="73"/>
      <c r="B13" s="73"/>
      <c r="C13" s="73"/>
      <c r="D13" s="73"/>
      <c r="E13" s="73"/>
      <c r="F13" s="73"/>
      <c r="G13" s="73"/>
      <c r="H13" s="73"/>
      <c r="I13" s="73"/>
      <c r="J13" s="73"/>
      <c r="K13" s="73"/>
    </row>
    <row r="14" spans="1:11" ht="105">
      <c r="A14" s="102" t="s">
        <v>74</v>
      </c>
      <c r="B14" s="102"/>
      <c r="C14" s="102"/>
      <c r="D14" s="102"/>
      <c r="E14" s="102"/>
      <c r="F14" s="102"/>
      <c r="G14" s="102"/>
      <c r="H14" s="102"/>
      <c r="I14" s="102"/>
      <c r="J14" s="102"/>
      <c r="K14" s="73"/>
    </row>
    <row r="15" spans="1:11" ht="12.75">
      <c r="A15" s="102" t="s">
        <v>75</v>
      </c>
      <c r="B15" s="102"/>
      <c r="C15" s="102"/>
      <c r="D15" s="102"/>
      <c r="E15" s="102"/>
      <c r="F15" s="102"/>
      <c r="G15" s="102"/>
      <c r="H15" s="102"/>
      <c r="I15" s="102"/>
      <c r="J15" s="102"/>
      <c r="K15" s="73"/>
    </row>
    <row r="16" spans="1:11" ht="12.75">
      <c r="A16" s="73"/>
      <c r="B16" s="73"/>
      <c r="C16" s="73"/>
      <c r="D16" s="73"/>
      <c r="E16" s="73"/>
      <c r="F16" s="73"/>
      <c r="G16" s="73"/>
      <c r="H16" s="73"/>
      <c r="I16" s="73"/>
      <c r="J16" s="73"/>
      <c r="K16" s="73"/>
    </row>
    <row r="17" spans="1:11" ht="24.75" customHeight="1">
      <c r="A17" s="117" t="s">
        <v>76</v>
      </c>
      <c r="B17" s="73"/>
      <c r="C17" s="73"/>
      <c r="D17" s="73"/>
      <c r="E17" s="73"/>
      <c r="F17" s="73"/>
      <c r="G17" s="73"/>
      <c r="H17" s="73"/>
      <c r="I17" s="73"/>
      <c r="J17" s="73"/>
      <c r="K17" s="73"/>
    </row>
    <row r="18" spans="1:11" s="5" customFormat="1" ht="12.75">
      <c r="A18" s="108"/>
      <c r="B18" s="109"/>
      <c r="C18" s="109"/>
      <c r="D18" s="109"/>
      <c r="E18" s="109"/>
      <c r="F18" s="109"/>
      <c r="G18" s="109"/>
      <c r="H18" s="109"/>
      <c r="I18" s="109"/>
      <c r="J18" s="109"/>
      <c r="K18" s="109"/>
    </row>
    <row r="19" spans="1:11" ht="52.5">
      <c r="A19" s="10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27.4 cents.Five States provide for full or partial exemptions for gasohol, a blend of 90 percent gasoline and 10 percent fuel alcohol. Diesel rates vary from 8 cents to 74.7 cents per gallon.</v>
      </c>
      <c r="B19" s="102"/>
      <c r="C19" s="102"/>
      <c r="D19" s="102"/>
      <c r="E19" s="102"/>
      <c r="F19" s="102"/>
      <c r="G19" s="102"/>
      <c r="H19" s="102"/>
      <c r="I19" s="102"/>
      <c r="J19" s="102"/>
      <c r="K19" s="73"/>
    </row>
    <row r="20" spans="1:11" ht="12.75">
      <c r="A20" s="73"/>
      <c r="B20" s="73"/>
      <c r="C20" s="73"/>
      <c r="D20" s="73"/>
      <c r="E20" s="73"/>
      <c r="F20" s="73"/>
      <c r="G20" s="73"/>
      <c r="H20" s="73"/>
      <c r="I20" s="73"/>
      <c r="J20" s="73"/>
      <c r="K20" s="73"/>
    </row>
    <row r="21" spans="1:11" ht="52.5">
      <c r="A21" s="102" t="s">
        <v>77</v>
      </c>
      <c r="B21" s="102"/>
      <c r="C21" s="102"/>
      <c r="D21" s="102"/>
      <c r="E21" s="102"/>
      <c r="F21" s="102"/>
      <c r="G21" s="102"/>
      <c r="H21" s="102"/>
      <c r="I21" s="102"/>
      <c r="J21" s="102"/>
      <c r="K21" s="73"/>
    </row>
    <row r="22" spans="1:11" ht="12.75">
      <c r="A22" s="73"/>
      <c r="B22" s="73"/>
      <c r="C22" s="73"/>
      <c r="D22" s="73"/>
      <c r="E22" s="73"/>
      <c r="F22" s="73"/>
      <c r="G22" s="73"/>
      <c r="H22" s="73"/>
      <c r="I22" s="73"/>
      <c r="J22" s="73"/>
      <c r="K22" s="73"/>
    </row>
    <row r="23" spans="1:11" ht="12.75">
      <c r="A23" s="73"/>
      <c r="B23" s="73"/>
      <c r="C23" s="73"/>
      <c r="D23" s="73"/>
      <c r="E23" s="73"/>
      <c r="F23" s="73"/>
      <c r="G23" s="73"/>
      <c r="H23" s="73"/>
      <c r="I23" s="73"/>
      <c r="J23" s="73"/>
      <c r="K23" s="73"/>
    </row>
    <row r="24" spans="1:11" ht="12.75">
      <c r="A24" s="73"/>
      <c r="B24" s="73"/>
      <c r="C24" s="73"/>
      <c r="D24" s="73"/>
      <c r="E24" s="73"/>
      <c r="F24" s="73"/>
      <c r="G24" s="73"/>
      <c r="H24" s="73"/>
      <c r="I24" s="73"/>
      <c r="J24" s="73"/>
      <c r="K24" s="73"/>
    </row>
    <row r="25" spans="1:11" ht="12.75">
      <c r="A25" s="73"/>
      <c r="B25" s="73"/>
      <c r="C25" s="73"/>
      <c r="D25" s="73"/>
      <c r="E25" s="73"/>
      <c r="F25" s="73"/>
      <c r="G25" s="73"/>
      <c r="H25" s="73"/>
      <c r="I25" s="73"/>
      <c r="J25" s="73"/>
      <c r="K25" s="73"/>
    </row>
    <row r="26" spans="1:11" ht="30.75">
      <c r="A26" s="110"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6" s="102"/>
      <c r="C26" s="102"/>
      <c r="D26" s="102"/>
      <c r="E26" s="102"/>
      <c r="F26" s="102"/>
      <c r="G26" s="102"/>
      <c r="H26" s="102"/>
      <c r="I26" s="102"/>
      <c r="J26" s="102"/>
      <c r="K26" s="73"/>
    </row>
    <row r="27" spans="1:11" ht="12.75">
      <c r="A27" s="73"/>
      <c r="B27" s="110"/>
      <c r="C27" s="110"/>
      <c r="D27" s="110"/>
      <c r="E27" s="110"/>
      <c r="F27" s="110"/>
      <c r="G27" s="110"/>
      <c r="H27" s="110"/>
      <c r="I27" s="110"/>
      <c r="J27" s="110"/>
      <c r="K27" s="73"/>
    </row>
    <row r="28" spans="1:11" ht="12.75">
      <c r="A28" s="73"/>
      <c r="B28" s="73"/>
      <c r="C28" s="73"/>
      <c r="D28" s="73"/>
      <c r="E28" s="73"/>
      <c r="F28" s="73"/>
      <c r="G28" s="73"/>
      <c r="H28" s="73"/>
      <c r="I28" s="73"/>
      <c r="J28" s="73"/>
      <c r="K28"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193"/>
  <sheetViews>
    <sheetView zoomScale="130" zoomScaleNormal="130" zoomScalePageLayoutView="0" workbookViewId="0" topLeftCell="A1">
      <selection activeCell="B6" sqref="B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3"/>
      <c r="B1" s="73"/>
      <c r="C1" s="73"/>
      <c r="D1" s="73"/>
      <c r="E1" s="73"/>
      <c r="F1" s="73"/>
      <c r="G1" s="73"/>
      <c r="H1" s="73"/>
      <c r="I1" s="73"/>
      <c r="J1" s="73"/>
      <c r="K1" s="73"/>
      <c r="L1" s="73"/>
      <c r="M1" s="73"/>
    </row>
    <row r="2" spans="1:13" ht="7.5" customHeight="1" hidden="1">
      <c r="A2" s="73"/>
      <c r="B2" s="111" t="s">
        <v>0</v>
      </c>
      <c r="C2" s="111" t="s">
        <v>78</v>
      </c>
      <c r="D2" s="111" t="s">
        <v>79</v>
      </c>
      <c r="E2" s="111" t="s">
        <v>80</v>
      </c>
      <c r="F2" s="111" t="s">
        <v>81</v>
      </c>
      <c r="G2" s="111" t="s">
        <v>7</v>
      </c>
      <c r="H2" s="111" t="s">
        <v>8</v>
      </c>
      <c r="I2" s="111"/>
      <c r="J2" s="111"/>
      <c r="K2" s="111"/>
      <c r="L2" s="73"/>
      <c r="M2" s="73"/>
    </row>
    <row r="3" spans="1:13" ht="7.5" customHeight="1" hidden="1">
      <c r="A3" s="73"/>
      <c r="B3" s="112" t="s">
        <v>82</v>
      </c>
      <c r="C3" s="111" t="s">
        <v>83</v>
      </c>
      <c r="D3" s="111" t="s">
        <v>83</v>
      </c>
      <c r="E3" s="111" t="s">
        <v>83</v>
      </c>
      <c r="F3" s="111" t="s">
        <v>71</v>
      </c>
      <c r="G3" s="111" t="s">
        <v>17</v>
      </c>
      <c r="H3" s="111" t="s">
        <v>18</v>
      </c>
      <c r="I3" s="111"/>
      <c r="J3" s="111"/>
      <c r="K3" s="111"/>
      <c r="L3" s="73"/>
      <c r="M3" s="73"/>
    </row>
    <row r="4" spans="1:13" ht="7.5" customHeight="1">
      <c r="A4" s="73"/>
      <c r="B4" s="111"/>
      <c r="C4" s="111"/>
      <c r="D4" s="111"/>
      <c r="E4" s="111"/>
      <c r="F4" s="111"/>
      <c r="G4" s="111"/>
      <c r="H4" s="111"/>
      <c r="I4" s="111"/>
      <c r="J4" s="111"/>
      <c r="K4" s="111"/>
      <c r="L4" s="73"/>
      <c r="M4" s="73"/>
    </row>
    <row r="5" spans="1:13" ht="22.5" customHeight="1">
      <c r="A5" s="148"/>
      <c r="B5" s="115" t="s">
        <v>84</v>
      </c>
      <c r="C5" s="116"/>
      <c r="D5" s="113"/>
      <c r="E5" s="113"/>
      <c r="F5" s="113"/>
      <c r="G5" s="113"/>
      <c r="H5" s="113"/>
      <c r="I5" s="113"/>
      <c r="J5" s="113"/>
      <c r="K5" s="113"/>
      <c r="L5" s="73"/>
      <c r="M5" s="73"/>
    </row>
    <row r="6" spans="1:13" ht="15" customHeight="1">
      <c r="A6" s="73"/>
      <c r="B6" s="114" t="s">
        <v>85</v>
      </c>
      <c r="C6" s="114"/>
      <c r="D6" s="114"/>
      <c r="E6" s="114"/>
      <c r="F6" s="114"/>
      <c r="G6" s="114"/>
      <c r="H6" s="114"/>
      <c r="I6" s="114"/>
      <c r="J6" s="114"/>
      <c r="K6" s="114"/>
      <c r="L6" s="73"/>
      <c r="M6" s="73"/>
    </row>
    <row r="7" spans="1:13" ht="9" customHeight="1">
      <c r="A7" s="73"/>
      <c r="B7" s="114"/>
      <c r="C7" s="114"/>
      <c r="D7" s="114"/>
      <c r="E7" s="114"/>
      <c r="F7" s="114"/>
      <c r="G7" s="114"/>
      <c r="H7" s="114"/>
      <c r="I7" s="114"/>
      <c r="J7" s="118"/>
      <c r="K7" s="118" t="s">
        <v>86</v>
      </c>
      <c r="L7" s="73"/>
      <c r="M7" s="73"/>
    </row>
    <row r="8" spans="1:13" ht="12" customHeight="1">
      <c r="A8" s="73"/>
      <c r="B8" s="119" t="str">
        <f>CONCATENATE("Created On: ",F3)</f>
        <v>Created On: 10/05/2017</v>
      </c>
      <c r="C8" s="73"/>
      <c r="D8" s="73"/>
      <c r="E8" s="73"/>
      <c r="F8" s="119" t="s">
        <v>87</v>
      </c>
      <c r="G8" s="73"/>
      <c r="H8" s="73"/>
      <c r="I8" s="73"/>
      <c r="J8" s="73"/>
      <c r="K8" s="118" t="str">
        <f>CONCATENATE(G3," ",H3," Reporting Period")</f>
        <v>June 2017 Reporting Period</v>
      </c>
      <c r="L8" s="73"/>
      <c r="M8" s="73"/>
    </row>
    <row r="9" spans="1:13" ht="12" customHeight="1">
      <c r="A9" s="73"/>
      <c r="B9" s="149"/>
      <c r="C9" s="149" t="s">
        <v>88</v>
      </c>
      <c r="D9" s="150" t="s">
        <v>89</v>
      </c>
      <c r="E9" s="150"/>
      <c r="F9" s="149" t="s">
        <v>90</v>
      </c>
      <c r="G9" s="150" t="s">
        <v>89</v>
      </c>
      <c r="H9" s="150"/>
      <c r="I9" s="149" t="s">
        <v>91</v>
      </c>
      <c r="J9" s="150" t="s">
        <v>89</v>
      </c>
      <c r="K9" s="150"/>
      <c r="L9" s="73"/>
      <c r="M9" s="73"/>
    </row>
    <row r="10" spans="1:13" ht="12" customHeight="1">
      <c r="A10" s="73"/>
      <c r="B10" s="151" t="s">
        <v>92</v>
      </c>
      <c r="C10" s="152" t="str">
        <f>C3</f>
        <v>52</v>
      </c>
      <c r="D10" s="153" t="s">
        <v>93</v>
      </c>
      <c r="E10" s="153"/>
      <c r="F10" s="152" t="str">
        <f>D3</f>
        <v>52</v>
      </c>
      <c r="G10" s="153" t="s">
        <v>93</v>
      </c>
      <c r="H10" s="153"/>
      <c r="I10" s="152" t="str">
        <f>E3</f>
        <v>52</v>
      </c>
      <c r="J10" s="153" t="s">
        <v>93</v>
      </c>
      <c r="K10" s="153"/>
      <c r="L10" s="73"/>
      <c r="M10" s="73"/>
    </row>
    <row r="11" spans="1:13" ht="12" customHeight="1">
      <c r="A11" s="73"/>
      <c r="B11" s="151"/>
      <c r="C11" s="151" t="str">
        <f>CONCATENATE("(",C3," Entities)")</f>
        <v>(52 Entities)</v>
      </c>
      <c r="D11" s="153" t="s">
        <v>94</v>
      </c>
      <c r="E11" s="153"/>
      <c r="F11" s="151" t="str">
        <f>CONCATENATE("(",D3," Entities)")</f>
        <v>(52 Entities)</v>
      </c>
      <c r="G11" s="153" t="s">
        <v>94</v>
      </c>
      <c r="H11" s="153"/>
      <c r="I11" s="151" t="str">
        <f>CONCATENATE("(",E3," Entities)")</f>
        <v>(52 Entities)</v>
      </c>
      <c r="J11" s="153" t="s">
        <v>94</v>
      </c>
      <c r="K11" s="153"/>
      <c r="L11" s="73"/>
      <c r="M11" s="73"/>
    </row>
    <row r="12" spans="1:13" ht="16.5" customHeight="1">
      <c r="A12" s="73"/>
      <c r="B12" s="154"/>
      <c r="C12" s="154" t="s">
        <v>95</v>
      </c>
      <c r="D12" s="155" t="s">
        <v>96</v>
      </c>
      <c r="E12" s="155" t="s">
        <v>97</v>
      </c>
      <c r="F12" s="154" t="s">
        <v>95</v>
      </c>
      <c r="G12" s="155" t="s">
        <v>96</v>
      </c>
      <c r="H12" s="155" t="s">
        <v>97</v>
      </c>
      <c r="I12" s="154" t="s">
        <v>95</v>
      </c>
      <c r="J12" s="155" t="s">
        <v>96</v>
      </c>
      <c r="K12" s="155" t="s">
        <v>97</v>
      </c>
      <c r="L12" s="73"/>
      <c r="M12" s="73"/>
    </row>
    <row r="13" spans="1:13" ht="7.5" customHeight="1" hidden="1">
      <c r="A13" s="73"/>
      <c r="B13" s="119" t="s">
        <v>98</v>
      </c>
      <c r="C13" s="119" t="s">
        <v>99</v>
      </c>
      <c r="D13" s="119" t="s">
        <v>100</v>
      </c>
      <c r="E13" s="119" t="s">
        <v>101</v>
      </c>
      <c r="F13" s="119" t="s">
        <v>102</v>
      </c>
      <c r="G13" s="119" t="s">
        <v>103</v>
      </c>
      <c r="H13" s="119" t="s">
        <v>104</v>
      </c>
      <c r="I13" s="119" t="s">
        <v>105</v>
      </c>
      <c r="J13" s="119" t="s">
        <v>106</v>
      </c>
      <c r="K13" s="119" t="s">
        <v>107</v>
      </c>
      <c r="L13" s="73"/>
      <c r="M13" s="73"/>
    </row>
    <row r="14" spans="1:13" ht="7.5" customHeight="1" hidden="1">
      <c r="A14" s="73"/>
      <c r="B14" s="120"/>
      <c r="C14" s="120">
        <v>0</v>
      </c>
      <c r="D14" s="121">
        <v>0</v>
      </c>
      <c r="E14" s="121">
        <v>0</v>
      </c>
      <c r="F14" s="120">
        <v>0</v>
      </c>
      <c r="G14" s="121">
        <v>0</v>
      </c>
      <c r="H14" s="121">
        <v>0</v>
      </c>
      <c r="I14" s="120">
        <v>0</v>
      </c>
      <c r="J14" s="121">
        <v>0</v>
      </c>
      <c r="K14" s="121">
        <v>0</v>
      </c>
      <c r="L14" s="73"/>
      <c r="M14" s="73"/>
    </row>
    <row r="15" spans="1:13" ht="9" customHeight="1">
      <c r="A15" s="73"/>
      <c r="B15" s="122" t="s">
        <v>108</v>
      </c>
      <c r="C15" s="123">
        <v>225701390</v>
      </c>
      <c r="D15" s="123">
        <v>225701390</v>
      </c>
      <c r="E15" s="124">
        <v>-0.4</v>
      </c>
      <c r="F15" s="123">
        <v>210467740</v>
      </c>
      <c r="G15" s="123">
        <v>436169130</v>
      </c>
      <c r="H15" s="124">
        <v>-1.4</v>
      </c>
      <c r="I15" s="123">
        <v>206548803</v>
      </c>
      <c r="J15" s="123">
        <v>642717933</v>
      </c>
      <c r="K15" s="124">
        <v>-2.4</v>
      </c>
      <c r="L15" s="73"/>
      <c r="M15" s="73"/>
    </row>
    <row r="16" spans="1:13" ht="9" customHeight="1">
      <c r="A16" s="73"/>
      <c r="B16" s="125" t="s">
        <v>109</v>
      </c>
      <c r="C16" s="126">
        <v>21694768</v>
      </c>
      <c r="D16" s="126">
        <v>21694768</v>
      </c>
      <c r="E16" s="127">
        <v>3.5</v>
      </c>
      <c r="F16" s="126">
        <v>20250267</v>
      </c>
      <c r="G16" s="126">
        <v>41945035</v>
      </c>
      <c r="H16" s="127">
        <v>-0.1</v>
      </c>
      <c r="I16" s="126">
        <v>24097475</v>
      </c>
      <c r="J16" s="126">
        <v>66042510</v>
      </c>
      <c r="K16" s="127">
        <v>1.5</v>
      </c>
      <c r="L16" s="73"/>
      <c r="M16" s="73"/>
    </row>
    <row r="17" spans="1:13" ht="9" customHeight="1">
      <c r="A17" s="73"/>
      <c r="B17" s="125" t="s">
        <v>110</v>
      </c>
      <c r="C17" s="128">
        <v>233670930</v>
      </c>
      <c r="D17" s="128">
        <v>233670930</v>
      </c>
      <c r="E17" s="129">
        <v>-1.6</v>
      </c>
      <c r="F17" s="128">
        <v>221266247</v>
      </c>
      <c r="G17" s="128">
        <v>454937177</v>
      </c>
      <c r="H17" s="129">
        <v>-4.8</v>
      </c>
      <c r="I17" s="128">
        <v>259302961</v>
      </c>
      <c r="J17" s="128">
        <v>714240138</v>
      </c>
      <c r="K17" s="129">
        <v>-2</v>
      </c>
      <c r="L17" s="73"/>
      <c r="M17" s="73"/>
    </row>
    <row r="18" spans="1:13" ht="9" customHeight="1">
      <c r="A18" s="73"/>
      <c r="B18" s="125" t="s">
        <v>111</v>
      </c>
      <c r="C18" s="128">
        <v>116836758</v>
      </c>
      <c r="D18" s="128">
        <v>116836758</v>
      </c>
      <c r="E18" s="129">
        <v>4.3</v>
      </c>
      <c r="F18" s="128">
        <v>112946587</v>
      </c>
      <c r="G18" s="128">
        <v>229783345</v>
      </c>
      <c r="H18" s="129">
        <v>-0.1</v>
      </c>
      <c r="I18" s="128">
        <v>131668628</v>
      </c>
      <c r="J18" s="128">
        <v>361451973</v>
      </c>
      <c r="K18" s="129">
        <v>0.2</v>
      </c>
      <c r="L18" s="73"/>
      <c r="M18" s="73"/>
    </row>
    <row r="19" spans="1:13" ht="9" customHeight="1">
      <c r="A19" s="73"/>
      <c r="B19" s="125" t="s">
        <v>112</v>
      </c>
      <c r="C19" s="128">
        <v>1229367998</v>
      </c>
      <c r="D19" s="128">
        <v>1229367998</v>
      </c>
      <c r="E19" s="129">
        <v>0.6</v>
      </c>
      <c r="F19" s="128">
        <v>1162331123</v>
      </c>
      <c r="G19" s="128">
        <v>2391699121</v>
      </c>
      <c r="H19" s="129">
        <v>-2.3</v>
      </c>
      <c r="I19" s="128">
        <v>1345472154</v>
      </c>
      <c r="J19" s="128">
        <v>3737171275</v>
      </c>
      <c r="K19" s="129">
        <v>-0.4</v>
      </c>
      <c r="L19" s="73"/>
      <c r="M19" s="73"/>
    </row>
    <row r="20" spans="1:13" ht="9" customHeight="1">
      <c r="A20" s="73"/>
      <c r="B20" s="125" t="s">
        <v>113</v>
      </c>
      <c r="C20" s="128">
        <v>187284026</v>
      </c>
      <c r="D20" s="128">
        <v>187284026</v>
      </c>
      <c r="E20" s="129">
        <v>-0.9</v>
      </c>
      <c r="F20" s="128">
        <v>174729940</v>
      </c>
      <c r="G20" s="128">
        <v>362013966</v>
      </c>
      <c r="H20" s="129">
        <v>-1.2</v>
      </c>
      <c r="I20" s="128">
        <v>196089884</v>
      </c>
      <c r="J20" s="128">
        <v>558103850</v>
      </c>
      <c r="K20" s="129">
        <v>-0.2</v>
      </c>
      <c r="L20" s="73"/>
      <c r="M20" s="73"/>
    </row>
    <row r="21" spans="1:13" ht="9" customHeight="1">
      <c r="A21" s="73"/>
      <c r="B21" s="125" t="s">
        <v>114</v>
      </c>
      <c r="C21" s="126">
        <v>117791378</v>
      </c>
      <c r="D21" s="126">
        <v>117791378</v>
      </c>
      <c r="E21" s="127">
        <v>-1.1</v>
      </c>
      <c r="F21" s="126">
        <v>106493616</v>
      </c>
      <c r="G21" s="126">
        <v>224284994</v>
      </c>
      <c r="H21" s="127">
        <v>-3.6</v>
      </c>
      <c r="I21" s="126">
        <v>121770772</v>
      </c>
      <c r="J21" s="126">
        <v>346055766</v>
      </c>
      <c r="K21" s="127">
        <v>-2.8</v>
      </c>
      <c r="L21" s="73"/>
      <c r="M21" s="73"/>
    </row>
    <row r="22" spans="1:13" ht="9" customHeight="1">
      <c r="A22" s="73"/>
      <c r="B22" s="125" t="s">
        <v>115</v>
      </c>
      <c r="C22" s="128">
        <v>41154553</v>
      </c>
      <c r="D22" s="128">
        <v>41154553</v>
      </c>
      <c r="E22" s="129">
        <v>9.7</v>
      </c>
      <c r="F22" s="128">
        <v>36066237</v>
      </c>
      <c r="G22" s="128">
        <v>77220790</v>
      </c>
      <c r="H22" s="129">
        <v>4.2</v>
      </c>
      <c r="I22" s="128">
        <v>34063121</v>
      </c>
      <c r="J22" s="128">
        <v>111283911</v>
      </c>
      <c r="K22" s="129">
        <v>-6.6</v>
      </c>
      <c r="L22" s="73"/>
      <c r="M22" s="73"/>
    </row>
    <row r="23" spans="1:13" ht="9" customHeight="1">
      <c r="A23" s="73"/>
      <c r="B23" s="125" t="s">
        <v>116</v>
      </c>
      <c r="C23" s="126">
        <v>11611251</v>
      </c>
      <c r="D23" s="126">
        <v>11611251</v>
      </c>
      <c r="E23" s="127">
        <v>39.1</v>
      </c>
      <c r="F23" s="126">
        <v>7898006</v>
      </c>
      <c r="G23" s="126">
        <v>19509257</v>
      </c>
      <c r="H23" s="127">
        <v>8.3</v>
      </c>
      <c r="I23" s="126">
        <v>10344321</v>
      </c>
      <c r="J23" s="126">
        <v>29853578</v>
      </c>
      <c r="K23" s="127">
        <v>6.8</v>
      </c>
      <c r="L23" s="73"/>
      <c r="M23" s="73"/>
    </row>
    <row r="24" spans="1:13" ht="9" customHeight="1">
      <c r="A24" s="73"/>
      <c r="B24" s="125" t="s">
        <v>117</v>
      </c>
      <c r="C24" s="128">
        <v>776495485</v>
      </c>
      <c r="D24" s="128">
        <v>776495485</v>
      </c>
      <c r="E24" s="129">
        <v>2.8</v>
      </c>
      <c r="F24" s="128">
        <v>764744082</v>
      </c>
      <c r="G24" s="128">
        <v>1541239567</v>
      </c>
      <c r="H24" s="129">
        <v>2.7</v>
      </c>
      <c r="I24" s="128">
        <v>722318364</v>
      </c>
      <c r="J24" s="128">
        <v>2263557931</v>
      </c>
      <c r="K24" s="129">
        <v>0.9</v>
      </c>
      <c r="L24" s="73"/>
      <c r="M24" s="73"/>
    </row>
    <row r="25" spans="1:13" ht="9" customHeight="1">
      <c r="A25" s="73"/>
      <c r="B25" s="125" t="s">
        <v>118</v>
      </c>
      <c r="C25" s="128">
        <v>389639767</v>
      </c>
      <c r="D25" s="128">
        <v>389639767</v>
      </c>
      <c r="E25" s="129">
        <v>-2.5</v>
      </c>
      <c r="F25" s="128">
        <v>381071786</v>
      </c>
      <c r="G25" s="128">
        <v>770711553</v>
      </c>
      <c r="H25" s="129">
        <v>-3.5</v>
      </c>
      <c r="I25" s="128">
        <v>449452513</v>
      </c>
      <c r="J25" s="128">
        <v>1220164066</v>
      </c>
      <c r="K25" s="129">
        <v>-1.6</v>
      </c>
      <c r="L25" s="73"/>
      <c r="M25" s="73"/>
    </row>
    <row r="26" spans="1:13" ht="9" customHeight="1">
      <c r="A26" s="73"/>
      <c r="B26" s="125" t="s">
        <v>119</v>
      </c>
      <c r="C26" s="128">
        <v>39389327</v>
      </c>
      <c r="D26" s="128">
        <v>39389327</v>
      </c>
      <c r="E26" s="129">
        <v>0.3</v>
      </c>
      <c r="F26" s="128">
        <v>36104484</v>
      </c>
      <c r="G26" s="128">
        <v>75493811</v>
      </c>
      <c r="H26" s="129">
        <v>-1.5</v>
      </c>
      <c r="I26" s="128">
        <v>40344915</v>
      </c>
      <c r="J26" s="128">
        <v>115838726</v>
      </c>
      <c r="K26" s="129">
        <v>-0.2</v>
      </c>
      <c r="L26" s="73"/>
      <c r="M26" s="73"/>
    </row>
    <row r="27" spans="1:13" ht="9" customHeight="1">
      <c r="A27" s="73"/>
      <c r="B27" s="125" t="s">
        <v>120</v>
      </c>
      <c r="C27" s="128">
        <v>63928136</v>
      </c>
      <c r="D27" s="128">
        <v>63928136</v>
      </c>
      <c r="E27" s="129">
        <v>21.8</v>
      </c>
      <c r="F27" s="128">
        <v>60764057</v>
      </c>
      <c r="G27" s="128">
        <v>124692193</v>
      </c>
      <c r="H27" s="129">
        <v>2.1</v>
      </c>
      <c r="I27" s="128">
        <v>64984247</v>
      </c>
      <c r="J27" s="128">
        <v>189676440</v>
      </c>
      <c r="K27" s="129">
        <v>6.6</v>
      </c>
      <c r="L27" s="73"/>
      <c r="M27" s="73"/>
    </row>
    <row r="28" spans="1:13" ht="9" customHeight="1">
      <c r="A28" s="73"/>
      <c r="B28" s="125" t="s">
        <v>121</v>
      </c>
      <c r="C28" s="128">
        <v>385632883</v>
      </c>
      <c r="D28" s="128">
        <v>385632883</v>
      </c>
      <c r="E28" s="129">
        <v>-3.6</v>
      </c>
      <c r="F28" s="128">
        <v>357907704</v>
      </c>
      <c r="G28" s="128">
        <v>743540587</v>
      </c>
      <c r="H28" s="129">
        <v>-3.7</v>
      </c>
      <c r="I28" s="128">
        <v>411468503</v>
      </c>
      <c r="J28" s="128">
        <v>1155009090</v>
      </c>
      <c r="K28" s="129">
        <v>-2.4</v>
      </c>
      <c r="L28" s="73"/>
      <c r="M28" s="73"/>
    </row>
    <row r="29" spans="1:13" ht="9" customHeight="1">
      <c r="A29" s="73"/>
      <c r="B29" s="125" t="s">
        <v>122</v>
      </c>
      <c r="C29" s="128">
        <v>251279168</v>
      </c>
      <c r="D29" s="128">
        <v>251279168</v>
      </c>
      <c r="E29" s="129">
        <v>-0.1</v>
      </c>
      <c r="F29" s="128">
        <v>233423717</v>
      </c>
      <c r="G29" s="128">
        <v>484702885</v>
      </c>
      <c r="H29" s="129">
        <v>-2.2</v>
      </c>
      <c r="I29" s="128">
        <v>269780907</v>
      </c>
      <c r="J29" s="128">
        <v>754483792</v>
      </c>
      <c r="K29" s="129">
        <v>0.5</v>
      </c>
      <c r="L29" s="73"/>
      <c r="M29" s="73"/>
    </row>
    <row r="30" spans="1:13" ht="9" customHeight="1">
      <c r="A30" s="73"/>
      <c r="B30" s="125" t="s">
        <v>123</v>
      </c>
      <c r="C30" s="128">
        <v>116709312</v>
      </c>
      <c r="D30" s="128">
        <v>116709312</v>
      </c>
      <c r="E30" s="129">
        <v>-16.9</v>
      </c>
      <c r="F30" s="128">
        <v>124906738</v>
      </c>
      <c r="G30" s="128">
        <v>241616050</v>
      </c>
      <c r="H30" s="129">
        <v>-9.3</v>
      </c>
      <c r="I30" s="128">
        <v>136309756</v>
      </c>
      <c r="J30" s="128">
        <v>377925806</v>
      </c>
      <c r="K30" s="129">
        <v>-6.8</v>
      </c>
      <c r="L30" s="73"/>
      <c r="M30" s="73"/>
    </row>
    <row r="31" spans="1:13" ht="9" customHeight="1">
      <c r="A31" s="73"/>
      <c r="B31" s="125" t="s">
        <v>124</v>
      </c>
      <c r="C31" s="128">
        <v>103230960</v>
      </c>
      <c r="D31" s="128">
        <v>103230960</v>
      </c>
      <c r="E31" s="129">
        <v>0.7</v>
      </c>
      <c r="F31" s="128">
        <v>96757912</v>
      </c>
      <c r="G31" s="128">
        <v>199988872</v>
      </c>
      <c r="H31" s="129">
        <v>-2.5</v>
      </c>
      <c r="I31" s="128">
        <v>103596974</v>
      </c>
      <c r="J31" s="128">
        <v>303585846</v>
      </c>
      <c r="K31" s="129">
        <v>-3.6</v>
      </c>
      <c r="L31" s="73"/>
      <c r="M31" s="73"/>
    </row>
    <row r="32" spans="1:13" ht="9" customHeight="1">
      <c r="A32" s="73"/>
      <c r="B32" s="125" t="s">
        <v>125</v>
      </c>
      <c r="C32" s="128">
        <v>172260952</v>
      </c>
      <c r="D32" s="128">
        <v>172260952</v>
      </c>
      <c r="E32" s="129">
        <v>2.5</v>
      </c>
      <c r="F32" s="128">
        <v>159991807</v>
      </c>
      <c r="G32" s="128">
        <v>332252759</v>
      </c>
      <c r="H32" s="129">
        <v>-0.8</v>
      </c>
      <c r="I32" s="128">
        <v>190369992</v>
      </c>
      <c r="J32" s="128">
        <v>522622751</v>
      </c>
      <c r="K32" s="129">
        <v>0</v>
      </c>
      <c r="L32" s="73"/>
      <c r="M32" s="73"/>
    </row>
    <row r="33" spans="1:13" ht="9" customHeight="1">
      <c r="A33" s="73"/>
      <c r="B33" s="125" t="s">
        <v>126</v>
      </c>
      <c r="C33" s="128">
        <v>187497960</v>
      </c>
      <c r="D33" s="128">
        <v>187497960</v>
      </c>
      <c r="E33" s="129">
        <v>-1.9</v>
      </c>
      <c r="F33" s="128">
        <v>182140788</v>
      </c>
      <c r="G33" s="128">
        <v>369638748</v>
      </c>
      <c r="H33" s="129">
        <v>-2.8</v>
      </c>
      <c r="I33" s="128">
        <v>211898993</v>
      </c>
      <c r="J33" s="128">
        <v>581537741</v>
      </c>
      <c r="K33" s="129">
        <v>-0.6</v>
      </c>
      <c r="L33" s="73"/>
      <c r="M33" s="73"/>
    </row>
    <row r="34" spans="1:13" ht="9" customHeight="1">
      <c r="A34" s="73"/>
      <c r="B34" s="125" t="s">
        <v>127</v>
      </c>
      <c r="C34" s="128">
        <v>67889184</v>
      </c>
      <c r="D34" s="128">
        <v>67889184</v>
      </c>
      <c r="E34" s="129">
        <v>5.4</v>
      </c>
      <c r="F34" s="128">
        <v>62854062</v>
      </c>
      <c r="G34" s="128">
        <v>130743246</v>
      </c>
      <c r="H34" s="129">
        <v>5.2</v>
      </c>
      <c r="I34" s="128">
        <v>54477676</v>
      </c>
      <c r="J34" s="128">
        <v>185220922</v>
      </c>
      <c r="K34" s="129">
        <v>-1.4</v>
      </c>
      <c r="L34" s="73"/>
      <c r="M34" s="73"/>
    </row>
    <row r="35" spans="1:13" ht="9" customHeight="1">
      <c r="A35" s="73"/>
      <c r="B35" s="125" t="s">
        <v>128</v>
      </c>
      <c r="C35" s="128">
        <v>210592568</v>
      </c>
      <c r="D35" s="128">
        <v>210592568</v>
      </c>
      <c r="E35" s="129">
        <v>1.6</v>
      </c>
      <c r="F35" s="128">
        <v>186911624</v>
      </c>
      <c r="G35" s="128">
        <v>397504192</v>
      </c>
      <c r="H35" s="129">
        <v>-5.2</v>
      </c>
      <c r="I35" s="128">
        <v>279200541</v>
      </c>
      <c r="J35" s="128">
        <v>676704733</v>
      </c>
      <c r="K35" s="129">
        <v>3.9</v>
      </c>
      <c r="L35" s="73"/>
      <c r="M35" s="73"/>
    </row>
    <row r="36" spans="1:13" ht="9" customHeight="1">
      <c r="A36" s="73"/>
      <c r="B36" s="125" t="s">
        <v>129</v>
      </c>
      <c r="C36" s="128">
        <v>218155892</v>
      </c>
      <c r="D36" s="128">
        <v>218155892</v>
      </c>
      <c r="E36" s="129">
        <v>-2.8</v>
      </c>
      <c r="F36" s="128">
        <v>202074863</v>
      </c>
      <c r="G36" s="128">
        <v>420230755</v>
      </c>
      <c r="H36" s="129">
        <v>-6.4</v>
      </c>
      <c r="I36" s="128">
        <v>232119178</v>
      </c>
      <c r="J36" s="128">
        <v>652349933</v>
      </c>
      <c r="K36" s="129">
        <v>-4.1</v>
      </c>
      <c r="L36" s="73"/>
      <c r="M36" s="73"/>
    </row>
    <row r="37" spans="1:13" ht="9" customHeight="1">
      <c r="A37" s="73"/>
      <c r="B37" s="125" t="s">
        <v>130</v>
      </c>
      <c r="C37" s="128">
        <v>377388419</v>
      </c>
      <c r="D37" s="128">
        <v>377388419</v>
      </c>
      <c r="E37" s="129">
        <v>0.3</v>
      </c>
      <c r="F37" s="128">
        <v>350682411</v>
      </c>
      <c r="G37" s="128">
        <v>728070830</v>
      </c>
      <c r="H37" s="129">
        <v>-2.5</v>
      </c>
      <c r="I37" s="128">
        <v>408672748</v>
      </c>
      <c r="J37" s="128">
        <v>1136743578</v>
      </c>
      <c r="K37" s="129">
        <v>0.9</v>
      </c>
      <c r="L37" s="73"/>
      <c r="M37" s="73"/>
    </row>
    <row r="38" spans="1:13" ht="9" customHeight="1">
      <c r="A38" s="73"/>
      <c r="B38" s="125" t="s">
        <v>131</v>
      </c>
      <c r="C38" s="128">
        <v>221073822</v>
      </c>
      <c r="D38" s="128">
        <v>221073822</v>
      </c>
      <c r="E38" s="129">
        <v>4.5</v>
      </c>
      <c r="F38" s="128">
        <v>205591024</v>
      </c>
      <c r="G38" s="128">
        <v>426664846</v>
      </c>
      <c r="H38" s="129">
        <v>2.7</v>
      </c>
      <c r="I38" s="128">
        <v>214880402</v>
      </c>
      <c r="J38" s="128">
        <v>641545248</v>
      </c>
      <c r="K38" s="129">
        <v>-0.4</v>
      </c>
      <c r="L38" s="73"/>
      <c r="M38" s="73"/>
    </row>
    <row r="39" spans="1:13" ht="9" customHeight="1">
      <c r="A39" s="73"/>
      <c r="B39" s="125" t="s">
        <v>132</v>
      </c>
      <c r="C39" s="128">
        <v>125846314</v>
      </c>
      <c r="D39" s="128">
        <v>125846314</v>
      </c>
      <c r="E39" s="129">
        <v>-3.2</v>
      </c>
      <c r="F39" s="128">
        <v>124472546</v>
      </c>
      <c r="G39" s="128">
        <v>250318860</v>
      </c>
      <c r="H39" s="129">
        <v>-8.5</v>
      </c>
      <c r="I39" s="128">
        <v>168373550</v>
      </c>
      <c r="J39" s="128">
        <v>418692410</v>
      </c>
      <c r="K39" s="129">
        <v>-3.3</v>
      </c>
      <c r="L39" s="73"/>
      <c r="M39" s="73"/>
    </row>
    <row r="40" spans="1:13" ht="9" customHeight="1">
      <c r="A40" s="73"/>
      <c r="B40" s="125" t="s">
        <v>133</v>
      </c>
      <c r="C40" s="128">
        <v>245959322</v>
      </c>
      <c r="D40" s="128">
        <v>245959322</v>
      </c>
      <c r="E40" s="129">
        <v>-2.8</v>
      </c>
      <c r="F40" s="128">
        <v>238039755</v>
      </c>
      <c r="G40" s="128">
        <v>483999077</v>
      </c>
      <c r="H40" s="129">
        <v>-4.7</v>
      </c>
      <c r="I40" s="128">
        <v>269286690</v>
      </c>
      <c r="J40" s="128">
        <v>753285767</v>
      </c>
      <c r="K40" s="129">
        <v>-3</v>
      </c>
      <c r="L40" s="73"/>
      <c r="M40" s="73"/>
    </row>
    <row r="41" spans="1:13" ht="9" customHeight="1">
      <c r="A41" s="73"/>
      <c r="B41" s="125" t="s">
        <v>134</v>
      </c>
      <c r="C41" s="128">
        <v>38789427</v>
      </c>
      <c r="D41" s="128">
        <v>38789427</v>
      </c>
      <c r="E41" s="129">
        <v>2</v>
      </c>
      <c r="F41" s="128">
        <v>35680207</v>
      </c>
      <c r="G41" s="128">
        <v>74469634</v>
      </c>
      <c r="H41" s="129">
        <v>-2.5</v>
      </c>
      <c r="I41" s="128">
        <v>41955126</v>
      </c>
      <c r="J41" s="128">
        <v>116424760</v>
      </c>
      <c r="K41" s="129">
        <v>-2.2</v>
      </c>
      <c r="L41" s="73"/>
      <c r="M41" s="73"/>
    </row>
    <row r="42" spans="1:13" ht="9" customHeight="1">
      <c r="A42" s="73"/>
      <c r="B42" s="125" t="s">
        <v>135</v>
      </c>
      <c r="C42" s="128">
        <v>66730544</v>
      </c>
      <c r="D42" s="128">
        <v>66730544</v>
      </c>
      <c r="E42" s="129">
        <v>-3.8</v>
      </c>
      <c r="F42" s="128">
        <v>63852683</v>
      </c>
      <c r="G42" s="128">
        <v>130583227</v>
      </c>
      <c r="H42" s="129">
        <v>-3.3</v>
      </c>
      <c r="I42" s="128">
        <v>76761666</v>
      </c>
      <c r="J42" s="128">
        <v>207344893</v>
      </c>
      <c r="K42" s="129">
        <v>-1.3</v>
      </c>
      <c r="L42" s="73"/>
      <c r="M42" s="73"/>
    </row>
    <row r="43" spans="1:13" ht="9" customHeight="1">
      <c r="A43" s="73"/>
      <c r="B43" s="125" t="s">
        <v>136</v>
      </c>
      <c r="C43" s="128">
        <v>93628722</v>
      </c>
      <c r="D43" s="128">
        <v>93628722</v>
      </c>
      <c r="E43" s="129">
        <v>0.2</v>
      </c>
      <c r="F43" s="128">
        <v>86769500</v>
      </c>
      <c r="G43" s="128">
        <v>180398222</v>
      </c>
      <c r="H43" s="129">
        <v>-2.2</v>
      </c>
      <c r="I43" s="128">
        <v>103360182</v>
      </c>
      <c r="J43" s="128">
        <v>283758404</v>
      </c>
      <c r="K43" s="129">
        <v>0.1</v>
      </c>
      <c r="L43" s="73"/>
      <c r="M43" s="73"/>
    </row>
    <row r="44" spans="1:13" ht="9" customHeight="1">
      <c r="A44" s="73"/>
      <c r="B44" s="125" t="s">
        <v>137</v>
      </c>
      <c r="C44" s="128">
        <v>57243949</v>
      </c>
      <c r="D44" s="128">
        <v>57243949</v>
      </c>
      <c r="E44" s="129">
        <v>-0.2</v>
      </c>
      <c r="F44" s="128">
        <v>52865701</v>
      </c>
      <c r="G44" s="128">
        <v>110109650</v>
      </c>
      <c r="H44" s="129">
        <v>-1.8</v>
      </c>
      <c r="I44" s="128">
        <v>59079342</v>
      </c>
      <c r="J44" s="128">
        <v>169188992</v>
      </c>
      <c r="K44" s="129">
        <v>-0.4</v>
      </c>
      <c r="L44" s="73"/>
      <c r="M44" s="73"/>
    </row>
    <row r="45" spans="1:13" ht="9" customHeight="1">
      <c r="A45" s="73"/>
      <c r="B45" s="125" t="s">
        <v>138</v>
      </c>
      <c r="C45" s="128">
        <v>320901246</v>
      </c>
      <c r="D45" s="128">
        <v>320901246</v>
      </c>
      <c r="E45" s="129">
        <v>-2.7</v>
      </c>
      <c r="F45" s="128">
        <v>294184842</v>
      </c>
      <c r="G45" s="128">
        <v>615086088</v>
      </c>
      <c r="H45" s="129">
        <v>-5.9</v>
      </c>
      <c r="I45" s="128">
        <v>336420639</v>
      </c>
      <c r="J45" s="128">
        <v>951506727</v>
      </c>
      <c r="K45" s="129">
        <v>-5.3</v>
      </c>
      <c r="L45" s="73"/>
      <c r="M45" s="73"/>
    </row>
    <row r="46" spans="1:13" ht="9" customHeight="1">
      <c r="A46" s="73"/>
      <c r="B46" s="125" t="s">
        <v>139</v>
      </c>
      <c r="C46" s="128">
        <v>82582441</v>
      </c>
      <c r="D46" s="128">
        <v>82582441</v>
      </c>
      <c r="E46" s="129">
        <v>7.2</v>
      </c>
      <c r="F46" s="128">
        <v>73372378</v>
      </c>
      <c r="G46" s="128">
        <v>155954819</v>
      </c>
      <c r="H46" s="129">
        <v>1.9</v>
      </c>
      <c r="I46" s="128">
        <v>87167011</v>
      </c>
      <c r="J46" s="128">
        <v>243121830</v>
      </c>
      <c r="K46" s="129">
        <v>4</v>
      </c>
      <c r="L46" s="73"/>
      <c r="M46" s="73"/>
    </row>
    <row r="47" spans="1:13" ht="9" customHeight="1">
      <c r="A47" s="73"/>
      <c r="B47" s="125" t="s">
        <v>140</v>
      </c>
      <c r="C47" s="128">
        <v>513357103</v>
      </c>
      <c r="D47" s="128">
        <v>513357103</v>
      </c>
      <c r="E47" s="129">
        <v>7.6</v>
      </c>
      <c r="F47" s="128">
        <v>417216545</v>
      </c>
      <c r="G47" s="128">
        <v>930573648</v>
      </c>
      <c r="H47" s="129">
        <v>-2.4</v>
      </c>
      <c r="I47" s="128">
        <v>480897249</v>
      </c>
      <c r="J47" s="128">
        <v>1411470897</v>
      </c>
      <c r="K47" s="129">
        <v>0.1</v>
      </c>
      <c r="L47" s="73"/>
      <c r="M47" s="73"/>
    </row>
    <row r="48" spans="1:13" ht="9" customHeight="1">
      <c r="A48" s="73"/>
      <c r="B48" s="125" t="s">
        <v>141</v>
      </c>
      <c r="C48" s="128">
        <v>367109067</v>
      </c>
      <c r="D48" s="128">
        <v>367109067</v>
      </c>
      <c r="E48" s="129">
        <v>4.7</v>
      </c>
      <c r="F48" s="128">
        <v>354932531</v>
      </c>
      <c r="G48" s="128">
        <v>722041598</v>
      </c>
      <c r="H48" s="129">
        <v>2.9</v>
      </c>
      <c r="I48" s="128">
        <v>410873546</v>
      </c>
      <c r="J48" s="128">
        <v>1132915144</v>
      </c>
      <c r="K48" s="129">
        <v>2.8</v>
      </c>
      <c r="L48" s="73"/>
      <c r="M48" s="73"/>
    </row>
    <row r="49" spans="1:13" ht="9" customHeight="1">
      <c r="A49" s="73"/>
      <c r="B49" s="125" t="s">
        <v>142</v>
      </c>
      <c r="C49" s="128">
        <v>33298724</v>
      </c>
      <c r="D49" s="128">
        <v>33298724</v>
      </c>
      <c r="E49" s="129">
        <v>-2.3</v>
      </c>
      <c r="F49" s="128">
        <v>31365291</v>
      </c>
      <c r="G49" s="128">
        <v>64664015</v>
      </c>
      <c r="H49" s="129">
        <v>-0.7</v>
      </c>
      <c r="I49" s="128">
        <v>34940901</v>
      </c>
      <c r="J49" s="128">
        <v>99604916</v>
      </c>
      <c r="K49" s="129">
        <v>3.2</v>
      </c>
      <c r="L49" s="73"/>
      <c r="M49" s="73"/>
    </row>
    <row r="50" spans="1:13" ht="9" customHeight="1">
      <c r="A50" s="73"/>
      <c r="B50" s="125" t="s">
        <v>143</v>
      </c>
      <c r="C50" s="128">
        <v>405485932</v>
      </c>
      <c r="D50" s="128">
        <v>405485932</v>
      </c>
      <c r="E50" s="129">
        <v>-0.5</v>
      </c>
      <c r="F50" s="128">
        <v>373632008</v>
      </c>
      <c r="G50" s="128">
        <v>779117940</v>
      </c>
      <c r="H50" s="129">
        <v>-2.3</v>
      </c>
      <c r="I50" s="128">
        <v>430370100</v>
      </c>
      <c r="J50" s="128">
        <v>1209488040</v>
      </c>
      <c r="K50" s="129">
        <v>-0.7</v>
      </c>
      <c r="L50" s="73"/>
      <c r="M50" s="73"/>
    </row>
    <row r="51" spans="1:13" ht="9" customHeight="1">
      <c r="A51" s="73"/>
      <c r="B51" s="125" t="s">
        <v>144</v>
      </c>
      <c r="C51" s="128">
        <v>100966382</v>
      </c>
      <c r="D51" s="128">
        <v>100966382</v>
      </c>
      <c r="E51" s="129">
        <v>-13.9</v>
      </c>
      <c r="F51" s="128">
        <v>169345984</v>
      </c>
      <c r="G51" s="128">
        <v>270312366</v>
      </c>
      <c r="H51" s="129">
        <v>-17.5</v>
      </c>
      <c r="I51" s="128">
        <v>143257127</v>
      </c>
      <c r="J51" s="128">
        <v>413569493</v>
      </c>
      <c r="K51" s="129">
        <v>-19.8</v>
      </c>
      <c r="L51" s="73"/>
      <c r="M51" s="73"/>
    </row>
    <row r="52" spans="1:13" ht="9" customHeight="1">
      <c r="A52" s="73"/>
      <c r="B52" s="125" t="s">
        <v>145</v>
      </c>
      <c r="C52" s="128">
        <v>127520183</v>
      </c>
      <c r="D52" s="128">
        <v>127520183</v>
      </c>
      <c r="E52" s="129">
        <v>8.5</v>
      </c>
      <c r="F52" s="128">
        <v>115674885</v>
      </c>
      <c r="G52" s="128">
        <v>243195068</v>
      </c>
      <c r="H52" s="129">
        <v>-1.4</v>
      </c>
      <c r="I52" s="128">
        <v>132560242</v>
      </c>
      <c r="J52" s="128">
        <v>375755310</v>
      </c>
      <c r="K52" s="129">
        <v>-0.6</v>
      </c>
      <c r="L52" s="73"/>
      <c r="M52" s="73"/>
    </row>
    <row r="53" spans="1:13" ht="9" customHeight="1">
      <c r="A53" s="73"/>
      <c r="B53" s="125" t="s">
        <v>146</v>
      </c>
      <c r="C53" s="128">
        <v>387483571</v>
      </c>
      <c r="D53" s="128">
        <v>387483571</v>
      </c>
      <c r="E53" s="129">
        <v>1.4</v>
      </c>
      <c r="F53" s="128">
        <v>368443853</v>
      </c>
      <c r="G53" s="128">
        <v>755927424</v>
      </c>
      <c r="H53" s="129">
        <v>0.4</v>
      </c>
      <c r="I53" s="128">
        <v>419989658</v>
      </c>
      <c r="J53" s="128">
        <v>1175917082</v>
      </c>
      <c r="K53" s="129">
        <v>1.4</v>
      </c>
      <c r="L53" s="73"/>
      <c r="M53" s="73"/>
    </row>
    <row r="54" spans="1:13" ht="9" customHeight="1">
      <c r="A54" s="73"/>
      <c r="B54" s="125" t="s">
        <v>147</v>
      </c>
      <c r="C54" s="128">
        <v>33190187</v>
      </c>
      <c r="D54" s="128">
        <v>33190187</v>
      </c>
      <c r="E54" s="129">
        <v>7.6</v>
      </c>
      <c r="F54" s="128">
        <v>28858766</v>
      </c>
      <c r="G54" s="128">
        <v>62048953</v>
      </c>
      <c r="H54" s="129">
        <v>3.5</v>
      </c>
      <c r="I54" s="128">
        <v>31713739</v>
      </c>
      <c r="J54" s="128">
        <v>93762692</v>
      </c>
      <c r="K54" s="129">
        <v>1.1</v>
      </c>
      <c r="L54" s="73"/>
      <c r="M54" s="73"/>
    </row>
    <row r="55" spans="1:13" ht="9" customHeight="1">
      <c r="A55" s="73"/>
      <c r="B55" s="125" t="s">
        <v>148</v>
      </c>
      <c r="C55" s="128">
        <v>223234998</v>
      </c>
      <c r="D55" s="128">
        <v>223234998</v>
      </c>
      <c r="E55" s="129">
        <v>0.7</v>
      </c>
      <c r="F55" s="128">
        <v>214581769</v>
      </c>
      <c r="G55" s="128">
        <v>437816767</v>
      </c>
      <c r="H55" s="129">
        <v>-2.2</v>
      </c>
      <c r="I55" s="128">
        <v>238108164</v>
      </c>
      <c r="J55" s="128">
        <v>675924931</v>
      </c>
      <c r="K55" s="129">
        <v>-2.3</v>
      </c>
      <c r="L55" s="73"/>
      <c r="M55" s="73"/>
    </row>
    <row r="56" spans="1:13" ht="9" customHeight="1">
      <c r="A56" s="73"/>
      <c r="B56" s="125" t="s">
        <v>149</v>
      </c>
      <c r="C56" s="128">
        <v>39749419</v>
      </c>
      <c r="D56" s="128">
        <v>39749419</v>
      </c>
      <c r="E56" s="129">
        <v>4</v>
      </c>
      <c r="F56" s="128">
        <v>34466639</v>
      </c>
      <c r="G56" s="128">
        <v>74216058</v>
      </c>
      <c r="H56" s="129">
        <v>1.9</v>
      </c>
      <c r="I56" s="128">
        <v>31642447</v>
      </c>
      <c r="J56" s="128">
        <v>105858505</v>
      </c>
      <c r="K56" s="129">
        <v>-1.5</v>
      </c>
      <c r="L56" s="73"/>
      <c r="M56" s="73"/>
    </row>
    <row r="57" spans="1:13" ht="9" customHeight="1">
      <c r="A57" s="73"/>
      <c r="B57" s="125" t="s">
        <v>150</v>
      </c>
      <c r="C57" s="128">
        <v>256828109</v>
      </c>
      <c r="D57" s="128">
        <v>256828109</v>
      </c>
      <c r="E57" s="129">
        <v>-10.4</v>
      </c>
      <c r="F57" s="128">
        <v>247989236</v>
      </c>
      <c r="G57" s="128">
        <v>504817345</v>
      </c>
      <c r="H57" s="129">
        <v>-2.9</v>
      </c>
      <c r="I57" s="128">
        <v>281755944</v>
      </c>
      <c r="J57" s="128">
        <v>786573289</v>
      </c>
      <c r="K57" s="129">
        <v>-3.6</v>
      </c>
      <c r="L57" s="73"/>
      <c r="M57" s="73"/>
    </row>
    <row r="58" spans="1:13" ht="9" customHeight="1">
      <c r="A58" s="73"/>
      <c r="B58" s="125" t="s">
        <v>151</v>
      </c>
      <c r="C58" s="128">
        <v>1148351445</v>
      </c>
      <c r="D58" s="128">
        <v>1148351445</v>
      </c>
      <c r="E58" s="129">
        <v>0.2</v>
      </c>
      <c r="F58" s="128">
        <v>1090031398</v>
      </c>
      <c r="G58" s="128">
        <v>2238382843</v>
      </c>
      <c r="H58" s="129">
        <v>-1.6</v>
      </c>
      <c r="I58" s="128">
        <v>1259047330</v>
      </c>
      <c r="J58" s="128">
        <v>3497430173</v>
      </c>
      <c r="K58" s="129">
        <v>0.1</v>
      </c>
      <c r="L58" s="73"/>
      <c r="M58" s="73"/>
    </row>
    <row r="59" spans="1:13" ht="9" customHeight="1">
      <c r="A59" s="73"/>
      <c r="B59" s="125" t="s">
        <v>152</v>
      </c>
      <c r="C59" s="128">
        <v>95838336</v>
      </c>
      <c r="D59" s="128">
        <v>95838336</v>
      </c>
      <c r="E59" s="129">
        <v>1.5</v>
      </c>
      <c r="F59" s="128">
        <v>85038748</v>
      </c>
      <c r="G59" s="128">
        <v>180877084</v>
      </c>
      <c r="H59" s="129">
        <v>-3.3</v>
      </c>
      <c r="I59" s="128">
        <v>104398114</v>
      </c>
      <c r="J59" s="128">
        <v>285275198</v>
      </c>
      <c r="K59" s="129">
        <v>0.2</v>
      </c>
      <c r="L59" s="73"/>
      <c r="M59" s="73"/>
    </row>
    <row r="60" spans="1:13" ht="9" customHeight="1">
      <c r="A60" s="73"/>
      <c r="B60" s="125" t="s">
        <v>153</v>
      </c>
      <c r="C60" s="128">
        <v>24954465</v>
      </c>
      <c r="D60" s="128">
        <v>24954465</v>
      </c>
      <c r="E60" s="129">
        <v>0.7</v>
      </c>
      <c r="F60" s="128">
        <v>23526342</v>
      </c>
      <c r="G60" s="128">
        <v>48480807</v>
      </c>
      <c r="H60" s="129">
        <v>-0.1</v>
      </c>
      <c r="I60" s="128">
        <v>25518718</v>
      </c>
      <c r="J60" s="128">
        <v>73999525</v>
      </c>
      <c r="K60" s="129">
        <v>0.8</v>
      </c>
      <c r="L60" s="73"/>
      <c r="M60" s="73"/>
    </row>
    <row r="61" spans="1:13" ht="9" customHeight="1">
      <c r="A61" s="73"/>
      <c r="B61" s="125" t="s">
        <v>154</v>
      </c>
      <c r="C61" s="128">
        <v>297918251</v>
      </c>
      <c r="D61" s="128">
        <v>297918251</v>
      </c>
      <c r="E61" s="129">
        <v>-8.2</v>
      </c>
      <c r="F61" s="128">
        <v>335542322</v>
      </c>
      <c r="G61" s="128">
        <v>633460573</v>
      </c>
      <c r="H61" s="129">
        <v>5.1</v>
      </c>
      <c r="I61" s="128">
        <v>359955258</v>
      </c>
      <c r="J61" s="128">
        <v>993415831</v>
      </c>
      <c r="K61" s="129">
        <v>1.3</v>
      </c>
      <c r="L61" s="73"/>
      <c r="M61" s="73"/>
    </row>
    <row r="62" spans="1:13" ht="9" customHeight="1">
      <c r="A62" s="73"/>
      <c r="B62" s="125" t="s">
        <v>155</v>
      </c>
      <c r="C62" s="128">
        <v>186689722</v>
      </c>
      <c r="D62" s="128">
        <v>186689722</v>
      </c>
      <c r="E62" s="129">
        <v>-16.4</v>
      </c>
      <c r="F62" s="128">
        <v>205125236</v>
      </c>
      <c r="G62" s="128">
        <v>391814958</v>
      </c>
      <c r="H62" s="129">
        <v>-11.1</v>
      </c>
      <c r="I62" s="128">
        <v>234270139</v>
      </c>
      <c r="J62" s="128">
        <v>626085097</v>
      </c>
      <c r="K62" s="129">
        <v>-8.5</v>
      </c>
      <c r="L62" s="73"/>
      <c r="M62" s="73"/>
    </row>
    <row r="63" spans="1:13" ht="9" customHeight="1">
      <c r="A63" s="73"/>
      <c r="B63" s="125" t="s">
        <v>156</v>
      </c>
      <c r="C63" s="128">
        <v>58793501</v>
      </c>
      <c r="D63" s="128">
        <v>58793501</v>
      </c>
      <c r="E63" s="129">
        <v>-2.7</v>
      </c>
      <c r="F63" s="128">
        <v>62003959</v>
      </c>
      <c r="G63" s="128">
        <v>120797460</v>
      </c>
      <c r="H63" s="129">
        <v>5.1</v>
      </c>
      <c r="I63" s="128">
        <v>36836795</v>
      </c>
      <c r="J63" s="128">
        <v>157634255</v>
      </c>
      <c r="K63" s="129">
        <v>-11.6</v>
      </c>
      <c r="L63" s="73"/>
      <c r="M63" s="73"/>
    </row>
    <row r="64" spans="1:13" ht="9" customHeight="1">
      <c r="A64" s="73"/>
      <c r="B64" s="125" t="s">
        <v>157</v>
      </c>
      <c r="C64" s="128">
        <v>211606688</v>
      </c>
      <c r="D64" s="128">
        <v>211606688</v>
      </c>
      <c r="E64" s="129">
        <v>-0.3</v>
      </c>
      <c r="F64" s="128">
        <v>205614009</v>
      </c>
      <c r="G64" s="128">
        <v>417220697</v>
      </c>
      <c r="H64" s="129">
        <v>6.6</v>
      </c>
      <c r="I64" s="128">
        <v>196306059</v>
      </c>
      <c r="J64" s="128">
        <v>613526756</v>
      </c>
      <c r="K64" s="129">
        <v>10.8</v>
      </c>
      <c r="L64" s="73"/>
      <c r="M64" s="73"/>
    </row>
    <row r="65" spans="1:13" ht="9" customHeight="1" thickBot="1">
      <c r="A65" s="73"/>
      <c r="B65" s="125" t="s">
        <v>158</v>
      </c>
      <c r="C65" s="128">
        <v>29009098</v>
      </c>
      <c r="D65" s="128">
        <v>29009098</v>
      </c>
      <c r="E65" s="129">
        <v>29.4</v>
      </c>
      <c r="F65" s="128">
        <v>22838812</v>
      </c>
      <c r="G65" s="128">
        <v>51847910</v>
      </c>
      <c r="H65" s="129">
        <v>-12.2</v>
      </c>
      <c r="I65" s="128">
        <v>24768263</v>
      </c>
      <c r="J65" s="128">
        <v>76616173</v>
      </c>
      <c r="K65" s="129">
        <v>-2.5</v>
      </c>
      <c r="L65" s="73"/>
      <c r="M65" s="73"/>
    </row>
    <row r="66" spans="1:13" ht="9" customHeight="1" thickTop="1">
      <c r="A66" s="73"/>
      <c r="B66" s="130" t="s">
        <v>159</v>
      </c>
      <c r="C66" s="131">
        <v>11339344033</v>
      </c>
      <c r="D66" s="131">
        <v>11339344033</v>
      </c>
      <c r="E66" s="132">
        <v>-0.3</v>
      </c>
      <c r="F66" s="131">
        <v>10813842767</v>
      </c>
      <c r="G66" s="131">
        <v>22153186800</v>
      </c>
      <c r="H66" s="132">
        <v>-2</v>
      </c>
      <c r="I66" s="131">
        <v>12138847827</v>
      </c>
      <c r="J66" s="131">
        <v>34292034627</v>
      </c>
      <c r="K66" s="132">
        <v>-0.9</v>
      </c>
      <c r="L66" s="73"/>
      <c r="M66" s="73"/>
    </row>
    <row r="67" spans="1:13" ht="9" customHeight="1" thickBot="1">
      <c r="A67" s="73"/>
      <c r="B67" s="133" t="s">
        <v>160</v>
      </c>
      <c r="C67" s="134">
        <v>68932333</v>
      </c>
      <c r="D67" s="134">
        <v>68932333</v>
      </c>
      <c r="E67" s="135">
        <v>-20.6</v>
      </c>
      <c r="F67" s="134">
        <v>68416373</v>
      </c>
      <c r="G67" s="134">
        <v>137348706</v>
      </c>
      <c r="H67" s="135">
        <v>-20.8</v>
      </c>
      <c r="I67" s="134">
        <v>69859108</v>
      </c>
      <c r="J67" s="134">
        <v>207207814</v>
      </c>
      <c r="K67" s="135">
        <v>-22</v>
      </c>
      <c r="L67" s="73"/>
      <c r="M67" s="73"/>
    </row>
    <row r="68" spans="1:13" ht="9" customHeight="1" thickTop="1">
      <c r="A68" s="73"/>
      <c r="B68" s="136" t="s">
        <v>161</v>
      </c>
      <c r="C68" s="137">
        <v>11408276366</v>
      </c>
      <c r="D68" s="137">
        <v>11408276366</v>
      </c>
      <c r="E68" s="138">
        <v>-0.5</v>
      </c>
      <c r="F68" s="137">
        <v>10882259140</v>
      </c>
      <c r="G68" s="137">
        <v>22290535506</v>
      </c>
      <c r="H68" s="138">
        <v>-2.1</v>
      </c>
      <c r="I68" s="137">
        <v>12208706935</v>
      </c>
      <c r="J68" s="137">
        <v>34499242441</v>
      </c>
      <c r="K68" s="138">
        <v>-1.1</v>
      </c>
      <c r="L68" s="73"/>
      <c r="M68" s="73"/>
    </row>
    <row r="69" spans="1:13" ht="9.75" customHeight="1">
      <c r="A69" s="73"/>
      <c r="B69" s="139" t="s">
        <v>162</v>
      </c>
      <c r="C69" s="140"/>
      <c r="D69" s="140"/>
      <c r="E69" s="140"/>
      <c r="F69" s="140"/>
      <c r="G69" s="140"/>
      <c r="H69" s="140"/>
      <c r="I69" s="140"/>
      <c r="J69" s="140"/>
      <c r="K69" s="141"/>
      <c r="L69" s="73"/>
      <c r="M69" s="73"/>
    </row>
    <row r="70" spans="1:13" ht="7.5" customHeight="1">
      <c r="A70" s="73"/>
      <c r="B70" s="142" t="s">
        <v>163</v>
      </c>
      <c r="C70" s="143"/>
      <c r="D70" s="143"/>
      <c r="E70" s="143"/>
      <c r="F70" s="143"/>
      <c r="G70" s="143"/>
      <c r="H70" s="143"/>
      <c r="I70" s="143"/>
      <c r="J70" s="143"/>
      <c r="K70" s="144"/>
      <c r="L70" s="73"/>
      <c r="M70" s="73"/>
    </row>
    <row r="71" spans="1:13" ht="7.5" customHeight="1">
      <c r="A71" s="73"/>
      <c r="B71" s="145" t="s">
        <v>164</v>
      </c>
      <c r="C71" s="146"/>
      <c r="D71" s="146"/>
      <c r="E71" s="146"/>
      <c r="F71" s="146"/>
      <c r="G71" s="146"/>
      <c r="H71" s="146"/>
      <c r="I71" s="146"/>
      <c r="J71" s="146"/>
      <c r="K71" s="147"/>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row r="88" spans="1:13" ht="12.75">
      <c r="A88" s="73"/>
      <c r="B88" s="73"/>
      <c r="C88" s="73"/>
      <c r="D88" s="73"/>
      <c r="E88" s="73"/>
      <c r="F88" s="73"/>
      <c r="G88" s="73"/>
      <c r="H88" s="73"/>
      <c r="I88" s="73"/>
      <c r="J88" s="73"/>
      <c r="K88" s="73"/>
      <c r="L88" s="73"/>
      <c r="M88" s="73"/>
    </row>
    <row r="89" spans="1:13" ht="12.75">
      <c r="A89" s="73"/>
      <c r="B89" s="73"/>
      <c r="C89" s="73"/>
      <c r="D89" s="73"/>
      <c r="E89" s="73"/>
      <c r="F89" s="73"/>
      <c r="G89" s="73"/>
      <c r="H89" s="73"/>
      <c r="I89" s="73"/>
      <c r="J89" s="73"/>
      <c r="K89" s="73"/>
      <c r="L89" s="73"/>
      <c r="M89" s="73"/>
    </row>
    <row r="90" spans="1:13" ht="12.75">
      <c r="A90" s="73"/>
      <c r="B90" s="73"/>
      <c r="C90" s="73"/>
      <c r="D90" s="73"/>
      <c r="E90" s="73"/>
      <c r="F90" s="73"/>
      <c r="G90" s="73"/>
      <c r="H90" s="73"/>
      <c r="I90" s="73"/>
      <c r="J90" s="73"/>
      <c r="K90" s="73"/>
      <c r="L90" s="73"/>
      <c r="M90" s="73"/>
    </row>
    <row r="91" spans="1:13" ht="12.75">
      <c r="A91" s="73"/>
      <c r="B91" s="73"/>
      <c r="C91" s="73"/>
      <c r="D91" s="73"/>
      <c r="E91" s="73"/>
      <c r="F91" s="73"/>
      <c r="G91" s="73"/>
      <c r="H91" s="73"/>
      <c r="I91" s="73"/>
      <c r="J91" s="73"/>
      <c r="K91" s="73"/>
      <c r="L91" s="73"/>
      <c r="M91" s="73"/>
    </row>
    <row r="92" spans="1:13" ht="12.75">
      <c r="A92" s="73"/>
      <c r="B92" s="73"/>
      <c r="C92" s="73"/>
      <c r="D92" s="73"/>
      <c r="E92" s="73"/>
      <c r="F92" s="73"/>
      <c r="G92" s="73"/>
      <c r="H92" s="73"/>
      <c r="I92" s="73"/>
      <c r="J92" s="73"/>
      <c r="K92" s="73"/>
      <c r="L92" s="73"/>
      <c r="M92" s="73"/>
    </row>
    <row r="93" spans="1:13" ht="12.75">
      <c r="A93" s="73"/>
      <c r="B93" s="73"/>
      <c r="C93" s="73"/>
      <c r="D93" s="73"/>
      <c r="E93" s="73"/>
      <c r="F93" s="73"/>
      <c r="G93" s="73"/>
      <c r="H93" s="73"/>
      <c r="I93" s="73"/>
      <c r="J93" s="73"/>
      <c r="K93" s="73"/>
      <c r="L93" s="73"/>
      <c r="M93" s="73"/>
    </row>
    <row r="94" spans="1:13" ht="12.75">
      <c r="A94" s="73"/>
      <c r="B94" s="73"/>
      <c r="C94" s="73"/>
      <c r="D94" s="73"/>
      <c r="E94" s="73"/>
      <c r="F94" s="73"/>
      <c r="G94" s="73"/>
      <c r="H94" s="73"/>
      <c r="I94" s="73"/>
      <c r="J94" s="73"/>
      <c r="K94" s="73"/>
      <c r="L94" s="73"/>
      <c r="M94" s="73"/>
    </row>
    <row r="95" spans="1:13" ht="12.75">
      <c r="A95" s="73"/>
      <c r="B95" s="73"/>
      <c r="C95" s="73"/>
      <c r="D95" s="73"/>
      <c r="E95" s="73"/>
      <c r="F95" s="73"/>
      <c r="G95" s="73"/>
      <c r="H95" s="73"/>
      <c r="I95" s="73"/>
      <c r="J95" s="73"/>
      <c r="K95" s="73"/>
      <c r="L95" s="73"/>
      <c r="M95" s="73"/>
    </row>
    <row r="96" spans="1:13" ht="12.75">
      <c r="A96" s="73"/>
      <c r="B96" s="73"/>
      <c r="C96" s="73"/>
      <c r="D96" s="73"/>
      <c r="E96" s="73"/>
      <c r="F96" s="73"/>
      <c r="G96" s="73"/>
      <c r="H96" s="73"/>
      <c r="I96" s="73"/>
      <c r="J96" s="73"/>
      <c r="K96" s="73"/>
      <c r="L96" s="73"/>
      <c r="M96" s="73"/>
    </row>
    <row r="97" spans="1:13" ht="12.75">
      <c r="A97" s="73"/>
      <c r="B97" s="73"/>
      <c r="C97" s="73"/>
      <c r="D97" s="73"/>
      <c r="E97" s="73"/>
      <c r="F97" s="73"/>
      <c r="G97" s="73"/>
      <c r="H97" s="73"/>
      <c r="I97" s="73"/>
      <c r="J97" s="73"/>
      <c r="K97" s="73"/>
      <c r="L97" s="73"/>
      <c r="M97" s="73"/>
    </row>
    <row r="98" spans="1:13" ht="12.75">
      <c r="A98" s="73"/>
      <c r="B98" s="73"/>
      <c r="C98" s="73"/>
      <c r="D98" s="73"/>
      <c r="E98" s="73"/>
      <c r="F98" s="73"/>
      <c r="G98" s="73"/>
      <c r="H98" s="73"/>
      <c r="I98" s="73"/>
      <c r="J98" s="73"/>
      <c r="K98" s="73"/>
      <c r="L98" s="73"/>
      <c r="M98" s="73"/>
    </row>
    <row r="99" spans="1:13" ht="12.75">
      <c r="A99" s="73"/>
      <c r="B99" s="73"/>
      <c r="C99" s="73"/>
      <c r="D99" s="73"/>
      <c r="E99" s="73"/>
      <c r="F99" s="73"/>
      <c r="G99" s="73"/>
      <c r="H99" s="73"/>
      <c r="I99" s="73"/>
      <c r="J99" s="73"/>
      <c r="K99" s="73"/>
      <c r="L99" s="73"/>
      <c r="M99" s="73"/>
    </row>
    <row r="100" spans="1:13" ht="12.75">
      <c r="A100" s="73"/>
      <c r="B100" s="73"/>
      <c r="C100" s="73"/>
      <c r="D100" s="73"/>
      <c r="E100" s="73"/>
      <c r="F100" s="73"/>
      <c r="G100" s="73"/>
      <c r="H100" s="73"/>
      <c r="I100" s="73"/>
      <c r="J100" s="73"/>
      <c r="K100" s="73"/>
      <c r="L100" s="73"/>
      <c r="M100" s="73"/>
    </row>
    <row r="101" spans="1:13" ht="12.75">
      <c r="A101" s="73"/>
      <c r="B101" s="73"/>
      <c r="C101" s="73"/>
      <c r="D101" s="73"/>
      <c r="E101" s="73"/>
      <c r="F101" s="73"/>
      <c r="G101" s="73"/>
      <c r="H101" s="73"/>
      <c r="I101" s="73"/>
      <c r="J101" s="73"/>
      <c r="K101" s="73"/>
      <c r="L101" s="73"/>
      <c r="M101" s="73"/>
    </row>
    <row r="102" spans="1:13" ht="12.75">
      <c r="A102" s="73"/>
      <c r="B102" s="73"/>
      <c r="C102" s="73"/>
      <c r="D102" s="73"/>
      <c r="E102" s="73"/>
      <c r="F102" s="73"/>
      <c r="G102" s="73"/>
      <c r="H102" s="73"/>
      <c r="I102" s="73"/>
      <c r="J102" s="73"/>
      <c r="K102" s="73"/>
      <c r="L102" s="73"/>
      <c r="M102" s="73"/>
    </row>
    <row r="103" spans="1:13" ht="12.75">
      <c r="A103" s="73"/>
      <c r="B103" s="73"/>
      <c r="C103" s="73"/>
      <c r="D103" s="73"/>
      <c r="E103" s="73"/>
      <c r="F103" s="73"/>
      <c r="G103" s="73"/>
      <c r="H103" s="73"/>
      <c r="I103" s="73"/>
      <c r="J103" s="73"/>
      <c r="K103" s="73"/>
      <c r="L103" s="73"/>
      <c r="M103" s="73"/>
    </row>
    <row r="104" spans="1:13" ht="12.75">
      <c r="A104" s="73"/>
      <c r="B104" s="73"/>
      <c r="C104" s="73"/>
      <c r="D104" s="73"/>
      <c r="E104" s="73"/>
      <c r="F104" s="73"/>
      <c r="G104" s="73"/>
      <c r="H104" s="73"/>
      <c r="I104" s="73"/>
      <c r="J104" s="73"/>
      <c r="K104" s="73"/>
      <c r="L104" s="73"/>
      <c r="M104" s="73"/>
    </row>
    <row r="105" spans="1:13" ht="12.75">
      <c r="A105" s="73"/>
      <c r="B105" s="73"/>
      <c r="C105" s="73"/>
      <c r="D105" s="73"/>
      <c r="E105" s="73"/>
      <c r="F105" s="73"/>
      <c r="G105" s="73"/>
      <c r="H105" s="73"/>
      <c r="I105" s="73"/>
      <c r="J105" s="73"/>
      <c r="K105" s="73"/>
      <c r="L105" s="73"/>
      <c r="M105" s="73"/>
    </row>
    <row r="106" spans="1:13" ht="12.75">
      <c r="A106" s="73"/>
      <c r="B106" s="73"/>
      <c r="C106" s="73"/>
      <c r="D106" s="73"/>
      <c r="E106" s="73"/>
      <c r="F106" s="73"/>
      <c r="G106" s="73"/>
      <c r="H106" s="73"/>
      <c r="I106" s="73"/>
      <c r="J106" s="73"/>
      <c r="K106" s="73"/>
      <c r="L106" s="73"/>
      <c r="M106" s="73"/>
    </row>
    <row r="107" spans="1:13" ht="12.75">
      <c r="A107" s="73"/>
      <c r="B107" s="73"/>
      <c r="C107" s="73"/>
      <c r="D107" s="73"/>
      <c r="E107" s="73"/>
      <c r="F107" s="73"/>
      <c r="G107" s="73"/>
      <c r="H107" s="73"/>
      <c r="I107" s="73"/>
      <c r="J107" s="73"/>
      <c r="K107" s="73"/>
      <c r="L107" s="73"/>
      <c r="M107" s="73"/>
    </row>
    <row r="108" spans="1:13" ht="12.75">
      <c r="A108" s="73"/>
      <c r="B108" s="73"/>
      <c r="C108" s="73"/>
      <c r="D108" s="73"/>
      <c r="E108" s="73"/>
      <c r="F108" s="73"/>
      <c r="G108" s="73"/>
      <c r="H108" s="73"/>
      <c r="I108" s="73"/>
      <c r="J108" s="73"/>
      <c r="K108" s="73"/>
      <c r="L108" s="73"/>
      <c r="M108" s="73"/>
    </row>
    <row r="109" spans="1:13" ht="12.75">
      <c r="A109" s="73"/>
      <c r="B109" s="73"/>
      <c r="C109" s="73"/>
      <c r="D109" s="73"/>
      <c r="E109" s="73"/>
      <c r="F109" s="73"/>
      <c r="G109" s="73"/>
      <c r="H109" s="73"/>
      <c r="I109" s="73"/>
      <c r="J109" s="73"/>
      <c r="K109" s="73"/>
      <c r="L109" s="73"/>
      <c r="M109" s="73"/>
    </row>
    <row r="110" spans="1:13" ht="12.75">
      <c r="A110" s="73"/>
      <c r="B110" s="73"/>
      <c r="C110" s="73"/>
      <c r="D110" s="73"/>
      <c r="E110" s="73"/>
      <c r="F110" s="73"/>
      <c r="G110" s="73"/>
      <c r="H110" s="73"/>
      <c r="I110" s="73"/>
      <c r="J110" s="73"/>
      <c r="K110" s="73"/>
      <c r="L110" s="73"/>
      <c r="M110" s="73"/>
    </row>
    <row r="111" spans="1:13" ht="12.75">
      <c r="A111" s="73"/>
      <c r="B111" s="73"/>
      <c r="C111" s="73"/>
      <c r="D111" s="73"/>
      <c r="E111" s="73"/>
      <c r="F111" s="73"/>
      <c r="G111" s="73"/>
      <c r="H111" s="73"/>
      <c r="I111" s="73"/>
      <c r="J111" s="73"/>
      <c r="K111" s="73"/>
      <c r="L111" s="73"/>
      <c r="M111" s="73"/>
    </row>
    <row r="112" spans="1:13" ht="12.75">
      <c r="A112" s="73"/>
      <c r="B112" s="73"/>
      <c r="C112" s="73"/>
      <c r="D112" s="73"/>
      <c r="E112" s="73"/>
      <c r="F112" s="73"/>
      <c r="G112" s="73"/>
      <c r="H112" s="73"/>
      <c r="I112" s="73"/>
      <c r="J112" s="73"/>
      <c r="K112" s="73"/>
      <c r="L112" s="73"/>
      <c r="M112" s="73"/>
    </row>
    <row r="113" spans="1:13" ht="12.75">
      <c r="A113" s="73"/>
      <c r="B113" s="73"/>
      <c r="C113" s="73"/>
      <c r="D113" s="73"/>
      <c r="E113" s="73"/>
      <c r="F113" s="73"/>
      <c r="G113" s="73"/>
      <c r="H113" s="73"/>
      <c r="I113" s="73"/>
      <c r="J113" s="73"/>
      <c r="K113" s="73"/>
      <c r="L113" s="73"/>
      <c r="M113" s="73"/>
    </row>
    <row r="114" spans="1:13" ht="12.75">
      <c r="A114" s="73"/>
      <c r="B114" s="73"/>
      <c r="C114" s="73"/>
      <c r="D114" s="73"/>
      <c r="E114" s="73"/>
      <c r="F114" s="73"/>
      <c r="G114" s="73"/>
      <c r="H114" s="73"/>
      <c r="I114" s="73"/>
      <c r="J114" s="73"/>
      <c r="K114" s="73"/>
      <c r="L114" s="73"/>
      <c r="M114" s="73"/>
    </row>
    <row r="115" spans="1:13" ht="12.75">
      <c r="A115" s="73"/>
      <c r="B115" s="73"/>
      <c r="C115" s="73"/>
      <c r="D115" s="73"/>
      <c r="E115" s="73"/>
      <c r="F115" s="73"/>
      <c r="G115" s="73"/>
      <c r="H115" s="73"/>
      <c r="I115" s="73"/>
      <c r="J115" s="73"/>
      <c r="K115" s="73"/>
      <c r="L115" s="73"/>
      <c r="M115" s="73"/>
    </row>
    <row r="116" spans="1:13" ht="12.75">
      <c r="A116" s="73"/>
      <c r="B116" s="73"/>
      <c r="C116" s="73"/>
      <c r="D116" s="73"/>
      <c r="E116" s="73"/>
      <c r="F116" s="73"/>
      <c r="G116" s="73"/>
      <c r="H116" s="73"/>
      <c r="I116" s="73"/>
      <c r="J116" s="73"/>
      <c r="K116" s="73"/>
      <c r="L116" s="73"/>
      <c r="M116" s="73"/>
    </row>
    <row r="117" spans="1:13" ht="12.75">
      <c r="A117" s="73"/>
      <c r="B117" s="73"/>
      <c r="C117" s="73"/>
      <c r="D117" s="73"/>
      <c r="E117" s="73"/>
      <c r="F117" s="73"/>
      <c r="G117" s="73"/>
      <c r="H117" s="73"/>
      <c r="I117" s="73"/>
      <c r="J117" s="73"/>
      <c r="K117" s="73"/>
      <c r="L117" s="73"/>
      <c r="M117" s="73"/>
    </row>
    <row r="118" spans="1:13" ht="12.75">
      <c r="A118" s="73"/>
      <c r="B118" s="73"/>
      <c r="C118" s="73"/>
      <c r="D118" s="73"/>
      <c r="E118" s="73"/>
      <c r="F118" s="73"/>
      <c r="G118" s="73"/>
      <c r="H118" s="73"/>
      <c r="I118" s="73"/>
      <c r="J118" s="73"/>
      <c r="K118" s="73"/>
      <c r="L118" s="73"/>
      <c r="M118" s="73"/>
    </row>
    <row r="119" spans="1:13" ht="12.75">
      <c r="A119" s="73"/>
      <c r="B119" s="73"/>
      <c r="C119" s="73"/>
      <c r="D119" s="73"/>
      <c r="E119" s="73"/>
      <c r="F119" s="73"/>
      <c r="G119" s="73"/>
      <c r="H119" s="73"/>
      <c r="I119" s="73"/>
      <c r="J119" s="73"/>
      <c r="K119" s="73"/>
      <c r="L119" s="73"/>
      <c r="M119" s="73"/>
    </row>
    <row r="120" spans="1:13" ht="12.75">
      <c r="A120" s="73"/>
      <c r="B120" s="73"/>
      <c r="C120" s="73"/>
      <c r="D120" s="73"/>
      <c r="E120" s="73"/>
      <c r="F120" s="73"/>
      <c r="G120" s="73"/>
      <c r="H120" s="73"/>
      <c r="I120" s="73"/>
      <c r="J120" s="73"/>
      <c r="K120" s="73"/>
      <c r="L120" s="73"/>
      <c r="M120" s="73"/>
    </row>
    <row r="121" spans="1:13" ht="12.75">
      <c r="A121" s="73"/>
      <c r="B121" s="73"/>
      <c r="C121" s="73"/>
      <c r="D121" s="73"/>
      <c r="E121" s="73"/>
      <c r="F121" s="73"/>
      <c r="G121" s="73"/>
      <c r="H121" s="73"/>
      <c r="I121" s="73"/>
      <c r="J121" s="73"/>
      <c r="K121" s="73"/>
      <c r="L121" s="73"/>
      <c r="M121" s="73"/>
    </row>
    <row r="122" spans="1:13" ht="12.75">
      <c r="A122" s="73"/>
      <c r="B122" s="73"/>
      <c r="C122" s="73"/>
      <c r="D122" s="73"/>
      <c r="E122" s="73"/>
      <c r="F122" s="73"/>
      <c r="G122" s="73"/>
      <c r="H122" s="73"/>
      <c r="I122" s="73"/>
      <c r="J122" s="73"/>
      <c r="K122" s="73"/>
      <c r="L122" s="73"/>
      <c r="M122" s="73"/>
    </row>
    <row r="123" spans="1:13" ht="12.75">
      <c r="A123" s="73"/>
      <c r="B123" s="73"/>
      <c r="C123" s="73"/>
      <c r="D123" s="73"/>
      <c r="E123" s="73"/>
      <c r="F123" s="73"/>
      <c r="G123" s="73"/>
      <c r="H123" s="73"/>
      <c r="I123" s="73"/>
      <c r="J123" s="73"/>
      <c r="K123" s="73"/>
      <c r="L123" s="73"/>
      <c r="M123" s="73"/>
    </row>
    <row r="124" spans="1:13" ht="12.75">
      <c r="A124" s="73"/>
      <c r="B124" s="73"/>
      <c r="C124" s="73"/>
      <c r="D124" s="73"/>
      <c r="E124" s="73"/>
      <c r="F124" s="73"/>
      <c r="G124" s="73"/>
      <c r="H124" s="73"/>
      <c r="I124" s="73"/>
      <c r="J124" s="73"/>
      <c r="K124" s="73"/>
      <c r="L124" s="73"/>
      <c r="M124" s="73"/>
    </row>
    <row r="125" spans="1:13" ht="12.75">
      <c r="A125" s="73"/>
      <c r="B125" s="73"/>
      <c r="C125" s="73"/>
      <c r="D125" s="73"/>
      <c r="E125" s="73"/>
      <c r="F125" s="73"/>
      <c r="G125" s="73"/>
      <c r="H125" s="73"/>
      <c r="I125" s="73"/>
      <c r="J125" s="73"/>
      <c r="K125" s="73"/>
      <c r="L125" s="73"/>
      <c r="M125" s="73"/>
    </row>
    <row r="126" spans="1:13" ht="12.75">
      <c r="A126" s="73"/>
      <c r="B126" s="73"/>
      <c r="C126" s="73"/>
      <c r="D126" s="73"/>
      <c r="E126" s="73"/>
      <c r="F126" s="73"/>
      <c r="G126" s="73"/>
      <c r="H126" s="73"/>
      <c r="I126" s="73"/>
      <c r="J126" s="73"/>
      <c r="K126" s="73"/>
      <c r="L126" s="73"/>
      <c r="M126" s="73"/>
    </row>
    <row r="127" spans="1:13" ht="12.75">
      <c r="A127" s="73"/>
      <c r="B127" s="73"/>
      <c r="C127" s="73"/>
      <c r="D127" s="73"/>
      <c r="E127" s="73"/>
      <c r="F127" s="73"/>
      <c r="G127" s="73"/>
      <c r="H127" s="73"/>
      <c r="I127" s="73"/>
      <c r="J127" s="73"/>
      <c r="K127" s="73"/>
      <c r="L127" s="73"/>
      <c r="M127" s="73"/>
    </row>
    <row r="128" spans="1:13" ht="12.75">
      <c r="A128" s="73"/>
      <c r="B128" s="73"/>
      <c r="C128" s="73"/>
      <c r="D128" s="73"/>
      <c r="E128" s="73"/>
      <c r="F128" s="73"/>
      <c r="G128" s="73"/>
      <c r="H128" s="73"/>
      <c r="I128" s="73"/>
      <c r="J128" s="73"/>
      <c r="K128" s="73"/>
      <c r="L128" s="73"/>
      <c r="M128" s="73"/>
    </row>
    <row r="129" spans="1:13" ht="12.75">
      <c r="A129" s="73"/>
      <c r="B129" s="73"/>
      <c r="C129" s="73"/>
      <c r="D129" s="73"/>
      <c r="E129" s="73"/>
      <c r="F129" s="73"/>
      <c r="G129" s="73"/>
      <c r="H129" s="73"/>
      <c r="I129" s="73"/>
      <c r="J129" s="73"/>
      <c r="K129" s="73"/>
      <c r="L129" s="73"/>
      <c r="M129" s="73"/>
    </row>
    <row r="130" spans="1:13" ht="12.75">
      <c r="A130" s="73"/>
      <c r="B130" s="73"/>
      <c r="C130" s="73"/>
      <c r="D130" s="73"/>
      <c r="E130" s="73"/>
      <c r="F130" s="73"/>
      <c r="G130" s="73"/>
      <c r="H130" s="73"/>
      <c r="I130" s="73"/>
      <c r="J130" s="73"/>
      <c r="K130" s="73"/>
      <c r="L130" s="73"/>
      <c r="M130" s="73"/>
    </row>
    <row r="131" spans="1:13" ht="12.75">
      <c r="A131" s="73"/>
      <c r="B131" s="73"/>
      <c r="C131" s="73"/>
      <c r="D131" s="73"/>
      <c r="E131" s="73"/>
      <c r="F131" s="73"/>
      <c r="G131" s="73"/>
      <c r="H131" s="73"/>
      <c r="I131" s="73"/>
      <c r="J131" s="73"/>
      <c r="K131" s="73"/>
      <c r="L131" s="73"/>
      <c r="M131" s="73"/>
    </row>
    <row r="132" spans="1:13" ht="12.75">
      <c r="A132" s="73"/>
      <c r="B132" s="73"/>
      <c r="C132" s="73"/>
      <c r="D132" s="73"/>
      <c r="E132" s="73"/>
      <c r="F132" s="73"/>
      <c r="G132" s="73"/>
      <c r="H132" s="73"/>
      <c r="I132" s="73"/>
      <c r="J132" s="73"/>
      <c r="K132" s="73"/>
      <c r="L132" s="73"/>
      <c r="M132" s="73"/>
    </row>
    <row r="133" spans="1:13" ht="12.75">
      <c r="A133" s="73"/>
      <c r="B133" s="73"/>
      <c r="C133" s="73"/>
      <c r="D133" s="73"/>
      <c r="E133" s="73"/>
      <c r="F133" s="73"/>
      <c r="G133" s="73"/>
      <c r="H133" s="73"/>
      <c r="I133" s="73"/>
      <c r="J133" s="73"/>
      <c r="K133" s="73"/>
      <c r="L133" s="73"/>
      <c r="M133" s="73"/>
    </row>
    <row r="134" spans="1:13" ht="12.75">
      <c r="A134" s="73"/>
      <c r="B134" s="73"/>
      <c r="C134" s="73"/>
      <c r="D134" s="73"/>
      <c r="E134" s="73"/>
      <c r="F134" s="73"/>
      <c r="G134" s="73"/>
      <c r="H134" s="73"/>
      <c r="I134" s="73"/>
      <c r="J134" s="73"/>
      <c r="K134" s="73"/>
      <c r="L134" s="73"/>
      <c r="M134" s="73"/>
    </row>
    <row r="135" spans="1:13" ht="12.75">
      <c r="A135" s="73"/>
      <c r="B135" s="73"/>
      <c r="C135" s="73"/>
      <c r="D135" s="73"/>
      <c r="E135" s="73"/>
      <c r="F135" s="73"/>
      <c r="G135" s="73"/>
      <c r="H135" s="73"/>
      <c r="I135" s="73"/>
      <c r="J135" s="73"/>
      <c r="K135" s="73"/>
      <c r="L135" s="73"/>
      <c r="M135" s="73"/>
    </row>
    <row r="136" spans="1:13" ht="12.75">
      <c r="A136" s="73"/>
      <c r="B136" s="73"/>
      <c r="C136" s="73"/>
      <c r="D136" s="73"/>
      <c r="E136" s="73"/>
      <c r="F136" s="73"/>
      <c r="G136" s="73"/>
      <c r="H136" s="73"/>
      <c r="I136" s="73"/>
      <c r="J136" s="73"/>
      <c r="K136" s="73"/>
      <c r="L136" s="73"/>
      <c r="M136" s="73"/>
    </row>
    <row r="137" spans="1:13" ht="12.75">
      <c r="A137" s="73"/>
      <c r="B137" s="73"/>
      <c r="C137" s="73"/>
      <c r="D137" s="73"/>
      <c r="E137" s="73"/>
      <c r="F137" s="73"/>
      <c r="G137" s="73"/>
      <c r="H137" s="73"/>
      <c r="I137" s="73"/>
      <c r="J137" s="73"/>
      <c r="K137" s="73"/>
      <c r="L137" s="73"/>
      <c r="M137" s="73"/>
    </row>
    <row r="138" spans="1:13" ht="12.75">
      <c r="A138" s="73"/>
      <c r="B138" s="73"/>
      <c r="C138" s="73"/>
      <c r="D138" s="73"/>
      <c r="E138" s="73"/>
      <c r="F138" s="73"/>
      <c r="G138" s="73"/>
      <c r="H138" s="73"/>
      <c r="I138" s="73"/>
      <c r="J138" s="73"/>
      <c r="K138" s="73"/>
      <c r="L138" s="73"/>
      <c r="M138" s="73"/>
    </row>
    <row r="139" spans="1:13" ht="12.75">
      <c r="A139" s="73"/>
      <c r="B139" s="73"/>
      <c r="C139" s="73"/>
      <c r="D139" s="73"/>
      <c r="E139" s="73"/>
      <c r="F139" s="73"/>
      <c r="G139" s="73"/>
      <c r="H139" s="73"/>
      <c r="I139" s="73"/>
      <c r="J139" s="73"/>
      <c r="K139" s="73"/>
      <c r="L139" s="73"/>
      <c r="M139" s="73"/>
    </row>
    <row r="140" spans="1:13" ht="12.75">
      <c r="A140" s="73"/>
      <c r="B140" s="73"/>
      <c r="C140" s="73"/>
      <c r="D140" s="73"/>
      <c r="E140" s="73"/>
      <c r="F140" s="73"/>
      <c r="G140" s="73"/>
      <c r="H140" s="73"/>
      <c r="I140" s="73"/>
      <c r="J140" s="73"/>
      <c r="K140" s="73"/>
      <c r="L140" s="73"/>
      <c r="M140" s="73"/>
    </row>
    <row r="141" spans="1:13" ht="12.75">
      <c r="A141" s="73"/>
      <c r="B141" s="73"/>
      <c r="C141" s="73"/>
      <c r="D141" s="73"/>
      <c r="E141" s="73"/>
      <c r="F141" s="73"/>
      <c r="G141" s="73"/>
      <c r="H141" s="73"/>
      <c r="I141" s="73"/>
      <c r="J141" s="73"/>
      <c r="K141" s="73"/>
      <c r="L141" s="73"/>
      <c r="M141" s="73"/>
    </row>
    <row r="142" spans="1:13" ht="12.75">
      <c r="A142" s="73"/>
      <c r="B142" s="73"/>
      <c r="C142" s="73"/>
      <c r="D142" s="73"/>
      <c r="E142" s="73"/>
      <c r="F142" s="73"/>
      <c r="G142" s="73"/>
      <c r="H142" s="73"/>
      <c r="I142" s="73"/>
      <c r="J142" s="73"/>
      <c r="K142" s="73"/>
      <c r="L142" s="73"/>
      <c r="M142" s="73"/>
    </row>
    <row r="143" spans="1:13" ht="12.75">
      <c r="A143" s="73"/>
      <c r="B143" s="73"/>
      <c r="C143" s="73"/>
      <c r="D143" s="73"/>
      <c r="E143" s="73"/>
      <c r="F143" s="73"/>
      <c r="G143" s="73"/>
      <c r="H143" s="73"/>
      <c r="I143" s="73"/>
      <c r="J143" s="73"/>
      <c r="K143" s="73"/>
      <c r="L143" s="73"/>
      <c r="M143" s="73"/>
    </row>
    <row r="144" spans="1:13" ht="12.75">
      <c r="A144" s="73"/>
      <c r="B144" s="73"/>
      <c r="C144" s="73"/>
      <c r="D144" s="73"/>
      <c r="E144" s="73"/>
      <c r="F144" s="73"/>
      <c r="G144" s="73"/>
      <c r="H144" s="73"/>
      <c r="I144" s="73"/>
      <c r="J144" s="73"/>
      <c r="K144" s="73"/>
      <c r="L144" s="73"/>
      <c r="M144" s="73"/>
    </row>
    <row r="145" spans="1:13" ht="12.75">
      <c r="A145" s="73"/>
      <c r="B145" s="73"/>
      <c r="C145" s="73"/>
      <c r="D145" s="73"/>
      <c r="E145" s="73"/>
      <c r="F145" s="73"/>
      <c r="G145" s="73"/>
      <c r="H145" s="73"/>
      <c r="I145" s="73"/>
      <c r="J145" s="73"/>
      <c r="K145" s="73"/>
      <c r="L145" s="73"/>
      <c r="M145" s="73"/>
    </row>
    <row r="146" spans="1:13" ht="12.75">
      <c r="A146" s="73"/>
      <c r="B146" s="73"/>
      <c r="C146" s="73"/>
      <c r="D146" s="73"/>
      <c r="E146" s="73"/>
      <c r="F146" s="73"/>
      <c r="G146" s="73"/>
      <c r="H146" s="73"/>
      <c r="I146" s="73"/>
      <c r="J146" s="73"/>
      <c r="K146" s="73"/>
      <c r="L146" s="73"/>
      <c r="M146" s="73"/>
    </row>
    <row r="147" spans="1:13" ht="12.75">
      <c r="A147" s="73"/>
      <c r="B147" s="73"/>
      <c r="C147" s="73"/>
      <c r="D147" s="73"/>
      <c r="E147" s="73"/>
      <c r="F147" s="73"/>
      <c r="G147" s="73"/>
      <c r="H147" s="73"/>
      <c r="I147" s="73"/>
      <c r="J147" s="73"/>
      <c r="K147" s="73"/>
      <c r="L147" s="73"/>
      <c r="M147" s="73"/>
    </row>
    <row r="148" spans="1:13" ht="12.75">
      <c r="A148" s="73"/>
      <c r="B148" s="73"/>
      <c r="C148" s="73"/>
      <c r="D148" s="73"/>
      <c r="E148" s="73"/>
      <c r="F148" s="73"/>
      <c r="G148" s="73"/>
      <c r="H148" s="73"/>
      <c r="I148" s="73"/>
      <c r="J148" s="73"/>
      <c r="K148" s="73"/>
      <c r="L148" s="73"/>
      <c r="M148" s="73"/>
    </row>
    <row r="149" spans="1:13" ht="12.75">
      <c r="A149" s="73"/>
      <c r="B149" s="73"/>
      <c r="C149" s="73"/>
      <c r="D149" s="73"/>
      <c r="E149" s="73"/>
      <c r="F149" s="73"/>
      <c r="G149" s="73"/>
      <c r="H149" s="73"/>
      <c r="I149" s="73"/>
      <c r="J149" s="73"/>
      <c r="K149" s="73"/>
      <c r="L149" s="73"/>
      <c r="M149" s="73"/>
    </row>
    <row r="150" spans="1:13" ht="12.75">
      <c r="A150" s="73"/>
      <c r="B150" s="73"/>
      <c r="C150" s="73"/>
      <c r="D150" s="73"/>
      <c r="E150" s="73"/>
      <c r="F150" s="73"/>
      <c r="G150" s="73"/>
      <c r="H150" s="73"/>
      <c r="I150" s="73"/>
      <c r="J150" s="73"/>
      <c r="K150" s="73"/>
      <c r="L150" s="73"/>
      <c r="M150" s="73"/>
    </row>
    <row r="151" spans="1:13" ht="12.75">
      <c r="A151" s="73"/>
      <c r="B151" s="73"/>
      <c r="C151" s="73"/>
      <c r="D151" s="73"/>
      <c r="E151" s="73"/>
      <c r="F151" s="73"/>
      <c r="G151" s="73"/>
      <c r="H151" s="73"/>
      <c r="I151" s="73"/>
      <c r="J151" s="73"/>
      <c r="K151" s="73"/>
      <c r="L151" s="73"/>
      <c r="M151" s="73"/>
    </row>
    <row r="152" spans="1:13" ht="12.75">
      <c r="A152" s="73"/>
      <c r="B152" s="73"/>
      <c r="C152" s="73"/>
      <c r="D152" s="73"/>
      <c r="E152" s="73"/>
      <c r="F152" s="73"/>
      <c r="G152" s="73"/>
      <c r="H152" s="73"/>
      <c r="I152" s="73"/>
      <c r="J152" s="73"/>
      <c r="K152" s="73"/>
      <c r="L152" s="73"/>
      <c r="M152" s="73"/>
    </row>
    <row r="153" spans="1:13" ht="12.75">
      <c r="A153" s="73"/>
      <c r="B153" s="73"/>
      <c r="C153" s="73"/>
      <c r="D153" s="73"/>
      <c r="E153" s="73"/>
      <c r="F153" s="73"/>
      <c r="G153" s="73"/>
      <c r="H153" s="73"/>
      <c r="I153" s="73"/>
      <c r="J153" s="73"/>
      <c r="K153" s="73"/>
      <c r="L153" s="73"/>
      <c r="M153" s="73"/>
    </row>
    <row r="154" spans="1:13" ht="12.75">
      <c r="A154" s="73"/>
      <c r="B154" s="73"/>
      <c r="C154" s="73"/>
      <c r="D154" s="73"/>
      <c r="E154" s="73"/>
      <c r="F154" s="73"/>
      <c r="G154" s="73"/>
      <c r="H154" s="73"/>
      <c r="I154" s="73"/>
      <c r="J154" s="73"/>
      <c r="K154" s="73"/>
      <c r="L154" s="73"/>
      <c r="M154" s="73"/>
    </row>
    <row r="155" spans="1:13" ht="12.75">
      <c r="A155" s="73"/>
      <c r="B155" s="73"/>
      <c r="C155" s="73"/>
      <c r="D155" s="73"/>
      <c r="E155" s="73"/>
      <c r="F155" s="73"/>
      <c r="G155" s="73"/>
      <c r="H155" s="73"/>
      <c r="I155" s="73"/>
      <c r="J155" s="73"/>
      <c r="K155" s="73"/>
      <c r="L155" s="73"/>
      <c r="M155" s="73"/>
    </row>
    <row r="156" spans="1:13" ht="12.75">
      <c r="A156" s="73"/>
      <c r="B156" s="73"/>
      <c r="C156" s="73"/>
      <c r="D156" s="73"/>
      <c r="E156" s="73"/>
      <c r="F156" s="73"/>
      <c r="G156" s="73"/>
      <c r="H156" s="73"/>
      <c r="I156" s="73"/>
      <c r="J156" s="73"/>
      <c r="K156" s="73"/>
      <c r="L156" s="73"/>
      <c r="M156" s="73"/>
    </row>
    <row r="157" spans="1:13" ht="12.75">
      <c r="A157" s="73"/>
      <c r="B157" s="73"/>
      <c r="C157" s="73"/>
      <c r="D157" s="73"/>
      <c r="E157" s="73"/>
      <c r="F157" s="73"/>
      <c r="G157" s="73"/>
      <c r="H157" s="73"/>
      <c r="I157" s="73"/>
      <c r="J157" s="73"/>
      <c r="K157" s="73"/>
      <c r="L157" s="73"/>
      <c r="M157" s="73"/>
    </row>
    <row r="158" spans="1:13" ht="12.75">
      <c r="A158" s="73"/>
      <c r="B158" s="73"/>
      <c r="C158" s="73"/>
      <c r="D158" s="73"/>
      <c r="E158" s="73"/>
      <c r="F158" s="73"/>
      <c r="G158" s="73"/>
      <c r="H158" s="73"/>
      <c r="I158" s="73"/>
      <c r="J158" s="73"/>
      <c r="K158" s="73"/>
      <c r="L158" s="73"/>
      <c r="M158" s="73"/>
    </row>
    <row r="159" spans="1:13" ht="12.75">
      <c r="A159" s="73"/>
      <c r="B159" s="73"/>
      <c r="C159" s="73"/>
      <c r="D159" s="73"/>
      <c r="E159" s="73"/>
      <c r="F159" s="73"/>
      <c r="G159" s="73"/>
      <c r="H159" s="73"/>
      <c r="I159" s="73"/>
      <c r="J159" s="73"/>
      <c r="K159" s="73"/>
      <c r="L159" s="73"/>
      <c r="M159" s="73"/>
    </row>
    <row r="160" spans="1:13" ht="12.75">
      <c r="A160" s="73"/>
      <c r="B160" s="73"/>
      <c r="C160" s="73"/>
      <c r="D160" s="73"/>
      <c r="E160" s="73"/>
      <c r="F160" s="73"/>
      <c r="G160" s="73"/>
      <c r="H160" s="73"/>
      <c r="I160" s="73"/>
      <c r="J160" s="73"/>
      <c r="K160" s="73"/>
      <c r="L160" s="73"/>
      <c r="M160" s="73"/>
    </row>
    <row r="161" spans="1:13" ht="12.75">
      <c r="A161" s="73"/>
      <c r="B161" s="73"/>
      <c r="C161" s="73"/>
      <c r="D161" s="73"/>
      <c r="E161" s="73"/>
      <c r="F161" s="73"/>
      <c r="G161" s="73"/>
      <c r="H161" s="73"/>
      <c r="I161" s="73"/>
      <c r="J161" s="73"/>
      <c r="K161" s="73"/>
      <c r="L161" s="73"/>
      <c r="M161" s="73"/>
    </row>
    <row r="162" spans="1:13" ht="12.75">
      <c r="A162" s="73"/>
      <c r="B162" s="73"/>
      <c r="C162" s="73"/>
      <c r="D162" s="73"/>
      <c r="E162" s="73"/>
      <c r="F162" s="73"/>
      <c r="G162" s="73"/>
      <c r="H162" s="73"/>
      <c r="I162" s="73"/>
      <c r="J162" s="73"/>
      <c r="K162" s="73"/>
      <c r="L162" s="73"/>
      <c r="M162" s="73"/>
    </row>
    <row r="163" spans="1:13" ht="12.75">
      <c r="A163" s="73"/>
      <c r="B163" s="73"/>
      <c r="C163" s="73"/>
      <c r="D163" s="73"/>
      <c r="E163" s="73"/>
      <c r="F163" s="73"/>
      <c r="G163" s="73"/>
      <c r="H163" s="73"/>
      <c r="I163" s="73"/>
      <c r="J163" s="73"/>
      <c r="K163" s="73"/>
      <c r="L163" s="73"/>
      <c r="M163" s="73"/>
    </row>
    <row r="164" spans="1:13" ht="12.75">
      <c r="A164" s="73"/>
      <c r="B164" s="73"/>
      <c r="C164" s="73"/>
      <c r="D164" s="73"/>
      <c r="E164" s="73"/>
      <c r="F164" s="73"/>
      <c r="G164" s="73"/>
      <c r="H164" s="73"/>
      <c r="I164" s="73"/>
      <c r="J164" s="73"/>
      <c r="K164" s="73"/>
      <c r="L164" s="73"/>
      <c r="M164" s="73"/>
    </row>
    <row r="165" spans="1:13" ht="12.75">
      <c r="A165" s="73"/>
      <c r="B165" s="73"/>
      <c r="C165" s="73"/>
      <c r="D165" s="73"/>
      <c r="E165" s="73"/>
      <c r="F165" s="73"/>
      <c r="G165" s="73"/>
      <c r="H165" s="73"/>
      <c r="I165" s="73"/>
      <c r="J165" s="73"/>
      <c r="K165" s="73"/>
      <c r="L165" s="73"/>
      <c r="M165" s="73"/>
    </row>
    <row r="166" spans="1:13" ht="12.75">
      <c r="A166" s="73"/>
      <c r="B166" s="73"/>
      <c r="C166" s="73"/>
      <c r="D166" s="73"/>
      <c r="E166" s="73"/>
      <c r="F166" s="73"/>
      <c r="G166" s="73"/>
      <c r="H166" s="73"/>
      <c r="I166" s="73"/>
      <c r="J166" s="73"/>
      <c r="K166" s="73"/>
      <c r="L166" s="73"/>
      <c r="M166" s="73"/>
    </row>
    <row r="167" spans="1:13" ht="12.75">
      <c r="A167" s="73"/>
      <c r="B167" s="73"/>
      <c r="C167" s="73"/>
      <c r="D167" s="73"/>
      <c r="E167" s="73"/>
      <c r="F167" s="73"/>
      <c r="G167" s="73"/>
      <c r="H167" s="73"/>
      <c r="I167" s="73"/>
      <c r="J167" s="73"/>
      <c r="K167" s="73"/>
      <c r="L167" s="73"/>
      <c r="M167" s="73"/>
    </row>
    <row r="168" spans="1:13" ht="12.75">
      <c r="A168" s="73"/>
      <c r="B168" s="73"/>
      <c r="C168" s="73"/>
      <c r="D168" s="73"/>
      <c r="E168" s="73"/>
      <c r="F168" s="73"/>
      <c r="G168" s="73"/>
      <c r="H168" s="73"/>
      <c r="I168" s="73"/>
      <c r="J168" s="73"/>
      <c r="K168" s="73"/>
      <c r="L168" s="73"/>
      <c r="M168" s="73"/>
    </row>
    <row r="169" spans="1:13" ht="12.75">
      <c r="A169" s="73"/>
      <c r="B169" s="73"/>
      <c r="C169" s="73"/>
      <c r="D169" s="73"/>
      <c r="E169" s="73"/>
      <c r="F169" s="73"/>
      <c r="G169" s="73"/>
      <c r="H169" s="73"/>
      <c r="I169" s="73"/>
      <c r="J169" s="73"/>
      <c r="K169" s="73"/>
      <c r="L169" s="73"/>
      <c r="M169" s="73"/>
    </row>
    <row r="170" spans="1:13" ht="12.75">
      <c r="A170" s="73"/>
      <c r="B170" s="73"/>
      <c r="C170" s="73"/>
      <c r="D170" s="73"/>
      <c r="E170" s="73"/>
      <c r="F170" s="73"/>
      <c r="G170" s="73"/>
      <c r="H170" s="73"/>
      <c r="I170" s="73"/>
      <c r="J170" s="73"/>
      <c r="K170" s="73"/>
      <c r="L170" s="73"/>
      <c r="M170" s="73"/>
    </row>
    <row r="171" spans="1:13" ht="12.75">
      <c r="A171" s="73"/>
      <c r="B171" s="73"/>
      <c r="C171" s="73"/>
      <c r="D171" s="73"/>
      <c r="E171" s="73"/>
      <c r="F171" s="73"/>
      <c r="G171" s="73"/>
      <c r="H171" s="73"/>
      <c r="I171" s="73"/>
      <c r="J171" s="73"/>
      <c r="K171" s="73"/>
      <c r="L171" s="73"/>
      <c r="M171" s="73"/>
    </row>
    <row r="172" spans="1:13" ht="12.75">
      <c r="A172" s="73"/>
      <c r="B172" s="73"/>
      <c r="C172" s="73"/>
      <c r="D172" s="73"/>
      <c r="E172" s="73"/>
      <c r="F172" s="73"/>
      <c r="G172" s="73"/>
      <c r="H172" s="73"/>
      <c r="I172" s="73"/>
      <c r="J172" s="73"/>
      <c r="K172" s="73"/>
      <c r="L172" s="73"/>
      <c r="M172" s="73"/>
    </row>
    <row r="173" spans="1:13" ht="12.75">
      <c r="A173" s="73"/>
      <c r="B173" s="73"/>
      <c r="C173" s="73"/>
      <c r="D173" s="73"/>
      <c r="E173" s="73"/>
      <c r="F173" s="73"/>
      <c r="G173" s="73"/>
      <c r="H173" s="73"/>
      <c r="I173" s="73"/>
      <c r="J173" s="73"/>
      <c r="K173" s="73"/>
      <c r="L173" s="73"/>
      <c r="M173" s="73"/>
    </row>
    <row r="174" spans="1:13" ht="12.75">
      <c r="A174" s="73"/>
      <c r="B174" s="73"/>
      <c r="C174" s="73"/>
      <c r="D174" s="73"/>
      <c r="E174" s="73"/>
      <c r="F174" s="73"/>
      <c r="G174" s="73"/>
      <c r="H174" s="73"/>
      <c r="I174" s="73"/>
      <c r="J174" s="73"/>
      <c r="K174" s="73"/>
      <c r="L174" s="73"/>
      <c r="M174" s="73"/>
    </row>
    <row r="175" spans="1:13" ht="12.75">
      <c r="A175" s="73"/>
      <c r="B175" s="73"/>
      <c r="C175" s="73"/>
      <c r="D175" s="73"/>
      <c r="E175" s="73"/>
      <c r="F175" s="73"/>
      <c r="G175" s="73"/>
      <c r="H175" s="73"/>
      <c r="I175" s="73"/>
      <c r="J175" s="73"/>
      <c r="K175" s="73"/>
      <c r="L175" s="73"/>
      <c r="M175" s="73"/>
    </row>
    <row r="176" spans="1:13" ht="12.75">
      <c r="A176" s="73"/>
      <c r="B176" s="73"/>
      <c r="C176" s="73"/>
      <c r="D176" s="73"/>
      <c r="E176" s="73"/>
      <c r="F176" s="73"/>
      <c r="G176" s="73"/>
      <c r="H176" s="73"/>
      <c r="I176" s="73"/>
      <c r="J176" s="73"/>
      <c r="K176" s="73"/>
      <c r="L176" s="73"/>
      <c r="M176" s="73"/>
    </row>
    <row r="177" spans="1:13" ht="12.75">
      <c r="A177" s="73"/>
      <c r="B177" s="73"/>
      <c r="C177" s="73"/>
      <c r="D177" s="73"/>
      <c r="E177" s="73"/>
      <c r="F177" s="73"/>
      <c r="G177" s="73"/>
      <c r="H177" s="73"/>
      <c r="I177" s="73"/>
      <c r="J177" s="73"/>
      <c r="K177" s="73"/>
      <c r="L177" s="73"/>
      <c r="M177" s="73"/>
    </row>
    <row r="178" spans="1:13" ht="12.75">
      <c r="A178" s="73"/>
      <c r="B178" s="73"/>
      <c r="C178" s="73"/>
      <c r="D178" s="73"/>
      <c r="E178" s="73"/>
      <c r="F178" s="73"/>
      <c r="G178" s="73"/>
      <c r="H178" s="73"/>
      <c r="I178" s="73"/>
      <c r="J178" s="73"/>
      <c r="K178" s="73"/>
      <c r="L178" s="73"/>
      <c r="M178" s="73"/>
    </row>
    <row r="179" spans="1:13" ht="12.75">
      <c r="A179" s="73"/>
      <c r="B179" s="73"/>
      <c r="C179" s="73"/>
      <c r="D179" s="73"/>
      <c r="E179" s="73"/>
      <c r="F179" s="73"/>
      <c r="G179" s="73"/>
      <c r="H179" s="73"/>
      <c r="I179" s="73"/>
      <c r="J179" s="73"/>
      <c r="K179" s="73"/>
      <c r="L179" s="73"/>
      <c r="M179" s="73"/>
    </row>
    <row r="180" spans="1:13" ht="12.75">
      <c r="A180" s="73"/>
      <c r="B180" s="73"/>
      <c r="C180" s="73"/>
      <c r="D180" s="73"/>
      <c r="E180" s="73"/>
      <c r="F180" s="73"/>
      <c r="G180" s="73"/>
      <c r="H180" s="73"/>
      <c r="I180" s="73"/>
      <c r="J180" s="73"/>
      <c r="K180" s="73"/>
      <c r="L180" s="73"/>
      <c r="M180" s="73"/>
    </row>
    <row r="181" spans="1:13" ht="12.75">
      <c r="A181" s="73"/>
      <c r="B181" s="73"/>
      <c r="C181" s="73"/>
      <c r="D181" s="73"/>
      <c r="E181" s="73"/>
      <c r="F181" s="73"/>
      <c r="G181" s="73"/>
      <c r="H181" s="73"/>
      <c r="I181" s="73"/>
      <c r="J181" s="73"/>
      <c r="K181" s="73"/>
      <c r="L181" s="73"/>
      <c r="M181" s="73"/>
    </row>
    <row r="182" spans="1:13" ht="12.75">
      <c r="A182" s="73"/>
      <c r="B182" s="73"/>
      <c r="C182" s="73"/>
      <c r="D182" s="73"/>
      <c r="E182" s="73"/>
      <c r="F182" s="73"/>
      <c r="G182" s="73"/>
      <c r="H182" s="73"/>
      <c r="I182" s="73"/>
      <c r="J182" s="73"/>
      <c r="K182" s="73"/>
      <c r="L182" s="73"/>
      <c r="M182" s="73"/>
    </row>
    <row r="183" spans="1:13" ht="12.75">
      <c r="A183" s="73"/>
      <c r="B183" s="73"/>
      <c r="C183" s="73"/>
      <c r="D183" s="73"/>
      <c r="E183" s="73"/>
      <c r="F183" s="73"/>
      <c r="G183" s="73"/>
      <c r="H183" s="73"/>
      <c r="I183" s="73"/>
      <c r="J183" s="73"/>
      <c r="K183" s="73"/>
      <c r="L183" s="73"/>
      <c r="M183" s="73"/>
    </row>
    <row r="184" spans="1:13" ht="12.75">
      <c r="A184" s="73"/>
      <c r="B184" s="73"/>
      <c r="C184" s="73"/>
      <c r="D184" s="73"/>
      <c r="E184" s="73"/>
      <c r="F184" s="73"/>
      <c r="G184" s="73"/>
      <c r="H184" s="73"/>
      <c r="I184" s="73"/>
      <c r="J184" s="73"/>
      <c r="K184" s="73"/>
      <c r="L184" s="73"/>
      <c r="M184" s="73"/>
    </row>
    <row r="185" spans="1:13" ht="12.75">
      <c r="A185" s="73"/>
      <c r="B185" s="73"/>
      <c r="C185" s="73"/>
      <c r="D185" s="73"/>
      <c r="E185" s="73"/>
      <c r="F185" s="73"/>
      <c r="G185" s="73"/>
      <c r="H185" s="73"/>
      <c r="I185" s="73"/>
      <c r="J185" s="73"/>
      <c r="K185" s="73"/>
      <c r="L185" s="73"/>
      <c r="M185" s="73"/>
    </row>
    <row r="186" spans="1:13" ht="12.75">
      <c r="A186" s="73"/>
      <c r="B186" s="73"/>
      <c r="C186" s="73"/>
      <c r="D186" s="73"/>
      <c r="E186" s="73"/>
      <c r="F186" s="73"/>
      <c r="G186" s="73"/>
      <c r="H186" s="73"/>
      <c r="I186" s="73"/>
      <c r="J186" s="73"/>
      <c r="K186" s="73"/>
      <c r="L186" s="73"/>
      <c r="M186" s="73"/>
    </row>
    <row r="187" spans="1:13" ht="12.75">
      <c r="A187" s="73"/>
      <c r="B187" s="73"/>
      <c r="C187" s="73"/>
      <c r="D187" s="73"/>
      <c r="E187" s="73"/>
      <c r="F187" s="73"/>
      <c r="G187" s="73"/>
      <c r="H187" s="73"/>
      <c r="I187" s="73"/>
      <c r="J187" s="73"/>
      <c r="K187" s="73"/>
      <c r="L187" s="73"/>
      <c r="M187" s="73"/>
    </row>
    <row r="188" spans="1:13" ht="12.75">
      <c r="A188" s="73"/>
      <c r="B188" s="73"/>
      <c r="C188" s="73"/>
      <c r="D188" s="73"/>
      <c r="E188" s="73"/>
      <c r="F188" s="73"/>
      <c r="G188" s="73"/>
      <c r="H188" s="73"/>
      <c r="I188" s="73"/>
      <c r="J188" s="73"/>
      <c r="K188" s="73"/>
      <c r="L188" s="73"/>
      <c r="M188" s="73"/>
    </row>
    <row r="189" spans="1:13" ht="12.75">
      <c r="A189" s="73"/>
      <c r="B189" s="73"/>
      <c r="C189" s="73"/>
      <c r="D189" s="73"/>
      <c r="E189" s="73"/>
      <c r="F189" s="73"/>
      <c r="G189" s="73"/>
      <c r="H189" s="73"/>
      <c r="I189" s="73"/>
      <c r="J189" s="73"/>
      <c r="K189" s="73"/>
      <c r="L189" s="73"/>
      <c r="M189" s="73"/>
    </row>
    <row r="190" spans="1:13" ht="12.75">
      <c r="A190" s="73"/>
      <c r="B190" s="73"/>
      <c r="C190" s="73"/>
      <c r="D190" s="73"/>
      <c r="E190" s="73"/>
      <c r="F190" s="73"/>
      <c r="G190" s="73"/>
      <c r="H190" s="73"/>
      <c r="I190" s="73"/>
      <c r="J190" s="73"/>
      <c r="K190" s="73"/>
      <c r="L190" s="73"/>
      <c r="M190" s="73"/>
    </row>
    <row r="191" spans="1:13" ht="12.75">
      <c r="A191" s="73"/>
      <c r="B191" s="73"/>
      <c r="C191" s="73"/>
      <c r="D191" s="73"/>
      <c r="E191" s="73"/>
      <c r="F191" s="73"/>
      <c r="G191" s="73"/>
      <c r="H191" s="73"/>
      <c r="I191" s="73"/>
      <c r="J191" s="73"/>
      <c r="K191" s="73"/>
      <c r="L191" s="73"/>
      <c r="M191" s="73"/>
    </row>
    <row r="192" spans="1:13" ht="12.75">
      <c r="A192" s="73"/>
      <c r="B192" s="73"/>
      <c r="C192" s="73"/>
      <c r="D192" s="73"/>
      <c r="E192" s="73"/>
      <c r="F192" s="73"/>
      <c r="G192" s="73"/>
      <c r="H192" s="73"/>
      <c r="I192" s="73"/>
      <c r="J192" s="73"/>
      <c r="K192" s="73"/>
      <c r="L192" s="73"/>
      <c r="M192" s="73"/>
    </row>
    <row r="193" spans="1:13" ht="12.75">
      <c r="A193" s="73"/>
      <c r="B193" s="73"/>
      <c r="C193" s="73"/>
      <c r="D193" s="73"/>
      <c r="E193" s="73"/>
      <c r="F193" s="73"/>
      <c r="G193" s="73"/>
      <c r="H193" s="73"/>
      <c r="I193" s="73"/>
      <c r="J193" s="73"/>
      <c r="K193" s="73"/>
      <c r="L193" s="73"/>
      <c r="M193"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2"/>
  <sheetViews>
    <sheetView zoomScale="130" zoomScaleNormal="130" zoomScalePageLayoutView="0" workbookViewId="0" topLeftCell="A1">
      <selection activeCell="M9" sqref="M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3"/>
      <c r="B1" s="73"/>
      <c r="C1" s="73"/>
      <c r="D1" s="73"/>
      <c r="E1" s="73"/>
      <c r="F1" s="73"/>
      <c r="G1" s="73"/>
      <c r="H1" s="73"/>
      <c r="I1" s="73"/>
      <c r="J1" s="73"/>
      <c r="K1" s="73"/>
      <c r="L1" s="73"/>
    </row>
    <row r="2" spans="1:12" ht="12" customHeight="1" hidden="1">
      <c r="A2" s="73"/>
      <c r="B2" s="111" t="s">
        <v>0</v>
      </c>
      <c r="C2" s="111" t="s">
        <v>78</v>
      </c>
      <c r="D2" s="111" t="s">
        <v>79</v>
      </c>
      <c r="E2" s="111" t="s">
        <v>80</v>
      </c>
      <c r="F2" s="111" t="s">
        <v>81</v>
      </c>
      <c r="G2" s="111" t="s">
        <v>7</v>
      </c>
      <c r="H2" s="111" t="s">
        <v>8</v>
      </c>
      <c r="I2" s="111"/>
      <c r="J2" s="111"/>
      <c r="K2" s="111"/>
      <c r="L2" s="73"/>
    </row>
    <row r="3" spans="1:12" ht="12" customHeight="1" hidden="1">
      <c r="A3" s="73"/>
      <c r="B3" s="112" t="s">
        <v>165</v>
      </c>
      <c r="C3" s="111" t="s">
        <v>166</v>
      </c>
      <c r="D3" s="111" t="s">
        <v>167</v>
      </c>
      <c r="E3" s="111" t="s">
        <v>64</v>
      </c>
      <c r="F3" s="111" t="s">
        <v>71</v>
      </c>
      <c r="G3" s="111" t="s">
        <v>17</v>
      </c>
      <c r="H3" s="111" t="s">
        <v>18</v>
      </c>
      <c r="I3" s="111"/>
      <c r="J3" s="111"/>
      <c r="K3" s="111"/>
      <c r="L3" s="73"/>
    </row>
    <row r="4" spans="1:12" ht="7.5" customHeight="1">
      <c r="A4" s="73"/>
      <c r="B4" s="111"/>
      <c r="C4" s="111"/>
      <c r="D4" s="111"/>
      <c r="E4" s="111"/>
      <c r="F4" s="111"/>
      <c r="G4" s="111"/>
      <c r="H4" s="111"/>
      <c r="I4" s="111"/>
      <c r="J4" s="111"/>
      <c r="K4" s="111"/>
      <c r="L4" s="73"/>
    </row>
    <row r="5" spans="1:12" ht="22.5" customHeight="1">
      <c r="A5" s="148"/>
      <c r="B5" s="115" t="s">
        <v>84</v>
      </c>
      <c r="C5" s="116"/>
      <c r="D5" s="116"/>
      <c r="E5" s="113"/>
      <c r="F5" s="113"/>
      <c r="G5" s="113"/>
      <c r="H5" s="113"/>
      <c r="I5" s="113"/>
      <c r="J5" s="113"/>
      <c r="K5" s="113"/>
      <c r="L5" s="73"/>
    </row>
    <row r="6" spans="1:12" ht="15" customHeight="1">
      <c r="A6" s="73"/>
      <c r="B6" s="114" t="s">
        <v>85</v>
      </c>
      <c r="C6" s="114"/>
      <c r="D6" s="114"/>
      <c r="E6" s="114"/>
      <c r="F6" s="114"/>
      <c r="G6" s="114"/>
      <c r="H6" s="114"/>
      <c r="I6" s="114"/>
      <c r="J6" s="114"/>
      <c r="K6" s="114"/>
      <c r="L6" s="73"/>
    </row>
    <row r="7" spans="1:12" ht="9" customHeight="1">
      <c r="A7" s="73"/>
      <c r="B7" s="114"/>
      <c r="C7" s="114"/>
      <c r="D7" s="114"/>
      <c r="E7" s="114"/>
      <c r="F7" s="114"/>
      <c r="G7" s="114"/>
      <c r="H7" s="114"/>
      <c r="I7" s="114"/>
      <c r="J7" s="118"/>
      <c r="K7" s="118" t="s">
        <v>86</v>
      </c>
      <c r="L7" s="73"/>
    </row>
    <row r="8" spans="1:12" ht="12" customHeight="1">
      <c r="A8" s="73"/>
      <c r="B8" s="119" t="str">
        <f>CONCATENATE("Created On: ",F3)</f>
        <v>Created On: 10/05/2017</v>
      </c>
      <c r="C8" s="73"/>
      <c r="D8" s="73"/>
      <c r="E8" s="73"/>
      <c r="F8" s="119" t="s">
        <v>87</v>
      </c>
      <c r="G8" s="73"/>
      <c r="H8" s="73"/>
      <c r="I8" s="73"/>
      <c r="J8" s="73"/>
      <c r="K8" s="118" t="str">
        <f>CONCATENATE(G3," ",H3," Reporting Period")</f>
        <v>June 2017 Reporting Period</v>
      </c>
      <c r="L8" s="73"/>
    </row>
    <row r="9" spans="1:12" ht="12" customHeight="1">
      <c r="A9" s="73"/>
      <c r="B9" s="164"/>
      <c r="C9" s="164" t="s">
        <v>168</v>
      </c>
      <c r="D9" s="165" t="s">
        <v>89</v>
      </c>
      <c r="E9" s="165"/>
      <c r="F9" s="164" t="s">
        <v>169</v>
      </c>
      <c r="G9" s="165" t="s">
        <v>89</v>
      </c>
      <c r="H9" s="165"/>
      <c r="I9" s="164" t="s">
        <v>17</v>
      </c>
      <c r="J9" s="165" t="s">
        <v>89</v>
      </c>
      <c r="K9" s="165"/>
      <c r="L9" s="73"/>
    </row>
    <row r="10" spans="1:12" ht="12" customHeight="1">
      <c r="A10" s="73"/>
      <c r="B10" s="166" t="s">
        <v>92</v>
      </c>
      <c r="C10" s="167" t="str">
        <f>C3</f>
        <v>50</v>
      </c>
      <c r="D10" s="168" t="s">
        <v>93</v>
      </c>
      <c r="E10" s="168"/>
      <c r="F10" s="167" t="str">
        <f>D3</f>
        <v>48</v>
      </c>
      <c r="G10" s="168" t="s">
        <v>93</v>
      </c>
      <c r="H10" s="168"/>
      <c r="I10" s="167" t="str">
        <f>E3</f>
        <v>44</v>
      </c>
      <c r="J10" s="168" t="s">
        <v>93</v>
      </c>
      <c r="K10" s="168"/>
      <c r="L10" s="73"/>
    </row>
    <row r="11" spans="1:12" ht="12" customHeight="1">
      <c r="A11" s="73"/>
      <c r="B11" s="166"/>
      <c r="C11" s="166" t="str">
        <f>CONCATENATE("(",C3," Entities)")</f>
        <v>(50 Entities)</v>
      </c>
      <c r="D11" s="168" t="s">
        <v>94</v>
      </c>
      <c r="E11" s="168"/>
      <c r="F11" s="166" t="str">
        <f>CONCATENATE("(",D3," Entities)")</f>
        <v>(48 Entities)</v>
      </c>
      <c r="G11" s="168" t="s">
        <v>94</v>
      </c>
      <c r="H11" s="168"/>
      <c r="I11" s="166" t="str">
        <f>CONCATENATE("(",E3," Entities)")</f>
        <v>(44 Entities)</v>
      </c>
      <c r="J11" s="168" t="s">
        <v>94</v>
      </c>
      <c r="K11" s="168"/>
      <c r="L11" s="73"/>
    </row>
    <row r="12" spans="1:12" ht="16.5" customHeight="1">
      <c r="A12" s="73"/>
      <c r="B12" s="169"/>
      <c r="C12" s="169" t="s">
        <v>95</v>
      </c>
      <c r="D12" s="170" t="s">
        <v>96</v>
      </c>
      <c r="E12" s="171" t="s">
        <v>97</v>
      </c>
      <c r="F12" s="169" t="s">
        <v>95</v>
      </c>
      <c r="G12" s="170" t="s">
        <v>96</v>
      </c>
      <c r="H12" s="171" t="s">
        <v>97</v>
      </c>
      <c r="I12" s="169" t="s">
        <v>95</v>
      </c>
      <c r="J12" s="170" t="s">
        <v>96</v>
      </c>
      <c r="K12" s="171" t="s">
        <v>97</v>
      </c>
      <c r="L12" s="73"/>
    </row>
    <row r="13" spans="1:12" ht="12.75" hidden="1">
      <c r="A13" s="73"/>
      <c r="B13" s="119" t="s">
        <v>98</v>
      </c>
      <c r="C13" s="119" t="s">
        <v>170</v>
      </c>
      <c r="D13" s="119" t="s">
        <v>171</v>
      </c>
      <c r="E13" s="119" t="s">
        <v>172</v>
      </c>
      <c r="F13" s="119" t="s">
        <v>173</v>
      </c>
      <c r="G13" s="119" t="s">
        <v>174</v>
      </c>
      <c r="H13" s="119" t="s">
        <v>175</v>
      </c>
      <c r="I13" s="119" t="s">
        <v>176</v>
      </c>
      <c r="J13" s="119" t="s">
        <v>177</v>
      </c>
      <c r="K13" s="119" t="s">
        <v>178</v>
      </c>
      <c r="L13" s="73"/>
    </row>
    <row r="14" spans="1:12" ht="12.75" hidden="1">
      <c r="A14" s="73"/>
      <c r="B14" s="120"/>
      <c r="C14" s="120">
        <v>0</v>
      </c>
      <c r="D14" s="121">
        <v>0</v>
      </c>
      <c r="E14" s="121">
        <v>0</v>
      </c>
      <c r="F14" s="120">
        <v>0</v>
      </c>
      <c r="G14" s="121">
        <v>0</v>
      </c>
      <c r="H14" s="121">
        <v>0</v>
      </c>
      <c r="I14" s="120">
        <v>0</v>
      </c>
      <c r="J14" s="121">
        <v>0</v>
      </c>
      <c r="K14" s="121">
        <v>0</v>
      </c>
      <c r="L14" s="73"/>
    </row>
    <row r="15" spans="1:12" ht="9" customHeight="1">
      <c r="A15" s="73"/>
      <c r="B15" s="157" t="s">
        <v>108</v>
      </c>
      <c r="C15" s="123">
        <v>242694476</v>
      </c>
      <c r="D15" s="123">
        <v>885412409</v>
      </c>
      <c r="E15" s="124">
        <v>-1.3</v>
      </c>
      <c r="F15" s="123">
        <v>234179950</v>
      </c>
      <c r="G15" s="123">
        <v>1119592359</v>
      </c>
      <c r="H15" s="124">
        <v>-0.9</v>
      </c>
      <c r="I15" s="123">
        <v>245408908</v>
      </c>
      <c r="J15" s="123">
        <v>1365001267</v>
      </c>
      <c r="K15" s="124">
        <v>-0.4</v>
      </c>
      <c r="L15" s="73"/>
    </row>
    <row r="16" spans="1:12" ht="9" customHeight="1">
      <c r="A16" s="73"/>
      <c r="B16" s="158" t="s">
        <v>109</v>
      </c>
      <c r="C16" s="126">
        <v>21766093</v>
      </c>
      <c r="D16" s="126">
        <v>87808603</v>
      </c>
      <c r="E16" s="127">
        <v>-0.2</v>
      </c>
      <c r="F16" s="126">
        <v>25490789</v>
      </c>
      <c r="G16" s="126">
        <v>113299392</v>
      </c>
      <c r="H16" s="127">
        <v>-0.4</v>
      </c>
      <c r="I16" s="126">
        <v>27120424</v>
      </c>
      <c r="J16" s="126">
        <v>140419816</v>
      </c>
      <c r="K16" s="127">
        <v>-1</v>
      </c>
      <c r="L16" s="73"/>
    </row>
    <row r="17" spans="1:12" ht="9" customHeight="1">
      <c r="A17" s="73"/>
      <c r="B17" s="158" t="s">
        <v>110</v>
      </c>
      <c r="C17" s="128">
        <v>249088688</v>
      </c>
      <c r="D17" s="128">
        <v>963328826</v>
      </c>
      <c r="E17" s="129">
        <v>-0.8</v>
      </c>
      <c r="F17" s="128">
        <v>251437586</v>
      </c>
      <c r="G17" s="128">
        <v>1214766412</v>
      </c>
      <c r="H17" s="129">
        <v>-0.6</v>
      </c>
      <c r="I17" s="128">
        <v>241159862</v>
      </c>
      <c r="J17" s="128">
        <v>1455926274</v>
      </c>
      <c r="K17" s="129">
        <v>-0.3</v>
      </c>
      <c r="L17" s="73"/>
    </row>
    <row r="18" spans="1:12" ht="9" customHeight="1">
      <c r="A18" s="73"/>
      <c r="B18" s="158" t="s">
        <v>111</v>
      </c>
      <c r="C18" s="128">
        <v>127387340</v>
      </c>
      <c r="D18" s="128">
        <v>488839313</v>
      </c>
      <c r="E18" s="129">
        <v>0.2</v>
      </c>
      <c r="F18" s="128">
        <v>134404140</v>
      </c>
      <c r="G18" s="128">
        <v>623243453</v>
      </c>
      <c r="H18" s="129">
        <v>0.5</v>
      </c>
      <c r="I18" s="128">
        <v>132339628</v>
      </c>
      <c r="J18" s="128">
        <v>755583081</v>
      </c>
      <c r="K18" s="129">
        <v>0.5</v>
      </c>
      <c r="L18" s="73"/>
    </row>
    <row r="19" spans="1:12" ht="9" customHeight="1">
      <c r="A19" s="73"/>
      <c r="B19" s="158" t="s">
        <v>112</v>
      </c>
      <c r="C19" s="128">
        <v>1287544760</v>
      </c>
      <c r="D19" s="128">
        <v>5024716035</v>
      </c>
      <c r="E19" s="129">
        <v>-0.1</v>
      </c>
      <c r="F19" s="128">
        <v>1356448673</v>
      </c>
      <c r="G19" s="128">
        <v>6381164708</v>
      </c>
      <c r="H19" s="129">
        <v>0.4</v>
      </c>
      <c r="I19" s="128">
        <v>1320833534</v>
      </c>
      <c r="J19" s="128">
        <v>7701998242</v>
      </c>
      <c r="K19" s="129">
        <v>0.6</v>
      </c>
      <c r="L19" s="73"/>
    </row>
    <row r="20" spans="1:12" ht="9" customHeight="1">
      <c r="A20" s="73"/>
      <c r="B20" s="158" t="s">
        <v>113</v>
      </c>
      <c r="C20" s="128">
        <v>187320784</v>
      </c>
      <c r="D20" s="128">
        <v>745424633.648</v>
      </c>
      <c r="E20" s="129">
        <v>-0.2</v>
      </c>
      <c r="F20" s="128">
        <v>196861196</v>
      </c>
      <c r="G20" s="128">
        <v>942285829.785</v>
      </c>
      <c r="H20" s="129">
        <v>-0.1</v>
      </c>
      <c r="I20" s="128">
        <v>208298985</v>
      </c>
      <c r="J20" s="128">
        <v>1150584814.655</v>
      </c>
      <c r="K20" s="129">
        <v>0</v>
      </c>
      <c r="L20" s="73"/>
    </row>
    <row r="21" spans="1:12" ht="9" customHeight="1">
      <c r="A21" s="73"/>
      <c r="B21" s="158" t="s">
        <v>114</v>
      </c>
      <c r="C21" s="126">
        <v>123945246</v>
      </c>
      <c r="D21" s="126">
        <v>470001012</v>
      </c>
      <c r="E21" s="127">
        <v>-1.9</v>
      </c>
      <c r="F21" s="126">
        <v>129519052</v>
      </c>
      <c r="G21" s="126">
        <v>599520064</v>
      </c>
      <c r="H21" s="127">
        <v>-1.6</v>
      </c>
      <c r="I21" s="126">
        <v>129024226</v>
      </c>
      <c r="J21" s="126">
        <v>728544289.666</v>
      </c>
      <c r="K21" s="127">
        <v>-1.4</v>
      </c>
      <c r="L21" s="73"/>
    </row>
    <row r="22" spans="1:12" ht="9" customHeight="1">
      <c r="A22" s="73"/>
      <c r="B22" s="158" t="s">
        <v>115</v>
      </c>
      <c r="C22" s="128">
        <v>41909213</v>
      </c>
      <c r="D22" s="128">
        <v>153193124</v>
      </c>
      <c r="E22" s="129">
        <v>-5.7</v>
      </c>
      <c r="F22" s="128">
        <v>49915354</v>
      </c>
      <c r="G22" s="128">
        <v>203108478</v>
      </c>
      <c r="H22" s="129">
        <v>-1.5</v>
      </c>
      <c r="I22" s="128">
        <v>43835579</v>
      </c>
      <c r="J22" s="128">
        <v>246944057</v>
      </c>
      <c r="K22" s="129">
        <v>-0.7</v>
      </c>
      <c r="L22" s="73"/>
    </row>
    <row r="23" spans="1:12" ht="9" customHeight="1">
      <c r="A23" s="73"/>
      <c r="B23" s="158" t="s">
        <v>116</v>
      </c>
      <c r="C23" s="126">
        <v>4571979</v>
      </c>
      <c r="D23" s="126">
        <v>34425557</v>
      </c>
      <c r="E23" s="127">
        <v>-17.9</v>
      </c>
      <c r="F23" s="126">
        <v>1211206</v>
      </c>
      <c r="G23" s="126">
        <v>35636763</v>
      </c>
      <c r="H23" s="127">
        <v>-30.3</v>
      </c>
      <c r="I23" s="126">
        <v>12828178</v>
      </c>
      <c r="J23" s="126">
        <v>48464940.882</v>
      </c>
      <c r="K23" s="127">
        <v>-24</v>
      </c>
      <c r="L23" s="73"/>
    </row>
    <row r="24" spans="1:12" ht="9" customHeight="1">
      <c r="A24" s="73"/>
      <c r="B24" s="158" t="s">
        <v>117</v>
      </c>
      <c r="C24" s="128">
        <v>841632753</v>
      </c>
      <c r="D24" s="128">
        <v>3105190684</v>
      </c>
      <c r="E24" s="129">
        <v>1.9</v>
      </c>
      <c r="F24" s="128">
        <v>782276575</v>
      </c>
      <c r="G24" s="128">
        <v>3887467259</v>
      </c>
      <c r="H24" s="129">
        <v>3.5</v>
      </c>
      <c r="I24" s="128">
        <v>801160071</v>
      </c>
      <c r="J24" s="128">
        <v>4688627330</v>
      </c>
      <c r="K24" s="129">
        <v>2.6</v>
      </c>
      <c r="L24" s="73"/>
    </row>
    <row r="25" spans="1:12" ht="9" customHeight="1">
      <c r="A25" s="73"/>
      <c r="B25" s="158" t="s">
        <v>118</v>
      </c>
      <c r="C25" s="128">
        <v>429916138</v>
      </c>
      <c r="D25" s="128">
        <v>1650080204</v>
      </c>
      <c r="E25" s="129">
        <v>-1.1</v>
      </c>
      <c r="F25" s="128">
        <v>444399500</v>
      </c>
      <c r="G25" s="128">
        <v>2094479704</v>
      </c>
      <c r="H25" s="129">
        <v>-0.8</v>
      </c>
      <c r="I25" s="128">
        <v>426028051</v>
      </c>
      <c r="J25" s="128">
        <v>2520507755</v>
      </c>
      <c r="K25" s="129">
        <v>-0.7</v>
      </c>
      <c r="L25" s="73"/>
    </row>
    <row r="26" spans="1:12" ht="9" customHeight="1">
      <c r="A26" s="73"/>
      <c r="B26" s="158" t="s">
        <v>119</v>
      </c>
      <c r="C26" s="128">
        <v>39886944</v>
      </c>
      <c r="D26" s="128">
        <v>155725670</v>
      </c>
      <c r="E26" s="129">
        <v>-1.1</v>
      </c>
      <c r="F26" s="128">
        <v>40081652</v>
      </c>
      <c r="G26" s="128">
        <v>195807322</v>
      </c>
      <c r="H26" s="129">
        <v>-1.2</v>
      </c>
      <c r="I26" s="128">
        <v>40094776</v>
      </c>
      <c r="J26" s="128">
        <v>235902098</v>
      </c>
      <c r="K26" s="129">
        <v>-0.6</v>
      </c>
      <c r="L26" s="73"/>
    </row>
    <row r="27" spans="1:12" ht="9" customHeight="1">
      <c r="A27" s="73"/>
      <c r="B27" s="158" t="s">
        <v>120</v>
      </c>
      <c r="C27" s="128">
        <v>50540667</v>
      </c>
      <c r="D27" s="128">
        <v>240217107</v>
      </c>
      <c r="E27" s="129">
        <v>1.6</v>
      </c>
      <c r="F27" s="128">
        <v>63582518</v>
      </c>
      <c r="G27" s="128">
        <v>303799625</v>
      </c>
      <c r="H27" s="129">
        <v>1.5</v>
      </c>
      <c r="I27" s="128">
        <v>74270692</v>
      </c>
      <c r="J27" s="128">
        <v>378070317</v>
      </c>
      <c r="K27" s="129">
        <v>2.1</v>
      </c>
      <c r="L27" s="73"/>
    </row>
    <row r="28" spans="1:12" ht="9" customHeight="1">
      <c r="A28" s="73"/>
      <c r="B28" s="158" t="s">
        <v>121</v>
      </c>
      <c r="C28" s="128">
        <v>396430429</v>
      </c>
      <c r="D28" s="128">
        <v>1551439519</v>
      </c>
      <c r="E28" s="129">
        <v>-2.8</v>
      </c>
      <c r="F28" s="128">
        <v>425951272</v>
      </c>
      <c r="G28" s="128">
        <v>1977390791</v>
      </c>
      <c r="H28" s="129">
        <v>-2.1</v>
      </c>
      <c r="I28" s="128">
        <v>425864926</v>
      </c>
      <c r="J28" s="128">
        <v>2403255717</v>
      </c>
      <c r="K28" s="129">
        <v>-1.2</v>
      </c>
      <c r="L28" s="73"/>
    </row>
    <row r="29" spans="1:12" ht="9" customHeight="1">
      <c r="A29" s="73"/>
      <c r="B29" s="158" t="s">
        <v>122</v>
      </c>
      <c r="C29" s="128">
        <v>266043027</v>
      </c>
      <c r="D29" s="128">
        <v>1020526819</v>
      </c>
      <c r="E29" s="129">
        <v>0.4</v>
      </c>
      <c r="F29" s="128">
        <v>286691146</v>
      </c>
      <c r="G29" s="128">
        <v>1307217965</v>
      </c>
      <c r="H29" s="129">
        <v>0.9</v>
      </c>
      <c r="I29" s="128">
        <v>287010971</v>
      </c>
      <c r="J29" s="128">
        <v>1594228936</v>
      </c>
      <c r="K29" s="129">
        <v>1.1</v>
      </c>
      <c r="L29" s="73"/>
    </row>
    <row r="30" spans="1:12" ht="9" customHeight="1">
      <c r="A30" s="73"/>
      <c r="B30" s="158" t="s">
        <v>123</v>
      </c>
      <c r="C30" s="128">
        <v>136191445</v>
      </c>
      <c r="D30" s="128">
        <v>514117251</v>
      </c>
      <c r="E30" s="129">
        <v>-6.1</v>
      </c>
      <c r="F30" s="128">
        <v>143102840</v>
      </c>
      <c r="G30" s="128">
        <v>657220091</v>
      </c>
      <c r="H30" s="129">
        <v>-6</v>
      </c>
      <c r="I30" s="128">
        <v>138488097</v>
      </c>
      <c r="J30" s="128">
        <v>795708188</v>
      </c>
      <c r="K30" s="129">
        <v>-6.7</v>
      </c>
      <c r="L30" s="73"/>
    </row>
    <row r="31" spans="1:12" ht="9" customHeight="1">
      <c r="A31" s="73"/>
      <c r="B31" s="158" t="s">
        <v>124</v>
      </c>
      <c r="C31" s="128">
        <v>108169856</v>
      </c>
      <c r="D31" s="128">
        <v>411755702</v>
      </c>
      <c r="E31" s="129">
        <v>-3.2</v>
      </c>
      <c r="F31" s="128">
        <v>104706962</v>
      </c>
      <c r="G31" s="128">
        <v>516462664</v>
      </c>
      <c r="H31" s="129">
        <v>-1.5</v>
      </c>
      <c r="I31" s="128">
        <v>119759823</v>
      </c>
      <c r="J31" s="128">
        <v>636222487</v>
      </c>
      <c r="K31" s="129">
        <v>1.4</v>
      </c>
      <c r="L31" s="73"/>
    </row>
    <row r="32" spans="1:12" ht="9" customHeight="1">
      <c r="A32" s="73"/>
      <c r="B32" s="158" t="s">
        <v>125</v>
      </c>
      <c r="C32" s="128">
        <v>185719862</v>
      </c>
      <c r="D32" s="128">
        <v>708342613</v>
      </c>
      <c r="E32" s="129">
        <v>-0.2</v>
      </c>
      <c r="F32" s="128">
        <v>196540309</v>
      </c>
      <c r="G32" s="128">
        <v>904882922</v>
      </c>
      <c r="H32" s="129">
        <v>0.1</v>
      </c>
      <c r="I32" s="128">
        <v>194417320</v>
      </c>
      <c r="J32" s="128">
        <v>1099300242</v>
      </c>
      <c r="K32" s="129">
        <v>0.1</v>
      </c>
      <c r="L32" s="73"/>
    </row>
    <row r="33" spans="1:12" ht="9" customHeight="1">
      <c r="A33" s="73"/>
      <c r="B33" s="158" t="s">
        <v>126</v>
      </c>
      <c r="C33" s="128">
        <v>200942571</v>
      </c>
      <c r="D33" s="128">
        <v>782480312</v>
      </c>
      <c r="E33" s="129">
        <v>4</v>
      </c>
      <c r="F33" s="128">
        <v>199901239</v>
      </c>
      <c r="G33" s="128">
        <v>982381551</v>
      </c>
      <c r="H33" s="129">
        <v>2.6</v>
      </c>
      <c r="I33" s="128">
        <v>196916845</v>
      </c>
      <c r="J33" s="128">
        <v>1179298396</v>
      </c>
      <c r="K33" s="129">
        <v>1.8</v>
      </c>
      <c r="L33" s="73"/>
    </row>
    <row r="34" spans="1:12" ht="9" customHeight="1">
      <c r="A34" s="73"/>
      <c r="B34" s="158" t="s">
        <v>127</v>
      </c>
      <c r="C34" s="128">
        <v>24743146</v>
      </c>
      <c r="D34" s="128">
        <v>209964068</v>
      </c>
      <c r="E34" s="129">
        <v>3.3</v>
      </c>
      <c r="F34" s="128">
        <v>102377823</v>
      </c>
      <c r="G34" s="128">
        <v>312341891</v>
      </c>
      <c r="H34" s="129">
        <v>0.1</v>
      </c>
      <c r="I34" s="128">
        <v>71279909</v>
      </c>
      <c r="J34" s="128">
        <v>383621800</v>
      </c>
      <c r="K34" s="129">
        <v>0.5</v>
      </c>
      <c r="L34" s="73"/>
    </row>
    <row r="35" spans="1:12" ht="9" customHeight="1">
      <c r="A35" s="73"/>
      <c r="B35" s="158" t="s">
        <v>128</v>
      </c>
      <c r="C35" s="128">
        <v>225983074</v>
      </c>
      <c r="D35" s="128">
        <v>902687807</v>
      </c>
      <c r="E35" s="129">
        <v>4.2</v>
      </c>
      <c r="F35" s="128">
        <v>227600631</v>
      </c>
      <c r="G35" s="128">
        <v>1130288438</v>
      </c>
      <c r="H35" s="129">
        <v>2.9</v>
      </c>
      <c r="I35" s="128">
        <v>240324533</v>
      </c>
      <c r="J35" s="128">
        <v>1370612971.202</v>
      </c>
      <c r="K35" s="129">
        <v>2.6</v>
      </c>
      <c r="L35" s="73"/>
    </row>
    <row r="36" spans="1:12" ht="9" customHeight="1">
      <c r="A36" s="73"/>
      <c r="B36" s="158" t="s">
        <v>129</v>
      </c>
      <c r="C36" s="128">
        <v>224837925</v>
      </c>
      <c r="D36" s="128">
        <v>877187858</v>
      </c>
      <c r="E36" s="129">
        <v>-3.8</v>
      </c>
      <c r="F36" s="128">
        <v>239707726</v>
      </c>
      <c r="G36" s="128">
        <v>1116895584.176</v>
      </c>
      <c r="H36" s="129">
        <v>-3.2</v>
      </c>
      <c r="I36" s="128">
        <v>244589555</v>
      </c>
      <c r="J36" s="128">
        <v>1361485138.919</v>
      </c>
      <c r="K36" s="129">
        <v>-2.8</v>
      </c>
      <c r="L36" s="73"/>
    </row>
    <row r="37" spans="1:12" ht="9" customHeight="1">
      <c r="A37" s="73"/>
      <c r="B37" s="158" t="s">
        <v>130</v>
      </c>
      <c r="C37" s="128">
        <v>364399956</v>
      </c>
      <c r="D37" s="128">
        <v>1501143534</v>
      </c>
      <c r="E37" s="129">
        <v>-0.6</v>
      </c>
      <c r="F37" s="128">
        <v>429284586</v>
      </c>
      <c r="G37" s="128">
        <v>1930428120</v>
      </c>
      <c r="H37" s="129">
        <v>-0.1</v>
      </c>
      <c r="I37" s="128">
        <v>429801549</v>
      </c>
      <c r="J37" s="128">
        <v>2360229669</v>
      </c>
      <c r="K37" s="129">
        <v>0</v>
      </c>
      <c r="L37" s="73"/>
    </row>
    <row r="38" spans="1:12" ht="9" customHeight="1">
      <c r="A38" s="73"/>
      <c r="B38" s="158" t="s">
        <v>131</v>
      </c>
      <c r="C38" s="128">
        <v>209514276</v>
      </c>
      <c r="D38" s="128">
        <v>851059524</v>
      </c>
      <c r="E38" s="129">
        <v>-0.6</v>
      </c>
      <c r="F38" s="128">
        <v>261404749</v>
      </c>
      <c r="G38" s="128">
        <v>1112464273</v>
      </c>
      <c r="H38" s="129">
        <v>1.9</v>
      </c>
      <c r="I38" s="128">
        <v>242991025</v>
      </c>
      <c r="J38" s="128">
        <v>1355455298</v>
      </c>
      <c r="K38" s="129">
        <v>1.9</v>
      </c>
      <c r="L38" s="73"/>
    </row>
    <row r="39" spans="1:12" ht="9" customHeight="1">
      <c r="A39" s="73"/>
      <c r="B39" s="158" t="s">
        <v>132</v>
      </c>
      <c r="C39" s="128">
        <v>142416006</v>
      </c>
      <c r="D39" s="128">
        <v>561108416</v>
      </c>
      <c r="E39" s="129">
        <v>-3.2</v>
      </c>
      <c r="F39" s="128">
        <v>157602261</v>
      </c>
      <c r="G39" s="128">
        <v>718710677</v>
      </c>
      <c r="H39" s="129">
        <v>-2.6</v>
      </c>
      <c r="I39" s="128">
        <v>145215931</v>
      </c>
      <c r="J39" s="128">
        <v>863926608</v>
      </c>
      <c r="K39" s="129">
        <v>-2.3</v>
      </c>
      <c r="L39" s="73"/>
    </row>
    <row r="40" spans="1:12" ht="9" customHeight="1">
      <c r="A40" s="73"/>
      <c r="B40" s="158" t="s">
        <v>133</v>
      </c>
      <c r="C40" s="128">
        <v>270706353</v>
      </c>
      <c r="D40" s="128">
        <v>1023992120</v>
      </c>
      <c r="E40" s="129">
        <v>-2.2</v>
      </c>
      <c r="F40" s="128">
        <v>266397176</v>
      </c>
      <c r="G40" s="128">
        <v>1290389296</v>
      </c>
      <c r="H40" s="129">
        <v>-2.8</v>
      </c>
      <c r="I40" s="128">
        <v>302347963</v>
      </c>
      <c r="J40" s="128">
        <v>1592737259</v>
      </c>
      <c r="K40" s="129">
        <v>-1</v>
      </c>
      <c r="L40" s="73"/>
    </row>
    <row r="41" spans="1:12" ht="9" customHeight="1">
      <c r="A41" s="73"/>
      <c r="B41" s="158" t="s">
        <v>134</v>
      </c>
      <c r="C41" s="128">
        <v>41983951</v>
      </c>
      <c r="D41" s="128">
        <v>158408711</v>
      </c>
      <c r="E41" s="129">
        <v>-1.8</v>
      </c>
      <c r="F41" s="128">
        <v>49048596</v>
      </c>
      <c r="G41" s="128">
        <v>207457307</v>
      </c>
      <c r="H41" s="129">
        <v>-0.5</v>
      </c>
      <c r="I41" s="128">
        <v>53239961</v>
      </c>
      <c r="J41" s="128">
        <v>260697268</v>
      </c>
      <c r="K41" s="129">
        <v>-0.3</v>
      </c>
      <c r="L41" s="73"/>
    </row>
    <row r="42" spans="1:12" ht="9" customHeight="1">
      <c r="A42" s="73"/>
      <c r="B42" s="158" t="s">
        <v>135</v>
      </c>
      <c r="C42" s="128">
        <v>73185640</v>
      </c>
      <c r="D42" s="128">
        <v>280530533</v>
      </c>
      <c r="E42" s="129">
        <v>-1.1</v>
      </c>
      <c r="F42" s="128">
        <v>81743434</v>
      </c>
      <c r="G42" s="128">
        <v>362273967</v>
      </c>
      <c r="H42" s="129">
        <v>-0.2</v>
      </c>
      <c r="I42" s="128">
        <v>85045992</v>
      </c>
      <c r="J42" s="128">
        <v>447319959</v>
      </c>
      <c r="K42" s="129">
        <v>0.1</v>
      </c>
      <c r="L42" s="73"/>
    </row>
    <row r="43" spans="1:12" ht="9" customHeight="1">
      <c r="A43" s="73"/>
      <c r="B43" s="158" t="s">
        <v>136</v>
      </c>
      <c r="C43" s="128">
        <v>99583025</v>
      </c>
      <c r="D43" s="128">
        <v>383341429</v>
      </c>
      <c r="E43" s="129">
        <v>1</v>
      </c>
      <c r="F43" s="128">
        <v>104693456</v>
      </c>
      <c r="G43" s="128">
        <v>488034885</v>
      </c>
      <c r="H43" s="129">
        <v>1.6</v>
      </c>
      <c r="I43" s="128">
        <v>105606716</v>
      </c>
      <c r="J43" s="128">
        <v>593641601</v>
      </c>
      <c r="K43" s="129">
        <v>1.9</v>
      </c>
      <c r="L43" s="73"/>
    </row>
    <row r="44" spans="1:12" ht="9" customHeight="1">
      <c r="A44" s="73"/>
      <c r="B44" s="158" t="s">
        <v>137</v>
      </c>
      <c r="C44" s="128">
        <v>55551522</v>
      </c>
      <c r="D44" s="128">
        <v>224740514</v>
      </c>
      <c r="E44" s="129">
        <v>-0.6</v>
      </c>
      <c r="F44" s="128">
        <v>62344729</v>
      </c>
      <c r="G44" s="128">
        <v>287085243</v>
      </c>
      <c r="H44" s="129">
        <v>0.2</v>
      </c>
      <c r="I44" s="128">
        <v>64069492</v>
      </c>
      <c r="J44" s="128">
        <v>351154735</v>
      </c>
      <c r="K44" s="129">
        <v>0.6</v>
      </c>
      <c r="L44" s="73"/>
    </row>
    <row r="45" spans="1:12" ht="9" customHeight="1">
      <c r="A45" s="73"/>
      <c r="B45" s="158" t="s">
        <v>138</v>
      </c>
      <c r="C45" s="128">
        <v>327039370</v>
      </c>
      <c r="D45" s="128">
        <v>1278546097</v>
      </c>
      <c r="E45" s="129">
        <v>-5.4</v>
      </c>
      <c r="F45" s="128">
        <v>338060489</v>
      </c>
      <c r="G45" s="128">
        <v>1616606586</v>
      </c>
      <c r="H45" s="129">
        <v>-5.7</v>
      </c>
      <c r="I45" s="128">
        <v>353028005</v>
      </c>
      <c r="J45" s="128">
        <v>1969634591</v>
      </c>
      <c r="K45" s="129">
        <v>-5.6</v>
      </c>
      <c r="L45" s="73"/>
    </row>
    <row r="46" spans="1:12" ht="9" customHeight="1">
      <c r="A46" s="73"/>
      <c r="B46" s="158" t="s">
        <v>139</v>
      </c>
      <c r="C46" s="128">
        <v>82106351</v>
      </c>
      <c r="D46" s="128">
        <v>325228181</v>
      </c>
      <c r="E46" s="129">
        <v>4</v>
      </c>
      <c r="F46" s="128">
        <v>97440187</v>
      </c>
      <c r="G46" s="128">
        <v>422668368</v>
      </c>
      <c r="H46" s="129">
        <v>7.1</v>
      </c>
      <c r="I46" s="128">
        <v>86313865</v>
      </c>
      <c r="J46" s="128">
        <v>508982233</v>
      </c>
      <c r="K46" s="129">
        <v>7</v>
      </c>
      <c r="L46" s="73"/>
    </row>
    <row r="47" spans="1:12" ht="9" customHeight="1">
      <c r="A47" s="73"/>
      <c r="B47" s="158" t="s">
        <v>140</v>
      </c>
      <c r="C47" s="128">
        <v>431905770</v>
      </c>
      <c r="D47" s="128">
        <v>1843376667</v>
      </c>
      <c r="E47" s="129">
        <v>-0.6</v>
      </c>
      <c r="F47" s="128">
        <v>516344820</v>
      </c>
      <c r="G47" s="128">
        <v>2359721487</v>
      </c>
      <c r="H47" s="129">
        <v>1</v>
      </c>
      <c r="I47" s="128">
        <v>493452442</v>
      </c>
      <c r="J47" s="128">
        <v>2853173929</v>
      </c>
      <c r="K47" s="129">
        <v>1.5</v>
      </c>
      <c r="L47" s="73"/>
    </row>
    <row r="48" spans="1:12" ht="9" customHeight="1">
      <c r="A48" s="73"/>
      <c r="B48" s="158" t="s">
        <v>141</v>
      </c>
      <c r="C48" s="128">
        <v>397950756</v>
      </c>
      <c r="D48" s="128">
        <v>1530865900</v>
      </c>
      <c r="E48" s="129">
        <v>1.4</v>
      </c>
      <c r="F48" s="128">
        <v>430017095</v>
      </c>
      <c r="G48" s="128">
        <v>1960882995</v>
      </c>
      <c r="H48" s="129">
        <v>2.3</v>
      </c>
      <c r="I48" s="128">
        <v>419573330</v>
      </c>
      <c r="J48" s="128">
        <v>2380456325</v>
      </c>
      <c r="K48" s="129">
        <v>2.4</v>
      </c>
      <c r="L48" s="73"/>
    </row>
    <row r="49" spans="1:12" ht="9" customHeight="1">
      <c r="A49" s="73"/>
      <c r="B49" s="158" t="s">
        <v>142</v>
      </c>
      <c r="C49" s="128">
        <v>35021172</v>
      </c>
      <c r="D49" s="128">
        <v>134626088</v>
      </c>
      <c r="E49" s="129">
        <v>-1.7</v>
      </c>
      <c r="F49" s="128">
        <v>39151437</v>
      </c>
      <c r="G49" s="128">
        <v>173777525</v>
      </c>
      <c r="H49" s="129">
        <v>-1.9</v>
      </c>
      <c r="I49" s="128">
        <v>40661426</v>
      </c>
      <c r="J49" s="128">
        <v>214438951</v>
      </c>
      <c r="K49" s="129">
        <v>-1.6</v>
      </c>
      <c r="L49" s="73"/>
    </row>
    <row r="50" spans="1:12" ht="9" customHeight="1">
      <c r="A50" s="73"/>
      <c r="B50" s="158" t="s">
        <v>143</v>
      </c>
      <c r="C50" s="128">
        <v>443612671</v>
      </c>
      <c r="D50" s="128">
        <v>1653100711</v>
      </c>
      <c r="E50" s="129">
        <v>0.8</v>
      </c>
      <c r="F50" s="128">
        <v>440862710</v>
      </c>
      <c r="G50" s="128">
        <v>2093963420.882</v>
      </c>
      <c r="H50" s="129">
        <v>0.5</v>
      </c>
      <c r="I50" s="128">
        <v>442800357</v>
      </c>
      <c r="J50" s="128">
        <v>2536763777.882</v>
      </c>
      <c r="K50" s="129">
        <v>0.4</v>
      </c>
      <c r="L50" s="73"/>
    </row>
    <row r="51" spans="1:12" ht="9" customHeight="1">
      <c r="A51" s="73"/>
      <c r="B51" s="158" t="s">
        <v>144</v>
      </c>
      <c r="C51" s="128">
        <v>165400178</v>
      </c>
      <c r="D51" s="128">
        <v>578969671</v>
      </c>
      <c r="E51" s="129">
        <v>-10.8</v>
      </c>
      <c r="F51" s="128">
        <v>207320713</v>
      </c>
      <c r="G51" s="128">
        <v>786290384</v>
      </c>
      <c r="H51" s="129">
        <v>-9</v>
      </c>
      <c r="I51" s="128">
        <v>163515218</v>
      </c>
      <c r="J51" s="128">
        <v>949805602</v>
      </c>
      <c r="K51" s="129">
        <v>-4.4</v>
      </c>
      <c r="L51" s="73"/>
    </row>
    <row r="52" spans="1:12" ht="9" customHeight="1">
      <c r="A52" s="73"/>
      <c r="B52" s="158" t="s">
        <v>145</v>
      </c>
      <c r="C52" s="128">
        <v>132880016</v>
      </c>
      <c r="D52" s="128">
        <v>508635326</v>
      </c>
      <c r="E52" s="129">
        <v>-0.6</v>
      </c>
      <c r="F52" s="128">
        <v>144069402</v>
      </c>
      <c r="G52" s="128">
        <v>652704728</v>
      </c>
      <c r="H52" s="129">
        <v>1.1</v>
      </c>
      <c r="I52" s="128">
        <v>144980950</v>
      </c>
      <c r="J52" s="128">
        <v>797685678</v>
      </c>
      <c r="K52" s="129">
        <v>1.3</v>
      </c>
      <c r="L52" s="73"/>
    </row>
    <row r="53" spans="1:12" ht="9" customHeight="1">
      <c r="A53" s="73"/>
      <c r="B53" s="158" t="s">
        <v>146</v>
      </c>
      <c r="C53" s="128">
        <v>418208497</v>
      </c>
      <c r="D53" s="128">
        <v>1594125579</v>
      </c>
      <c r="E53" s="129">
        <v>1.7</v>
      </c>
      <c r="F53" s="128">
        <v>440845939</v>
      </c>
      <c r="G53" s="128">
        <v>2034971518</v>
      </c>
      <c r="H53" s="129">
        <v>2.2</v>
      </c>
      <c r="I53" s="128">
        <v>424267205</v>
      </c>
      <c r="J53" s="128">
        <v>2459238722.923</v>
      </c>
      <c r="K53" s="129">
        <v>1.7</v>
      </c>
      <c r="L53" s="73"/>
    </row>
    <row r="54" spans="1:12" ht="9" customHeight="1">
      <c r="A54" s="73"/>
      <c r="B54" s="158" t="s">
        <v>147</v>
      </c>
      <c r="C54" s="128">
        <v>34856956</v>
      </c>
      <c r="D54" s="128">
        <v>128619648</v>
      </c>
      <c r="E54" s="129">
        <v>1.9</v>
      </c>
      <c r="F54" s="128">
        <v>34506620</v>
      </c>
      <c r="G54" s="128">
        <v>163126268</v>
      </c>
      <c r="H54" s="129">
        <v>2</v>
      </c>
      <c r="I54" s="128">
        <v>31896408</v>
      </c>
      <c r="J54" s="128">
        <v>195022676</v>
      </c>
      <c r="K54" s="129">
        <v>1.3</v>
      </c>
      <c r="L54" s="73"/>
    </row>
    <row r="55" spans="1:12" ht="9" customHeight="1">
      <c r="A55" s="73"/>
      <c r="B55" s="158" t="s">
        <v>148</v>
      </c>
      <c r="C55" s="128">
        <v>256082431</v>
      </c>
      <c r="D55" s="128">
        <v>932007362</v>
      </c>
      <c r="E55" s="129">
        <v>0.1</v>
      </c>
      <c r="F55" s="128">
        <v>255887703</v>
      </c>
      <c r="G55" s="128">
        <v>1187895065</v>
      </c>
      <c r="H55" s="129">
        <v>0.2</v>
      </c>
      <c r="I55" s="128">
        <v>239041586</v>
      </c>
      <c r="J55" s="128">
        <v>1426936651</v>
      </c>
      <c r="K55" s="129">
        <v>-0.5</v>
      </c>
      <c r="L55" s="73"/>
    </row>
    <row r="56" spans="1:12" ht="9" customHeight="1">
      <c r="A56" s="73"/>
      <c r="B56" s="158" t="s">
        <v>149</v>
      </c>
      <c r="C56" s="128">
        <v>38405525</v>
      </c>
      <c r="D56" s="128">
        <v>144264030</v>
      </c>
      <c r="E56" s="129">
        <v>1.1</v>
      </c>
      <c r="F56" s="128">
        <v>34779953</v>
      </c>
      <c r="G56" s="128">
        <v>179043983</v>
      </c>
      <c r="H56" s="129">
        <v>-0.6</v>
      </c>
      <c r="I56" s="128">
        <v>45367813</v>
      </c>
      <c r="J56" s="128">
        <v>224411796</v>
      </c>
      <c r="K56" s="129">
        <v>-0.1</v>
      </c>
      <c r="L56" s="73"/>
    </row>
    <row r="57" spans="1:12" ht="9" customHeight="1">
      <c r="A57" s="73"/>
      <c r="B57" s="158" t="s">
        <v>150</v>
      </c>
      <c r="C57" s="128">
        <v>308868451</v>
      </c>
      <c r="D57" s="128">
        <v>1095441740</v>
      </c>
      <c r="E57" s="129">
        <v>-0.1</v>
      </c>
      <c r="F57" s="128">
        <v>288699376</v>
      </c>
      <c r="G57" s="128">
        <v>1384141116</v>
      </c>
      <c r="H57" s="129">
        <v>-1.1</v>
      </c>
      <c r="I57" s="128">
        <v>310147496</v>
      </c>
      <c r="J57" s="128">
        <v>1694288612</v>
      </c>
      <c r="K57" s="129">
        <v>-1.4</v>
      </c>
      <c r="L57" s="73"/>
    </row>
    <row r="58" spans="1:12" ht="9" customHeight="1">
      <c r="A58" s="73"/>
      <c r="B58" s="158" t="s">
        <v>151</v>
      </c>
      <c r="C58" s="128">
        <v>1221039672</v>
      </c>
      <c r="D58" s="128">
        <v>4718469845</v>
      </c>
      <c r="E58" s="129">
        <v>1</v>
      </c>
      <c r="F58" s="128">
        <v>1258994474</v>
      </c>
      <c r="G58" s="128">
        <v>5977464319</v>
      </c>
      <c r="H58" s="129">
        <v>1.3</v>
      </c>
      <c r="I58" s="128">
        <v>1212106786</v>
      </c>
      <c r="J58" s="128">
        <v>7189571105</v>
      </c>
      <c r="K58" s="129">
        <v>1.3</v>
      </c>
      <c r="L58" s="73"/>
    </row>
    <row r="59" spans="1:12" ht="9" customHeight="1">
      <c r="A59" s="73"/>
      <c r="B59" s="158" t="s">
        <v>152</v>
      </c>
      <c r="C59" s="128">
        <v>104167440</v>
      </c>
      <c r="D59" s="128">
        <v>389442638</v>
      </c>
      <c r="E59" s="129">
        <v>1.6</v>
      </c>
      <c r="F59" s="128">
        <v>102520697</v>
      </c>
      <c r="G59" s="128">
        <v>491963335</v>
      </c>
      <c r="H59" s="129">
        <v>1.5</v>
      </c>
      <c r="I59" s="128">
        <v>109295361</v>
      </c>
      <c r="J59" s="128">
        <v>601258696</v>
      </c>
      <c r="K59" s="129">
        <v>2</v>
      </c>
      <c r="L59" s="73"/>
    </row>
    <row r="60" spans="1:12" ht="9" customHeight="1">
      <c r="A60" s="73"/>
      <c r="B60" s="158" t="s">
        <v>153</v>
      </c>
      <c r="C60" s="159">
        <v>23118672</v>
      </c>
      <c r="D60" s="159">
        <v>97118197</v>
      </c>
      <c r="E60" s="160">
        <v>0.4</v>
      </c>
      <c r="F60" s="159">
        <v>26907600</v>
      </c>
      <c r="G60" s="159">
        <v>124025797</v>
      </c>
      <c r="H60" s="160">
        <v>0.6</v>
      </c>
      <c r="I60" s="159">
        <v>27278435</v>
      </c>
      <c r="J60" s="159">
        <v>151304232</v>
      </c>
      <c r="K60" s="160">
        <v>0.3</v>
      </c>
      <c r="L60" s="73"/>
    </row>
    <row r="61" spans="1:12" ht="9" customHeight="1">
      <c r="A61" s="73"/>
      <c r="B61" s="158" t="s">
        <v>154</v>
      </c>
      <c r="C61" s="159">
        <v>312013627</v>
      </c>
      <c r="D61" s="159">
        <v>1305429458</v>
      </c>
      <c r="E61" s="160">
        <v>2.9</v>
      </c>
      <c r="F61" s="159">
        <v>299777799</v>
      </c>
      <c r="G61" s="159">
        <v>1605207257</v>
      </c>
      <c r="H61" s="160">
        <v>3.9</v>
      </c>
      <c r="I61" s="159">
        <v>446806170</v>
      </c>
      <c r="J61" s="159">
        <v>2052013427</v>
      </c>
      <c r="K61" s="160">
        <v>2.2</v>
      </c>
      <c r="L61" s="73"/>
    </row>
    <row r="62" spans="1:12" ht="9" customHeight="1">
      <c r="A62" s="73"/>
      <c r="B62" s="158" t="s">
        <v>155</v>
      </c>
      <c r="C62" s="128">
        <v>273859351</v>
      </c>
      <c r="D62" s="128">
        <v>899944448</v>
      </c>
      <c r="E62" s="129">
        <v>-2.4</v>
      </c>
      <c r="F62" s="128">
        <v>252793029</v>
      </c>
      <c r="G62" s="128">
        <v>1152737477</v>
      </c>
      <c r="H62" s="129">
        <v>-1.5</v>
      </c>
      <c r="I62" s="128">
        <v>247156771</v>
      </c>
      <c r="J62" s="128">
        <v>1399894248</v>
      </c>
      <c r="K62" s="129">
        <v>-2.1</v>
      </c>
      <c r="L62" s="73"/>
    </row>
    <row r="63" spans="1:12" ht="9" customHeight="1">
      <c r="A63" s="73"/>
      <c r="B63" s="158" t="s">
        <v>156</v>
      </c>
      <c r="C63" s="128">
        <v>101269145</v>
      </c>
      <c r="D63" s="128">
        <v>258903400</v>
      </c>
      <c r="E63" s="129">
        <v>5.2</v>
      </c>
      <c r="F63" s="128">
        <v>49689528</v>
      </c>
      <c r="G63" s="128">
        <v>308592928</v>
      </c>
      <c r="H63" s="129">
        <v>-0.2</v>
      </c>
      <c r="I63" s="128">
        <v>75661941</v>
      </c>
      <c r="J63" s="128">
        <v>384254869</v>
      </c>
      <c r="K63" s="129">
        <v>-0.5</v>
      </c>
      <c r="L63" s="73"/>
    </row>
    <row r="64" spans="1:12" ht="9" customHeight="1">
      <c r="A64" s="73"/>
      <c r="B64" s="158" t="s">
        <v>157</v>
      </c>
      <c r="C64" s="128">
        <v>234726799</v>
      </c>
      <c r="D64" s="128">
        <v>848253555</v>
      </c>
      <c r="E64" s="129">
        <v>2.4</v>
      </c>
      <c r="F64" s="128">
        <v>241148703</v>
      </c>
      <c r="G64" s="128">
        <v>1089402258</v>
      </c>
      <c r="H64" s="129">
        <v>1.4</v>
      </c>
      <c r="I64" s="128">
        <v>243315872</v>
      </c>
      <c r="J64" s="128">
        <v>1332718130</v>
      </c>
      <c r="K64" s="129">
        <v>3.5</v>
      </c>
      <c r="L64" s="73"/>
    </row>
    <row r="65" spans="1:12" ht="9" customHeight="1" thickBot="1">
      <c r="A65" s="73"/>
      <c r="B65" s="158" t="s">
        <v>158</v>
      </c>
      <c r="C65" s="128">
        <v>25717267</v>
      </c>
      <c r="D65" s="128">
        <v>102333440</v>
      </c>
      <c r="E65" s="129">
        <v>-2</v>
      </c>
      <c r="F65" s="128">
        <v>25749219</v>
      </c>
      <c r="G65" s="128">
        <v>128082659</v>
      </c>
      <c r="H65" s="129">
        <v>-8.2</v>
      </c>
      <c r="I65" s="128">
        <v>32555186</v>
      </c>
      <c r="J65" s="128">
        <v>160637845</v>
      </c>
      <c r="K65" s="129">
        <v>0.1</v>
      </c>
      <c r="L65" s="73"/>
    </row>
    <row r="66" spans="1:12" ht="9" customHeight="1" thickTop="1">
      <c r="A66" s="73"/>
      <c r="B66" s="161" t="s">
        <v>159</v>
      </c>
      <c r="C66" s="131">
        <v>12042857262</v>
      </c>
      <c r="D66" s="131">
        <v>46334891888.648</v>
      </c>
      <c r="E66" s="132">
        <v>-0.2</v>
      </c>
      <c r="F66" s="131">
        <v>12574474619</v>
      </c>
      <c r="G66" s="131">
        <v>58909366507.843</v>
      </c>
      <c r="H66" s="132">
        <v>0.2</v>
      </c>
      <c r="I66" s="131">
        <v>12638596145</v>
      </c>
      <c r="J66" s="131">
        <v>71547962652.129</v>
      </c>
      <c r="K66" s="132">
        <v>0.3</v>
      </c>
      <c r="L66" s="73"/>
    </row>
    <row r="67" spans="1:12" ht="9" customHeight="1" thickBot="1">
      <c r="A67" s="73"/>
      <c r="B67" s="162" t="s">
        <v>160</v>
      </c>
      <c r="C67" s="134">
        <v>85208409</v>
      </c>
      <c r="D67" s="134">
        <v>292416222.895</v>
      </c>
      <c r="E67" s="135">
        <v>-16.4</v>
      </c>
      <c r="F67" s="134">
        <v>93406660</v>
      </c>
      <c r="G67" s="134">
        <v>385822883.37</v>
      </c>
      <c r="H67" s="135">
        <v>-12.6</v>
      </c>
      <c r="I67" s="134">
        <v>85546428</v>
      </c>
      <c r="J67" s="134">
        <v>471369311.766</v>
      </c>
      <c r="K67" s="135">
        <v>-10.3</v>
      </c>
      <c r="L67" s="73"/>
    </row>
    <row r="68" spans="1:12" ht="9" customHeight="1" thickTop="1">
      <c r="A68" s="73"/>
      <c r="B68" s="163" t="s">
        <v>161</v>
      </c>
      <c r="C68" s="137">
        <v>12128065671</v>
      </c>
      <c r="D68" s="137">
        <v>46627308111.543</v>
      </c>
      <c r="E68" s="138">
        <v>-0.4</v>
      </c>
      <c r="F68" s="137">
        <v>12667881279</v>
      </c>
      <c r="G68" s="137">
        <v>59295189391.213</v>
      </c>
      <c r="H68" s="138">
        <v>0.1</v>
      </c>
      <c r="I68" s="137">
        <v>12724142573</v>
      </c>
      <c r="J68" s="137">
        <v>72019331963.895</v>
      </c>
      <c r="K68" s="138">
        <v>0.3</v>
      </c>
      <c r="L68" s="73"/>
    </row>
    <row r="69" spans="1:12" ht="9.75" customHeight="1">
      <c r="A69" s="73"/>
      <c r="B69" s="139" t="s">
        <v>162</v>
      </c>
      <c r="C69" s="140"/>
      <c r="D69" s="140"/>
      <c r="E69" s="140"/>
      <c r="F69" s="140"/>
      <c r="G69" s="140"/>
      <c r="H69" s="140"/>
      <c r="I69" s="140"/>
      <c r="J69" s="140"/>
      <c r="K69" s="141"/>
      <c r="L69" s="73"/>
    </row>
    <row r="70" spans="1:12" ht="7.5" customHeight="1">
      <c r="A70" s="73"/>
      <c r="B70" s="142" t="s">
        <v>163</v>
      </c>
      <c r="C70" s="143"/>
      <c r="D70" s="143"/>
      <c r="E70" s="143"/>
      <c r="F70" s="143"/>
      <c r="G70" s="143"/>
      <c r="H70" s="143"/>
      <c r="I70" s="143"/>
      <c r="J70" s="143"/>
      <c r="K70" s="144"/>
      <c r="L70" s="73"/>
    </row>
    <row r="71" spans="1:12" ht="7.5" customHeight="1">
      <c r="A71" s="73"/>
      <c r="B71" s="145" t="s">
        <v>164</v>
      </c>
      <c r="C71" s="146"/>
      <c r="D71" s="146"/>
      <c r="E71" s="146"/>
      <c r="F71" s="146"/>
      <c r="G71" s="146"/>
      <c r="H71" s="146"/>
      <c r="I71" s="146"/>
      <c r="J71" s="146"/>
      <c r="K71" s="147"/>
      <c r="L71" s="73"/>
    </row>
    <row r="72" spans="1:12" ht="12.75">
      <c r="A72" s="73"/>
      <c r="B72" s="73"/>
      <c r="C72" s="73"/>
      <c r="D72" s="73"/>
      <c r="E72" s="73"/>
      <c r="F72" s="73"/>
      <c r="G72" s="73"/>
      <c r="H72" s="73"/>
      <c r="I72" s="73"/>
      <c r="J72" s="73"/>
      <c r="K72" s="73"/>
      <c r="L72" s="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179</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ustomHeight="1">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180</v>
      </c>
      <c r="D9" s="10" t="s">
        <v>89</v>
      </c>
      <c r="E9" s="10"/>
      <c r="F9" s="9" t="s">
        <v>181</v>
      </c>
      <c r="G9" s="10" t="s">
        <v>89</v>
      </c>
      <c r="H9" s="10"/>
      <c r="I9" s="9" t="s">
        <v>182</v>
      </c>
      <c r="J9" s="10" t="s">
        <v>89</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23"/>
      <c r="C11" s="23" t="str">
        <f>CONCATENATE("(",C3," Entities)")</f>
        <v>( Entities)</v>
      </c>
      <c r="D11" s="24" t="s">
        <v>94</v>
      </c>
      <c r="E11" s="24"/>
      <c r="F11" s="23" t="str">
        <f>CONCATENATE("(",D3," Entities)")</f>
        <v>( Entities)</v>
      </c>
      <c r="G11" s="24" t="s">
        <v>94</v>
      </c>
      <c r="H11" s="24"/>
      <c r="I11" s="23" t="str">
        <f>CONCATENATE("(",E3," Entities)")</f>
        <v>( Entities)</v>
      </c>
      <c r="J11" s="24" t="s">
        <v>94</v>
      </c>
      <c r="K11" s="24"/>
    </row>
    <row r="12" spans="2:11" ht="16.5" customHeight="1">
      <c r="B12" s="13"/>
      <c r="C12" s="13" t="s">
        <v>95</v>
      </c>
      <c r="D12" s="13" t="s">
        <v>96</v>
      </c>
      <c r="E12" s="56" t="s">
        <v>97</v>
      </c>
      <c r="F12" s="13" t="s">
        <v>95</v>
      </c>
      <c r="G12" s="13" t="s">
        <v>96</v>
      </c>
      <c r="H12" s="56" t="s">
        <v>97</v>
      </c>
      <c r="I12" s="13" t="s">
        <v>95</v>
      </c>
      <c r="J12" s="13" t="s">
        <v>96</v>
      </c>
      <c r="K12" s="56" t="s">
        <v>97</v>
      </c>
    </row>
    <row r="13" spans="2:11" ht="12.75" hidden="1">
      <c r="B13" s="15" t="s">
        <v>98</v>
      </c>
      <c r="C13" s="15" t="s">
        <v>183</v>
      </c>
      <c r="D13" s="15" t="s">
        <v>184</v>
      </c>
      <c r="E13" s="15" t="s">
        <v>185</v>
      </c>
      <c r="F13" s="15" t="s">
        <v>186</v>
      </c>
      <c r="G13" s="15" t="s">
        <v>187</v>
      </c>
      <c r="H13" s="15" t="s">
        <v>188</v>
      </c>
      <c r="I13" s="15" t="s">
        <v>189</v>
      </c>
      <c r="J13" s="15" t="s">
        <v>190</v>
      </c>
      <c r="K13" s="15" t="s">
        <v>191</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7"/>
      <c r="D60" s="27"/>
      <c r="E60" s="35"/>
      <c r="F60" s="27"/>
      <c r="G60" s="27"/>
      <c r="H60" s="35"/>
      <c r="I60" s="27"/>
      <c r="J60" s="27"/>
      <c r="K60" s="35"/>
    </row>
    <row r="61" spans="2:11" ht="9" customHeight="1">
      <c r="B61" s="19" t="s">
        <v>154</v>
      </c>
      <c r="C61" s="27"/>
      <c r="D61" s="27"/>
      <c r="E61" s="35"/>
      <c r="F61" s="27"/>
      <c r="G61" s="27"/>
      <c r="H61" s="35"/>
      <c r="I61" s="27"/>
      <c r="J61" s="27"/>
      <c r="K61" s="35"/>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8"/>
      <c r="I68" s="31"/>
      <c r="J68" s="31"/>
      <c r="K68" s="38"/>
    </row>
    <row r="69" spans="2:11" ht="9.75"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192</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193</v>
      </c>
      <c r="D9" s="10" t="s">
        <v>89</v>
      </c>
      <c r="E9" s="10"/>
      <c r="F9" s="9" t="s">
        <v>194</v>
      </c>
      <c r="G9" s="10" t="s">
        <v>89</v>
      </c>
      <c r="H9" s="10"/>
      <c r="I9" s="9" t="s">
        <v>195</v>
      </c>
      <c r="J9" s="10" t="s">
        <v>89</v>
      </c>
      <c r="K9" s="10"/>
    </row>
    <row r="10" spans="2:11" ht="12" customHeight="1">
      <c r="B10" s="11" t="s">
        <v>92</v>
      </c>
      <c r="C10" s="55">
        <f>C3</f>
        <v>0</v>
      </c>
      <c r="D10" s="12" t="s">
        <v>93</v>
      </c>
      <c r="E10" s="12"/>
      <c r="F10" s="55">
        <f>D3</f>
        <v>0</v>
      </c>
      <c r="G10" s="12" t="s">
        <v>93</v>
      </c>
      <c r="H10" s="12"/>
      <c r="I10" s="55">
        <f>E3</f>
        <v>0</v>
      </c>
      <c r="J10" s="12" t="s">
        <v>93</v>
      </c>
      <c r="K10" s="12"/>
    </row>
    <row r="11" spans="2:11" ht="12" customHeight="1">
      <c r="B11" s="11"/>
      <c r="C11" s="11" t="str">
        <f>CONCATENATE("(",C3," Entities)")</f>
        <v>( Entities)</v>
      </c>
      <c r="D11" s="12" t="s">
        <v>94</v>
      </c>
      <c r="E11" s="12"/>
      <c r="F11" s="11" t="str">
        <f>CONCATENATE("(",D3," Entities)")</f>
        <v>( Entities)</v>
      </c>
      <c r="G11" s="12" t="s">
        <v>94</v>
      </c>
      <c r="H11" s="12"/>
      <c r="I11" s="11" t="str">
        <f>CONCATENATE("(",E3," Entities)")</f>
        <v>( Entities)</v>
      </c>
      <c r="J11" s="12" t="s">
        <v>94</v>
      </c>
      <c r="K11" s="12"/>
    </row>
    <row r="12" spans="2:11" ht="16.5" customHeight="1">
      <c r="B12" s="13"/>
      <c r="C12" s="13" t="s">
        <v>196</v>
      </c>
      <c r="D12" s="14" t="s">
        <v>96</v>
      </c>
      <c r="E12" s="14" t="s">
        <v>197</v>
      </c>
      <c r="F12" s="13" t="s">
        <v>196</v>
      </c>
      <c r="G12" s="14" t="s">
        <v>96</v>
      </c>
      <c r="H12" s="14" t="s">
        <v>197</v>
      </c>
      <c r="I12" s="13" t="s">
        <v>196</v>
      </c>
      <c r="J12" s="14" t="s">
        <v>96</v>
      </c>
      <c r="K12" s="14" t="s">
        <v>197</v>
      </c>
    </row>
    <row r="13" spans="2:11" ht="12.75" hidden="1">
      <c r="B13" s="15" t="s">
        <v>98</v>
      </c>
      <c r="C13" s="15" t="s">
        <v>198</v>
      </c>
      <c r="D13" s="15" t="s">
        <v>199</v>
      </c>
      <c r="E13" s="15" t="s">
        <v>200</v>
      </c>
      <c r="F13" s="15" t="s">
        <v>201</v>
      </c>
      <c r="G13" s="15" t="s">
        <v>202</v>
      </c>
      <c r="H13" s="15" t="s">
        <v>203</v>
      </c>
      <c r="I13" s="15" t="s">
        <v>204</v>
      </c>
      <c r="J13" s="15" t="s">
        <v>205</v>
      </c>
      <c r="K13" s="15" t="s">
        <v>206</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3"/>
      <c r="F15" s="25"/>
      <c r="G15" s="25"/>
      <c r="H15" s="33"/>
      <c r="I15" s="25"/>
      <c r="J15" s="25"/>
      <c r="K15" s="33"/>
    </row>
    <row r="16" spans="2:11" ht="9" customHeight="1">
      <c r="B16" s="19" t="s">
        <v>109</v>
      </c>
      <c r="C16" s="26"/>
      <c r="D16" s="26"/>
      <c r="E16" s="34"/>
      <c r="F16" s="26"/>
      <c r="G16" s="26"/>
      <c r="H16" s="34"/>
      <c r="I16" s="26"/>
      <c r="J16" s="26"/>
      <c r="K16" s="34"/>
    </row>
    <row r="17" spans="2:11" ht="9" customHeight="1">
      <c r="B17" s="19" t="s">
        <v>110</v>
      </c>
      <c r="C17" s="27"/>
      <c r="D17" s="27"/>
      <c r="E17" s="35"/>
      <c r="F17" s="27"/>
      <c r="G17" s="27"/>
      <c r="H17" s="35"/>
      <c r="I17" s="27"/>
      <c r="J17" s="27"/>
      <c r="K17" s="35"/>
    </row>
    <row r="18" spans="2:11" ht="9" customHeight="1">
      <c r="B18" s="19" t="s">
        <v>111</v>
      </c>
      <c r="C18" s="27"/>
      <c r="D18" s="27"/>
      <c r="E18" s="35"/>
      <c r="F18" s="27"/>
      <c r="G18" s="27"/>
      <c r="H18" s="35"/>
      <c r="I18" s="27"/>
      <c r="J18" s="27"/>
      <c r="K18" s="35"/>
    </row>
    <row r="19" spans="2:11" ht="9" customHeight="1">
      <c r="B19" s="19" t="s">
        <v>112</v>
      </c>
      <c r="C19" s="27"/>
      <c r="D19" s="27"/>
      <c r="E19" s="35"/>
      <c r="F19" s="27"/>
      <c r="G19" s="27"/>
      <c r="H19" s="35"/>
      <c r="I19" s="27"/>
      <c r="J19" s="27"/>
      <c r="K19" s="35"/>
    </row>
    <row r="20" spans="2:11" ht="9" customHeight="1">
      <c r="B20" s="19" t="s">
        <v>113</v>
      </c>
      <c r="C20" s="27"/>
      <c r="D20" s="27"/>
      <c r="E20" s="35"/>
      <c r="F20" s="27"/>
      <c r="G20" s="27"/>
      <c r="H20" s="35"/>
      <c r="I20" s="27"/>
      <c r="J20" s="27"/>
      <c r="K20" s="35"/>
    </row>
    <row r="21" spans="2:11" ht="9" customHeight="1">
      <c r="B21" s="19" t="s">
        <v>114</v>
      </c>
      <c r="C21" s="26"/>
      <c r="D21" s="26"/>
      <c r="E21" s="34"/>
      <c r="F21" s="26"/>
      <c r="G21" s="26"/>
      <c r="H21" s="34"/>
      <c r="I21" s="26"/>
      <c r="J21" s="26"/>
      <c r="K21" s="34"/>
    </row>
    <row r="22" spans="2:11" ht="9" customHeight="1">
      <c r="B22" s="19" t="s">
        <v>115</v>
      </c>
      <c r="C22" s="27"/>
      <c r="D22" s="27"/>
      <c r="E22" s="35"/>
      <c r="F22" s="27"/>
      <c r="G22" s="27"/>
      <c r="H22" s="35"/>
      <c r="I22" s="27"/>
      <c r="J22" s="27"/>
      <c r="K22" s="35"/>
    </row>
    <row r="23" spans="2:11" ht="9" customHeight="1">
      <c r="B23" s="19" t="s">
        <v>116</v>
      </c>
      <c r="C23" s="26"/>
      <c r="D23" s="26"/>
      <c r="E23" s="34"/>
      <c r="F23" s="26"/>
      <c r="G23" s="26"/>
      <c r="H23" s="34"/>
      <c r="I23" s="26"/>
      <c r="J23" s="26"/>
      <c r="K23" s="34"/>
    </row>
    <row r="24" spans="2:11" ht="9" customHeight="1">
      <c r="B24" s="19" t="s">
        <v>117</v>
      </c>
      <c r="C24" s="27"/>
      <c r="D24" s="27"/>
      <c r="E24" s="35"/>
      <c r="F24" s="27"/>
      <c r="G24" s="27"/>
      <c r="H24" s="35"/>
      <c r="I24" s="27"/>
      <c r="J24" s="27"/>
      <c r="K24" s="35"/>
    </row>
    <row r="25" spans="2:11" ht="9" customHeight="1">
      <c r="B25" s="19" t="s">
        <v>118</v>
      </c>
      <c r="C25" s="27"/>
      <c r="D25" s="27"/>
      <c r="E25" s="35"/>
      <c r="F25" s="27"/>
      <c r="G25" s="27"/>
      <c r="H25" s="35"/>
      <c r="I25" s="27"/>
      <c r="J25" s="27"/>
      <c r="K25" s="35"/>
    </row>
    <row r="26" spans="2:11" ht="9" customHeight="1">
      <c r="B26" s="19" t="s">
        <v>119</v>
      </c>
      <c r="C26" s="27"/>
      <c r="D26" s="27"/>
      <c r="E26" s="35"/>
      <c r="F26" s="27"/>
      <c r="G26" s="27"/>
      <c r="H26" s="35"/>
      <c r="I26" s="27"/>
      <c r="J26" s="27"/>
      <c r="K26" s="35"/>
    </row>
    <row r="27" spans="2:11" ht="9" customHeight="1">
      <c r="B27" s="19" t="s">
        <v>120</v>
      </c>
      <c r="C27" s="27"/>
      <c r="D27" s="27"/>
      <c r="E27" s="35"/>
      <c r="F27" s="27"/>
      <c r="G27" s="27"/>
      <c r="H27" s="35"/>
      <c r="I27" s="27"/>
      <c r="J27" s="27"/>
      <c r="K27" s="35"/>
    </row>
    <row r="28" spans="2:11" ht="9" customHeight="1">
      <c r="B28" s="19" t="s">
        <v>121</v>
      </c>
      <c r="C28" s="27"/>
      <c r="D28" s="27"/>
      <c r="E28" s="35"/>
      <c r="F28" s="27"/>
      <c r="G28" s="27"/>
      <c r="H28" s="35"/>
      <c r="I28" s="27"/>
      <c r="J28" s="27"/>
      <c r="K28" s="35"/>
    </row>
    <row r="29" spans="2:11" ht="9" customHeight="1">
      <c r="B29" s="19" t="s">
        <v>122</v>
      </c>
      <c r="C29" s="27"/>
      <c r="D29" s="27"/>
      <c r="E29" s="35"/>
      <c r="F29" s="27"/>
      <c r="G29" s="27"/>
      <c r="H29" s="35"/>
      <c r="I29" s="27"/>
      <c r="J29" s="27"/>
      <c r="K29" s="35"/>
    </row>
    <row r="30" spans="2:11" ht="9" customHeight="1">
      <c r="B30" s="19" t="s">
        <v>123</v>
      </c>
      <c r="C30" s="27"/>
      <c r="D30" s="27"/>
      <c r="E30" s="35"/>
      <c r="F30" s="27"/>
      <c r="G30" s="27"/>
      <c r="H30" s="35"/>
      <c r="I30" s="27"/>
      <c r="J30" s="27"/>
      <c r="K30" s="35"/>
    </row>
    <row r="31" spans="2:11" ht="9" customHeight="1">
      <c r="B31" s="19" t="s">
        <v>124</v>
      </c>
      <c r="C31" s="27"/>
      <c r="D31" s="27"/>
      <c r="E31" s="35"/>
      <c r="F31" s="27"/>
      <c r="G31" s="27"/>
      <c r="H31" s="35"/>
      <c r="I31" s="27"/>
      <c r="J31" s="27"/>
      <c r="K31" s="35"/>
    </row>
    <row r="32" spans="2:11" ht="9" customHeight="1">
      <c r="B32" s="19" t="s">
        <v>125</v>
      </c>
      <c r="C32" s="27"/>
      <c r="D32" s="27"/>
      <c r="E32" s="35"/>
      <c r="F32" s="27"/>
      <c r="G32" s="27"/>
      <c r="H32" s="35"/>
      <c r="I32" s="27"/>
      <c r="J32" s="27"/>
      <c r="K32" s="35"/>
    </row>
    <row r="33" spans="2:11" ht="9" customHeight="1">
      <c r="B33" s="19" t="s">
        <v>126</v>
      </c>
      <c r="C33" s="27"/>
      <c r="D33" s="27"/>
      <c r="E33" s="35"/>
      <c r="F33" s="27"/>
      <c r="G33" s="27"/>
      <c r="H33" s="35"/>
      <c r="I33" s="27"/>
      <c r="J33" s="27"/>
      <c r="K33" s="35"/>
    </row>
    <row r="34" spans="2:11" ht="9" customHeight="1">
      <c r="B34" s="19" t="s">
        <v>127</v>
      </c>
      <c r="C34" s="27"/>
      <c r="D34" s="27"/>
      <c r="E34" s="35"/>
      <c r="F34" s="27"/>
      <c r="G34" s="27"/>
      <c r="H34" s="35"/>
      <c r="I34" s="27"/>
      <c r="J34" s="27"/>
      <c r="K34" s="35"/>
    </row>
    <row r="35" spans="2:11" ht="9" customHeight="1">
      <c r="B35" s="19" t="s">
        <v>128</v>
      </c>
      <c r="C35" s="27"/>
      <c r="D35" s="27"/>
      <c r="E35" s="35"/>
      <c r="F35" s="27"/>
      <c r="G35" s="27"/>
      <c r="H35" s="35"/>
      <c r="I35" s="27"/>
      <c r="J35" s="27"/>
      <c r="K35" s="35"/>
    </row>
    <row r="36" spans="2:11" ht="9" customHeight="1">
      <c r="B36" s="19" t="s">
        <v>129</v>
      </c>
      <c r="C36" s="27"/>
      <c r="D36" s="27"/>
      <c r="E36" s="35"/>
      <c r="F36" s="27"/>
      <c r="G36" s="27"/>
      <c r="H36" s="35"/>
      <c r="I36" s="27"/>
      <c r="J36" s="27"/>
      <c r="K36" s="35"/>
    </row>
    <row r="37" spans="2:11" ht="9" customHeight="1">
      <c r="B37" s="19" t="s">
        <v>130</v>
      </c>
      <c r="C37" s="27"/>
      <c r="D37" s="27"/>
      <c r="E37" s="35"/>
      <c r="F37" s="27"/>
      <c r="G37" s="27"/>
      <c r="H37" s="35"/>
      <c r="I37" s="27"/>
      <c r="J37" s="27"/>
      <c r="K37" s="35"/>
    </row>
    <row r="38" spans="2:11" ht="9" customHeight="1">
      <c r="B38" s="19" t="s">
        <v>131</v>
      </c>
      <c r="C38" s="27"/>
      <c r="D38" s="27"/>
      <c r="E38" s="35"/>
      <c r="F38" s="27"/>
      <c r="G38" s="27"/>
      <c r="H38" s="35"/>
      <c r="I38" s="27"/>
      <c r="J38" s="27"/>
      <c r="K38" s="35"/>
    </row>
    <row r="39" spans="2:11" ht="9" customHeight="1">
      <c r="B39" s="19" t="s">
        <v>132</v>
      </c>
      <c r="C39" s="27"/>
      <c r="D39" s="27"/>
      <c r="E39" s="35"/>
      <c r="F39" s="27"/>
      <c r="G39" s="27"/>
      <c r="H39" s="35"/>
      <c r="I39" s="27"/>
      <c r="J39" s="27"/>
      <c r="K39" s="35"/>
    </row>
    <row r="40" spans="2:11" ht="9" customHeight="1">
      <c r="B40" s="19" t="s">
        <v>133</v>
      </c>
      <c r="C40" s="27"/>
      <c r="D40" s="27"/>
      <c r="E40" s="35"/>
      <c r="F40" s="27"/>
      <c r="G40" s="27"/>
      <c r="H40" s="35"/>
      <c r="I40" s="27"/>
      <c r="J40" s="27"/>
      <c r="K40" s="35"/>
    </row>
    <row r="41" spans="2:11" ht="9" customHeight="1">
      <c r="B41" s="19" t="s">
        <v>134</v>
      </c>
      <c r="C41" s="27"/>
      <c r="D41" s="27"/>
      <c r="E41" s="35"/>
      <c r="F41" s="27"/>
      <c r="G41" s="27"/>
      <c r="H41" s="35"/>
      <c r="I41" s="27"/>
      <c r="J41" s="27"/>
      <c r="K41" s="35"/>
    </row>
    <row r="42" spans="2:11" ht="9" customHeight="1">
      <c r="B42" s="19" t="s">
        <v>135</v>
      </c>
      <c r="C42" s="27"/>
      <c r="D42" s="27"/>
      <c r="E42" s="35"/>
      <c r="F42" s="27"/>
      <c r="G42" s="27"/>
      <c r="H42" s="35"/>
      <c r="I42" s="27"/>
      <c r="J42" s="27"/>
      <c r="K42" s="35"/>
    </row>
    <row r="43" spans="2:11" ht="9" customHeight="1">
      <c r="B43" s="19" t="s">
        <v>136</v>
      </c>
      <c r="C43" s="27"/>
      <c r="D43" s="27"/>
      <c r="E43" s="35"/>
      <c r="F43" s="27"/>
      <c r="G43" s="27"/>
      <c r="H43" s="35"/>
      <c r="I43" s="27"/>
      <c r="J43" s="27"/>
      <c r="K43" s="35"/>
    </row>
    <row r="44" spans="2:11" ht="9" customHeight="1">
      <c r="B44" s="19" t="s">
        <v>137</v>
      </c>
      <c r="C44" s="27"/>
      <c r="D44" s="27"/>
      <c r="E44" s="35"/>
      <c r="F44" s="27"/>
      <c r="G44" s="27"/>
      <c r="H44" s="35"/>
      <c r="I44" s="27"/>
      <c r="J44" s="27"/>
      <c r="K44" s="35"/>
    </row>
    <row r="45" spans="2:11" ht="9" customHeight="1">
      <c r="B45" s="19" t="s">
        <v>138</v>
      </c>
      <c r="C45" s="27"/>
      <c r="D45" s="27"/>
      <c r="E45" s="35"/>
      <c r="F45" s="27"/>
      <c r="G45" s="27"/>
      <c r="H45" s="35"/>
      <c r="I45" s="27"/>
      <c r="J45" s="27"/>
      <c r="K45" s="35"/>
    </row>
    <row r="46" spans="2:11" ht="9" customHeight="1">
      <c r="B46" s="19" t="s">
        <v>139</v>
      </c>
      <c r="C46" s="27"/>
      <c r="D46" s="27"/>
      <c r="E46" s="35"/>
      <c r="F46" s="27"/>
      <c r="G46" s="27"/>
      <c r="H46" s="35"/>
      <c r="I46" s="27"/>
      <c r="J46" s="27"/>
      <c r="K46" s="35"/>
    </row>
    <row r="47" spans="2:11" ht="9" customHeight="1">
      <c r="B47" s="19" t="s">
        <v>140</v>
      </c>
      <c r="C47" s="27"/>
      <c r="D47" s="27"/>
      <c r="E47" s="35"/>
      <c r="F47" s="27"/>
      <c r="G47" s="27"/>
      <c r="H47" s="35"/>
      <c r="I47" s="27"/>
      <c r="J47" s="27"/>
      <c r="K47" s="35"/>
    </row>
    <row r="48" spans="2:11" ht="9" customHeight="1">
      <c r="B48" s="19" t="s">
        <v>141</v>
      </c>
      <c r="C48" s="27"/>
      <c r="D48" s="27"/>
      <c r="E48" s="35"/>
      <c r="F48" s="27"/>
      <c r="G48" s="27"/>
      <c r="H48" s="35"/>
      <c r="I48" s="27"/>
      <c r="J48" s="27"/>
      <c r="K48" s="35"/>
    </row>
    <row r="49" spans="2:11" ht="9" customHeight="1">
      <c r="B49" s="19" t="s">
        <v>142</v>
      </c>
      <c r="C49" s="27"/>
      <c r="D49" s="27"/>
      <c r="E49" s="35"/>
      <c r="F49" s="27"/>
      <c r="G49" s="27"/>
      <c r="H49" s="35"/>
      <c r="I49" s="27"/>
      <c r="J49" s="27"/>
      <c r="K49" s="35"/>
    </row>
    <row r="50" spans="2:11" ht="9" customHeight="1">
      <c r="B50" s="19" t="s">
        <v>143</v>
      </c>
      <c r="C50" s="27"/>
      <c r="D50" s="27"/>
      <c r="E50" s="35"/>
      <c r="F50" s="27"/>
      <c r="G50" s="27"/>
      <c r="H50" s="35"/>
      <c r="I50" s="27"/>
      <c r="J50" s="27"/>
      <c r="K50" s="35"/>
    </row>
    <row r="51" spans="2:11" ht="9" customHeight="1">
      <c r="B51" s="19" t="s">
        <v>144</v>
      </c>
      <c r="C51" s="27"/>
      <c r="D51" s="27"/>
      <c r="E51" s="35"/>
      <c r="F51" s="27"/>
      <c r="G51" s="27"/>
      <c r="H51" s="35"/>
      <c r="I51" s="27"/>
      <c r="J51" s="27"/>
      <c r="K51" s="35"/>
    </row>
    <row r="52" spans="2:11" ht="9" customHeight="1">
      <c r="B52" s="19" t="s">
        <v>145</v>
      </c>
      <c r="C52" s="27"/>
      <c r="D52" s="27"/>
      <c r="E52" s="35"/>
      <c r="F52" s="27"/>
      <c r="G52" s="27"/>
      <c r="H52" s="35"/>
      <c r="I52" s="27"/>
      <c r="J52" s="27"/>
      <c r="K52" s="35"/>
    </row>
    <row r="53" spans="2:11" ht="9" customHeight="1">
      <c r="B53" s="19" t="s">
        <v>146</v>
      </c>
      <c r="C53" s="27"/>
      <c r="D53" s="27"/>
      <c r="E53" s="35"/>
      <c r="F53" s="27"/>
      <c r="G53" s="27"/>
      <c r="H53" s="35"/>
      <c r="I53" s="27"/>
      <c r="J53" s="27"/>
      <c r="K53" s="35"/>
    </row>
    <row r="54" spans="2:11" ht="9" customHeight="1">
      <c r="B54" s="19" t="s">
        <v>147</v>
      </c>
      <c r="C54" s="27"/>
      <c r="D54" s="27"/>
      <c r="E54" s="35"/>
      <c r="F54" s="27"/>
      <c r="G54" s="27"/>
      <c r="H54" s="35"/>
      <c r="I54" s="27"/>
      <c r="J54" s="27"/>
      <c r="K54" s="35"/>
    </row>
    <row r="55" spans="2:11" ht="9" customHeight="1">
      <c r="B55" s="19" t="s">
        <v>148</v>
      </c>
      <c r="C55" s="27"/>
      <c r="D55" s="27"/>
      <c r="E55" s="35"/>
      <c r="F55" s="27"/>
      <c r="G55" s="27"/>
      <c r="H55" s="35"/>
      <c r="I55" s="27"/>
      <c r="J55" s="27"/>
      <c r="K55" s="35"/>
    </row>
    <row r="56" spans="2:11" ht="9" customHeight="1">
      <c r="B56" s="19" t="s">
        <v>149</v>
      </c>
      <c r="C56" s="27"/>
      <c r="D56" s="27"/>
      <c r="E56" s="35"/>
      <c r="F56" s="27"/>
      <c r="G56" s="27"/>
      <c r="H56" s="35"/>
      <c r="I56" s="27"/>
      <c r="J56" s="27"/>
      <c r="K56" s="35"/>
    </row>
    <row r="57" spans="2:11" ht="9" customHeight="1">
      <c r="B57" s="19" t="s">
        <v>150</v>
      </c>
      <c r="C57" s="27"/>
      <c r="D57" s="27"/>
      <c r="E57" s="35"/>
      <c r="F57" s="27"/>
      <c r="G57" s="27"/>
      <c r="H57" s="35"/>
      <c r="I57" s="27"/>
      <c r="J57" s="27"/>
      <c r="K57" s="35"/>
    </row>
    <row r="58" spans="2:11" ht="9" customHeight="1">
      <c r="B58" s="19" t="s">
        <v>151</v>
      </c>
      <c r="C58" s="27"/>
      <c r="D58" s="27"/>
      <c r="E58" s="35"/>
      <c r="F58" s="27"/>
      <c r="G58" s="27"/>
      <c r="H58" s="35"/>
      <c r="I58" s="27"/>
      <c r="J58" s="27"/>
      <c r="K58" s="35"/>
    </row>
    <row r="59" spans="2:11" ht="9" customHeight="1">
      <c r="B59" s="19" t="s">
        <v>152</v>
      </c>
      <c r="C59" s="27"/>
      <c r="D59" s="27"/>
      <c r="E59" s="35"/>
      <c r="F59" s="27"/>
      <c r="G59" s="27"/>
      <c r="H59" s="35"/>
      <c r="I59" s="27"/>
      <c r="J59" s="27"/>
      <c r="K59" s="35"/>
    </row>
    <row r="60" spans="2:11" ht="9" customHeight="1">
      <c r="B60" s="19" t="s">
        <v>153</v>
      </c>
      <c r="C60" s="28"/>
      <c r="D60" s="28"/>
      <c r="E60" s="39"/>
      <c r="F60" s="28"/>
      <c r="G60" s="28"/>
      <c r="H60" s="39"/>
      <c r="I60" s="28"/>
      <c r="J60" s="28"/>
      <c r="K60" s="39"/>
    </row>
    <row r="61" spans="2:11" ht="9" customHeight="1">
      <c r="B61" s="19" t="s">
        <v>154</v>
      </c>
      <c r="C61" s="28"/>
      <c r="D61" s="28"/>
      <c r="E61" s="39"/>
      <c r="F61" s="28"/>
      <c r="G61" s="28"/>
      <c r="H61" s="39"/>
      <c r="I61" s="28"/>
      <c r="J61" s="28"/>
      <c r="K61" s="39"/>
    </row>
    <row r="62" spans="2:11" ht="9" customHeight="1">
      <c r="B62" s="19" t="s">
        <v>155</v>
      </c>
      <c r="C62" s="27"/>
      <c r="D62" s="27"/>
      <c r="E62" s="35"/>
      <c r="F62" s="27"/>
      <c r="G62" s="27"/>
      <c r="H62" s="35"/>
      <c r="I62" s="27"/>
      <c r="J62" s="27"/>
      <c r="K62" s="35"/>
    </row>
    <row r="63" spans="2:11" ht="9" customHeight="1">
      <c r="B63" s="19" t="s">
        <v>156</v>
      </c>
      <c r="C63" s="27"/>
      <c r="D63" s="27"/>
      <c r="E63" s="35"/>
      <c r="F63" s="27"/>
      <c r="G63" s="27"/>
      <c r="H63" s="35"/>
      <c r="I63" s="27"/>
      <c r="J63" s="27"/>
      <c r="K63" s="35"/>
    </row>
    <row r="64" spans="2:11" ht="9" customHeight="1">
      <c r="B64" s="19" t="s">
        <v>157</v>
      </c>
      <c r="C64" s="27"/>
      <c r="D64" s="27"/>
      <c r="E64" s="35"/>
      <c r="F64" s="27"/>
      <c r="G64" s="27"/>
      <c r="H64" s="35"/>
      <c r="I64" s="27"/>
      <c r="J64" s="27"/>
      <c r="K64" s="35"/>
    </row>
    <row r="65" spans="2:11" ht="9" customHeight="1" thickBot="1">
      <c r="B65" s="19" t="s">
        <v>158</v>
      </c>
      <c r="C65" s="27"/>
      <c r="D65" s="27"/>
      <c r="E65" s="35"/>
      <c r="F65" s="27"/>
      <c r="G65" s="27"/>
      <c r="H65" s="35"/>
      <c r="I65" s="27"/>
      <c r="J65" s="27"/>
      <c r="K65" s="35"/>
    </row>
    <row r="66" spans="2:11" ht="9" customHeight="1" thickTop="1">
      <c r="B66" s="20" t="s">
        <v>159</v>
      </c>
      <c r="C66" s="29"/>
      <c r="D66" s="29"/>
      <c r="E66" s="36"/>
      <c r="F66" s="29"/>
      <c r="G66" s="29"/>
      <c r="H66" s="36"/>
      <c r="I66" s="29"/>
      <c r="J66" s="29"/>
      <c r="K66" s="36"/>
    </row>
    <row r="67" spans="2:11" ht="9" customHeight="1" thickBot="1">
      <c r="B67" s="21" t="s">
        <v>160</v>
      </c>
      <c r="C67" s="30"/>
      <c r="D67" s="30"/>
      <c r="E67" s="37"/>
      <c r="F67" s="30"/>
      <c r="G67" s="30"/>
      <c r="H67" s="37"/>
      <c r="I67" s="30"/>
      <c r="J67" s="30"/>
      <c r="K67" s="37"/>
    </row>
    <row r="68" spans="2:11" ht="9" customHeight="1" thickTop="1">
      <c r="B68" s="22" t="s">
        <v>161</v>
      </c>
      <c r="C68" s="31"/>
      <c r="D68" s="31"/>
      <c r="E68" s="38"/>
      <c r="F68" s="31"/>
      <c r="G68" s="31"/>
      <c r="H68" s="32"/>
      <c r="I68" s="31"/>
      <c r="J68" s="31"/>
      <c r="K68" s="38"/>
    </row>
    <row r="69" spans="2:11" ht="9" customHeight="1">
      <c r="B69" s="57" t="s">
        <v>162</v>
      </c>
      <c r="C69" s="59"/>
      <c r="D69" s="59"/>
      <c r="E69" s="59"/>
      <c r="F69" s="59"/>
      <c r="G69" s="59"/>
      <c r="H69" s="59"/>
      <c r="I69" s="59"/>
      <c r="J69" s="59"/>
      <c r="K69" s="60"/>
    </row>
    <row r="70" spans="2:11" ht="7.5" customHeight="1">
      <c r="B70" s="58" t="s">
        <v>163</v>
      </c>
      <c r="C70" s="46"/>
      <c r="D70" s="46"/>
      <c r="E70" s="46"/>
      <c r="F70" s="46"/>
      <c r="G70" s="46"/>
      <c r="H70" s="46"/>
      <c r="I70" s="46"/>
      <c r="J70" s="46"/>
      <c r="K70" s="54"/>
    </row>
    <row r="71" spans="2:11" ht="7.5" customHeight="1">
      <c r="B71" s="61" t="s">
        <v>164</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71"/>
  <sheetViews>
    <sheetView zoomScale="130" zoomScaleNormal="130" workbookViewId="0" topLeftCell="A1">
      <selection activeCell="F73" sqref="F7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148"/>
      <c r="B1" s="148"/>
      <c r="C1" s="148"/>
      <c r="D1" s="148"/>
      <c r="E1" s="73"/>
      <c r="F1" s="73"/>
      <c r="G1" s="73"/>
      <c r="H1" s="73"/>
      <c r="I1" s="73"/>
      <c r="J1" s="73"/>
      <c r="K1" s="73"/>
      <c r="L1" s="73"/>
      <c r="M1" s="73"/>
      <c r="N1" s="73"/>
      <c r="O1" s="73"/>
      <c r="P1" s="73"/>
      <c r="Q1" s="73"/>
    </row>
    <row r="2" spans="1:17" ht="12" customHeight="1" hidden="1">
      <c r="A2" s="148"/>
      <c r="B2" s="148" t="s">
        <v>0</v>
      </c>
      <c r="C2" s="148" t="s">
        <v>81</v>
      </c>
      <c r="D2" s="148" t="s">
        <v>8</v>
      </c>
      <c r="E2" s="111"/>
      <c r="F2" s="111"/>
      <c r="G2" s="73"/>
      <c r="H2" s="73"/>
      <c r="I2" s="73"/>
      <c r="J2" s="73"/>
      <c r="K2" s="73"/>
      <c r="L2" s="73"/>
      <c r="M2" s="73"/>
      <c r="N2" s="73"/>
      <c r="O2" s="73"/>
      <c r="P2" s="73"/>
      <c r="Q2" s="73"/>
    </row>
    <row r="3" spans="1:17" ht="12" customHeight="1" hidden="1">
      <c r="A3" s="148"/>
      <c r="B3" s="172" t="s">
        <v>207</v>
      </c>
      <c r="C3" s="148" t="s">
        <v>71</v>
      </c>
      <c r="D3" s="148" t="s">
        <v>19</v>
      </c>
      <c r="E3" s="111"/>
      <c r="F3" s="111"/>
      <c r="G3" s="73"/>
      <c r="H3" s="73"/>
      <c r="I3" s="73"/>
      <c r="J3" s="73"/>
      <c r="K3" s="73"/>
      <c r="L3" s="73"/>
      <c r="M3" s="73"/>
      <c r="N3" s="73"/>
      <c r="O3" s="73"/>
      <c r="P3" s="73"/>
      <c r="Q3" s="73"/>
    </row>
    <row r="4" spans="1:17" ht="7.5" customHeight="1">
      <c r="A4" s="148"/>
      <c r="B4" s="148"/>
      <c r="C4" s="148"/>
      <c r="D4" s="148"/>
      <c r="E4" s="73"/>
      <c r="F4" s="73"/>
      <c r="G4" s="73"/>
      <c r="H4" s="73"/>
      <c r="I4" s="73"/>
      <c r="J4" s="73"/>
      <c r="K4" s="73"/>
      <c r="L4" s="73"/>
      <c r="M4" s="73"/>
      <c r="N4" s="73"/>
      <c r="O4" s="73"/>
      <c r="P4" s="73"/>
      <c r="Q4" s="73"/>
    </row>
    <row r="5" spans="1:17" ht="16.5" customHeight="1">
      <c r="A5" s="148"/>
      <c r="B5" s="83" t="str">
        <f>CONCATENATE("Monthly Gasoline/Gasohol Reported by States ",D3," (1)")</f>
        <v>Monthly Gasoline/Gasohol Reported by States 2016 (1)</v>
      </c>
      <c r="C5" s="83"/>
      <c r="D5" s="83"/>
      <c r="E5" s="84"/>
      <c r="F5" s="84"/>
      <c r="G5" s="84"/>
      <c r="H5" s="84"/>
      <c r="I5" s="84"/>
      <c r="J5" s="84"/>
      <c r="K5" s="84"/>
      <c r="L5" s="84"/>
      <c r="M5" s="84"/>
      <c r="N5" s="84"/>
      <c r="O5" s="84"/>
      <c r="P5" s="73"/>
      <c r="Q5" s="73"/>
    </row>
    <row r="6" spans="1:17" ht="7.5" customHeight="1">
      <c r="A6" s="73"/>
      <c r="B6" s="73"/>
      <c r="C6" s="73"/>
      <c r="D6" s="73"/>
      <c r="E6" s="73"/>
      <c r="F6" s="73"/>
      <c r="G6" s="73"/>
      <c r="H6" s="73"/>
      <c r="I6" s="73"/>
      <c r="J6" s="73"/>
      <c r="K6" s="73"/>
      <c r="L6" s="73"/>
      <c r="M6" s="73"/>
      <c r="N6" s="73"/>
      <c r="O6" s="73"/>
      <c r="P6" s="73"/>
      <c r="Q6" s="73"/>
    </row>
    <row r="7" spans="1:17" ht="1.5" customHeight="1">
      <c r="A7" s="73"/>
      <c r="B7" s="73"/>
      <c r="C7" s="73"/>
      <c r="D7" s="73"/>
      <c r="E7" s="73"/>
      <c r="F7" s="73"/>
      <c r="G7" s="73"/>
      <c r="H7" s="73"/>
      <c r="I7" s="73"/>
      <c r="J7" s="73"/>
      <c r="K7" s="73"/>
      <c r="L7" s="73"/>
      <c r="M7" s="73"/>
      <c r="N7" s="73"/>
      <c r="O7" s="73"/>
      <c r="P7" s="73"/>
      <c r="Q7" s="73"/>
    </row>
    <row r="8" spans="1:17" ht="1.5" customHeight="1">
      <c r="A8" s="73"/>
      <c r="B8" s="73"/>
      <c r="C8" s="73"/>
      <c r="D8" s="73"/>
      <c r="E8" s="73"/>
      <c r="F8" s="73"/>
      <c r="G8" s="73"/>
      <c r="H8" s="73"/>
      <c r="I8" s="73"/>
      <c r="J8" s="73"/>
      <c r="K8" s="73"/>
      <c r="L8" s="73"/>
      <c r="M8" s="73"/>
      <c r="N8" s="73"/>
      <c r="O8" s="73"/>
      <c r="P8" s="73"/>
      <c r="Q8" s="73"/>
    </row>
    <row r="9" spans="1:17" ht="9" customHeight="1">
      <c r="A9" s="73"/>
      <c r="B9" s="73"/>
      <c r="C9" s="73"/>
      <c r="D9" s="73"/>
      <c r="E9" s="73"/>
      <c r="F9" s="73"/>
      <c r="G9" s="73"/>
      <c r="H9" s="73"/>
      <c r="I9" s="73"/>
      <c r="J9" s="73"/>
      <c r="K9" s="73"/>
      <c r="L9" s="73"/>
      <c r="M9" s="73"/>
      <c r="N9" s="73"/>
      <c r="O9" s="173" t="s">
        <v>208</v>
      </c>
      <c r="P9" s="73"/>
      <c r="Q9" s="73"/>
    </row>
    <row r="10" spans="1:17" ht="9" customHeight="1">
      <c r="A10" s="73"/>
      <c r="B10" s="174" t="str">
        <f>CONCATENATE("Created On: ",C3)</f>
        <v>Created On: 10/05/2017</v>
      </c>
      <c r="C10" s="73"/>
      <c r="D10" s="73"/>
      <c r="E10" s="73"/>
      <c r="F10" s="73"/>
      <c r="G10" s="73"/>
      <c r="H10" s="73"/>
      <c r="I10" s="73"/>
      <c r="J10" s="73"/>
      <c r="K10" s="73"/>
      <c r="L10" s="73"/>
      <c r="M10" s="73"/>
      <c r="N10" s="173"/>
      <c r="O10" s="173" t="str">
        <f>CONCATENATE(D3," Reporting Period")</f>
        <v>2016 Reporting Period</v>
      </c>
      <c r="P10" s="73"/>
      <c r="Q10" s="73"/>
    </row>
    <row r="11" spans="1:17" ht="7.5" customHeight="1">
      <c r="A11" s="73"/>
      <c r="B11" s="190"/>
      <c r="C11" s="190"/>
      <c r="D11" s="190"/>
      <c r="E11" s="190"/>
      <c r="F11" s="190"/>
      <c r="G11" s="190"/>
      <c r="H11" s="190"/>
      <c r="I11" s="190"/>
      <c r="J11" s="190"/>
      <c r="K11" s="190"/>
      <c r="L11" s="190"/>
      <c r="M11" s="190"/>
      <c r="N11" s="190"/>
      <c r="O11" s="190"/>
      <c r="P11" s="73"/>
      <c r="Q11" s="73"/>
    </row>
    <row r="12" spans="1:17" ht="7.5" customHeight="1">
      <c r="A12" s="73"/>
      <c r="B12" s="191" t="s">
        <v>98</v>
      </c>
      <c r="C12" s="191" t="s">
        <v>209</v>
      </c>
      <c r="D12" s="191" t="s">
        <v>210</v>
      </c>
      <c r="E12" s="191" t="s">
        <v>211</v>
      </c>
      <c r="F12" s="191" t="s">
        <v>212</v>
      </c>
      <c r="G12" s="191" t="s">
        <v>213</v>
      </c>
      <c r="H12" s="191" t="s">
        <v>214</v>
      </c>
      <c r="I12" s="191" t="s">
        <v>215</v>
      </c>
      <c r="J12" s="191" t="s">
        <v>216</v>
      </c>
      <c r="K12" s="191" t="s">
        <v>217</v>
      </c>
      <c r="L12" s="191" t="s">
        <v>218</v>
      </c>
      <c r="M12" s="191" t="s">
        <v>219</v>
      </c>
      <c r="N12" s="191" t="s">
        <v>220</v>
      </c>
      <c r="O12" s="192" t="s">
        <v>31</v>
      </c>
      <c r="P12" s="73"/>
      <c r="Q12" s="73"/>
    </row>
    <row r="13" spans="1:17" s="41" customFormat="1" ht="6" hidden="1">
      <c r="A13" s="175"/>
      <c r="B13" s="175" t="s">
        <v>98</v>
      </c>
      <c r="C13" s="175" t="s">
        <v>99</v>
      </c>
      <c r="D13" s="175" t="s">
        <v>102</v>
      </c>
      <c r="E13" s="175" t="s">
        <v>105</v>
      </c>
      <c r="F13" s="175" t="s">
        <v>170</v>
      </c>
      <c r="G13" s="175" t="s">
        <v>221</v>
      </c>
      <c r="H13" s="175" t="s">
        <v>176</v>
      </c>
      <c r="I13" s="175" t="s">
        <v>183</v>
      </c>
      <c r="J13" s="175" t="s">
        <v>186</v>
      </c>
      <c r="K13" s="175" t="s">
        <v>189</v>
      </c>
      <c r="L13" s="175" t="s">
        <v>198</v>
      </c>
      <c r="M13" s="175" t="s">
        <v>201</v>
      </c>
      <c r="N13" s="175" t="s">
        <v>204</v>
      </c>
      <c r="O13" s="175" t="s">
        <v>31</v>
      </c>
      <c r="P13" s="175"/>
      <c r="Q13" s="175"/>
    </row>
    <row r="14" spans="1:17" ht="7.5" customHeight="1" hidden="1">
      <c r="A14" s="73"/>
      <c r="B14" s="175"/>
      <c r="C14" s="175">
        <v>0</v>
      </c>
      <c r="D14" s="175">
        <v>0</v>
      </c>
      <c r="E14" s="175">
        <v>0</v>
      </c>
      <c r="F14" s="175">
        <v>0</v>
      </c>
      <c r="G14" s="175">
        <v>0</v>
      </c>
      <c r="H14" s="175">
        <v>0</v>
      </c>
      <c r="I14" s="175">
        <v>0</v>
      </c>
      <c r="J14" s="175">
        <v>0</v>
      </c>
      <c r="K14" s="175">
        <v>0</v>
      </c>
      <c r="L14" s="175">
        <v>0</v>
      </c>
      <c r="M14" s="175">
        <v>0</v>
      </c>
      <c r="N14" s="175">
        <v>0</v>
      </c>
      <c r="O14" s="175">
        <v>0</v>
      </c>
      <c r="P14" s="73"/>
      <c r="Q14" s="73"/>
    </row>
    <row r="15" spans="1:17" ht="7.5" customHeight="1">
      <c r="A15" s="73"/>
      <c r="B15" s="176" t="s">
        <v>108</v>
      </c>
      <c r="C15" s="177">
        <v>226551637</v>
      </c>
      <c r="D15" s="177">
        <v>215690281</v>
      </c>
      <c r="E15" s="177">
        <v>216481449</v>
      </c>
      <c r="F15" s="177">
        <v>238804891</v>
      </c>
      <c r="G15" s="177">
        <v>232439451</v>
      </c>
      <c r="H15" s="177">
        <v>240617254</v>
      </c>
      <c r="I15" s="177">
        <v>237571039</v>
      </c>
      <c r="J15" s="177">
        <v>243923944</v>
      </c>
      <c r="K15" s="177">
        <v>244198137</v>
      </c>
      <c r="L15" s="177">
        <v>232459919</v>
      </c>
      <c r="M15" s="177">
        <v>237426456</v>
      </c>
      <c r="N15" s="177">
        <v>226595442</v>
      </c>
      <c r="O15" s="177">
        <v>2792759900</v>
      </c>
      <c r="P15" s="73"/>
      <c r="Q15" s="73"/>
    </row>
    <row r="16" spans="1:17" ht="7.5" customHeight="1">
      <c r="A16" s="73"/>
      <c r="B16" s="178" t="s">
        <v>109</v>
      </c>
      <c r="C16" s="177">
        <v>20960609</v>
      </c>
      <c r="D16" s="177">
        <v>21010820</v>
      </c>
      <c r="E16" s="177">
        <v>23079073</v>
      </c>
      <c r="F16" s="177">
        <v>22918001</v>
      </c>
      <c r="G16" s="177">
        <v>25799019</v>
      </c>
      <c r="H16" s="177">
        <v>28137611</v>
      </c>
      <c r="I16" s="177">
        <v>30056053</v>
      </c>
      <c r="J16" s="177">
        <v>29324902</v>
      </c>
      <c r="K16" s="177">
        <v>26563942</v>
      </c>
      <c r="L16" s="177">
        <v>24124277</v>
      </c>
      <c r="M16" s="177">
        <v>21430448</v>
      </c>
      <c r="N16" s="177">
        <v>23535286</v>
      </c>
      <c r="O16" s="177">
        <v>296940041</v>
      </c>
      <c r="P16" s="73"/>
      <c r="Q16" s="73"/>
    </row>
    <row r="17" spans="1:17" ht="7.5" customHeight="1">
      <c r="A17" s="73"/>
      <c r="B17" s="179" t="s">
        <v>110</v>
      </c>
      <c r="C17" s="180">
        <v>237463678</v>
      </c>
      <c r="D17" s="180">
        <v>240208351</v>
      </c>
      <c r="E17" s="180">
        <v>250980367</v>
      </c>
      <c r="F17" s="180">
        <v>242128743</v>
      </c>
      <c r="G17" s="180">
        <v>251031974</v>
      </c>
      <c r="H17" s="180">
        <v>237893784</v>
      </c>
      <c r="I17" s="180">
        <v>247702409</v>
      </c>
      <c r="J17" s="180">
        <v>251325831</v>
      </c>
      <c r="K17" s="180">
        <v>240025048</v>
      </c>
      <c r="L17" s="180">
        <v>247851359</v>
      </c>
      <c r="M17" s="180">
        <v>240038735</v>
      </c>
      <c r="N17" s="180">
        <v>246753388</v>
      </c>
      <c r="O17" s="180">
        <v>2933403667</v>
      </c>
      <c r="P17" s="73"/>
      <c r="Q17" s="73"/>
    </row>
    <row r="18" spans="1:17" ht="7.5" customHeight="1">
      <c r="A18" s="73"/>
      <c r="B18" s="176" t="s">
        <v>111</v>
      </c>
      <c r="C18" s="177">
        <v>111981810</v>
      </c>
      <c r="D18" s="177">
        <v>118074068</v>
      </c>
      <c r="E18" s="177">
        <v>130764585</v>
      </c>
      <c r="F18" s="177">
        <v>127042189</v>
      </c>
      <c r="G18" s="177">
        <v>132187245</v>
      </c>
      <c r="H18" s="177">
        <v>132144293</v>
      </c>
      <c r="I18" s="177">
        <v>136052632</v>
      </c>
      <c r="J18" s="177">
        <v>132811486</v>
      </c>
      <c r="K18" s="177">
        <v>129852584</v>
      </c>
      <c r="L18" s="177">
        <v>131760453</v>
      </c>
      <c r="M18" s="177">
        <v>126288309</v>
      </c>
      <c r="N18" s="177">
        <v>128625136</v>
      </c>
      <c r="O18" s="177">
        <v>1537584790</v>
      </c>
      <c r="P18" s="73"/>
      <c r="Q18" s="73"/>
    </row>
    <row r="19" spans="1:17" ht="7.5" customHeight="1">
      <c r="A19" s="73"/>
      <c r="B19" s="178" t="s">
        <v>112</v>
      </c>
      <c r="C19" s="177">
        <v>1222466654</v>
      </c>
      <c r="D19" s="177">
        <v>1226620368</v>
      </c>
      <c r="E19" s="177">
        <v>1301398022</v>
      </c>
      <c r="F19" s="177">
        <v>1279593955</v>
      </c>
      <c r="G19" s="177">
        <v>1324240346</v>
      </c>
      <c r="H19" s="177">
        <v>1298020980</v>
      </c>
      <c r="I19" s="177">
        <v>1332313447</v>
      </c>
      <c r="J19" s="177">
        <v>1365010604</v>
      </c>
      <c r="K19" s="177">
        <v>1290003680</v>
      </c>
      <c r="L19" s="177">
        <v>1320433755</v>
      </c>
      <c r="M19" s="177">
        <v>1251787462</v>
      </c>
      <c r="N19" s="177">
        <v>1295804592</v>
      </c>
      <c r="O19" s="177">
        <v>15507693865</v>
      </c>
      <c r="P19" s="73"/>
      <c r="Q19" s="73"/>
    </row>
    <row r="20" spans="1:17" ht="7.5" customHeight="1">
      <c r="A20" s="73"/>
      <c r="B20" s="179" t="s">
        <v>113</v>
      </c>
      <c r="C20" s="180">
        <v>189008771</v>
      </c>
      <c r="D20" s="180">
        <v>177300934</v>
      </c>
      <c r="E20" s="180">
        <v>192897350</v>
      </c>
      <c r="F20" s="180">
        <v>187696176</v>
      </c>
      <c r="G20" s="180">
        <v>196272379</v>
      </c>
      <c r="H20" s="180">
        <v>207056645</v>
      </c>
      <c r="I20" s="180">
        <v>218791031</v>
      </c>
      <c r="J20" s="180">
        <v>219160133</v>
      </c>
      <c r="K20" s="180">
        <v>205984922</v>
      </c>
      <c r="L20" s="180">
        <v>203846600</v>
      </c>
      <c r="M20" s="180">
        <v>189295825</v>
      </c>
      <c r="N20" s="180">
        <v>197327183</v>
      </c>
      <c r="O20" s="180">
        <v>2384637949</v>
      </c>
      <c r="P20" s="73"/>
      <c r="Q20" s="73"/>
    </row>
    <row r="21" spans="1:17" ht="7.5" customHeight="1">
      <c r="A21" s="73"/>
      <c r="B21" s="176" t="s">
        <v>114</v>
      </c>
      <c r="C21" s="177">
        <v>119115671</v>
      </c>
      <c r="D21" s="177">
        <v>113659099</v>
      </c>
      <c r="E21" s="177">
        <v>123339770</v>
      </c>
      <c r="F21" s="177">
        <v>123084341</v>
      </c>
      <c r="G21" s="177">
        <v>129775456</v>
      </c>
      <c r="H21" s="177">
        <v>129933762</v>
      </c>
      <c r="I21" s="177">
        <v>131623230</v>
      </c>
      <c r="J21" s="177">
        <v>132767341</v>
      </c>
      <c r="K21" s="177">
        <v>125898283</v>
      </c>
      <c r="L21" s="177">
        <v>130370781</v>
      </c>
      <c r="M21" s="177">
        <v>126594672</v>
      </c>
      <c r="N21" s="177">
        <v>129778898</v>
      </c>
      <c r="O21" s="177">
        <v>1515941304</v>
      </c>
      <c r="P21" s="73"/>
      <c r="Q21" s="73"/>
    </row>
    <row r="22" spans="1:17" ht="7.5" customHeight="1">
      <c r="A22" s="73"/>
      <c r="B22" s="178" t="s">
        <v>115</v>
      </c>
      <c r="C22" s="177">
        <v>37503898</v>
      </c>
      <c r="D22" s="177">
        <v>36617094</v>
      </c>
      <c r="E22" s="177">
        <v>45084033</v>
      </c>
      <c r="F22" s="177">
        <v>43221590</v>
      </c>
      <c r="G22" s="177">
        <v>43846158</v>
      </c>
      <c r="H22" s="177">
        <v>42498505</v>
      </c>
      <c r="I22" s="177">
        <v>46134305</v>
      </c>
      <c r="J22" s="177">
        <v>46701247</v>
      </c>
      <c r="K22" s="177">
        <v>40675215</v>
      </c>
      <c r="L22" s="177">
        <v>41050430</v>
      </c>
      <c r="M22" s="177">
        <v>41107990</v>
      </c>
      <c r="N22" s="177">
        <v>40223072</v>
      </c>
      <c r="O22" s="177">
        <v>504663537</v>
      </c>
      <c r="P22" s="73"/>
      <c r="Q22" s="73"/>
    </row>
    <row r="23" spans="1:17" ht="7.5" customHeight="1">
      <c r="A23" s="73"/>
      <c r="B23" s="179" t="s">
        <v>116</v>
      </c>
      <c r="C23" s="180">
        <v>8348058</v>
      </c>
      <c r="D23" s="180">
        <v>9672152</v>
      </c>
      <c r="E23" s="180">
        <v>9943182</v>
      </c>
      <c r="F23" s="180">
        <v>13950313</v>
      </c>
      <c r="G23" s="180">
        <v>9228637</v>
      </c>
      <c r="H23" s="180">
        <v>12651063</v>
      </c>
      <c r="I23" s="180">
        <v>11749769</v>
      </c>
      <c r="J23" s="180">
        <v>12528076</v>
      </c>
      <c r="K23" s="180">
        <v>9504496</v>
      </c>
      <c r="L23" s="180">
        <v>10575271</v>
      </c>
      <c r="M23" s="180">
        <v>9934698</v>
      </c>
      <c r="N23" s="180">
        <v>10120794</v>
      </c>
      <c r="O23" s="180">
        <v>128206509</v>
      </c>
      <c r="P23" s="73"/>
      <c r="Q23" s="73"/>
    </row>
    <row r="24" spans="1:17" ht="7.5" customHeight="1">
      <c r="A24" s="73"/>
      <c r="B24" s="176" t="s">
        <v>117</v>
      </c>
      <c r="C24" s="177">
        <v>755631737</v>
      </c>
      <c r="D24" s="177">
        <v>745012893</v>
      </c>
      <c r="E24" s="177">
        <v>742643589</v>
      </c>
      <c r="F24" s="177">
        <v>805018374</v>
      </c>
      <c r="G24" s="177">
        <v>706060936</v>
      </c>
      <c r="H24" s="177">
        <v>815765226</v>
      </c>
      <c r="I24" s="177">
        <v>757488790</v>
      </c>
      <c r="J24" s="177">
        <v>771050863</v>
      </c>
      <c r="K24" s="177">
        <v>748081609</v>
      </c>
      <c r="L24" s="177">
        <v>708030645</v>
      </c>
      <c r="M24" s="177">
        <v>768380153</v>
      </c>
      <c r="N24" s="177">
        <v>741276915</v>
      </c>
      <c r="O24" s="177">
        <v>9064441730</v>
      </c>
      <c r="P24" s="73"/>
      <c r="Q24" s="73"/>
    </row>
    <row r="25" spans="1:17" ht="7.5" customHeight="1">
      <c r="A25" s="73"/>
      <c r="B25" s="178" t="s">
        <v>118</v>
      </c>
      <c r="C25" s="177">
        <v>399809863</v>
      </c>
      <c r="D25" s="177">
        <v>398690853</v>
      </c>
      <c r="E25" s="177">
        <v>442029215</v>
      </c>
      <c r="F25" s="177">
        <v>427204455</v>
      </c>
      <c r="G25" s="177">
        <v>443448358</v>
      </c>
      <c r="H25" s="177">
        <v>428262542</v>
      </c>
      <c r="I25" s="177">
        <v>208857789</v>
      </c>
      <c r="J25" s="177">
        <v>445882710</v>
      </c>
      <c r="K25" s="177">
        <v>403471565</v>
      </c>
      <c r="L25" s="177">
        <v>428098729</v>
      </c>
      <c r="M25" s="177">
        <v>406981653</v>
      </c>
      <c r="N25" s="177">
        <v>416508168</v>
      </c>
      <c r="O25" s="177">
        <v>4849245900</v>
      </c>
      <c r="P25" s="73"/>
      <c r="Q25" s="73"/>
    </row>
    <row r="26" spans="1:17" ht="7.5" customHeight="1">
      <c r="A26" s="73"/>
      <c r="B26" s="179" t="s">
        <v>119</v>
      </c>
      <c r="C26" s="180">
        <v>39286973</v>
      </c>
      <c r="D26" s="180">
        <v>37381134</v>
      </c>
      <c r="E26" s="180">
        <v>39406365</v>
      </c>
      <c r="F26" s="180">
        <v>41412257</v>
      </c>
      <c r="G26" s="180">
        <v>40625502</v>
      </c>
      <c r="H26" s="180">
        <v>39236666</v>
      </c>
      <c r="I26" s="180">
        <v>40383815</v>
      </c>
      <c r="J26" s="180">
        <v>39791724</v>
      </c>
      <c r="K26" s="180">
        <v>41675957</v>
      </c>
      <c r="L26" s="180">
        <v>18912926</v>
      </c>
      <c r="M26" s="180">
        <v>49429479</v>
      </c>
      <c r="N26" s="180">
        <v>48732167</v>
      </c>
      <c r="O26" s="180">
        <v>476274965</v>
      </c>
      <c r="P26" s="73"/>
      <c r="Q26" s="73"/>
    </row>
    <row r="27" spans="1:17" ht="7.5" customHeight="1">
      <c r="A27" s="73"/>
      <c r="B27" s="176" t="s">
        <v>120</v>
      </c>
      <c r="C27" s="177">
        <v>52489666</v>
      </c>
      <c r="D27" s="177">
        <v>69695009</v>
      </c>
      <c r="E27" s="177">
        <v>55724562</v>
      </c>
      <c r="F27" s="177">
        <v>58559580</v>
      </c>
      <c r="G27" s="177">
        <v>62947763</v>
      </c>
      <c r="H27" s="177">
        <v>70938566</v>
      </c>
      <c r="I27" s="177">
        <v>59538414</v>
      </c>
      <c r="J27" s="177">
        <v>74830757</v>
      </c>
      <c r="K27" s="177">
        <v>84679744</v>
      </c>
      <c r="L27" s="177">
        <v>71732886</v>
      </c>
      <c r="M27" s="177">
        <v>68269286</v>
      </c>
      <c r="N27" s="177">
        <v>68487454</v>
      </c>
      <c r="O27" s="177">
        <v>797893687</v>
      </c>
      <c r="P27" s="73"/>
      <c r="Q27" s="73"/>
    </row>
    <row r="28" spans="1:17" ht="7.5" customHeight="1">
      <c r="A28" s="73"/>
      <c r="B28" s="178" t="s">
        <v>121</v>
      </c>
      <c r="C28" s="177">
        <v>400161008</v>
      </c>
      <c r="D28" s="177">
        <v>371652151</v>
      </c>
      <c r="E28" s="177">
        <v>412123953</v>
      </c>
      <c r="F28" s="177">
        <v>412713171</v>
      </c>
      <c r="G28" s="177">
        <v>422227984</v>
      </c>
      <c r="H28" s="177">
        <v>414479525</v>
      </c>
      <c r="I28" s="177">
        <v>423075497</v>
      </c>
      <c r="J28" s="177">
        <v>423014902</v>
      </c>
      <c r="K28" s="177">
        <v>403690266</v>
      </c>
      <c r="L28" s="177">
        <v>418057893</v>
      </c>
      <c r="M28" s="177">
        <v>399454371</v>
      </c>
      <c r="N28" s="177">
        <v>418603962</v>
      </c>
      <c r="O28" s="177">
        <v>4919254683</v>
      </c>
      <c r="P28" s="73"/>
      <c r="Q28" s="73"/>
    </row>
    <row r="29" spans="1:17" ht="7.5" customHeight="1">
      <c r="A29" s="73"/>
      <c r="B29" s="179" t="s">
        <v>122</v>
      </c>
      <c r="C29" s="180">
        <v>251513764</v>
      </c>
      <c r="D29" s="180">
        <v>243892116</v>
      </c>
      <c r="E29" s="180">
        <v>255432683</v>
      </c>
      <c r="F29" s="180">
        <v>265684261</v>
      </c>
      <c r="G29" s="180">
        <v>279418332</v>
      </c>
      <c r="H29" s="180">
        <v>281016135</v>
      </c>
      <c r="I29" s="180">
        <v>273009979</v>
      </c>
      <c r="J29" s="180">
        <v>287999805</v>
      </c>
      <c r="K29" s="180">
        <v>267455138</v>
      </c>
      <c r="L29" s="180">
        <v>274902912</v>
      </c>
      <c r="M29" s="180">
        <v>265259682</v>
      </c>
      <c r="N29" s="180">
        <v>269299900</v>
      </c>
      <c r="O29" s="180">
        <v>3214884707</v>
      </c>
      <c r="P29" s="73"/>
      <c r="Q29" s="73"/>
    </row>
    <row r="30" spans="1:17" ht="7.5" customHeight="1">
      <c r="A30" s="73"/>
      <c r="B30" s="176" t="s">
        <v>123</v>
      </c>
      <c r="C30" s="177">
        <v>140417242</v>
      </c>
      <c r="D30" s="177">
        <v>125999453</v>
      </c>
      <c r="E30" s="177">
        <v>138951580</v>
      </c>
      <c r="F30" s="177">
        <v>142190524</v>
      </c>
      <c r="G30" s="177">
        <v>151835634</v>
      </c>
      <c r="H30" s="177">
        <v>153467095</v>
      </c>
      <c r="I30" s="177">
        <v>147996847</v>
      </c>
      <c r="J30" s="177">
        <v>160888272</v>
      </c>
      <c r="K30" s="177">
        <v>145172384</v>
      </c>
      <c r="L30" s="177">
        <v>147860895</v>
      </c>
      <c r="M30" s="177">
        <v>149153778</v>
      </c>
      <c r="N30" s="177">
        <v>145746578</v>
      </c>
      <c r="O30" s="177">
        <v>1749680282</v>
      </c>
      <c r="P30" s="73"/>
      <c r="Q30" s="73"/>
    </row>
    <row r="31" spans="1:17" ht="7.5" customHeight="1">
      <c r="A31" s="73"/>
      <c r="B31" s="178" t="s">
        <v>124</v>
      </c>
      <c r="C31" s="177">
        <v>102489406</v>
      </c>
      <c r="D31" s="177">
        <v>102638680</v>
      </c>
      <c r="E31" s="177">
        <v>109749074</v>
      </c>
      <c r="F31" s="177">
        <v>110422517</v>
      </c>
      <c r="G31" s="177">
        <v>99226866</v>
      </c>
      <c r="H31" s="177">
        <v>102939557</v>
      </c>
      <c r="I31" s="177">
        <v>99991045</v>
      </c>
      <c r="J31" s="177">
        <v>112058399</v>
      </c>
      <c r="K31" s="177">
        <v>112728434</v>
      </c>
      <c r="L31" s="177">
        <v>113475191</v>
      </c>
      <c r="M31" s="177">
        <v>111481410</v>
      </c>
      <c r="N31" s="177">
        <v>114684688</v>
      </c>
      <c r="O31" s="177">
        <v>1291885267</v>
      </c>
      <c r="P31" s="73"/>
      <c r="Q31" s="73"/>
    </row>
    <row r="32" spans="1:17" ht="7.5" customHeight="1">
      <c r="A32" s="73"/>
      <c r="B32" s="179" t="s">
        <v>125</v>
      </c>
      <c r="C32" s="180">
        <v>168053326</v>
      </c>
      <c r="D32" s="180">
        <v>166741591</v>
      </c>
      <c r="E32" s="180">
        <v>187887965</v>
      </c>
      <c r="F32" s="180">
        <v>186757702</v>
      </c>
      <c r="G32" s="180">
        <v>194113601</v>
      </c>
      <c r="H32" s="180">
        <v>194589718</v>
      </c>
      <c r="I32" s="180">
        <v>199287467</v>
      </c>
      <c r="J32" s="180">
        <v>201188200</v>
      </c>
      <c r="K32" s="180">
        <v>191395480</v>
      </c>
      <c r="L32" s="180">
        <v>191862458</v>
      </c>
      <c r="M32" s="180">
        <v>185038752</v>
      </c>
      <c r="N32" s="180">
        <v>187008899</v>
      </c>
      <c r="O32" s="180">
        <v>2253925159</v>
      </c>
      <c r="P32" s="73"/>
      <c r="Q32" s="73"/>
    </row>
    <row r="33" spans="1:17" ht="7.5" customHeight="1">
      <c r="A33" s="73"/>
      <c r="B33" s="176" t="s">
        <v>126</v>
      </c>
      <c r="C33" s="177">
        <v>191195388</v>
      </c>
      <c r="D33" s="177">
        <v>189026059</v>
      </c>
      <c r="E33" s="177">
        <v>204568117</v>
      </c>
      <c r="F33" s="177">
        <v>167255536</v>
      </c>
      <c r="G33" s="177">
        <v>205275746</v>
      </c>
      <c r="H33" s="177">
        <v>200817979</v>
      </c>
      <c r="I33" s="177">
        <v>171379195</v>
      </c>
      <c r="J33" s="177">
        <v>163417173</v>
      </c>
      <c r="K33" s="177">
        <v>203139449</v>
      </c>
      <c r="L33" s="177">
        <v>205408580</v>
      </c>
      <c r="M33" s="177">
        <v>199094553</v>
      </c>
      <c r="N33" s="177">
        <v>199738006</v>
      </c>
      <c r="O33" s="177">
        <v>2300315781</v>
      </c>
      <c r="P33" s="73"/>
      <c r="Q33" s="73"/>
    </row>
    <row r="34" spans="1:17" ht="7.5" customHeight="1">
      <c r="A34" s="73"/>
      <c r="B34" s="178" t="s">
        <v>127</v>
      </c>
      <c r="C34" s="177">
        <v>64410852</v>
      </c>
      <c r="D34" s="177">
        <v>59928383</v>
      </c>
      <c r="E34" s="177">
        <v>63518294</v>
      </c>
      <c r="F34" s="177">
        <v>15453080</v>
      </c>
      <c r="G34" s="177">
        <v>108663970</v>
      </c>
      <c r="H34" s="177">
        <v>69751430</v>
      </c>
      <c r="I34" s="177">
        <v>40659271</v>
      </c>
      <c r="J34" s="177">
        <v>114429023</v>
      </c>
      <c r="K34" s="177">
        <v>80821886</v>
      </c>
      <c r="L34" s="177">
        <v>58924693</v>
      </c>
      <c r="M34" s="177">
        <v>83409982</v>
      </c>
      <c r="N34" s="177">
        <v>65951783</v>
      </c>
      <c r="O34" s="177">
        <v>825922647</v>
      </c>
      <c r="P34" s="73"/>
      <c r="Q34" s="73"/>
    </row>
    <row r="35" spans="1:17" ht="7.5" customHeight="1">
      <c r="A35" s="73"/>
      <c r="B35" s="179" t="s">
        <v>128</v>
      </c>
      <c r="C35" s="180">
        <v>207334244</v>
      </c>
      <c r="D35" s="180">
        <v>211915402</v>
      </c>
      <c r="E35" s="180">
        <v>231928273</v>
      </c>
      <c r="F35" s="180">
        <v>214871976</v>
      </c>
      <c r="G35" s="180">
        <v>232673676</v>
      </c>
      <c r="H35" s="180">
        <v>237006443</v>
      </c>
      <c r="I35" s="180">
        <v>239592053</v>
      </c>
      <c r="J35" s="180">
        <v>240704213</v>
      </c>
      <c r="K35" s="180">
        <v>257000108</v>
      </c>
      <c r="L35" s="180">
        <v>234751175</v>
      </c>
      <c r="M35" s="180">
        <v>219089914</v>
      </c>
      <c r="N35" s="180">
        <v>234995592</v>
      </c>
      <c r="O35" s="180">
        <v>2761863069</v>
      </c>
      <c r="P35" s="73"/>
      <c r="Q35" s="73"/>
    </row>
    <row r="36" spans="1:17" ht="7.5" customHeight="1">
      <c r="A36" s="73"/>
      <c r="B36" s="176" t="s">
        <v>129</v>
      </c>
      <c r="C36" s="177">
        <v>224482634</v>
      </c>
      <c r="D36" s="177">
        <v>224339574</v>
      </c>
      <c r="E36" s="177">
        <v>231389171</v>
      </c>
      <c r="F36" s="177">
        <v>231841971</v>
      </c>
      <c r="G36" s="177">
        <v>241640853</v>
      </c>
      <c r="H36" s="177">
        <v>246313751</v>
      </c>
      <c r="I36" s="177">
        <v>247162778</v>
      </c>
      <c r="J36" s="177">
        <v>249997018</v>
      </c>
      <c r="K36" s="177">
        <v>236335118</v>
      </c>
      <c r="L36" s="177">
        <v>237988604</v>
      </c>
      <c r="M36" s="177">
        <v>232014711</v>
      </c>
      <c r="N36" s="177">
        <v>244195667</v>
      </c>
      <c r="O36" s="177">
        <v>2847701850</v>
      </c>
      <c r="P36" s="73"/>
      <c r="Q36" s="73"/>
    </row>
    <row r="37" spans="1:17" ht="7.5" customHeight="1">
      <c r="A37" s="73"/>
      <c r="B37" s="178" t="s">
        <v>130</v>
      </c>
      <c r="C37" s="177">
        <v>376116153</v>
      </c>
      <c r="D37" s="177">
        <v>370678758</v>
      </c>
      <c r="E37" s="177">
        <v>380217489</v>
      </c>
      <c r="F37" s="177">
        <v>382680958</v>
      </c>
      <c r="G37" s="177">
        <v>422354079</v>
      </c>
      <c r="H37" s="177">
        <v>428267977</v>
      </c>
      <c r="I37" s="177">
        <v>421239597</v>
      </c>
      <c r="J37" s="177">
        <v>437282949</v>
      </c>
      <c r="K37" s="177">
        <v>413022122</v>
      </c>
      <c r="L37" s="177">
        <v>398779239</v>
      </c>
      <c r="M37" s="177">
        <v>396751558</v>
      </c>
      <c r="N37" s="177">
        <v>394238407</v>
      </c>
      <c r="O37" s="177">
        <v>4821629286</v>
      </c>
      <c r="P37" s="73"/>
      <c r="Q37" s="73"/>
    </row>
    <row r="38" spans="1:17" ht="7.5" customHeight="1">
      <c r="A38" s="73"/>
      <c r="B38" s="179" t="s">
        <v>131</v>
      </c>
      <c r="C38" s="180">
        <v>211540061</v>
      </c>
      <c r="D38" s="180">
        <v>203965506</v>
      </c>
      <c r="E38" s="180">
        <v>228376871</v>
      </c>
      <c r="F38" s="180">
        <v>212070394</v>
      </c>
      <c r="G38" s="180">
        <v>235622111</v>
      </c>
      <c r="H38" s="180">
        <v>238011922</v>
      </c>
      <c r="I38" s="180">
        <v>240351853</v>
      </c>
      <c r="J38" s="180">
        <v>249595114</v>
      </c>
      <c r="K38" s="180">
        <v>222473110</v>
      </c>
      <c r="L38" s="180">
        <v>237922288</v>
      </c>
      <c r="M38" s="180">
        <v>219621303</v>
      </c>
      <c r="N38" s="180">
        <v>218570597</v>
      </c>
      <c r="O38" s="180">
        <v>2718121130</v>
      </c>
      <c r="P38" s="73"/>
      <c r="Q38" s="73"/>
    </row>
    <row r="39" spans="1:17" ht="7.5" customHeight="1">
      <c r="A39" s="73"/>
      <c r="B39" s="176" t="s">
        <v>132</v>
      </c>
      <c r="C39" s="177">
        <v>129985559</v>
      </c>
      <c r="D39" s="177">
        <v>143620906</v>
      </c>
      <c r="E39" s="177">
        <v>159376791</v>
      </c>
      <c r="F39" s="177">
        <v>146890290</v>
      </c>
      <c r="G39" s="177">
        <v>158316270</v>
      </c>
      <c r="H39" s="177">
        <v>146181717</v>
      </c>
      <c r="I39" s="177">
        <v>146181717</v>
      </c>
      <c r="J39" s="177">
        <v>152896105</v>
      </c>
      <c r="K39" s="177">
        <v>148244392</v>
      </c>
      <c r="L39" s="177">
        <v>153966635</v>
      </c>
      <c r="M39" s="177">
        <v>138618906</v>
      </c>
      <c r="N39" s="177">
        <v>147922911</v>
      </c>
      <c r="O39" s="177">
        <v>1772202199</v>
      </c>
      <c r="P39" s="73"/>
      <c r="Q39" s="73"/>
    </row>
    <row r="40" spans="1:17" ht="7.5" customHeight="1">
      <c r="A40" s="73"/>
      <c r="B40" s="178" t="s">
        <v>133</v>
      </c>
      <c r="C40" s="177">
        <v>253009009</v>
      </c>
      <c r="D40" s="177">
        <v>254642113</v>
      </c>
      <c r="E40" s="177">
        <v>268725854</v>
      </c>
      <c r="F40" s="177">
        <v>270975675</v>
      </c>
      <c r="G40" s="177">
        <v>279684060</v>
      </c>
      <c r="H40" s="177">
        <v>281432026</v>
      </c>
      <c r="I40" s="177">
        <v>287468944</v>
      </c>
      <c r="J40" s="177">
        <v>287038048</v>
      </c>
      <c r="K40" s="177">
        <v>272516484</v>
      </c>
      <c r="L40" s="177">
        <v>274879800</v>
      </c>
      <c r="M40" s="177">
        <v>261301302</v>
      </c>
      <c r="N40" s="177">
        <v>272000516</v>
      </c>
      <c r="O40" s="177">
        <v>3263673831</v>
      </c>
      <c r="P40" s="73"/>
      <c r="Q40" s="73"/>
    </row>
    <row r="41" spans="1:17" ht="7.5" customHeight="1">
      <c r="A41" s="73"/>
      <c r="B41" s="179" t="s">
        <v>134</v>
      </c>
      <c r="C41" s="180">
        <v>38012611</v>
      </c>
      <c r="D41" s="180">
        <v>38404640</v>
      </c>
      <c r="E41" s="180">
        <v>42668386</v>
      </c>
      <c r="F41" s="180">
        <v>42152219</v>
      </c>
      <c r="G41" s="180">
        <v>47363054</v>
      </c>
      <c r="H41" s="180">
        <v>52782612</v>
      </c>
      <c r="I41" s="180">
        <v>57012987</v>
      </c>
      <c r="J41" s="180">
        <v>55771095</v>
      </c>
      <c r="K41" s="180">
        <v>48660582</v>
      </c>
      <c r="L41" s="180">
        <v>45521438</v>
      </c>
      <c r="M41" s="180">
        <v>42472243</v>
      </c>
      <c r="N41" s="180">
        <v>42458539</v>
      </c>
      <c r="O41" s="180">
        <v>553280406</v>
      </c>
      <c r="P41" s="73"/>
      <c r="Q41" s="73"/>
    </row>
    <row r="42" spans="1:17" ht="7.5" customHeight="1">
      <c r="A42" s="73"/>
      <c r="B42" s="176" t="s">
        <v>135</v>
      </c>
      <c r="C42" s="177">
        <v>69335078</v>
      </c>
      <c r="D42" s="177">
        <v>65637351</v>
      </c>
      <c r="E42" s="177">
        <v>75208037</v>
      </c>
      <c r="F42" s="177">
        <v>73603021</v>
      </c>
      <c r="G42" s="177">
        <v>79089176</v>
      </c>
      <c r="H42" s="177">
        <v>84004633</v>
      </c>
      <c r="I42" s="177">
        <v>82405556</v>
      </c>
      <c r="J42" s="177">
        <v>81966811</v>
      </c>
      <c r="K42" s="177">
        <v>78793818</v>
      </c>
      <c r="L42" s="177">
        <v>76199296</v>
      </c>
      <c r="M42" s="177">
        <v>74933153</v>
      </c>
      <c r="N42" s="177">
        <v>77070995</v>
      </c>
      <c r="O42" s="177">
        <v>918246925</v>
      </c>
      <c r="P42" s="73"/>
      <c r="Q42" s="73"/>
    </row>
    <row r="43" spans="1:17" ht="7.5" customHeight="1">
      <c r="A43" s="73"/>
      <c r="B43" s="178" t="s">
        <v>136</v>
      </c>
      <c r="C43" s="177">
        <v>93455816</v>
      </c>
      <c r="D43" s="177">
        <v>90946010</v>
      </c>
      <c r="E43" s="177">
        <v>99133160</v>
      </c>
      <c r="F43" s="177">
        <v>96010112</v>
      </c>
      <c r="G43" s="177">
        <v>100706692</v>
      </c>
      <c r="H43" s="177">
        <v>102455731</v>
      </c>
      <c r="I43" s="177">
        <v>106629400</v>
      </c>
      <c r="J43" s="177">
        <v>105926263</v>
      </c>
      <c r="K43" s="177">
        <v>100592928</v>
      </c>
      <c r="L43" s="177">
        <v>100635266</v>
      </c>
      <c r="M43" s="177">
        <v>95572712</v>
      </c>
      <c r="N43" s="177">
        <v>98657843</v>
      </c>
      <c r="O43" s="177">
        <v>1190721933</v>
      </c>
      <c r="P43" s="73"/>
      <c r="Q43" s="73"/>
    </row>
    <row r="44" spans="1:17" ht="7.5" customHeight="1">
      <c r="A44" s="73"/>
      <c r="B44" s="179" t="s">
        <v>137</v>
      </c>
      <c r="C44" s="180">
        <v>57370478</v>
      </c>
      <c r="D44" s="180">
        <v>54749396</v>
      </c>
      <c r="E44" s="180">
        <v>57693364</v>
      </c>
      <c r="F44" s="180">
        <v>56304423</v>
      </c>
      <c r="G44" s="180">
        <v>60501180</v>
      </c>
      <c r="H44" s="180">
        <v>62542233</v>
      </c>
      <c r="I44" s="180">
        <v>65879584</v>
      </c>
      <c r="J44" s="180">
        <v>66965893</v>
      </c>
      <c r="K44" s="180">
        <v>60625766</v>
      </c>
      <c r="L44" s="180">
        <v>62068704</v>
      </c>
      <c r="M44" s="180">
        <v>58058818</v>
      </c>
      <c r="N44" s="180">
        <v>61348629</v>
      </c>
      <c r="O44" s="180">
        <v>724108468</v>
      </c>
      <c r="P44" s="73"/>
      <c r="Q44" s="73"/>
    </row>
    <row r="45" spans="1:17" ht="7.5" customHeight="1">
      <c r="A45" s="73"/>
      <c r="B45" s="176" t="s">
        <v>138</v>
      </c>
      <c r="C45" s="177">
        <v>329857838</v>
      </c>
      <c r="D45" s="177">
        <v>323761228</v>
      </c>
      <c r="E45" s="177">
        <v>351133023</v>
      </c>
      <c r="F45" s="177">
        <v>346700179</v>
      </c>
      <c r="G45" s="177">
        <v>362383354</v>
      </c>
      <c r="H45" s="177">
        <v>371705448</v>
      </c>
      <c r="I45" s="177">
        <v>377083371</v>
      </c>
      <c r="J45" s="177">
        <v>380952101</v>
      </c>
      <c r="K45" s="177">
        <v>354134146</v>
      </c>
      <c r="L45" s="177">
        <v>362226881</v>
      </c>
      <c r="M45" s="177">
        <v>333535994</v>
      </c>
      <c r="N45" s="177">
        <v>348838442</v>
      </c>
      <c r="O45" s="177">
        <v>4242312005</v>
      </c>
      <c r="P45" s="73"/>
      <c r="Q45" s="73"/>
    </row>
    <row r="46" spans="1:17" ht="7.5" customHeight="1">
      <c r="A46" s="73"/>
      <c r="B46" s="178" t="s">
        <v>139</v>
      </c>
      <c r="C46" s="177">
        <v>77004703</v>
      </c>
      <c r="D46" s="177">
        <v>76039710</v>
      </c>
      <c r="E46" s="177">
        <v>80638746</v>
      </c>
      <c r="F46" s="177">
        <v>79112608</v>
      </c>
      <c r="G46" s="177">
        <v>81809959</v>
      </c>
      <c r="H46" s="177">
        <v>81142816</v>
      </c>
      <c r="I46" s="177">
        <v>86888284</v>
      </c>
      <c r="J46" s="177">
        <v>80979834</v>
      </c>
      <c r="K46" s="177">
        <v>89378293</v>
      </c>
      <c r="L46" s="177">
        <v>79066619</v>
      </c>
      <c r="M46" s="177">
        <v>74709263</v>
      </c>
      <c r="N46" s="177">
        <v>87812655</v>
      </c>
      <c r="O46" s="177">
        <v>974583490</v>
      </c>
      <c r="P46" s="73"/>
      <c r="Q46" s="73"/>
    </row>
    <row r="47" spans="1:17" ht="7.5" customHeight="1">
      <c r="A47" s="73"/>
      <c r="B47" s="179" t="s">
        <v>140</v>
      </c>
      <c r="C47" s="180">
        <v>476889025</v>
      </c>
      <c r="D47" s="180">
        <v>476645126</v>
      </c>
      <c r="E47" s="180">
        <v>455847209</v>
      </c>
      <c r="F47" s="180">
        <v>444592362</v>
      </c>
      <c r="G47" s="180">
        <v>483389454</v>
      </c>
      <c r="H47" s="180">
        <v>474746960</v>
      </c>
      <c r="I47" s="180">
        <v>505481067</v>
      </c>
      <c r="J47" s="180">
        <v>481811926</v>
      </c>
      <c r="K47" s="180">
        <v>466117133</v>
      </c>
      <c r="L47" s="180">
        <v>463898630</v>
      </c>
      <c r="M47" s="180">
        <v>518671987</v>
      </c>
      <c r="N47" s="180">
        <v>486162726</v>
      </c>
      <c r="O47" s="180">
        <v>5734253605</v>
      </c>
      <c r="P47" s="73"/>
      <c r="Q47" s="73"/>
    </row>
    <row r="48" spans="1:17" ht="7.5" customHeight="1">
      <c r="A48" s="73"/>
      <c r="B48" s="176" t="s">
        <v>141</v>
      </c>
      <c r="C48" s="177">
        <v>350779151</v>
      </c>
      <c r="D48" s="177">
        <v>351076292</v>
      </c>
      <c r="E48" s="177">
        <v>399910431</v>
      </c>
      <c r="F48" s="177">
        <v>408523463</v>
      </c>
      <c r="G48" s="177">
        <v>405910093</v>
      </c>
      <c r="H48" s="177">
        <v>409150565</v>
      </c>
      <c r="I48" s="177">
        <v>412937907</v>
      </c>
      <c r="J48" s="177">
        <v>432095745</v>
      </c>
      <c r="K48" s="177">
        <v>389137376</v>
      </c>
      <c r="L48" s="177">
        <v>416095484</v>
      </c>
      <c r="M48" s="177">
        <v>388449839</v>
      </c>
      <c r="N48" s="177">
        <v>400730416</v>
      </c>
      <c r="O48" s="177">
        <v>4764796762</v>
      </c>
      <c r="P48" s="73"/>
      <c r="Q48" s="73"/>
    </row>
    <row r="49" spans="1:17" ht="7.5" customHeight="1">
      <c r="A49" s="73"/>
      <c r="B49" s="178" t="s">
        <v>142</v>
      </c>
      <c r="C49" s="177">
        <v>34074442</v>
      </c>
      <c r="D49" s="177">
        <v>31025918</v>
      </c>
      <c r="E49" s="177">
        <v>31380772</v>
      </c>
      <c r="F49" s="177">
        <v>40501925</v>
      </c>
      <c r="G49" s="177">
        <v>40082613</v>
      </c>
      <c r="H49" s="177">
        <v>40948829</v>
      </c>
      <c r="I49" s="177">
        <v>42085560</v>
      </c>
      <c r="J49" s="177">
        <v>41934982</v>
      </c>
      <c r="K49" s="177">
        <v>37974916</v>
      </c>
      <c r="L49" s="177">
        <v>36741737</v>
      </c>
      <c r="M49" s="177">
        <v>37792296</v>
      </c>
      <c r="N49" s="177">
        <v>35937247</v>
      </c>
      <c r="O49" s="177">
        <v>450481237</v>
      </c>
      <c r="P49" s="73"/>
      <c r="Q49" s="73"/>
    </row>
    <row r="50" spans="1:17" ht="7.5" customHeight="1">
      <c r="A50" s="73"/>
      <c r="B50" s="179" t="s">
        <v>143</v>
      </c>
      <c r="C50" s="180">
        <v>407480552</v>
      </c>
      <c r="D50" s="180">
        <v>390073911</v>
      </c>
      <c r="E50" s="180">
        <v>420365818</v>
      </c>
      <c r="F50" s="180">
        <v>422851594</v>
      </c>
      <c r="G50" s="180">
        <v>443523853</v>
      </c>
      <c r="H50" s="180">
        <v>442800357</v>
      </c>
      <c r="I50" s="180">
        <v>456717450</v>
      </c>
      <c r="J50" s="180">
        <v>461081077</v>
      </c>
      <c r="K50" s="180">
        <v>439017840</v>
      </c>
      <c r="L50" s="180">
        <v>443469820</v>
      </c>
      <c r="M50" s="180">
        <v>425175690</v>
      </c>
      <c r="N50" s="180">
        <v>431009944</v>
      </c>
      <c r="O50" s="180">
        <v>5183567906</v>
      </c>
      <c r="P50" s="73"/>
      <c r="Q50" s="73"/>
    </row>
    <row r="51" spans="1:17" ht="7.5" customHeight="1">
      <c r="A51" s="73"/>
      <c r="B51" s="176" t="s">
        <v>144</v>
      </c>
      <c r="C51" s="177">
        <v>117302064</v>
      </c>
      <c r="D51" s="177">
        <v>210347357</v>
      </c>
      <c r="E51" s="177">
        <v>187996291</v>
      </c>
      <c r="F51" s="177">
        <v>133651573</v>
      </c>
      <c r="G51" s="177">
        <v>214308143</v>
      </c>
      <c r="H51" s="177">
        <v>129871747</v>
      </c>
      <c r="I51" s="177">
        <v>199162098</v>
      </c>
      <c r="J51" s="177">
        <v>183247005</v>
      </c>
      <c r="K51" s="177">
        <v>159011648</v>
      </c>
      <c r="L51" s="177">
        <v>149302378</v>
      </c>
      <c r="M51" s="177">
        <v>134971928</v>
      </c>
      <c r="N51" s="177">
        <v>178138580</v>
      </c>
      <c r="O51" s="177">
        <v>1997310812</v>
      </c>
      <c r="P51" s="73"/>
      <c r="Q51" s="73"/>
    </row>
    <row r="52" spans="1:17" ht="7.5" customHeight="1">
      <c r="A52" s="73"/>
      <c r="B52" s="178" t="s">
        <v>145</v>
      </c>
      <c r="C52" s="177">
        <v>117505077</v>
      </c>
      <c r="D52" s="177">
        <v>129058674</v>
      </c>
      <c r="E52" s="177">
        <v>131639775</v>
      </c>
      <c r="F52" s="177">
        <v>133448460</v>
      </c>
      <c r="G52" s="177">
        <v>133686571</v>
      </c>
      <c r="H52" s="177">
        <v>142228939</v>
      </c>
      <c r="I52" s="177">
        <v>148632768</v>
      </c>
      <c r="J52" s="177">
        <v>152370365</v>
      </c>
      <c r="K52" s="177">
        <v>138107311</v>
      </c>
      <c r="L52" s="177">
        <v>135949601</v>
      </c>
      <c r="M52" s="177">
        <v>127724532</v>
      </c>
      <c r="N52" s="177">
        <v>123761156</v>
      </c>
      <c r="O52" s="177">
        <v>1614113229</v>
      </c>
      <c r="P52" s="73"/>
      <c r="Q52" s="73"/>
    </row>
    <row r="53" spans="1:17" ht="7.5" customHeight="1">
      <c r="A53" s="73"/>
      <c r="B53" s="179" t="s">
        <v>146</v>
      </c>
      <c r="C53" s="180">
        <v>382071434</v>
      </c>
      <c r="D53" s="180">
        <v>371133910</v>
      </c>
      <c r="E53" s="180">
        <v>406014280</v>
      </c>
      <c r="F53" s="180">
        <v>407917215</v>
      </c>
      <c r="G53" s="180">
        <v>423704540</v>
      </c>
      <c r="H53" s="180">
        <v>427258011</v>
      </c>
      <c r="I53" s="180">
        <v>434725288</v>
      </c>
      <c r="J53" s="180">
        <v>440072502</v>
      </c>
      <c r="K53" s="180">
        <v>413942733</v>
      </c>
      <c r="L53" s="180">
        <v>436749601</v>
      </c>
      <c r="M53" s="180">
        <v>422906896</v>
      </c>
      <c r="N53" s="180">
        <v>441764091</v>
      </c>
      <c r="O53" s="180">
        <v>5008260501</v>
      </c>
      <c r="P53" s="73"/>
      <c r="Q53" s="73"/>
    </row>
    <row r="54" spans="1:17" ht="7.5" customHeight="1">
      <c r="A54" s="73"/>
      <c r="B54" s="176" t="s">
        <v>147</v>
      </c>
      <c r="C54" s="177">
        <v>30853651</v>
      </c>
      <c r="D54" s="177">
        <v>29107313</v>
      </c>
      <c r="E54" s="177">
        <v>32790549</v>
      </c>
      <c r="F54" s="177">
        <v>33513125</v>
      </c>
      <c r="G54" s="177">
        <v>33659854</v>
      </c>
      <c r="H54" s="177">
        <v>32683717</v>
      </c>
      <c r="I54" s="177">
        <v>30740700</v>
      </c>
      <c r="J54" s="177">
        <v>30199708</v>
      </c>
      <c r="K54" s="177">
        <v>30404990</v>
      </c>
      <c r="L54" s="177">
        <v>32498882</v>
      </c>
      <c r="M54" s="177">
        <v>29616520</v>
      </c>
      <c r="N54" s="177">
        <v>35013370</v>
      </c>
      <c r="O54" s="177">
        <v>381082379</v>
      </c>
      <c r="P54" s="73"/>
      <c r="Q54" s="73"/>
    </row>
    <row r="55" spans="1:17" ht="7.5" customHeight="1">
      <c r="A55" s="73"/>
      <c r="B55" s="178" t="s">
        <v>148</v>
      </c>
      <c r="C55" s="177">
        <v>221632591</v>
      </c>
      <c r="D55" s="177">
        <v>226234582</v>
      </c>
      <c r="E55" s="177">
        <v>243672932</v>
      </c>
      <c r="F55" s="177">
        <v>239963283</v>
      </c>
      <c r="G55" s="177">
        <v>254271731</v>
      </c>
      <c r="H55" s="177">
        <v>247749513</v>
      </c>
      <c r="I55" s="177">
        <v>257028772</v>
      </c>
      <c r="J55" s="177">
        <v>257820542</v>
      </c>
      <c r="K55" s="177">
        <v>213543598</v>
      </c>
      <c r="L55" s="177">
        <v>255179246</v>
      </c>
      <c r="M55" s="177">
        <v>233185219</v>
      </c>
      <c r="N55" s="177">
        <v>234516295</v>
      </c>
      <c r="O55" s="177">
        <v>2884798304</v>
      </c>
      <c r="P55" s="73"/>
      <c r="Q55" s="73"/>
    </row>
    <row r="56" spans="1:17" ht="7.5" customHeight="1">
      <c r="A56" s="73"/>
      <c r="B56" s="179" t="s">
        <v>149</v>
      </c>
      <c r="C56" s="180">
        <v>38227832</v>
      </c>
      <c r="D56" s="180">
        <v>34583096</v>
      </c>
      <c r="E56" s="180">
        <v>34686485</v>
      </c>
      <c r="F56" s="180">
        <v>35228747</v>
      </c>
      <c r="G56" s="180">
        <v>37368091</v>
      </c>
      <c r="H56" s="180">
        <v>44593253</v>
      </c>
      <c r="I56" s="180">
        <v>47915192</v>
      </c>
      <c r="J56" s="180">
        <v>47237731</v>
      </c>
      <c r="K56" s="180">
        <v>48035972</v>
      </c>
      <c r="L56" s="180">
        <v>42293831</v>
      </c>
      <c r="M56" s="180">
        <v>41271013</v>
      </c>
      <c r="N56" s="180">
        <v>39749419</v>
      </c>
      <c r="O56" s="180">
        <v>491190662</v>
      </c>
      <c r="P56" s="73"/>
      <c r="Q56" s="73"/>
    </row>
    <row r="57" spans="1:17" ht="7.5" customHeight="1">
      <c r="A57" s="73"/>
      <c r="B57" s="176" t="s">
        <v>150</v>
      </c>
      <c r="C57" s="177">
        <v>286698021</v>
      </c>
      <c r="D57" s="177">
        <v>233350493</v>
      </c>
      <c r="E57" s="177">
        <v>295888805</v>
      </c>
      <c r="F57" s="177">
        <v>281010288</v>
      </c>
      <c r="G57" s="177">
        <v>302049239</v>
      </c>
      <c r="H57" s="177">
        <v>319485071</v>
      </c>
      <c r="I57" s="177">
        <v>290150400</v>
      </c>
      <c r="J57" s="177">
        <v>305230438</v>
      </c>
      <c r="K57" s="177">
        <v>255658203</v>
      </c>
      <c r="L57" s="177">
        <v>332202091</v>
      </c>
      <c r="M57" s="177">
        <v>266130266</v>
      </c>
      <c r="N57" s="177">
        <v>303550546</v>
      </c>
      <c r="O57" s="177">
        <v>3471403861</v>
      </c>
      <c r="P57" s="73"/>
      <c r="Q57" s="73"/>
    </row>
    <row r="58" spans="1:17" ht="7.5" customHeight="1">
      <c r="A58" s="73"/>
      <c r="B58" s="178" t="s">
        <v>151</v>
      </c>
      <c r="C58" s="177">
        <v>1146328352</v>
      </c>
      <c r="D58" s="177">
        <v>1127676916</v>
      </c>
      <c r="E58" s="177">
        <v>1221161409</v>
      </c>
      <c r="F58" s="177">
        <v>1178323998</v>
      </c>
      <c r="G58" s="177">
        <v>1226925979</v>
      </c>
      <c r="H58" s="177">
        <v>1193656337</v>
      </c>
      <c r="I58" s="177">
        <v>1244093001</v>
      </c>
      <c r="J58" s="177">
        <v>1228214099</v>
      </c>
      <c r="K58" s="177">
        <v>1194472169</v>
      </c>
      <c r="L58" s="177">
        <v>1231018184</v>
      </c>
      <c r="M58" s="177">
        <v>1176036472</v>
      </c>
      <c r="N58" s="177">
        <v>1185585016</v>
      </c>
      <c r="O58" s="177">
        <v>14353491932</v>
      </c>
      <c r="P58" s="73"/>
      <c r="Q58" s="73"/>
    </row>
    <row r="59" spans="1:17" ht="7.5" customHeight="1">
      <c r="A59" s="73"/>
      <c r="B59" s="179" t="s">
        <v>152</v>
      </c>
      <c r="C59" s="180">
        <v>94456336</v>
      </c>
      <c r="D59" s="180">
        <v>92613390</v>
      </c>
      <c r="E59" s="180">
        <v>97641085</v>
      </c>
      <c r="F59" s="180">
        <v>98631734</v>
      </c>
      <c r="G59" s="180">
        <v>101206401</v>
      </c>
      <c r="H59" s="180">
        <v>104848439</v>
      </c>
      <c r="I59" s="180">
        <v>111702334</v>
      </c>
      <c r="J59" s="180">
        <v>111911001</v>
      </c>
      <c r="K59" s="180">
        <v>102628285</v>
      </c>
      <c r="L59" s="180">
        <v>104785177</v>
      </c>
      <c r="M59" s="180">
        <v>96516194</v>
      </c>
      <c r="N59" s="180">
        <v>102904267</v>
      </c>
      <c r="O59" s="180">
        <v>1219844643</v>
      </c>
      <c r="P59" s="73"/>
      <c r="Q59" s="73"/>
    </row>
    <row r="60" spans="1:17" ht="7.5" customHeight="1">
      <c r="A60" s="73"/>
      <c r="B60" s="176" t="s">
        <v>153</v>
      </c>
      <c r="C60" s="177">
        <v>24778746</v>
      </c>
      <c r="D60" s="177">
        <v>23754182</v>
      </c>
      <c r="E60" s="177">
        <v>24915555</v>
      </c>
      <c r="F60" s="177">
        <v>23263014</v>
      </c>
      <c r="G60" s="177">
        <v>26589526</v>
      </c>
      <c r="H60" s="177">
        <v>27609770</v>
      </c>
      <c r="I60" s="177">
        <v>28418685</v>
      </c>
      <c r="J60" s="177">
        <v>30200877</v>
      </c>
      <c r="K60" s="177">
        <v>26907953</v>
      </c>
      <c r="L60" s="177">
        <v>27320198</v>
      </c>
      <c r="M60" s="177">
        <v>24999788</v>
      </c>
      <c r="N60" s="177">
        <v>26237674</v>
      </c>
      <c r="O60" s="177">
        <v>314995968</v>
      </c>
      <c r="P60" s="73"/>
      <c r="Q60" s="73"/>
    </row>
    <row r="61" spans="1:17" ht="7.5" customHeight="1">
      <c r="A61" s="73"/>
      <c r="B61" s="178" t="s">
        <v>154</v>
      </c>
      <c r="C61" s="177">
        <v>324626178</v>
      </c>
      <c r="D61" s="177">
        <v>277944512</v>
      </c>
      <c r="E61" s="177">
        <v>378523206</v>
      </c>
      <c r="F61" s="177">
        <v>287537341</v>
      </c>
      <c r="G61" s="177">
        <v>276261369</v>
      </c>
      <c r="H61" s="177">
        <v>463157977</v>
      </c>
      <c r="I61" s="177">
        <v>374393066</v>
      </c>
      <c r="J61" s="177">
        <v>356160297</v>
      </c>
      <c r="K61" s="177">
        <v>365710176</v>
      </c>
      <c r="L61" s="177">
        <v>346289970</v>
      </c>
      <c r="M61" s="177">
        <v>343732717</v>
      </c>
      <c r="N61" s="177">
        <v>317627073</v>
      </c>
      <c r="O61" s="177">
        <v>4111963882</v>
      </c>
      <c r="P61" s="73"/>
      <c r="Q61" s="73"/>
    </row>
    <row r="62" spans="1:17" ht="7.5" customHeight="1">
      <c r="A62" s="73"/>
      <c r="B62" s="179" t="s">
        <v>155</v>
      </c>
      <c r="C62" s="180">
        <v>223208972</v>
      </c>
      <c r="D62" s="180">
        <v>217750073</v>
      </c>
      <c r="E62" s="180">
        <v>243299606</v>
      </c>
      <c r="F62" s="180">
        <v>237768993</v>
      </c>
      <c r="G62" s="180">
        <v>248190335</v>
      </c>
      <c r="H62" s="180">
        <v>259700620</v>
      </c>
      <c r="I62" s="180">
        <v>166033917</v>
      </c>
      <c r="J62" s="180">
        <v>73443642</v>
      </c>
      <c r="K62" s="180">
        <v>222708403</v>
      </c>
      <c r="L62" s="180">
        <v>369430118</v>
      </c>
      <c r="M62" s="180">
        <v>362424995</v>
      </c>
      <c r="N62" s="180">
        <v>236859070</v>
      </c>
      <c r="O62" s="180">
        <v>2860818744</v>
      </c>
      <c r="P62" s="73"/>
      <c r="Q62" s="73"/>
    </row>
    <row r="63" spans="1:17" ht="7.5" customHeight="1">
      <c r="A63" s="73"/>
      <c r="B63" s="176" t="s">
        <v>156</v>
      </c>
      <c r="C63" s="177">
        <v>60433586</v>
      </c>
      <c r="D63" s="177">
        <v>54493700</v>
      </c>
      <c r="E63" s="177">
        <v>63385444</v>
      </c>
      <c r="F63" s="177">
        <v>67777593</v>
      </c>
      <c r="G63" s="177">
        <v>63086004</v>
      </c>
      <c r="H63" s="177">
        <v>76942825</v>
      </c>
      <c r="I63" s="177">
        <v>87115067</v>
      </c>
      <c r="J63" s="177">
        <v>82954419</v>
      </c>
      <c r="K63" s="177">
        <v>66017954</v>
      </c>
      <c r="L63" s="177">
        <v>73482610</v>
      </c>
      <c r="M63" s="177">
        <v>39679583</v>
      </c>
      <c r="N63" s="177">
        <v>100602753</v>
      </c>
      <c r="O63" s="177">
        <v>835971538</v>
      </c>
      <c r="P63" s="73"/>
      <c r="Q63" s="73"/>
    </row>
    <row r="64" spans="1:17" ht="7.5" customHeight="1">
      <c r="A64" s="73"/>
      <c r="B64" s="178" t="s">
        <v>157</v>
      </c>
      <c r="C64" s="177">
        <v>212187201</v>
      </c>
      <c r="D64" s="177">
        <v>179067476</v>
      </c>
      <c r="E64" s="177">
        <v>162349037</v>
      </c>
      <c r="F64" s="177">
        <v>274804468</v>
      </c>
      <c r="G64" s="177">
        <v>246022987</v>
      </c>
      <c r="H64" s="177">
        <v>213469824</v>
      </c>
      <c r="I64" s="177">
        <v>251000221</v>
      </c>
      <c r="J64" s="177">
        <v>265833553</v>
      </c>
      <c r="K64" s="177">
        <v>223308701</v>
      </c>
      <c r="L64" s="177">
        <v>224938412</v>
      </c>
      <c r="M64" s="177">
        <v>204003850</v>
      </c>
      <c r="N64" s="177">
        <v>206057980</v>
      </c>
      <c r="O64" s="177">
        <v>2663043710</v>
      </c>
      <c r="P64" s="73"/>
      <c r="Q64" s="73"/>
    </row>
    <row r="65" spans="1:17" ht="7.5" customHeight="1" thickBot="1">
      <c r="A65" s="73"/>
      <c r="B65" s="179" t="s">
        <v>158</v>
      </c>
      <c r="C65" s="177">
        <v>22417508</v>
      </c>
      <c r="D65" s="177">
        <v>36616371</v>
      </c>
      <c r="E65" s="177">
        <v>19520582</v>
      </c>
      <c r="F65" s="177">
        <v>25880082</v>
      </c>
      <c r="G65" s="177">
        <v>35047234</v>
      </c>
      <c r="H65" s="177">
        <v>21016573</v>
      </c>
      <c r="I65" s="177">
        <v>31706258</v>
      </c>
      <c r="J65" s="177">
        <v>35516607</v>
      </c>
      <c r="K65" s="177">
        <v>38449164</v>
      </c>
      <c r="L65" s="177">
        <v>44868495</v>
      </c>
      <c r="M65" s="177">
        <v>35746250</v>
      </c>
      <c r="N65" s="177">
        <v>29040259</v>
      </c>
      <c r="O65" s="177">
        <v>375825383</v>
      </c>
      <c r="P65" s="73"/>
      <c r="Q65" s="73"/>
    </row>
    <row r="66" spans="1:17" ht="9" customHeight="1" thickTop="1">
      <c r="A66" s="73"/>
      <c r="B66" s="181" t="s">
        <v>222</v>
      </c>
      <c r="C66" s="182">
        <v>11378314914</v>
      </c>
      <c r="D66" s="182">
        <v>11220765375</v>
      </c>
      <c r="E66" s="182">
        <v>12003481664</v>
      </c>
      <c r="F66" s="182">
        <v>11839514740</v>
      </c>
      <c r="G66" s="182">
        <v>12356093838</v>
      </c>
      <c r="H66" s="182">
        <v>12503984972</v>
      </c>
      <c r="I66" s="182">
        <v>12291597899</v>
      </c>
      <c r="J66" s="182">
        <v>12635517352</v>
      </c>
      <c r="K66" s="182">
        <v>12107949611</v>
      </c>
      <c r="L66" s="182">
        <v>12410261063</v>
      </c>
      <c r="M66" s="182">
        <v>11985573606</v>
      </c>
      <c r="N66" s="182">
        <v>12118160986</v>
      </c>
      <c r="O66" s="182">
        <v>144851216020</v>
      </c>
      <c r="P66" s="73"/>
      <c r="Q66" s="73"/>
    </row>
    <row r="67" spans="1:17" ht="7.5" customHeight="1" thickBot="1">
      <c r="A67" s="73"/>
      <c r="B67" s="183" t="s">
        <v>160</v>
      </c>
      <c r="C67" s="184">
        <v>86817261</v>
      </c>
      <c r="D67" s="184">
        <v>86616282</v>
      </c>
      <c r="E67" s="184">
        <v>92160885</v>
      </c>
      <c r="F67" s="184">
        <v>84114915</v>
      </c>
      <c r="G67" s="184">
        <v>91665025</v>
      </c>
      <c r="H67" s="184">
        <v>84365314</v>
      </c>
      <c r="I67" s="184">
        <v>65652345</v>
      </c>
      <c r="J67" s="184">
        <v>75421776</v>
      </c>
      <c r="K67" s="184">
        <v>71804182</v>
      </c>
      <c r="L67" s="184">
        <v>72562984</v>
      </c>
      <c r="M67" s="184">
        <v>54562974</v>
      </c>
      <c r="N67" s="184">
        <v>70071617</v>
      </c>
      <c r="O67" s="184">
        <v>935815560</v>
      </c>
      <c r="P67" s="73"/>
      <c r="Q67" s="73"/>
    </row>
    <row r="68" spans="1:17" ht="9.75" customHeight="1" thickTop="1">
      <c r="A68" s="73"/>
      <c r="B68" s="179" t="s">
        <v>223</v>
      </c>
      <c r="C68" s="180">
        <v>11465132175</v>
      </c>
      <c r="D68" s="180">
        <v>11307381657</v>
      </c>
      <c r="E68" s="180">
        <v>12095642549</v>
      </c>
      <c r="F68" s="180">
        <v>11923629655</v>
      </c>
      <c r="G68" s="180">
        <v>12447758863</v>
      </c>
      <c r="H68" s="180">
        <v>12588350286</v>
      </c>
      <c r="I68" s="180">
        <v>12357250244</v>
      </c>
      <c r="J68" s="180">
        <v>12710939128</v>
      </c>
      <c r="K68" s="180">
        <v>12179753793</v>
      </c>
      <c r="L68" s="180">
        <v>12482824047</v>
      </c>
      <c r="M68" s="180">
        <v>12040136580</v>
      </c>
      <c r="N68" s="180">
        <v>12188232603</v>
      </c>
      <c r="O68" s="180">
        <v>145787031580</v>
      </c>
      <c r="P68" s="73"/>
      <c r="Q68" s="73"/>
    </row>
    <row r="69" spans="1:17" ht="12.75">
      <c r="A69" s="73"/>
      <c r="B69" s="185" t="s">
        <v>224</v>
      </c>
      <c r="C69" s="140"/>
      <c r="D69" s="140"/>
      <c r="E69" s="140"/>
      <c r="F69" s="140"/>
      <c r="G69" s="140"/>
      <c r="H69" s="140"/>
      <c r="I69" s="140"/>
      <c r="J69" s="140"/>
      <c r="K69" s="140"/>
      <c r="L69" s="140"/>
      <c r="M69" s="140"/>
      <c r="N69" s="140"/>
      <c r="O69" s="141"/>
      <c r="P69" s="73"/>
      <c r="Q69" s="73"/>
    </row>
    <row r="70" spans="1:17" ht="12.75">
      <c r="A70" s="73"/>
      <c r="B70" s="186" t="s">
        <v>225</v>
      </c>
      <c r="C70" s="143"/>
      <c r="D70" s="143"/>
      <c r="E70" s="143"/>
      <c r="F70" s="143"/>
      <c r="G70" s="143"/>
      <c r="H70" s="143"/>
      <c r="I70" s="143"/>
      <c r="J70" s="143"/>
      <c r="K70" s="143"/>
      <c r="L70" s="143"/>
      <c r="M70" s="143"/>
      <c r="N70" s="143"/>
      <c r="O70" s="144"/>
      <c r="P70" s="73"/>
      <c r="Q70" s="73"/>
    </row>
    <row r="71" spans="1:17" ht="12.75">
      <c r="A71" s="73"/>
      <c r="B71" s="187" t="s">
        <v>226</v>
      </c>
      <c r="C71" s="146"/>
      <c r="D71" s="146"/>
      <c r="E71" s="146"/>
      <c r="F71" s="146"/>
      <c r="G71" s="146"/>
      <c r="H71" s="146"/>
      <c r="I71" s="146"/>
      <c r="J71" s="146"/>
      <c r="K71" s="146"/>
      <c r="L71" s="146"/>
      <c r="M71" s="146"/>
      <c r="N71" s="146"/>
      <c r="O71" s="147"/>
      <c r="P71" s="73"/>
      <c r="Q71"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Z246"/>
  <sheetViews>
    <sheetView zoomScale="130" zoomScaleNormal="130" zoomScalePageLayoutView="0" workbookViewId="0" topLeftCell="A1">
      <selection activeCell="D5" sqref="D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26" ht="12" customHeight="1">
      <c r="A1" s="73"/>
      <c r="B1" s="73"/>
      <c r="C1" s="73"/>
      <c r="D1" s="73"/>
      <c r="E1" s="73"/>
      <c r="F1" s="73"/>
      <c r="G1" s="73"/>
      <c r="H1" s="73"/>
      <c r="I1" s="73"/>
      <c r="J1" s="73"/>
      <c r="K1" s="73"/>
      <c r="L1" s="73"/>
      <c r="M1" s="73"/>
      <c r="N1" s="73"/>
      <c r="O1" s="73"/>
      <c r="P1" s="73"/>
      <c r="Q1" s="73"/>
      <c r="R1" s="73"/>
      <c r="S1" s="73"/>
      <c r="T1" s="73"/>
      <c r="U1" s="73"/>
      <c r="V1" s="73"/>
      <c r="W1" s="73"/>
      <c r="X1" s="73"/>
      <c r="Y1" s="73"/>
      <c r="Z1" s="73"/>
    </row>
    <row r="2" spans="1:26" ht="12.75" hidden="1">
      <c r="A2" s="73"/>
      <c r="B2" s="111" t="s">
        <v>0</v>
      </c>
      <c r="C2" s="111" t="s">
        <v>81</v>
      </c>
      <c r="D2" s="111" t="s">
        <v>8</v>
      </c>
      <c r="E2" s="111"/>
      <c r="F2" s="111"/>
      <c r="G2" s="73"/>
      <c r="H2" s="73"/>
      <c r="I2" s="73"/>
      <c r="J2" s="73"/>
      <c r="K2" s="73"/>
      <c r="L2" s="73"/>
      <c r="M2" s="73"/>
      <c r="N2" s="73"/>
      <c r="O2" s="73"/>
      <c r="P2" s="73"/>
      <c r="Q2" s="73"/>
      <c r="R2" s="73"/>
      <c r="S2" s="73"/>
      <c r="T2" s="73"/>
      <c r="U2" s="73"/>
      <c r="V2" s="73"/>
      <c r="W2" s="73"/>
      <c r="X2" s="73"/>
      <c r="Y2" s="73"/>
      <c r="Z2" s="73"/>
    </row>
    <row r="3" spans="1:26" ht="12.75" hidden="1">
      <c r="A3" s="73"/>
      <c r="B3" s="112" t="s">
        <v>207</v>
      </c>
      <c r="C3" s="111"/>
      <c r="D3" s="111"/>
      <c r="E3" s="111"/>
      <c r="F3" s="111"/>
      <c r="G3" s="73"/>
      <c r="H3" s="73"/>
      <c r="I3" s="73"/>
      <c r="J3" s="73"/>
      <c r="K3" s="73"/>
      <c r="L3" s="73"/>
      <c r="M3" s="73"/>
      <c r="N3" s="73"/>
      <c r="O3" s="73"/>
      <c r="P3" s="73"/>
      <c r="Q3" s="73"/>
      <c r="R3" s="73"/>
      <c r="S3" s="73"/>
      <c r="T3" s="73"/>
      <c r="U3" s="73"/>
      <c r="V3" s="73"/>
      <c r="W3" s="73"/>
      <c r="X3" s="73"/>
      <c r="Y3" s="73"/>
      <c r="Z3" s="73"/>
    </row>
    <row r="4" spans="1:26" ht="12" customHeight="1">
      <c r="A4" s="73"/>
      <c r="B4" s="73"/>
      <c r="C4" s="73"/>
      <c r="D4" s="73"/>
      <c r="E4" s="73"/>
      <c r="F4" s="73"/>
      <c r="G4" s="73"/>
      <c r="H4" s="73"/>
      <c r="I4" s="73"/>
      <c r="J4" s="73"/>
      <c r="K4" s="73"/>
      <c r="L4" s="73"/>
      <c r="M4" s="73"/>
      <c r="N4" s="73"/>
      <c r="O4" s="73"/>
      <c r="P4" s="73"/>
      <c r="Q4" s="73"/>
      <c r="R4" s="73"/>
      <c r="S4" s="73"/>
      <c r="T4" s="73"/>
      <c r="U4" s="73"/>
      <c r="V4" s="73"/>
      <c r="W4" s="73"/>
      <c r="X4" s="73"/>
      <c r="Y4" s="73"/>
      <c r="Z4" s="73"/>
    </row>
    <row r="5" spans="1:26" ht="16.5" customHeight="1">
      <c r="A5" s="148"/>
      <c r="B5" s="83" t="str">
        <f>CONCATENATE("Monthly Special Fuels &amp; Gasoline/Gasohol Reported by States ",MF33GA!D3," (1)")</f>
        <v>Monthly Special Fuels &amp; Gasoline/Gasohol Reported by States 2016 (1)</v>
      </c>
      <c r="C5" s="83"/>
      <c r="D5" s="83"/>
      <c r="E5" s="84"/>
      <c r="F5" s="84"/>
      <c r="G5" s="84"/>
      <c r="H5" s="84"/>
      <c r="I5" s="84"/>
      <c r="J5" s="84"/>
      <c r="K5" s="84"/>
      <c r="L5" s="84"/>
      <c r="M5" s="84"/>
      <c r="N5" s="84"/>
      <c r="O5" s="84"/>
      <c r="P5" s="73"/>
      <c r="Q5" s="73"/>
      <c r="R5" s="73"/>
      <c r="S5" s="73"/>
      <c r="T5" s="73"/>
      <c r="U5" s="73"/>
      <c r="V5" s="73"/>
      <c r="W5" s="73"/>
      <c r="X5" s="73"/>
      <c r="Y5" s="73"/>
      <c r="Z5" s="73"/>
    </row>
    <row r="6" spans="1:26" ht="12.75">
      <c r="A6" s="73"/>
      <c r="B6" s="73"/>
      <c r="C6" s="73"/>
      <c r="D6" s="73"/>
      <c r="E6" s="73"/>
      <c r="F6" s="73"/>
      <c r="G6" s="73"/>
      <c r="H6" s="73"/>
      <c r="I6" s="73"/>
      <c r="J6" s="73"/>
      <c r="K6" s="73"/>
      <c r="L6" s="73"/>
      <c r="M6" s="73"/>
      <c r="N6" s="73"/>
      <c r="O6" s="73"/>
      <c r="P6" s="73"/>
      <c r="Q6" s="73"/>
      <c r="R6" s="73"/>
      <c r="S6" s="73"/>
      <c r="T6" s="73"/>
      <c r="U6" s="73"/>
      <c r="V6" s="73"/>
      <c r="W6" s="73"/>
      <c r="X6" s="73"/>
      <c r="Y6" s="73"/>
      <c r="Z6" s="73"/>
    </row>
    <row r="7" spans="1:26" ht="1.5" customHeigh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1.5" customHeigh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9" customHeight="1">
      <c r="A9" s="73"/>
      <c r="B9" s="73"/>
      <c r="C9" s="73"/>
      <c r="D9" s="73"/>
      <c r="E9" s="73"/>
      <c r="F9" s="73"/>
      <c r="G9" s="73"/>
      <c r="H9" s="73"/>
      <c r="I9" s="73"/>
      <c r="J9" s="73"/>
      <c r="K9" s="73"/>
      <c r="L9" s="73"/>
      <c r="M9" s="73"/>
      <c r="N9" s="73"/>
      <c r="O9" s="173" t="s">
        <v>227</v>
      </c>
      <c r="P9" s="73"/>
      <c r="Q9" s="73"/>
      <c r="R9" s="73"/>
      <c r="S9" s="73"/>
      <c r="T9" s="73"/>
      <c r="U9" s="73"/>
      <c r="V9" s="73"/>
      <c r="W9" s="73"/>
      <c r="X9" s="73"/>
      <c r="Y9" s="73"/>
      <c r="Z9" s="73"/>
    </row>
    <row r="10" spans="1:26" ht="9" customHeight="1">
      <c r="A10" s="73"/>
      <c r="B10" s="174" t="str">
        <f>CONCATENATE("Created On: ",MF33GA!C3)</f>
        <v>Created On: 10/05/2017</v>
      </c>
      <c r="C10" s="73"/>
      <c r="D10" s="73"/>
      <c r="E10" s="73"/>
      <c r="F10" s="73"/>
      <c r="G10" s="73"/>
      <c r="H10" s="73"/>
      <c r="I10" s="73"/>
      <c r="J10" s="73"/>
      <c r="K10" s="73"/>
      <c r="L10" s="73"/>
      <c r="M10" s="73"/>
      <c r="N10" s="173"/>
      <c r="O10" s="173" t="str">
        <f>CONCATENATE(MF33G_Jan_Mar!H3," Reporting Period")</f>
        <v>2017 Reporting Period</v>
      </c>
      <c r="P10" s="73"/>
      <c r="Q10" s="73"/>
      <c r="R10" s="73"/>
      <c r="S10" s="73"/>
      <c r="T10" s="73"/>
      <c r="U10" s="73"/>
      <c r="V10" s="73"/>
      <c r="W10" s="73"/>
      <c r="X10" s="73"/>
      <c r="Y10" s="73"/>
      <c r="Z10" s="73"/>
    </row>
    <row r="11" spans="1:26" ht="12.75">
      <c r="A11" s="73"/>
      <c r="B11" s="190"/>
      <c r="C11" s="190"/>
      <c r="D11" s="190"/>
      <c r="E11" s="190"/>
      <c r="F11" s="190"/>
      <c r="G11" s="190"/>
      <c r="H11" s="190"/>
      <c r="I11" s="190"/>
      <c r="J11" s="190"/>
      <c r="K11" s="190"/>
      <c r="L11" s="190"/>
      <c r="M11" s="190"/>
      <c r="N11" s="190"/>
      <c r="O11" s="190"/>
      <c r="P11" s="73"/>
      <c r="Q11" s="73"/>
      <c r="R11" s="73"/>
      <c r="S11" s="73"/>
      <c r="T11" s="73"/>
      <c r="U11" s="73"/>
      <c r="V11" s="73"/>
      <c r="W11" s="73"/>
      <c r="X11" s="73"/>
      <c r="Y11" s="73"/>
      <c r="Z11" s="73"/>
    </row>
    <row r="12" spans="1:26" ht="12.75">
      <c r="A12" s="73"/>
      <c r="B12" s="191" t="s">
        <v>98</v>
      </c>
      <c r="C12" s="191" t="s">
        <v>209</v>
      </c>
      <c r="D12" s="191" t="s">
        <v>210</v>
      </c>
      <c r="E12" s="191" t="s">
        <v>211</v>
      </c>
      <c r="F12" s="191" t="s">
        <v>212</v>
      </c>
      <c r="G12" s="191" t="s">
        <v>213</v>
      </c>
      <c r="H12" s="191" t="s">
        <v>214</v>
      </c>
      <c r="I12" s="191" t="s">
        <v>215</v>
      </c>
      <c r="J12" s="191" t="s">
        <v>216</v>
      </c>
      <c r="K12" s="191" t="s">
        <v>217</v>
      </c>
      <c r="L12" s="191" t="s">
        <v>218</v>
      </c>
      <c r="M12" s="191" t="s">
        <v>219</v>
      </c>
      <c r="N12" s="191" t="s">
        <v>220</v>
      </c>
      <c r="O12" s="191" t="s">
        <v>31</v>
      </c>
      <c r="P12" s="73"/>
      <c r="Q12" s="73"/>
      <c r="R12" s="73"/>
      <c r="S12" s="73"/>
      <c r="T12" s="73"/>
      <c r="U12" s="73"/>
      <c r="V12" s="73"/>
      <c r="W12" s="73"/>
      <c r="X12" s="73"/>
      <c r="Y12" s="73"/>
      <c r="Z12" s="73"/>
    </row>
    <row r="13" spans="1:26" ht="12.75" hidden="1">
      <c r="A13" s="175"/>
      <c r="B13" s="175" t="s">
        <v>98</v>
      </c>
      <c r="C13" s="175" t="s">
        <v>99</v>
      </c>
      <c r="D13" s="175" t="s">
        <v>102</v>
      </c>
      <c r="E13" s="175" t="s">
        <v>105</v>
      </c>
      <c r="F13" s="175" t="s">
        <v>170</v>
      </c>
      <c r="G13" s="175" t="s">
        <v>221</v>
      </c>
      <c r="H13" s="175" t="s">
        <v>176</v>
      </c>
      <c r="I13" s="175" t="s">
        <v>183</v>
      </c>
      <c r="J13" s="175" t="s">
        <v>186</v>
      </c>
      <c r="K13" s="175" t="s">
        <v>189</v>
      </c>
      <c r="L13" s="175" t="s">
        <v>198</v>
      </c>
      <c r="M13" s="175" t="s">
        <v>201</v>
      </c>
      <c r="N13" s="175" t="s">
        <v>204</v>
      </c>
      <c r="O13" s="175" t="s">
        <v>31</v>
      </c>
      <c r="P13" s="175"/>
      <c r="Q13" s="73"/>
      <c r="R13" s="73"/>
      <c r="S13" s="73"/>
      <c r="T13" s="73"/>
      <c r="U13" s="73"/>
      <c r="V13" s="73"/>
      <c r="W13" s="73"/>
      <c r="X13" s="73"/>
      <c r="Y13" s="73"/>
      <c r="Z13" s="73"/>
    </row>
    <row r="14" spans="1:26" ht="12.75" hidden="1">
      <c r="A14" s="73"/>
      <c r="B14" s="175"/>
      <c r="C14" s="175">
        <v>0</v>
      </c>
      <c r="D14" s="175">
        <v>0</v>
      </c>
      <c r="E14" s="175">
        <v>0</v>
      </c>
      <c r="F14" s="175">
        <v>0</v>
      </c>
      <c r="G14" s="175">
        <v>0</v>
      </c>
      <c r="H14" s="175">
        <v>0</v>
      </c>
      <c r="I14" s="175">
        <v>0</v>
      </c>
      <c r="J14" s="175">
        <v>0</v>
      </c>
      <c r="K14" s="175">
        <v>0</v>
      </c>
      <c r="L14" s="175">
        <v>0</v>
      </c>
      <c r="M14" s="175">
        <v>0</v>
      </c>
      <c r="N14" s="175">
        <v>0</v>
      </c>
      <c r="O14" s="175">
        <v>0</v>
      </c>
      <c r="P14" s="73"/>
      <c r="Q14" s="73"/>
      <c r="R14" s="73"/>
      <c r="S14" s="73"/>
      <c r="T14" s="73"/>
      <c r="U14" s="73"/>
      <c r="V14" s="73"/>
      <c r="W14" s="73"/>
      <c r="X14" s="73"/>
      <c r="Y14" s="73"/>
      <c r="Z14" s="73"/>
    </row>
    <row r="15" spans="1:26" ht="7.5" customHeight="1">
      <c r="A15" s="73"/>
      <c r="B15" s="176" t="s">
        <v>108</v>
      </c>
      <c r="C15" s="177">
        <v>291728994</v>
      </c>
      <c r="D15" s="177">
        <v>281384813</v>
      </c>
      <c r="E15" s="177">
        <v>283027406</v>
      </c>
      <c r="F15" s="177">
        <v>314792658</v>
      </c>
      <c r="G15" s="177">
        <v>306397246</v>
      </c>
      <c r="H15" s="177">
        <v>309625319</v>
      </c>
      <c r="I15" s="177">
        <v>311038052</v>
      </c>
      <c r="J15" s="177">
        <v>309851672</v>
      </c>
      <c r="K15" s="177">
        <v>340861956</v>
      </c>
      <c r="L15" s="177">
        <v>303866575</v>
      </c>
      <c r="M15" s="177">
        <v>377068156</v>
      </c>
      <c r="N15" s="177">
        <v>326920189</v>
      </c>
      <c r="O15" s="177">
        <v>3756563036</v>
      </c>
      <c r="P15" s="73"/>
      <c r="Q15" s="73"/>
      <c r="R15" s="73"/>
      <c r="S15" s="73"/>
      <c r="T15" s="73"/>
      <c r="U15" s="73"/>
      <c r="V15" s="73"/>
      <c r="W15" s="73"/>
      <c r="X15" s="73"/>
      <c r="Y15" s="73"/>
      <c r="Z15" s="73"/>
    </row>
    <row r="16" spans="1:26" ht="7.5" customHeight="1">
      <c r="A16" s="73"/>
      <c r="B16" s="178" t="s">
        <v>109</v>
      </c>
      <c r="C16" s="177">
        <v>27616153</v>
      </c>
      <c r="D16" s="177">
        <v>31429998</v>
      </c>
      <c r="E16" s="177">
        <v>33479574</v>
      </c>
      <c r="F16" s="177">
        <v>31245846</v>
      </c>
      <c r="G16" s="177">
        <v>30765518</v>
      </c>
      <c r="H16" s="177">
        <v>32646936</v>
      </c>
      <c r="I16" s="177">
        <v>50874798</v>
      </c>
      <c r="J16" s="177">
        <v>46298947</v>
      </c>
      <c r="K16" s="177">
        <v>39529580</v>
      </c>
      <c r="L16" s="177">
        <v>32931339</v>
      </c>
      <c r="M16" s="177">
        <v>28417948</v>
      </c>
      <c r="N16" s="177">
        <v>27872649</v>
      </c>
      <c r="O16" s="177">
        <v>413109286</v>
      </c>
      <c r="P16" s="73"/>
      <c r="Q16" s="73"/>
      <c r="R16" s="73"/>
      <c r="S16" s="73"/>
      <c r="T16" s="73"/>
      <c r="U16" s="73"/>
      <c r="V16" s="73"/>
      <c r="W16" s="73"/>
      <c r="X16" s="73"/>
      <c r="Y16" s="73"/>
      <c r="Z16" s="73"/>
    </row>
    <row r="17" spans="1:26" ht="7.5" customHeight="1">
      <c r="A17" s="73"/>
      <c r="B17" s="179" t="s">
        <v>110</v>
      </c>
      <c r="C17" s="180">
        <v>302706606</v>
      </c>
      <c r="D17" s="180">
        <v>307144391</v>
      </c>
      <c r="E17" s="180">
        <v>328258151</v>
      </c>
      <c r="F17" s="180">
        <v>308293579</v>
      </c>
      <c r="G17" s="180">
        <v>321550727</v>
      </c>
      <c r="H17" s="180">
        <v>311103769</v>
      </c>
      <c r="I17" s="180">
        <v>310393366</v>
      </c>
      <c r="J17" s="180">
        <v>327723897</v>
      </c>
      <c r="K17" s="180">
        <v>311721761</v>
      </c>
      <c r="L17" s="180">
        <v>312734502</v>
      </c>
      <c r="M17" s="180">
        <v>316392903</v>
      </c>
      <c r="N17" s="180">
        <v>323406350</v>
      </c>
      <c r="O17" s="180">
        <v>3781430002</v>
      </c>
      <c r="P17" s="73"/>
      <c r="Q17" s="73"/>
      <c r="R17" s="73"/>
      <c r="S17" s="73"/>
      <c r="T17" s="73"/>
      <c r="U17" s="73"/>
      <c r="V17" s="73"/>
      <c r="W17" s="73"/>
      <c r="X17" s="73"/>
      <c r="Y17" s="73"/>
      <c r="Z17" s="73"/>
    </row>
    <row r="18" spans="1:26" ht="7.5" customHeight="1">
      <c r="A18" s="73"/>
      <c r="B18" s="176" t="s">
        <v>111</v>
      </c>
      <c r="C18" s="177">
        <v>156075765</v>
      </c>
      <c r="D18" s="177">
        <v>172637367</v>
      </c>
      <c r="E18" s="177">
        <v>186398576</v>
      </c>
      <c r="F18" s="177">
        <v>173863929</v>
      </c>
      <c r="G18" s="177">
        <v>190837817</v>
      </c>
      <c r="H18" s="177">
        <v>187186937</v>
      </c>
      <c r="I18" s="177">
        <v>182740404</v>
      </c>
      <c r="J18" s="177">
        <v>196993098</v>
      </c>
      <c r="K18" s="177">
        <v>184487929</v>
      </c>
      <c r="L18" s="177">
        <v>182184207</v>
      </c>
      <c r="M18" s="177">
        <v>187032599</v>
      </c>
      <c r="N18" s="177">
        <v>178833180</v>
      </c>
      <c r="O18" s="177">
        <v>2179271808</v>
      </c>
      <c r="P18" s="73"/>
      <c r="Q18" s="73"/>
      <c r="R18" s="73"/>
      <c r="S18" s="73"/>
      <c r="T18" s="73"/>
      <c r="U18" s="73"/>
      <c r="V18" s="73"/>
      <c r="W18" s="73"/>
      <c r="X18" s="73"/>
      <c r="Y18" s="73"/>
      <c r="Z18" s="73"/>
    </row>
    <row r="19" spans="1:26" ht="7.5" customHeight="1">
      <c r="A19" s="73"/>
      <c r="B19" s="178" t="s">
        <v>112</v>
      </c>
      <c r="C19" s="177">
        <v>1441035832</v>
      </c>
      <c r="D19" s="177">
        <v>1440272125</v>
      </c>
      <c r="E19" s="177">
        <v>1586977370</v>
      </c>
      <c r="F19" s="177">
        <v>1528544192</v>
      </c>
      <c r="G19" s="177">
        <v>1542144155</v>
      </c>
      <c r="H19" s="177">
        <v>1592708273</v>
      </c>
      <c r="I19" s="177">
        <v>1584881575</v>
      </c>
      <c r="J19" s="177">
        <v>1635278573</v>
      </c>
      <c r="K19" s="177">
        <v>1605094355</v>
      </c>
      <c r="L19" s="177">
        <v>1575435157</v>
      </c>
      <c r="M19" s="177">
        <v>1487300529</v>
      </c>
      <c r="N19" s="177">
        <v>1670389876</v>
      </c>
      <c r="O19" s="177">
        <v>18690062012</v>
      </c>
      <c r="P19" s="73"/>
      <c r="Q19" s="73"/>
      <c r="R19" s="73"/>
      <c r="S19" s="73"/>
      <c r="T19" s="73"/>
      <c r="U19" s="73"/>
      <c r="V19" s="73"/>
      <c r="W19" s="73"/>
      <c r="X19" s="73"/>
      <c r="Y19" s="73"/>
      <c r="Z19" s="73"/>
    </row>
    <row r="20" spans="1:26" ht="7.5" customHeight="1">
      <c r="A20" s="73"/>
      <c r="B20" s="179" t="s">
        <v>113</v>
      </c>
      <c r="C20" s="180">
        <v>235962472</v>
      </c>
      <c r="D20" s="180">
        <v>222491885</v>
      </c>
      <c r="E20" s="180">
        <v>244276417</v>
      </c>
      <c r="F20" s="180">
        <v>238581868</v>
      </c>
      <c r="G20" s="180">
        <v>246198864</v>
      </c>
      <c r="H20" s="180">
        <v>262437128</v>
      </c>
      <c r="I20" s="180">
        <v>278018731</v>
      </c>
      <c r="J20" s="180">
        <v>279545632</v>
      </c>
      <c r="K20" s="180">
        <v>263912222</v>
      </c>
      <c r="L20" s="180">
        <v>260177209</v>
      </c>
      <c r="M20" s="180">
        <v>241495188</v>
      </c>
      <c r="N20" s="180">
        <v>247758550</v>
      </c>
      <c r="O20" s="180">
        <v>3020856166</v>
      </c>
      <c r="P20" s="73"/>
      <c r="Q20" s="73"/>
      <c r="R20" s="73"/>
      <c r="S20" s="73"/>
      <c r="T20" s="73"/>
      <c r="U20" s="73"/>
      <c r="V20" s="73"/>
      <c r="W20" s="73"/>
      <c r="X20" s="73"/>
      <c r="Y20" s="73"/>
      <c r="Z20" s="73"/>
    </row>
    <row r="21" spans="1:26" ht="7.5" customHeight="1">
      <c r="A21" s="73"/>
      <c r="B21" s="176" t="s">
        <v>114</v>
      </c>
      <c r="C21" s="177">
        <v>137439338</v>
      </c>
      <c r="D21" s="177">
        <v>131888072</v>
      </c>
      <c r="E21" s="177">
        <v>151538062</v>
      </c>
      <c r="F21" s="177">
        <v>143396308</v>
      </c>
      <c r="G21" s="177">
        <v>151522171</v>
      </c>
      <c r="H21" s="177">
        <v>156891714</v>
      </c>
      <c r="I21" s="177">
        <v>151651679</v>
      </c>
      <c r="J21" s="177">
        <v>155786232</v>
      </c>
      <c r="K21" s="177">
        <v>155025001</v>
      </c>
      <c r="L21" s="177">
        <v>151724463</v>
      </c>
      <c r="M21" s="177">
        <v>147558440</v>
      </c>
      <c r="N21" s="177">
        <v>155115157</v>
      </c>
      <c r="O21" s="177">
        <v>1789536637</v>
      </c>
      <c r="P21" s="73"/>
      <c r="Q21" s="73"/>
      <c r="R21" s="73"/>
      <c r="S21" s="73"/>
      <c r="T21" s="73"/>
      <c r="U21" s="73"/>
      <c r="V21" s="73"/>
      <c r="W21" s="73"/>
      <c r="X21" s="73"/>
      <c r="Y21" s="73"/>
      <c r="Z21" s="73"/>
    </row>
    <row r="22" spans="1:26" ht="7.5" customHeight="1">
      <c r="A22" s="73"/>
      <c r="B22" s="178" t="s">
        <v>115</v>
      </c>
      <c r="C22" s="177">
        <v>42119997</v>
      </c>
      <c r="D22" s="177">
        <v>41844634</v>
      </c>
      <c r="E22" s="177">
        <v>51471395</v>
      </c>
      <c r="F22" s="177">
        <v>48725699</v>
      </c>
      <c r="G22" s="177">
        <v>49725489</v>
      </c>
      <c r="H22" s="177">
        <v>49004652</v>
      </c>
      <c r="I22" s="177">
        <v>51508163</v>
      </c>
      <c r="J22" s="177">
        <v>53357601</v>
      </c>
      <c r="K22" s="177">
        <v>47015440</v>
      </c>
      <c r="L22" s="177">
        <v>46675883</v>
      </c>
      <c r="M22" s="177">
        <v>47106327</v>
      </c>
      <c r="N22" s="177">
        <v>46164276</v>
      </c>
      <c r="O22" s="177">
        <v>574719556</v>
      </c>
      <c r="P22" s="73"/>
      <c r="Q22" s="73"/>
      <c r="R22" s="73"/>
      <c r="S22" s="73"/>
      <c r="T22" s="73"/>
      <c r="U22" s="73"/>
      <c r="V22" s="73"/>
      <c r="W22" s="73"/>
      <c r="X22" s="73"/>
      <c r="Y22" s="73"/>
      <c r="Z22" s="73"/>
    </row>
    <row r="23" spans="1:26" ht="7.5" customHeight="1">
      <c r="A23" s="73"/>
      <c r="B23" s="179" t="s">
        <v>116</v>
      </c>
      <c r="C23" s="180">
        <v>9470544</v>
      </c>
      <c r="D23" s="180">
        <v>10795254</v>
      </c>
      <c r="E23" s="180">
        <v>11464069</v>
      </c>
      <c r="F23" s="180">
        <v>15281275</v>
      </c>
      <c r="G23" s="180">
        <v>10409645</v>
      </c>
      <c r="H23" s="180">
        <v>14072723</v>
      </c>
      <c r="I23" s="180">
        <v>13146663</v>
      </c>
      <c r="J23" s="180">
        <v>13999060</v>
      </c>
      <c r="K23" s="180">
        <v>10787689</v>
      </c>
      <c r="L23" s="180">
        <v>11915839</v>
      </c>
      <c r="M23" s="180">
        <v>11140668</v>
      </c>
      <c r="N23" s="180">
        <v>11386760</v>
      </c>
      <c r="O23" s="180">
        <v>143870189</v>
      </c>
      <c r="P23" s="73"/>
      <c r="Q23" s="73"/>
      <c r="R23" s="73"/>
      <c r="S23" s="73"/>
      <c r="T23" s="73"/>
      <c r="U23" s="73"/>
      <c r="V23" s="73"/>
      <c r="W23" s="73"/>
      <c r="X23" s="73"/>
      <c r="Y23" s="73"/>
      <c r="Z23" s="73"/>
    </row>
    <row r="24" spans="1:26" ht="7.5" customHeight="1">
      <c r="A24" s="73"/>
      <c r="B24" s="176" t="s">
        <v>117</v>
      </c>
      <c r="C24" s="177">
        <v>889813657</v>
      </c>
      <c r="D24" s="177">
        <v>872828033</v>
      </c>
      <c r="E24" s="177">
        <v>872624076</v>
      </c>
      <c r="F24" s="177">
        <v>961953088</v>
      </c>
      <c r="G24" s="177">
        <v>845248807</v>
      </c>
      <c r="H24" s="177">
        <v>953256728</v>
      </c>
      <c r="I24" s="177">
        <v>896622464</v>
      </c>
      <c r="J24" s="177">
        <v>902507272</v>
      </c>
      <c r="K24" s="177">
        <v>883623100</v>
      </c>
      <c r="L24" s="177">
        <v>840295549</v>
      </c>
      <c r="M24" s="177">
        <v>912046135</v>
      </c>
      <c r="N24" s="177">
        <v>880465005</v>
      </c>
      <c r="O24" s="177">
        <v>10711283914</v>
      </c>
      <c r="P24" s="73"/>
      <c r="Q24" s="73"/>
      <c r="R24" s="73"/>
      <c r="S24" s="73"/>
      <c r="T24" s="73"/>
      <c r="U24" s="73"/>
      <c r="V24" s="73"/>
      <c r="W24" s="73"/>
      <c r="X24" s="73"/>
      <c r="Y24" s="73"/>
      <c r="Z24" s="73"/>
    </row>
    <row r="25" spans="1:26" ht="7.5" customHeight="1">
      <c r="A25" s="73"/>
      <c r="B25" s="178" t="s">
        <v>118</v>
      </c>
      <c r="C25" s="177">
        <v>505751389</v>
      </c>
      <c r="D25" s="177">
        <v>507071254</v>
      </c>
      <c r="E25" s="177">
        <v>562389070</v>
      </c>
      <c r="F25" s="177">
        <v>543996448</v>
      </c>
      <c r="G25" s="177">
        <v>558895283</v>
      </c>
      <c r="H25" s="177">
        <v>545988208</v>
      </c>
      <c r="I25" s="177">
        <v>280913667</v>
      </c>
      <c r="J25" s="177">
        <v>569138749</v>
      </c>
      <c r="K25" s="177">
        <v>514052102</v>
      </c>
      <c r="L25" s="177">
        <v>544716069</v>
      </c>
      <c r="M25" s="177">
        <v>517747523</v>
      </c>
      <c r="N25" s="177">
        <v>525757902</v>
      </c>
      <c r="O25" s="177">
        <v>6176417664</v>
      </c>
      <c r="P25" s="73"/>
      <c r="Q25" s="73"/>
      <c r="R25" s="73"/>
      <c r="S25" s="73"/>
      <c r="T25" s="73"/>
      <c r="U25" s="73"/>
      <c r="V25" s="73"/>
      <c r="W25" s="73"/>
      <c r="X25" s="73"/>
      <c r="Y25" s="73"/>
      <c r="Z25" s="73"/>
    </row>
    <row r="26" spans="1:26" ht="7.5" customHeight="1">
      <c r="A26" s="73"/>
      <c r="B26" s="179" t="s">
        <v>119</v>
      </c>
      <c r="C26" s="180">
        <v>43338549</v>
      </c>
      <c r="D26" s="180">
        <v>41377135</v>
      </c>
      <c r="E26" s="180">
        <v>43366848</v>
      </c>
      <c r="F26" s="180">
        <v>45912259</v>
      </c>
      <c r="G26" s="180">
        <v>45042649</v>
      </c>
      <c r="H26" s="180">
        <v>43175736</v>
      </c>
      <c r="I26" s="180">
        <v>44826584</v>
      </c>
      <c r="J26" s="180">
        <v>43435409</v>
      </c>
      <c r="K26" s="180">
        <v>47259750</v>
      </c>
      <c r="L26" s="180">
        <v>20859177</v>
      </c>
      <c r="M26" s="180">
        <v>54914146</v>
      </c>
      <c r="N26" s="180">
        <v>52531150</v>
      </c>
      <c r="O26" s="180">
        <v>526039392</v>
      </c>
      <c r="P26" s="73"/>
      <c r="Q26" s="73"/>
      <c r="R26" s="73"/>
      <c r="S26" s="73"/>
      <c r="T26" s="73"/>
      <c r="U26" s="73"/>
      <c r="V26" s="73"/>
      <c r="W26" s="73"/>
      <c r="X26" s="73"/>
      <c r="Y26" s="73"/>
      <c r="Z26" s="73"/>
    </row>
    <row r="27" spans="1:26" ht="7.5" customHeight="1">
      <c r="A27" s="73"/>
      <c r="B27" s="176" t="s">
        <v>120</v>
      </c>
      <c r="C27" s="177">
        <v>75526308</v>
      </c>
      <c r="D27" s="177">
        <v>96156924</v>
      </c>
      <c r="E27" s="177">
        <v>79344222</v>
      </c>
      <c r="F27" s="177">
        <v>80387763</v>
      </c>
      <c r="G27" s="177">
        <v>85805241</v>
      </c>
      <c r="H27" s="177">
        <v>96273027</v>
      </c>
      <c r="I27" s="177">
        <v>82091887</v>
      </c>
      <c r="J27" s="177">
        <v>99537637</v>
      </c>
      <c r="K27" s="177">
        <v>115086642</v>
      </c>
      <c r="L27" s="177">
        <v>101610358</v>
      </c>
      <c r="M27" s="177">
        <v>92396499</v>
      </c>
      <c r="N27" s="177">
        <v>96159189</v>
      </c>
      <c r="O27" s="177">
        <v>1100375697</v>
      </c>
      <c r="P27" s="73"/>
      <c r="Q27" s="73"/>
      <c r="R27" s="73"/>
      <c r="S27" s="73"/>
      <c r="T27" s="73"/>
      <c r="U27" s="73"/>
      <c r="V27" s="73"/>
      <c r="W27" s="73"/>
      <c r="X27" s="73"/>
      <c r="Y27" s="73"/>
      <c r="Z27" s="73"/>
    </row>
    <row r="28" spans="1:26" ht="7.5" customHeight="1">
      <c r="A28" s="73"/>
      <c r="B28" s="178" t="s">
        <v>121</v>
      </c>
      <c r="C28" s="177">
        <v>514326574</v>
      </c>
      <c r="D28" s="177">
        <v>485589690</v>
      </c>
      <c r="E28" s="177">
        <v>554599245</v>
      </c>
      <c r="F28" s="177">
        <v>535486401</v>
      </c>
      <c r="G28" s="177">
        <v>544570646</v>
      </c>
      <c r="H28" s="177">
        <v>562503345</v>
      </c>
      <c r="I28" s="177">
        <v>540815992</v>
      </c>
      <c r="J28" s="177">
        <v>552409586</v>
      </c>
      <c r="K28" s="177">
        <v>550023237</v>
      </c>
      <c r="L28" s="177">
        <v>553839685</v>
      </c>
      <c r="M28" s="177">
        <v>525665976</v>
      </c>
      <c r="N28" s="177">
        <v>562936464</v>
      </c>
      <c r="O28" s="177">
        <v>6482766841</v>
      </c>
      <c r="P28" s="73"/>
      <c r="Q28" s="73"/>
      <c r="R28" s="73"/>
      <c r="S28" s="73"/>
      <c r="T28" s="73"/>
      <c r="U28" s="73"/>
      <c r="V28" s="73"/>
      <c r="W28" s="73"/>
      <c r="X28" s="73"/>
      <c r="Y28" s="73"/>
      <c r="Z28" s="73"/>
    </row>
    <row r="29" spans="1:26" ht="7.5" customHeight="1">
      <c r="A29" s="73"/>
      <c r="B29" s="179" t="s">
        <v>122</v>
      </c>
      <c r="C29" s="180">
        <v>347750525</v>
      </c>
      <c r="D29" s="180">
        <v>340414750</v>
      </c>
      <c r="E29" s="180">
        <v>358326445</v>
      </c>
      <c r="F29" s="180">
        <v>370050845</v>
      </c>
      <c r="G29" s="180">
        <v>386786830</v>
      </c>
      <c r="H29" s="180">
        <v>392540949</v>
      </c>
      <c r="I29" s="180">
        <v>375499242</v>
      </c>
      <c r="J29" s="180">
        <v>401871959</v>
      </c>
      <c r="K29" s="180">
        <v>377655275</v>
      </c>
      <c r="L29" s="180">
        <v>385072302</v>
      </c>
      <c r="M29" s="180">
        <v>369743541</v>
      </c>
      <c r="N29" s="180">
        <v>377050020</v>
      </c>
      <c r="O29" s="180">
        <v>4482762683</v>
      </c>
      <c r="P29" s="73"/>
      <c r="Q29" s="73"/>
      <c r="R29" s="73"/>
      <c r="S29" s="73"/>
      <c r="T29" s="73"/>
      <c r="U29" s="73"/>
      <c r="V29" s="73"/>
      <c r="W29" s="73"/>
      <c r="X29" s="73"/>
      <c r="Y29" s="73"/>
      <c r="Z29" s="73"/>
    </row>
    <row r="30" spans="1:26" ht="7.5" customHeight="1">
      <c r="A30" s="73"/>
      <c r="B30" s="176" t="s">
        <v>123</v>
      </c>
      <c r="C30" s="177">
        <v>195936624</v>
      </c>
      <c r="D30" s="177">
        <v>177722932</v>
      </c>
      <c r="E30" s="177">
        <v>194601195</v>
      </c>
      <c r="F30" s="177">
        <v>199868554</v>
      </c>
      <c r="G30" s="177">
        <v>209341884</v>
      </c>
      <c r="H30" s="177">
        <v>211758674</v>
      </c>
      <c r="I30" s="177">
        <v>198881972</v>
      </c>
      <c r="J30" s="177">
        <v>226290179</v>
      </c>
      <c r="K30" s="177">
        <v>199368524</v>
      </c>
      <c r="L30" s="177">
        <v>210594680</v>
      </c>
      <c r="M30" s="177">
        <v>209804907</v>
      </c>
      <c r="N30" s="177">
        <v>204740018</v>
      </c>
      <c r="O30" s="177">
        <v>2438910143</v>
      </c>
      <c r="P30" s="73"/>
      <c r="Q30" s="73"/>
      <c r="R30" s="73"/>
      <c r="S30" s="73"/>
      <c r="T30" s="73"/>
      <c r="U30" s="73"/>
      <c r="V30" s="73"/>
      <c r="W30" s="73"/>
      <c r="X30" s="73"/>
      <c r="Y30" s="73"/>
      <c r="Z30" s="73"/>
    </row>
    <row r="31" spans="1:26" ht="7.5" customHeight="1">
      <c r="A31" s="73"/>
      <c r="B31" s="178" t="s">
        <v>124</v>
      </c>
      <c r="C31" s="177">
        <v>135574306</v>
      </c>
      <c r="D31" s="177">
        <v>142660759</v>
      </c>
      <c r="E31" s="177">
        <v>158230154</v>
      </c>
      <c r="F31" s="177">
        <v>141715716</v>
      </c>
      <c r="G31" s="177">
        <v>131453678</v>
      </c>
      <c r="H31" s="177">
        <v>142434540</v>
      </c>
      <c r="I31" s="177">
        <v>141076619</v>
      </c>
      <c r="J31" s="177">
        <v>146392887</v>
      </c>
      <c r="K31" s="177">
        <v>162823712</v>
      </c>
      <c r="L31" s="177">
        <v>146482044</v>
      </c>
      <c r="M31" s="177">
        <v>147215191</v>
      </c>
      <c r="N31" s="177">
        <v>163051100</v>
      </c>
      <c r="O31" s="177">
        <v>1759110706</v>
      </c>
      <c r="P31" s="73"/>
      <c r="Q31" s="73"/>
      <c r="R31" s="73"/>
      <c r="S31" s="73"/>
      <c r="T31" s="73"/>
      <c r="U31" s="73"/>
      <c r="V31" s="73"/>
      <c r="W31" s="73"/>
      <c r="X31" s="73"/>
      <c r="Y31" s="73"/>
      <c r="Z31" s="73"/>
    </row>
    <row r="32" spans="1:26" ht="7.5" customHeight="1">
      <c r="A32" s="73"/>
      <c r="B32" s="179" t="s">
        <v>125</v>
      </c>
      <c r="C32" s="180">
        <v>232312997</v>
      </c>
      <c r="D32" s="180">
        <v>230105040</v>
      </c>
      <c r="E32" s="180">
        <v>256138920</v>
      </c>
      <c r="F32" s="180">
        <v>253497110</v>
      </c>
      <c r="G32" s="180">
        <v>260134849</v>
      </c>
      <c r="H32" s="180">
        <v>257772851</v>
      </c>
      <c r="I32" s="180">
        <v>261910584</v>
      </c>
      <c r="J32" s="180">
        <v>268785093</v>
      </c>
      <c r="K32" s="180">
        <v>254116295</v>
      </c>
      <c r="L32" s="180">
        <v>263143730</v>
      </c>
      <c r="M32" s="180">
        <v>249520623</v>
      </c>
      <c r="N32" s="180">
        <v>246404041</v>
      </c>
      <c r="O32" s="180">
        <v>3033842133</v>
      </c>
      <c r="P32" s="73"/>
      <c r="Q32" s="73"/>
      <c r="R32" s="73"/>
      <c r="S32" s="73"/>
      <c r="T32" s="73"/>
      <c r="U32" s="73"/>
      <c r="V32" s="73"/>
      <c r="W32" s="73"/>
      <c r="X32" s="73"/>
      <c r="Y32" s="73"/>
      <c r="Z32" s="73"/>
    </row>
    <row r="33" spans="1:26" ht="7.5" customHeight="1">
      <c r="A33" s="73"/>
      <c r="B33" s="176" t="s">
        <v>126</v>
      </c>
      <c r="C33" s="177">
        <v>258031249</v>
      </c>
      <c r="D33" s="177">
        <v>246051181</v>
      </c>
      <c r="E33" s="177">
        <v>266052676</v>
      </c>
      <c r="F33" s="177">
        <v>222835989</v>
      </c>
      <c r="G33" s="177">
        <v>263203595</v>
      </c>
      <c r="H33" s="177">
        <v>260817903</v>
      </c>
      <c r="I33" s="177">
        <v>219852676</v>
      </c>
      <c r="J33" s="177">
        <v>211217501</v>
      </c>
      <c r="K33" s="177">
        <v>263102623</v>
      </c>
      <c r="L33" s="177">
        <v>271271602</v>
      </c>
      <c r="M33" s="177">
        <v>258493573</v>
      </c>
      <c r="N33" s="177">
        <v>256377171</v>
      </c>
      <c r="O33" s="177">
        <v>2997307739</v>
      </c>
      <c r="P33" s="73"/>
      <c r="Q33" s="73"/>
      <c r="R33" s="73"/>
      <c r="S33" s="73"/>
      <c r="T33" s="73"/>
      <c r="U33" s="73"/>
      <c r="V33" s="73"/>
      <c r="W33" s="73"/>
      <c r="X33" s="73"/>
      <c r="Y33" s="73"/>
      <c r="Z33" s="73"/>
    </row>
    <row r="34" spans="1:26" ht="7.5" customHeight="1">
      <c r="A34" s="73"/>
      <c r="B34" s="178" t="s">
        <v>127</v>
      </c>
      <c r="C34" s="177">
        <v>81595325</v>
      </c>
      <c r="D34" s="177">
        <v>74435298</v>
      </c>
      <c r="E34" s="177">
        <v>80149731</v>
      </c>
      <c r="F34" s="177">
        <v>21744028</v>
      </c>
      <c r="G34" s="177">
        <v>129054048</v>
      </c>
      <c r="H34" s="177">
        <v>87890072</v>
      </c>
      <c r="I34" s="177">
        <v>49999924</v>
      </c>
      <c r="J34" s="177">
        <v>134904569</v>
      </c>
      <c r="K34" s="177">
        <v>91266240</v>
      </c>
      <c r="L34" s="177">
        <v>74800983</v>
      </c>
      <c r="M34" s="177">
        <v>110114975</v>
      </c>
      <c r="N34" s="177">
        <v>83419680</v>
      </c>
      <c r="O34" s="177">
        <v>1019374873</v>
      </c>
      <c r="P34" s="73"/>
      <c r="Q34" s="73"/>
      <c r="R34" s="73"/>
      <c r="S34" s="73"/>
      <c r="T34" s="73"/>
      <c r="U34" s="73"/>
      <c r="V34" s="73"/>
      <c r="W34" s="73"/>
      <c r="X34" s="73"/>
      <c r="Y34" s="73"/>
      <c r="Z34" s="73"/>
    </row>
    <row r="35" spans="1:26" ht="7.5" customHeight="1">
      <c r="A35" s="73"/>
      <c r="B35" s="179" t="s">
        <v>128</v>
      </c>
      <c r="C35" s="180">
        <v>250147883</v>
      </c>
      <c r="D35" s="180">
        <v>252025846</v>
      </c>
      <c r="E35" s="180">
        <v>278433632</v>
      </c>
      <c r="F35" s="180">
        <v>260629184</v>
      </c>
      <c r="G35" s="180">
        <v>276424541</v>
      </c>
      <c r="H35" s="180">
        <v>284946147</v>
      </c>
      <c r="I35" s="180">
        <v>285890189</v>
      </c>
      <c r="J35" s="180">
        <v>287468584</v>
      </c>
      <c r="K35" s="180">
        <v>302590421</v>
      </c>
      <c r="L35" s="180">
        <v>281522691</v>
      </c>
      <c r="M35" s="180">
        <v>261710441</v>
      </c>
      <c r="N35" s="180">
        <v>276799677</v>
      </c>
      <c r="O35" s="180">
        <v>3298589236</v>
      </c>
      <c r="P35" s="73"/>
      <c r="Q35" s="73"/>
      <c r="R35" s="73"/>
      <c r="S35" s="73"/>
      <c r="T35" s="73"/>
      <c r="U35" s="73"/>
      <c r="V35" s="73"/>
      <c r="W35" s="73"/>
      <c r="X35" s="73"/>
      <c r="Y35" s="73"/>
      <c r="Z35" s="73"/>
    </row>
    <row r="36" spans="1:26" ht="7.5" customHeight="1">
      <c r="A36" s="73"/>
      <c r="B36" s="176" t="s">
        <v>129</v>
      </c>
      <c r="C36" s="177">
        <v>262744019</v>
      </c>
      <c r="D36" s="177">
        <v>262589803</v>
      </c>
      <c r="E36" s="177">
        <v>267472959</v>
      </c>
      <c r="F36" s="177">
        <v>268014167</v>
      </c>
      <c r="G36" s="177">
        <v>281442301</v>
      </c>
      <c r="H36" s="177">
        <v>284108959</v>
      </c>
      <c r="I36" s="177">
        <v>283253024</v>
      </c>
      <c r="J36" s="177">
        <v>288964704</v>
      </c>
      <c r="K36" s="177">
        <v>273597708</v>
      </c>
      <c r="L36" s="177">
        <v>273662772</v>
      </c>
      <c r="M36" s="177">
        <v>269199081</v>
      </c>
      <c r="N36" s="177">
        <v>283893328</v>
      </c>
      <c r="O36" s="177">
        <v>3298942825</v>
      </c>
      <c r="P36" s="73"/>
      <c r="Q36" s="73"/>
      <c r="R36" s="73"/>
      <c r="S36" s="73"/>
      <c r="T36" s="73"/>
      <c r="U36" s="73"/>
      <c r="V36" s="73"/>
      <c r="W36" s="73"/>
      <c r="X36" s="73"/>
      <c r="Y36" s="73"/>
      <c r="Z36" s="73"/>
    </row>
    <row r="37" spans="1:26" ht="7.5" customHeight="1">
      <c r="A37" s="73"/>
      <c r="B37" s="178" t="s">
        <v>130</v>
      </c>
      <c r="C37" s="177">
        <v>501306516</v>
      </c>
      <c r="D37" s="177">
        <v>436133130</v>
      </c>
      <c r="E37" s="177">
        <v>443882458</v>
      </c>
      <c r="F37" s="177">
        <v>459925242</v>
      </c>
      <c r="G37" s="177">
        <v>502747371</v>
      </c>
      <c r="H37" s="177">
        <v>502752369</v>
      </c>
      <c r="I37" s="177">
        <v>508084051</v>
      </c>
      <c r="J37" s="177">
        <v>522444238</v>
      </c>
      <c r="K37" s="177">
        <v>489262807</v>
      </c>
      <c r="L37" s="177">
        <v>493780087</v>
      </c>
      <c r="M37" s="177">
        <v>480920853</v>
      </c>
      <c r="N37" s="177">
        <v>464053817</v>
      </c>
      <c r="O37" s="177">
        <v>5805292939</v>
      </c>
      <c r="P37" s="73"/>
      <c r="Q37" s="73"/>
      <c r="R37" s="73"/>
      <c r="S37" s="73"/>
      <c r="T37" s="73"/>
      <c r="U37" s="73"/>
      <c r="V37" s="73"/>
      <c r="W37" s="73"/>
      <c r="X37" s="73"/>
      <c r="Y37" s="73"/>
      <c r="Z37" s="73"/>
    </row>
    <row r="38" spans="1:26" ht="7.5" customHeight="1">
      <c r="A38" s="73"/>
      <c r="B38" s="179" t="s">
        <v>131</v>
      </c>
      <c r="C38" s="180">
        <v>257467180</v>
      </c>
      <c r="D38" s="180">
        <v>259196490</v>
      </c>
      <c r="E38" s="180">
        <v>288752755</v>
      </c>
      <c r="F38" s="180">
        <v>271498883</v>
      </c>
      <c r="G38" s="180">
        <v>301574321</v>
      </c>
      <c r="H38" s="180">
        <v>312483299</v>
      </c>
      <c r="I38" s="180">
        <v>309567872</v>
      </c>
      <c r="J38" s="180">
        <v>325588230</v>
      </c>
      <c r="K38" s="180">
        <v>295315492</v>
      </c>
      <c r="L38" s="180">
        <v>319896442</v>
      </c>
      <c r="M38" s="180">
        <v>291500158</v>
      </c>
      <c r="N38" s="180">
        <v>284441519</v>
      </c>
      <c r="O38" s="180">
        <v>3517282641</v>
      </c>
      <c r="P38" s="73"/>
      <c r="Q38" s="73"/>
      <c r="R38" s="73"/>
      <c r="S38" s="73"/>
      <c r="T38" s="73"/>
      <c r="U38" s="73"/>
      <c r="V38" s="73"/>
      <c r="W38" s="73"/>
      <c r="X38" s="73"/>
      <c r="Y38" s="73"/>
      <c r="Z38" s="73"/>
    </row>
    <row r="39" spans="1:26" ht="7.5" customHeight="1">
      <c r="A39" s="73"/>
      <c r="B39" s="176" t="s">
        <v>132</v>
      </c>
      <c r="C39" s="177">
        <v>177861656</v>
      </c>
      <c r="D39" s="177">
        <v>194859565</v>
      </c>
      <c r="E39" s="177">
        <v>211495810</v>
      </c>
      <c r="F39" s="177">
        <v>204470269</v>
      </c>
      <c r="G39" s="177">
        <v>221950765</v>
      </c>
      <c r="H39" s="177">
        <v>209775755</v>
      </c>
      <c r="I39" s="177">
        <v>209806615</v>
      </c>
      <c r="J39" s="177">
        <v>204433747</v>
      </c>
      <c r="K39" s="177">
        <v>213095520</v>
      </c>
      <c r="L39" s="177">
        <v>212758941</v>
      </c>
      <c r="M39" s="177">
        <v>196823045</v>
      </c>
      <c r="N39" s="177">
        <v>202864333</v>
      </c>
      <c r="O39" s="177">
        <v>2460196021</v>
      </c>
      <c r="P39" s="73"/>
      <c r="Q39" s="73"/>
      <c r="R39" s="73"/>
      <c r="S39" s="73"/>
      <c r="T39" s="73"/>
      <c r="U39" s="73"/>
      <c r="V39" s="73"/>
      <c r="W39" s="73"/>
      <c r="X39" s="73"/>
      <c r="Y39" s="73"/>
      <c r="Z39" s="73"/>
    </row>
    <row r="40" spans="1:26" ht="7.5" customHeight="1">
      <c r="A40" s="73"/>
      <c r="B40" s="178" t="s">
        <v>133</v>
      </c>
      <c r="C40" s="177">
        <v>314534348</v>
      </c>
      <c r="D40" s="177">
        <v>341695999</v>
      </c>
      <c r="E40" s="177">
        <v>368422638</v>
      </c>
      <c r="F40" s="177">
        <v>343768988</v>
      </c>
      <c r="G40" s="177">
        <v>367993246</v>
      </c>
      <c r="H40" s="177">
        <v>382832198</v>
      </c>
      <c r="I40" s="177">
        <v>354933616</v>
      </c>
      <c r="J40" s="177">
        <v>381840142</v>
      </c>
      <c r="K40" s="177">
        <v>365563564</v>
      </c>
      <c r="L40" s="177">
        <v>357080771</v>
      </c>
      <c r="M40" s="177">
        <v>356054852</v>
      </c>
      <c r="N40" s="177">
        <v>372124438</v>
      </c>
      <c r="O40" s="177">
        <v>4306844800</v>
      </c>
      <c r="P40" s="73"/>
      <c r="Q40" s="73"/>
      <c r="R40" s="73"/>
      <c r="S40" s="73"/>
      <c r="T40" s="73"/>
      <c r="U40" s="73"/>
      <c r="V40" s="73"/>
      <c r="W40" s="73"/>
      <c r="X40" s="73"/>
      <c r="Y40" s="73"/>
      <c r="Z40" s="73"/>
    </row>
    <row r="41" spans="1:26" ht="7.5" customHeight="1">
      <c r="A41" s="73"/>
      <c r="B41" s="179" t="s">
        <v>134</v>
      </c>
      <c r="C41" s="180">
        <v>56829480</v>
      </c>
      <c r="D41" s="180">
        <v>56965129</v>
      </c>
      <c r="E41" s="180">
        <v>64419839</v>
      </c>
      <c r="F41" s="180">
        <v>63782326</v>
      </c>
      <c r="G41" s="180">
        <v>68230846</v>
      </c>
      <c r="H41" s="180">
        <v>76515477</v>
      </c>
      <c r="I41" s="180">
        <v>79129067</v>
      </c>
      <c r="J41" s="180">
        <v>81939541</v>
      </c>
      <c r="K41" s="180">
        <v>73230661</v>
      </c>
      <c r="L41" s="180">
        <v>68618500</v>
      </c>
      <c r="M41" s="180">
        <v>65353731</v>
      </c>
      <c r="N41" s="180">
        <v>64006687</v>
      </c>
      <c r="O41" s="180">
        <v>819021284</v>
      </c>
      <c r="P41" s="73"/>
      <c r="Q41" s="73"/>
      <c r="R41" s="73"/>
      <c r="S41" s="73"/>
      <c r="T41" s="73"/>
      <c r="U41" s="73"/>
      <c r="V41" s="73"/>
      <c r="W41" s="73"/>
      <c r="X41" s="73"/>
      <c r="Y41" s="73"/>
      <c r="Z41" s="73"/>
    </row>
    <row r="42" spans="1:26" ht="7.5" customHeight="1">
      <c r="A42" s="73"/>
      <c r="B42" s="176" t="s">
        <v>135</v>
      </c>
      <c r="C42" s="177">
        <v>101175484</v>
      </c>
      <c r="D42" s="177">
        <v>93884419</v>
      </c>
      <c r="E42" s="177">
        <v>123820273</v>
      </c>
      <c r="F42" s="177">
        <v>108585500</v>
      </c>
      <c r="G42" s="177">
        <v>114572548</v>
      </c>
      <c r="H42" s="177">
        <v>130186048</v>
      </c>
      <c r="I42" s="177">
        <v>118985815</v>
      </c>
      <c r="J42" s="177">
        <v>120804714</v>
      </c>
      <c r="K42" s="177">
        <v>123555119</v>
      </c>
      <c r="L42" s="177">
        <v>117399767</v>
      </c>
      <c r="M42" s="177">
        <v>112632505</v>
      </c>
      <c r="N42" s="177">
        <v>119845430</v>
      </c>
      <c r="O42" s="177">
        <v>1385447622</v>
      </c>
      <c r="P42" s="73"/>
      <c r="Q42" s="73"/>
      <c r="R42" s="73"/>
      <c r="S42" s="73"/>
      <c r="T42" s="73"/>
      <c r="U42" s="73"/>
      <c r="V42" s="73"/>
      <c r="W42" s="73"/>
      <c r="X42" s="73"/>
      <c r="Y42" s="73"/>
      <c r="Z42" s="73"/>
    </row>
    <row r="43" spans="1:26" ht="7.5" customHeight="1">
      <c r="A43" s="73"/>
      <c r="B43" s="178" t="s">
        <v>136</v>
      </c>
      <c r="C43" s="177">
        <v>119370122</v>
      </c>
      <c r="D43" s="177">
        <v>117733995</v>
      </c>
      <c r="E43" s="177">
        <v>123319308</v>
      </c>
      <c r="F43" s="177">
        <v>125524646</v>
      </c>
      <c r="G43" s="177">
        <v>132394348</v>
      </c>
      <c r="H43" s="177">
        <v>130049967</v>
      </c>
      <c r="I43" s="177">
        <v>140006840</v>
      </c>
      <c r="J43" s="177">
        <v>140157687</v>
      </c>
      <c r="K43" s="177">
        <v>124207082</v>
      </c>
      <c r="L43" s="177">
        <v>134061242</v>
      </c>
      <c r="M43" s="177">
        <v>126419579</v>
      </c>
      <c r="N43" s="177">
        <v>115077838</v>
      </c>
      <c r="O43" s="177">
        <v>1528322654</v>
      </c>
      <c r="P43" s="73"/>
      <c r="Q43" s="73"/>
      <c r="R43" s="73"/>
      <c r="S43" s="73"/>
      <c r="T43" s="73"/>
      <c r="U43" s="73"/>
      <c r="V43" s="73"/>
      <c r="W43" s="73"/>
      <c r="X43" s="73"/>
      <c r="Y43" s="73"/>
      <c r="Z43" s="73"/>
    </row>
    <row r="44" spans="1:26" ht="7.5" customHeight="1">
      <c r="A44" s="73"/>
      <c r="B44" s="179" t="s">
        <v>137</v>
      </c>
      <c r="C44" s="180">
        <v>65841070</v>
      </c>
      <c r="D44" s="180">
        <v>62639533</v>
      </c>
      <c r="E44" s="180">
        <v>64341562</v>
      </c>
      <c r="F44" s="180">
        <v>64135302</v>
      </c>
      <c r="G44" s="180">
        <v>69195939</v>
      </c>
      <c r="H44" s="180">
        <v>70285183</v>
      </c>
      <c r="I44" s="180">
        <v>74692972</v>
      </c>
      <c r="J44" s="180">
        <v>76312810</v>
      </c>
      <c r="K44" s="180">
        <v>67755693</v>
      </c>
      <c r="L44" s="180">
        <v>71627911</v>
      </c>
      <c r="M44" s="180">
        <v>66746977</v>
      </c>
      <c r="N44" s="180">
        <v>68888471</v>
      </c>
      <c r="O44" s="180">
        <v>822463423</v>
      </c>
      <c r="P44" s="73"/>
      <c r="Q44" s="73"/>
      <c r="R44" s="73"/>
      <c r="S44" s="73"/>
      <c r="T44" s="73"/>
      <c r="U44" s="73"/>
      <c r="V44" s="73"/>
      <c r="W44" s="73"/>
      <c r="X44" s="73"/>
      <c r="Y44" s="73"/>
      <c r="Z44" s="73"/>
    </row>
    <row r="45" spans="1:26" ht="7.5" customHeight="1">
      <c r="A45" s="73"/>
      <c r="B45" s="176" t="s">
        <v>138</v>
      </c>
      <c r="C45" s="177">
        <v>394207013</v>
      </c>
      <c r="D45" s="177">
        <v>394321047</v>
      </c>
      <c r="E45" s="177">
        <v>430633286</v>
      </c>
      <c r="F45" s="177">
        <v>425971872</v>
      </c>
      <c r="G45" s="177">
        <v>442864881</v>
      </c>
      <c r="H45" s="177">
        <v>460220811</v>
      </c>
      <c r="I45" s="177">
        <v>450155555</v>
      </c>
      <c r="J45" s="177">
        <v>459998007</v>
      </c>
      <c r="K45" s="177">
        <v>427706187</v>
      </c>
      <c r="L45" s="177">
        <v>435178042</v>
      </c>
      <c r="M45" s="177">
        <v>404373525</v>
      </c>
      <c r="N45" s="177">
        <v>419281476</v>
      </c>
      <c r="O45" s="177">
        <v>5144911702</v>
      </c>
      <c r="P45" s="73"/>
      <c r="Q45" s="73"/>
      <c r="R45" s="73"/>
      <c r="S45" s="73"/>
      <c r="T45" s="73"/>
      <c r="U45" s="73"/>
      <c r="V45" s="73"/>
      <c r="W45" s="73"/>
      <c r="X45" s="73"/>
      <c r="Y45" s="73"/>
      <c r="Z45" s="73"/>
    </row>
    <row r="46" spans="1:26" ht="7.5" customHeight="1">
      <c r="A46" s="73"/>
      <c r="B46" s="178" t="s">
        <v>139</v>
      </c>
      <c r="C46" s="177">
        <v>119396758</v>
      </c>
      <c r="D46" s="177">
        <v>119079846</v>
      </c>
      <c r="E46" s="177">
        <v>123702620</v>
      </c>
      <c r="F46" s="177">
        <v>124595243</v>
      </c>
      <c r="G46" s="177">
        <v>125718155</v>
      </c>
      <c r="H46" s="177">
        <v>127266941</v>
      </c>
      <c r="I46" s="177">
        <v>131132669</v>
      </c>
      <c r="J46" s="177">
        <v>125920928</v>
      </c>
      <c r="K46" s="177">
        <v>138100865</v>
      </c>
      <c r="L46" s="177">
        <v>126293745</v>
      </c>
      <c r="M46" s="177">
        <v>119108401</v>
      </c>
      <c r="N46" s="177">
        <v>134452654</v>
      </c>
      <c r="O46" s="177">
        <v>1514768825</v>
      </c>
      <c r="P46" s="73"/>
      <c r="Q46" s="73"/>
      <c r="R46" s="73"/>
      <c r="S46" s="73"/>
      <c r="T46" s="73"/>
      <c r="U46" s="73"/>
      <c r="V46" s="73"/>
      <c r="W46" s="73"/>
      <c r="X46" s="73"/>
      <c r="Y46" s="73"/>
      <c r="Z46" s="73"/>
    </row>
    <row r="47" spans="1:26" ht="7.5" customHeight="1">
      <c r="A47" s="73"/>
      <c r="B47" s="179" t="s">
        <v>140</v>
      </c>
      <c r="C47" s="180">
        <v>568534646</v>
      </c>
      <c r="D47" s="180">
        <v>571684223</v>
      </c>
      <c r="E47" s="180">
        <v>635235050</v>
      </c>
      <c r="F47" s="180">
        <v>536769650</v>
      </c>
      <c r="G47" s="180">
        <v>582942772</v>
      </c>
      <c r="H47" s="180">
        <v>658132695</v>
      </c>
      <c r="I47" s="180">
        <v>601085554</v>
      </c>
      <c r="J47" s="180">
        <v>586989223</v>
      </c>
      <c r="K47" s="180">
        <v>653133542</v>
      </c>
      <c r="L47" s="180">
        <v>558422945</v>
      </c>
      <c r="M47" s="180">
        <v>615412097</v>
      </c>
      <c r="N47" s="180">
        <v>666037841</v>
      </c>
      <c r="O47" s="180">
        <v>7234380238</v>
      </c>
      <c r="P47" s="73"/>
      <c r="Q47" s="73"/>
      <c r="R47" s="73"/>
      <c r="S47" s="73"/>
      <c r="T47" s="73"/>
      <c r="U47" s="73"/>
      <c r="V47" s="73"/>
      <c r="W47" s="73"/>
      <c r="X47" s="73"/>
      <c r="Y47" s="73"/>
      <c r="Z47" s="73"/>
    </row>
    <row r="48" spans="1:26" ht="7.5" customHeight="1">
      <c r="A48" s="73"/>
      <c r="B48" s="176" t="s">
        <v>141</v>
      </c>
      <c r="C48" s="177">
        <v>433351164</v>
      </c>
      <c r="D48" s="177">
        <v>444254583</v>
      </c>
      <c r="E48" s="177">
        <v>490276270</v>
      </c>
      <c r="F48" s="177">
        <v>492126540</v>
      </c>
      <c r="G48" s="177">
        <v>507140527</v>
      </c>
      <c r="H48" s="177">
        <v>503463557</v>
      </c>
      <c r="I48" s="177">
        <v>500380141</v>
      </c>
      <c r="J48" s="177">
        <v>536701376</v>
      </c>
      <c r="K48" s="177">
        <v>480878059</v>
      </c>
      <c r="L48" s="177">
        <v>510223293</v>
      </c>
      <c r="M48" s="177">
        <v>488577355</v>
      </c>
      <c r="N48" s="177">
        <v>491833102</v>
      </c>
      <c r="O48" s="177">
        <v>5879205967</v>
      </c>
      <c r="P48" s="73"/>
      <c r="Q48" s="73"/>
      <c r="R48" s="73"/>
      <c r="S48" s="73"/>
      <c r="T48" s="73"/>
      <c r="U48" s="73"/>
      <c r="V48" s="73"/>
      <c r="W48" s="73"/>
      <c r="X48" s="73"/>
      <c r="Y48" s="73"/>
      <c r="Z48" s="73"/>
    </row>
    <row r="49" spans="1:26" ht="7.5" customHeight="1">
      <c r="A49" s="73"/>
      <c r="B49" s="178" t="s">
        <v>142</v>
      </c>
      <c r="C49" s="177">
        <v>58865844</v>
      </c>
      <c r="D49" s="177">
        <v>47034759</v>
      </c>
      <c r="E49" s="177">
        <v>53320936</v>
      </c>
      <c r="F49" s="177">
        <v>65995896</v>
      </c>
      <c r="G49" s="177">
        <v>66934576</v>
      </c>
      <c r="H49" s="177">
        <v>67308365</v>
      </c>
      <c r="I49" s="177">
        <v>67467456</v>
      </c>
      <c r="J49" s="177">
        <v>64600218</v>
      </c>
      <c r="K49" s="177">
        <v>67208717</v>
      </c>
      <c r="L49" s="177">
        <v>67439854</v>
      </c>
      <c r="M49" s="177">
        <v>56301143</v>
      </c>
      <c r="N49" s="177">
        <v>59817713</v>
      </c>
      <c r="O49" s="177">
        <v>742295477</v>
      </c>
      <c r="P49" s="73"/>
      <c r="Q49" s="73"/>
      <c r="R49" s="73"/>
      <c r="S49" s="73"/>
      <c r="T49" s="73"/>
      <c r="U49" s="73"/>
      <c r="V49" s="73"/>
      <c r="W49" s="73"/>
      <c r="X49" s="73"/>
      <c r="Y49" s="73"/>
      <c r="Z49" s="73"/>
    </row>
    <row r="50" spans="1:26" ht="7.5" customHeight="1">
      <c r="A50" s="73"/>
      <c r="B50" s="179" t="s">
        <v>143</v>
      </c>
      <c r="C50" s="180">
        <v>528482630</v>
      </c>
      <c r="D50" s="180">
        <v>514564346</v>
      </c>
      <c r="E50" s="180">
        <v>556358540</v>
      </c>
      <c r="F50" s="180">
        <v>547953792</v>
      </c>
      <c r="G50" s="180">
        <v>576999356</v>
      </c>
      <c r="H50" s="180">
        <v>580557021</v>
      </c>
      <c r="I50" s="180">
        <v>579715685</v>
      </c>
      <c r="J50" s="180">
        <v>603886010</v>
      </c>
      <c r="K50" s="180">
        <v>578304569</v>
      </c>
      <c r="L50" s="180">
        <v>577537331</v>
      </c>
      <c r="M50" s="180">
        <v>562755933</v>
      </c>
      <c r="N50" s="180">
        <v>564759908</v>
      </c>
      <c r="O50" s="180">
        <v>6771875121</v>
      </c>
      <c r="P50" s="73"/>
      <c r="Q50" s="73"/>
      <c r="R50" s="73"/>
      <c r="S50" s="73"/>
      <c r="T50" s="73"/>
      <c r="U50" s="73"/>
      <c r="V50" s="73"/>
      <c r="W50" s="73"/>
      <c r="X50" s="73"/>
      <c r="Y50" s="73"/>
      <c r="Z50" s="73"/>
    </row>
    <row r="51" spans="1:26" ht="7.5" customHeight="1">
      <c r="A51" s="73"/>
      <c r="B51" s="176" t="s">
        <v>144</v>
      </c>
      <c r="C51" s="177">
        <v>175853645</v>
      </c>
      <c r="D51" s="177">
        <v>277152292</v>
      </c>
      <c r="E51" s="177">
        <v>234788424</v>
      </c>
      <c r="F51" s="177">
        <v>195658765</v>
      </c>
      <c r="G51" s="177">
        <v>281741184</v>
      </c>
      <c r="H51" s="177">
        <v>257565543</v>
      </c>
      <c r="I51" s="177">
        <v>246042724</v>
      </c>
      <c r="J51" s="177">
        <v>250190772</v>
      </c>
      <c r="K51" s="177">
        <v>244865525</v>
      </c>
      <c r="L51" s="177">
        <v>236420727</v>
      </c>
      <c r="M51" s="177">
        <v>244242619</v>
      </c>
      <c r="N51" s="177">
        <v>240130621</v>
      </c>
      <c r="O51" s="177">
        <v>2884652841</v>
      </c>
      <c r="P51" s="73"/>
      <c r="Q51" s="73"/>
      <c r="R51" s="73"/>
      <c r="S51" s="73"/>
      <c r="T51" s="73"/>
      <c r="U51" s="73"/>
      <c r="V51" s="73"/>
      <c r="W51" s="73"/>
      <c r="X51" s="73"/>
      <c r="Y51" s="73"/>
      <c r="Z51" s="73"/>
    </row>
    <row r="52" spans="1:26" ht="7.5" customHeight="1">
      <c r="A52" s="73"/>
      <c r="B52" s="178" t="s">
        <v>145</v>
      </c>
      <c r="C52" s="177">
        <v>161844312</v>
      </c>
      <c r="D52" s="177">
        <v>173284268</v>
      </c>
      <c r="E52" s="177">
        <v>178018531</v>
      </c>
      <c r="F52" s="177">
        <v>179413994</v>
      </c>
      <c r="G52" s="177">
        <v>181350427</v>
      </c>
      <c r="H52" s="177">
        <v>190971207</v>
      </c>
      <c r="I52" s="177">
        <v>197713546</v>
      </c>
      <c r="J52" s="177">
        <v>202050621</v>
      </c>
      <c r="K52" s="177">
        <v>187625151</v>
      </c>
      <c r="L52" s="177">
        <v>184086576</v>
      </c>
      <c r="M52" s="177">
        <v>173956347</v>
      </c>
      <c r="N52" s="177">
        <v>169367931</v>
      </c>
      <c r="O52" s="177">
        <v>2179682911</v>
      </c>
      <c r="P52" s="73"/>
      <c r="Q52" s="73"/>
      <c r="R52" s="73"/>
      <c r="S52" s="73"/>
      <c r="T52" s="73"/>
      <c r="U52" s="73"/>
      <c r="V52" s="73"/>
      <c r="W52" s="73"/>
      <c r="X52" s="73"/>
      <c r="Y52" s="73"/>
      <c r="Z52" s="73"/>
    </row>
    <row r="53" spans="1:26" ht="7.5" customHeight="1">
      <c r="A53" s="73"/>
      <c r="B53" s="179" t="s">
        <v>146</v>
      </c>
      <c r="C53" s="180">
        <v>491110313</v>
      </c>
      <c r="D53" s="180">
        <v>478070246</v>
      </c>
      <c r="E53" s="180">
        <v>551168966</v>
      </c>
      <c r="F53" s="180">
        <v>520842944</v>
      </c>
      <c r="G53" s="180">
        <v>540315022</v>
      </c>
      <c r="H53" s="180">
        <v>574496220</v>
      </c>
      <c r="I53" s="180">
        <v>548854339</v>
      </c>
      <c r="J53" s="180">
        <v>563603164</v>
      </c>
      <c r="K53" s="180">
        <v>561792596</v>
      </c>
      <c r="L53" s="180">
        <v>554796774</v>
      </c>
      <c r="M53" s="180">
        <v>536733432</v>
      </c>
      <c r="N53" s="180">
        <v>579244672</v>
      </c>
      <c r="O53" s="180">
        <v>6501028688</v>
      </c>
      <c r="P53" s="73"/>
      <c r="Q53" s="73"/>
      <c r="R53" s="73"/>
      <c r="S53" s="73"/>
      <c r="T53" s="73"/>
      <c r="U53" s="73"/>
      <c r="V53" s="73"/>
      <c r="W53" s="73"/>
      <c r="X53" s="73"/>
      <c r="Y53" s="73"/>
      <c r="Z53" s="73"/>
    </row>
    <row r="54" spans="1:26" ht="7.5" customHeight="1">
      <c r="A54" s="73"/>
      <c r="B54" s="176" t="s">
        <v>147</v>
      </c>
      <c r="C54" s="177">
        <v>35739367</v>
      </c>
      <c r="D54" s="177">
        <v>33695130</v>
      </c>
      <c r="E54" s="177">
        <v>36928102</v>
      </c>
      <c r="F54" s="177">
        <v>38272140</v>
      </c>
      <c r="G54" s="177">
        <v>41636391</v>
      </c>
      <c r="H54" s="177">
        <v>34829222</v>
      </c>
      <c r="I54" s="177">
        <v>35398072</v>
      </c>
      <c r="J54" s="177">
        <v>29877916</v>
      </c>
      <c r="K54" s="177">
        <v>29715673</v>
      </c>
      <c r="L54" s="177">
        <v>36815442</v>
      </c>
      <c r="M54" s="177">
        <v>43922506</v>
      </c>
      <c r="N54" s="177">
        <v>38934653</v>
      </c>
      <c r="O54" s="177">
        <v>435764614</v>
      </c>
      <c r="P54" s="73"/>
      <c r="Q54" s="73"/>
      <c r="R54" s="73"/>
      <c r="S54" s="73"/>
      <c r="T54" s="73"/>
      <c r="U54" s="73"/>
      <c r="V54" s="73"/>
      <c r="W54" s="73"/>
      <c r="X54" s="73"/>
      <c r="Y54" s="73"/>
      <c r="Z54" s="73"/>
    </row>
    <row r="55" spans="1:26" ht="7.5" customHeight="1">
      <c r="A55" s="73"/>
      <c r="B55" s="178" t="s">
        <v>148</v>
      </c>
      <c r="C55" s="177">
        <v>292821806</v>
      </c>
      <c r="D55" s="177">
        <v>276705343</v>
      </c>
      <c r="E55" s="177">
        <v>317834518</v>
      </c>
      <c r="F55" s="177">
        <v>314302526</v>
      </c>
      <c r="G55" s="177">
        <v>318643982</v>
      </c>
      <c r="H55" s="177">
        <v>319330804</v>
      </c>
      <c r="I55" s="177">
        <v>328711470</v>
      </c>
      <c r="J55" s="177">
        <v>335940613</v>
      </c>
      <c r="K55" s="177">
        <v>282476506</v>
      </c>
      <c r="L55" s="177">
        <v>329193357</v>
      </c>
      <c r="M55" s="177">
        <v>306918897</v>
      </c>
      <c r="N55" s="177">
        <v>305966784</v>
      </c>
      <c r="O55" s="177">
        <v>3728846606</v>
      </c>
      <c r="P55" s="73"/>
      <c r="Q55" s="73"/>
      <c r="R55" s="73"/>
      <c r="S55" s="73"/>
      <c r="T55" s="73"/>
      <c r="U55" s="73"/>
      <c r="V55" s="73"/>
      <c r="W55" s="73"/>
      <c r="X55" s="73"/>
      <c r="Y55" s="73"/>
      <c r="Z55" s="73"/>
    </row>
    <row r="56" spans="1:26" ht="7.5" customHeight="1">
      <c r="A56" s="73"/>
      <c r="B56" s="179" t="s">
        <v>149</v>
      </c>
      <c r="C56" s="180">
        <v>55578397</v>
      </c>
      <c r="D56" s="180">
        <v>50817347</v>
      </c>
      <c r="E56" s="180">
        <v>50985057</v>
      </c>
      <c r="F56" s="180">
        <v>53476590</v>
      </c>
      <c r="G56" s="180">
        <v>55484636</v>
      </c>
      <c r="H56" s="180">
        <v>64370790</v>
      </c>
      <c r="I56" s="180">
        <v>68790472</v>
      </c>
      <c r="J56" s="180">
        <v>66752290</v>
      </c>
      <c r="K56" s="180">
        <v>69120594</v>
      </c>
      <c r="L56" s="180">
        <v>63780735</v>
      </c>
      <c r="M56" s="180">
        <v>64103724</v>
      </c>
      <c r="N56" s="180">
        <v>59386689</v>
      </c>
      <c r="O56" s="180">
        <v>722647321</v>
      </c>
      <c r="P56" s="73"/>
      <c r="Q56" s="73"/>
      <c r="R56" s="73"/>
      <c r="S56" s="73"/>
      <c r="T56" s="73"/>
      <c r="U56" s="73"/>
      <c r="V56" s="73"/>
      <c r="W56" s="73"/>
      <c r="X56" s="73"/>
      <c r="Y56" s="73"/>
      <c r="Z56" s="73"/>
    </row>
    <row r="57" spans="1:26" ht="7.5" customHeight="1">
      <c r="A57" s="73"/>
      <c r="B57" s="176" t="s">
        <v>150</v>
      </c>
      <c r="C57" s="177">
        <v>343611607</v>
      </c>
      <c r="D57" s="177">
        <v>311904370</v>
      </c>
      <c r="E57" s="177">
        <v>384799512</v>
      </c>
      <c r="F57" s="177">
        <v>351974113</v>
      </c>
      <c r="G57" s="177">
        <v>388838776</v>
      </c>
      <c r="H57" s="177">
        <v>402916207</v>
      </c>
      <c r="I57" s="177">
        <v>369959529</v>
      </c>
      <c r="J57" s="177">
        <v>392990355</v>
      </c>
      <c r="K57" s="177">
        <v>344007156</v>
      </c>
      <c r="L57" s="177">
        <v>406603405</v>
      </c>
      <c r="M57" s="177">
        <v>356201151</v>
      </c>
      <c r="N57" s="177">
        <v>386853927</v>
      </c>
      <c r="O57" s="177">
        <v>4440660108</v>
      </c>
      <c r="P57" s="73"/>
      <c r="Q57" s="73"/>
      <c r="R57" s="73"/>
      <c r="S57" s="73"/>
      <c r="T57" s="73"/>
      <c r="U57" s="73"/>
      <c r="V57" s="73"/>
      <c r="W57" s="73"/>
      <c r="X57" s="73"/>
      <c r="Y57" s="73"/>
      <c r="Z57" s="73"/>
    </row>
    <row r="58" spans="1:26" ht="7.5" customHeight="1">
      <c r="A58" s="73"/>
      <c r="B58" s="178" t="s">
        <v>151</v>
      </c>
      <c r="C58" s="177">
        <v>1548681966</v>
      </c>
      <c r="D58" s="177">
        <v>1530995011</v>
      </c>
      <c r="E58" s="177">
        <v>1693311101</v>
      </c>
      <c r="F58" s="177">
        <v>1584174141</v>
      </c>
      <c r="G58" s="177">
        <v>1653589380</v>
      </c>
      <c r="H58" s="177">
        <v>1663991447</v>
      </c>
      <c r="I58" s="177">
        <v>1659058040</v>
      </c>
      <c r="J58" s="177">
        <v>1662590578</v>
      </c>
      <c r="K58" s="177">
        <v>1743378848</v>
      </c>
      <c r="L58" s="177">
        <v>1729059201</v>
      </c>
      <c r="M58" s="177">
        <v>1594414809</v>
      </c>
      <c r="N58" s="177">
        <v>1620076021</v>
      </c>
      <c r="O58" s="177">
        <v>19683320543</v>
      </c>
      <c r="P58" s="73"/>
      <c r="Q58" s="73"/>
      <c r="R58" s="73"/>
      <c r="S58" s="73"/>
      <c r="T58" s="73"/>
      <c r="U58" s="73"/>
      <c r="V58" s="73"/>
      <c r="W58" s="73"/>
      <c r="X58" s="73"/>
      <c r="Y58" s="73"/>
      <c r="Z58" s="73"/>
    </row>
    <row r="59" spans="1:26" ht="7.5" customHeight="1">
      <c r="A59" s="73"/>
      <c r="B59" s="179" t="s">
        <v>152</v>
      </c>
      <c r="C59" s="180">
        <v>126878170</v>
      </c>
      <c r="D59" s="180">
        <v>130004798</v>
      </c>
      <c r="E59" s="180">
        <v>138118883</v>
      </c>
      <c r="F59" s="180">
        <v>136643206</v>
      </c>
      <c r="G59" s="180">
        <v>134100641</v>
      </c>
      <c r="H59" s="180">
        <v>149674895</v>
      </c>
      <c r="I59" s="180">
        <v>156407094</v>
      </c>
      <c r="J59" s="180">
        <v>155326914</v>
      </c>
      <c r="K59" s="180">
        <v>146113463</v>
      </c>
      <c r="L59" s="180">
        <v>143924656</v>
      </c>
      <c r="M59" s="180">
        <v>136366881</v>
      </c>
      <c r="N59" s="180">
        <v>140458051</v>
      </c>
      <c r="O59" s="180">
        <v>1694017652</v>
      </c>
      <c r="P59" s="73"/>
      <c r="Q59" s="73"/>
      <c r="R59" s="73"/>
      <c r="S59" s="73"/>
      <c r="T59" s="73"/>
      <c r="U59" s="73"/>
      <c r="V59" s="73"/>
      <c r="W59" s="73"/>
      <c r="X59" s="73"/>
      <c r="Y59" s="73"/>
      <c r="Z59" s="73"/>
    </row>
    <row r="60" spans="1:26" ht="7.5" customHeight="1">
      <c r="A60" s="73"/>
      <c r="B60" s="176" t="s">
        <v>153</v>
      </c>
      <c r="C60" s="177">
        <v>30571750</v>
      </c>
      <c r="D60" s="177">
        <v>28225018</v>
      </c>
      <c r="E60" s="177">
        <v>31090259</v>
      </c>
      <c r="F60" s="177">
        <v>28399425</v>
      </c>
      <c r="G60" s="177">
        <v>31770929</v>
      </c>
      <c r="H60" s="177">
        <v>34019263</v>
      </c>
      <c r="I60" s="177">
        <v>34425015</v>
      </c>
      <c r="J60" s="177">
        <v>36469255</v>
      </c>
      <c r="K60" s="177">
        <v>35286683</v>
      </c>
      <c r="L60" s="177">
        <v>33215250</v>
      </c>
      <c r="M60" s="177">
        <v>30628871</v>
      </c>
      <c r="N60" s="177">
        <v>32728225</v>
      </c>
      <c r="O60" s="177">
        <v>386829943</v>
      </c>
      <c r="P60" s="73"/>
      <c r="Q60" s="73"/>
      <c r="R60" s="73"/>
      <c r="S60" s="73"/>
      <c r="T60" s="73"/>
      <c r="U60" s="73"/>
      <c r="V60" s="73"/>
      <c r="W60" s="73"/>
      <c r="X60" s="73"/>
      <c r="Y60" s="73"/>
      <c r="Z60" s="73"/>
    </row>
    <row r="61" spans="1:26" ht="7.5" customHeight="1">
      <c r="A61" s="73"/>
      <c r="B61" s="178" t="s">
        <v>154</v>
      </c>
      <c r="C61" s="177">
        <v>405696693</v>
      </c>
      <c r="D61" s="177">
        <v>361968928</v>
      </c>
      <c r="E61" s="177">
        <v>463973204</v>
      </c>
      <c r="F61" s="177">
        <v>354261993</v>
      </c>
      <c r="G61" s="177">
        <v>340369370</v>
      </c>
      <c r="H61" s="177">
        <v>600370950</v>
      </c>
      <c r="I61" s="177">
        <v>466310235</v>
      </c>
      <c r="J61" s="177">
        <v>447005507</v>
      </c>
      <c r="K61" s="177">
        <v>448339934</v>
      </c>
      <c r="L61" s="177">
        <v>439206019</v>
      </c>
      <c r="M61" s="177">
        <v>443481371</v>
      </c>
      <c r="N61" s="177">
        <v>384501910</v>
      </c>
      <c r="O61" s="177">
        <v>5155486114</v>
      </c>
      <c r="P61" s="73"/>
      <c r="Q61" s="73"/>
      <c r="R61" s="73"/>
      <c r="S61" s="73"/>
      <c r="T61" s="73"/>
      <c r="U61" s="73"/>
      <c r="V61" s="73"/>
      <c r="W61" s="73"/>
      <c r="X61" s="73"/>
      <c r="Y61" s="73"/>
      <c r="Z61" s="73"/>
    </row>
    <row r="62" spans="1:26" ht="7.5" customHeight="1">
      <c r="A62" s="73"/>
      <c r="B62" s="179" t="s">
        <v>155</v>
      </c>
      <c r="C62" s="180">
        <v>277397573</v>
      </c>
      <c r="D62" s="180">
        <v>269143422</v>
      </c>
      <c r="E62" s="180">
        <v>300677802</v>
      </c>
      <c r="F62" s="180">
        <v>288163722</v>
      </c>
      <c r="G62" s="180">
        <v>307098397</v>
      </c>
      <c r="H62" s="180">
        <v>315963890</v>
      </c>
      <c r="I62" s="180">
        <v>210609894</v>
      </c>
      <c r="J62" s="180">
        <v>107452776</v>
      </c>
      <c r="K62" s="180">
        <v>265006610</v>
      </c>
      <c r="L62" s="180">
        <v>479977957</v>
      </c>
      <c r="M62" s="180">
        <v>431052599</v>
      </c>
      <c r="N62" s="180">
        <v>291505226</v>
      </c>
      <c r="O62" s="180">
        <v>3544049868</v>
      </c>
      <c r="P62" s="73"/>
      <c r="Q62" s="73"/>
      <c r="R62" s="73"/>
      <c r="S62" s="73"/>
      <c r="T62" s="73"/>
      <c r="U62" s="73"/>
      <c r="V62" s="73"/>
      <c r="W62" s="73"/>
      <c r="X62" s="73"/>
      <c r="Y62" s="73"/>
      <c r="Z62" s="73"/>
    </row>
    <row r="63" spans="1:26" ht="7.5" customHeight="1">
      <c r="A63" s="73"/>
      <c r="B63" s="176" t="s">
        <v>156</v>
      </c>
      <c r="C63" s="177">
        <v>89761700</v>
      </c>
      <c r="D63" s="177">
        <v>75821867</v>
      </c>
      <c r="E63" s="177">
        <v>81526715</v>
      </c>
      <c r="F63" s="177">
        <v>97152024</v>
      </c>
      <c r="G63" s="177">
        <v>79391078</v>
      </c>
      <c r="H63" s="177">
        <v>99318193</v>
      </c>
      <c r="I63" s="177">
        <v>120277450</v>
      </c>
      <c r="J63" s="177">
        <v>106951802</v>
      </c>
      <c r="K63" s="177">
        <v>85633824</v>
      </c>
      <c r="L63" s="177">
        <v>105628098</v>
      </c>
      <c r="M63" s="177">
        <v>51184655</v>
      </c>
      <c r="N63" s="177">
        <v>129660459</v>
      </c>
      <c r="O63" s="177">
        <v>1122307865</v>
      </c>
      <c r="P63" s="73"/>
      <c r="Q63" s="73"/>
      <c r="R63" s="73"/>
      <c r="S63" s="73"/>
      <c r="T63" s="73"/>
      <c r="U63" s="73"/>
      <c r="V63" s="73"/>
      <c r="W63" s="73"/>
      <c r="X63" s="73"/>
      <c r="Y63" s="73"/>
      <c r="Z63" s="73"/>
    </row>
    <row r="64" spans="1:26" ht="7.5" customHeight="1">
      <c r="A64" s="73"/>
      <c r="B64" s="178" t="s">
        <v>157</v>
      </c>
      <c r="C64" s="177">
        <v>276386384</v>
      </c>
      <c r="D64" s="177">
        <v>235940554</v>
      </c>
      <c r="E64" s="177">
        <v>190740351</v>
      </c>
      <c r="F64" s="177">
        <v>372770693</v>
      </c>
      <c r="G64" s="177">
        <v>320273633</v>
      </c>
      <c r="H64" s="177">
        <v>281569404</v>
      </c>
      <c r="I64" s="177">
        <v>321982293</v>
      </c>
      <c r="J64" s="177">
        <v>338305928</v>
      </c>
      <c r="K64" s="177">
        <v>304496986</v>
      </c>
      <c r="L64" s="177">
        <v>299351866</v>
      </c>
      <c r="M64" s="177">
        <v>263125704</v>
      </c>
      <c r="N64" s="177">
        <v>266072883</v>
      </c>
      <c r="O64" s="177">
        <v>3471016679</v>
      </c>
      <c r="P64" s="73"/>
      <c r="Q64" s="73"/>
      <c r="R64" s="73"/>
      <c r="S64" s="73"/>
      <c r="T64" s="73"/>
      <c r="U64" s="73"/>
      <c r="V64" s="73"/>
      <c r="W64" s="73"/>
      <c r="X64" s="73"/>
      <c r="Y64" s="73"/>
      <c r="Z64" s="73"/>
    </row>
    <row r="65" spans="1:26" ht="7.5" customHeight="1" thickBot="1">
      <c r="A65" s="73"/>
      <c r="B65" s="179" t="s">
        <v>158</v>
      </c>
      <c r="C65" s="177">
        <v>48789331</v>
      </c>
      <c r="D65" s="177">
        <v>70409427</v>
      </c>
      <c r="E65" s="177">
        <v>34845017</v>
      </c>
      <c r="F65" s="177">
        <v>49108222</v>
      </c>
      <c r="G65" s="177">
        <v>63460616</v>
      </c>
      <c r="H65" s="177">
        <v>42219702</v>
      </c>
      <c r="I65" s="177">
        <v>62378399</v>
      </c>
      <c r="J65" s="177">
        <v>67272264</v>
      </c>
      <c r="K65" s="177">
        <v>68255647</v>
      </c>
      <c r="L65" s="177">
        <v>84632044</v>
      </c>
      <c r="M65" s="177">
        <v>70183395</v>
      </c>
      <c r="N65" s="177">
        <v>53104427</v>
      </c>
      <c r="O65" s="177">
        <v>714658491</v>
      </c>
      <c r="P65" s="73"/>
      <c r="Q65" s="73"/>
      <c r="R65" s="73"/>
      <c r="S65" s="73"/>
      <c r="T65" s="73"/>
      <c r="U65" s="73"/>
      <c r="V65" s="73"/>
      <c r="W65" s="73"/>
      <c r="X65" s="73"/>
      <c r="Y65" s="73"/>
      <c r="Z65" s="73"/>
    </row>
    <row r="66" spans="1:26" ht="7.5" customHeight="1" thickTop="1">
      <c r="A66" s="73"/>
      <c r="B66" s="181" t="s">
        <v>222</v>
      </c>
      <c r="C66" s="182">
        <v>14494952031</v>
      </c>
      <c r="D66" s="182">
        <v>14327102269</v>
      </c>
      <c r="E66" s="182">
        <v>15515407980</v>
      </c>
      <c r="F66" s="182">
        <v>15108535553</v>
      </c>
      <c r="G66" s="182">
        <v>15686280097</v>
      </c>
      <c r="H66" s="182">
        <v>16282582013</v>
      </c>
      <c r="I66" s="182">
        <v>15547950735</v>
      </c>
      <c r="J66" s="182">
        <v>16146156467</v>
      </c>
      <c r="K66" s="182">
        <v>15906434635</v>
      </c>
      <c r="L66" s="182">
        <v>16022527794</v>
      </c>
      <c r="M66" s="182">
        <v>15511582484</v>
      </c>
      <c r="N66" s="182">
        <v>15722909438</v>
      </c>
      <c r="O66" s="182">
        <v>186272421496</v>
      </c>
      <c r="P66" s="73"/>
      <c r="Q66" s="73"/>
      <c r="R66" s="73"/>
      <c r="S66" s="73"/>
      <c r="T66" s="73"/>
      <c r="U66" s="73"/>
      <c r="V66" s="73"/>
      <c r="W66" s="73"/>
      <c r="X66" s="73"/>
      <c r="Y66" s="73"/>
      <c r="Z66" s="73"/>
    </row>
    <row r="67" spans="1:26" ht="7.5" customHeight="1" thickBot="1">
      <c r="A67" s="73"/>
      <c r="B67" s="183" t="s">
        <v>160</v>
      </c>
      <c r="C67" s="184">
        <v>88420293</v>
      </c>
      <c r="D67" s="184">
        <v>87725880</v>
      </c>
      <c r="E67" s="184">
        <v>93131171</v>
      </c>
      <c r="F67" s="184">
        <v>84958413</v>
      </c>
      <c r="G67" s="184">
        <v>92614509</v>
      </c>
      <c r="H67" s="184">
        <v>85610999</v>
      </c>
      <c r="I67" s="184">
        <v>66214710</v>
      </c>
      <c r="J67" s="184">
        <v>76392623</v>
      </c>
      <c r="K67" s="184">
        <v>72957187</v>
      </c>
      <c r="L67" s="184">
        <v>73354228</v>
      </c>
      <c r="M67" s="184">
        <v>55095274</v>
      </c>
      <c r="N67" s="184">
        <v>70778073</v>
      </c>
      <c r="O67" s="184">
        <v>947253360</v>
      </c>
      <c r="P67" s="73"/>
      <c r="Q67" s="73"/>
      <c r="R67" s="73"/>
      <c r="S67" s="73"/>
      <c r="T67" s="73"/>
      <c r="U67" s="73"/>
      <c r="V67" s="73"/>
      <c r="W67" s="73"/>
      <c r="X67" s="73"/>
      <c r="Y67" s="73"/>
      <c r="Z67" s="73"/>
    </row>
    <row r="68" spans="1:26" ht="7.5" customHeight="1" thickTop="1">
      <c r="A68" s="73"/>
      <c r="B68" s="179" t="s">
        <v>223</v>
      </c>
      <c r="C68" s="180">
        <v>14583372324</v>
      </c>
      <c r="D68" s="180">
        <v>14414828149</v>
      </c>
      <c r="E68" s="180">
        <v>15608539151</v>
      </c>
      <c r="F68" s="180">
        <v>15193493966</v>
      </c>
      <c r="G68" s="180">
        <v>15778894606</v>
      </c>
      <c r="H68" s="180">
        <v>16368193012</v>
      </c>
      <c r="I68" s="180">
        <v>15614165445</v>
      </c>
      <c r="J68" s="180">
        <v>16222549090</v>
      </c>
      <c r="K68" s="180">
        <v>15979391822</v>
      </c>
      <c r="L68" s="180">
        <v>16095882022</v>
      </c>
      <c r="M68" s="180">
        <v>15566677758</v>
      </c>
      <c r="N68" s="180">
        <v>15793687511</v>
      </c>
      <c r="O68" s="180">
        <v>187219674856</v>
      </c>
      <c r="P68" s="73"/>
      <c r="Q68" s="73"/>
      <c r="R68" s="73"/>
      <c r="S68" s="73"/>
      <c r="T68" s="73"/>
      <c r="U68" s="73"/>
      <c r="V68" s="73"/>
      <c r="W68" s="73"/>
      <c r="X68" s="73"/>
      <c r="Y68" s="73"/>
      <c r="Z68" s="73"/>
    </row>
    <row r="69" spans="1:26" ht="12.7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ht="12.7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ht="12.7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ht="12.7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ht="12.7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ht="12.7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ht="12.7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ht="12.7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ht="12.7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ht="12.7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ht="12.7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ht="12.7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ht="12.7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ht="12.7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ht="12.7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ht="12.7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ht="12.7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ht="12.7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12.7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ht="12.7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ht="12.7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ht="12.7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ht="12.7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ht="12.7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ht="12.7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ht="12.7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ht="12.7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ht="12.7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spans="1:26" ht="12.7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spans="1:26" ht="12.7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spans="1:26" ht="12.7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ht="12.7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ht="12.7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ht="12.7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ht="12.7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pans="1:26" ht="12.7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pans="1:26" ht="12.7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pans="1:26" ht="12.7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ht="12.7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ht="12.7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pans="1:26" ht="12.7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pans="1:26" ht="12.7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pans="1:26" ht="12.7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pans="1:26" ht="12.7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ht="12.7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pans="1:26" ht="12.7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pans="1:26" ht="12.7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pans="1:26" ht="12.7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ht="12.7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pans="1:26" ht="12.7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pans="1:26" ht="12.7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pans="1:26" ht="12.7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ht="12.7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ht="12.7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pans="1:26" ht="12.7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pans="1:26" ht="12.7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pans="1:26" ht="12.7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pans="1:26" ht="12.7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pans="1:26" ht="12.7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pans="1:26" ht="12.7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spans="1:26" ht="12.7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spans="1:26" ht="12.7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spans="1:26" ht="12.7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pans="1:26" ht="12.7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pans="1:26" ht="12.7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spans="1:26" ht="12.7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spans="1:26" ht="12.7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spans="1:26" ht="12.7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spans="1:26" ht="12.7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spans="1:26" ht="12.7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pans="1:26" ht="12.7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pans="1:26" ht="12.7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pans="1:26" ht="12.7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pans="1:26" ht="12.7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spans="1:26" ht="12.7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spans="1:26" ht="12.7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spans="1:26" ht="12.7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pans="1:26" ht="12.7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pans="1:26" ht="12.75">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pans="1:26" ht="12.75">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pans="1:26" ht="12.75">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spans="1:26" ht="12.7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pans="1:26" ht="12.7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pans="1:26" ht="12.7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spans="1:26" ht="12.7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spans="1:26" ht="12.7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spans="1:26" ht="12.7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spans="1:26" ht="12.75">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pans="1:26" ht="12.75">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spans="1:26" ht="12.75">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spans="1:26" ht="12.75">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spans="1:26" ht="12.75">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spans="1:26" ht="12.75">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spans="1:26" ht="12.75">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spans="1:26" ht="12.7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spans="1:26" ht="12.75">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spans="1:26" ht="12.7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spans="1:26" ht="12.75">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spans="1:26" ht="12.75">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spans="1:26" ht="12.75">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spans="1:26" ht="12.75">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spans="1:26" ht="12.75">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pans="1:26" ht="12.75">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pans="1:26" ht="12.75">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pans="1:26" ht="12.75">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pans="1:26" ht="12.75">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pans="1:26" ht="12.7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pans="1:26" ht="12.75">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pans="1:26" ht="12.75">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pans="1:26" ht="12.75">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spans="1:26" ht="12.75">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spans="1:26" ht="12.75">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ht="12.75">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ht="12.75">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12.75">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pans="1:26" ht="12.75">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pans="1:26" ht="12.7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pans="1:26" ht="12.75">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pans="1:26" ht="12.75">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pans="1:26" ht="12.75">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pans="1:26" ht="12.75">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pans="1:26" ht="12.7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pans="1:26" ht="12.75">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spans="1:26" ht="12.75">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pans="1:26" ht="12.75">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spans="1:26" ht="12.75">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spans="1:26" ht="12.7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spans="1:26" ht="12.7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spans="1:26" ht="12.7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spans="1:26" ht="12.7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spans="1:26" ht="12.75">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spans="1:26" ht="12.7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spans="1:26" ht="12.7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ht="12.7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ht="12.7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ht="12.7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ht="12.7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ht="12.7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ht="12.7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ht="12.7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spans="1:26" ht="12.7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ht="12.7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ht="12.7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ht="12.7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ht="12.7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ht="12.7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ht="12.7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ht="12.7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ht="12.7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spans="1:26" ht="12.7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spans="1:26" ht="12.7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pans="1:26" ht="12.7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pans="1:26" ht="12.7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pans="1:26" ht="12.7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spans="1:26" ht="12.7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spans="1:26" ht="12.7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spans="1:26" ht="12.7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spans="1:26" ht="12.7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spans="1:26" ht="12.7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spans="1:26" ht="12.7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spans="1:26" ht="12.7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spans="1:26" ht="12.7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spans="1:26" ht="12.7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spans="1:26" ht="12.7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spans="1:26" ht="12.7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spans="1:26" ht="12.7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spans="1:26" ht="12.7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spans="1:26" ht="12.7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spans="1:26" ht="12.7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spans="1:26" ht="12.7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spans="1:26" ht="12.7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spans="1:26" ht="12.7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spans="1:26" ht="12.7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spans="1:26" ht="12.7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spans="1:26" ht="12.7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pans="1:26" ht="12.7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1:26" ht="12.7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1:26" ht="12.7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2017-10-05T19:46:04Z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