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5"/>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<sst xmlns="http://schemas.openxmlformats.org/spreadsheetml/2006/main" count="1938" uniqueCount="558">
  <si>
    <t>Line</t>
  </si>
  <si>
    <t>USPct</t>
  </si>
  <si>
    <t>NEPct</t>
  </si>
  <si>
    <t>NCPct</t>
  </si>
  <si>
    <t>SAPct</t>
  </si>
  <si>
    <t>SGPct</t>
  </si>
  <si>
    <t>WPct</t>
  </si>
  <si>
    <t>CurrMon</t>
  </si>
  <si>
    <t>CurrYear</t>
  </si>
  <si>
    <t>PrevYear</t>
  </si>
  <si>
    <t>MonSpan</t>
  </si>
  <si>
    <t>PubNum</t>
  </si>
  <si>
    <t>0</t>
  </si>
  <si>
    <t>10.1</t>
  </si>
  <si>
    <t>8</t>
  </si>
  <si>
    <t>8.9</t>
  </si>
  <si>
    <t>10.2</t>
  </si>
  <si>
    <t>10.6</t>
  </si>
  <si>
    <t>September</t>
  </si>
  <si>
    <t>2021</t>
  </si>
  <si>
    <t>2020</t>
  </si>
  <si>
    <t>January - September</t>
  </si>
  <si>
    <t>-022-008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</si>
  <si>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</si>
  <si>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</si>
  <si>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</si>
  <si>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</si>
  <si>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</si>
  <si>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</si>
  <si>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</si>
  <si>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</si>
  <si>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</si>
  <si>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</si>
  <si>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</si>
  <si>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</si>
  <si>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</si>
  <si>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</si>
  <si>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</si>
  <si>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</si>
  <si>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</si>
  <si>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</si>
  <si>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</si>
  <si>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</si>
  <si>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</si>
  <si>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</si>
  <si>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</si>
  <si>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</si>
  <si>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</si>
  <si>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</si>
  <si>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</si>
  <si>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</si>
  <si>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</si>
  <si>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</si>
  <si>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</si>
  <si>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</si>
  <si>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</si>
  <si>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</si>
  <si>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</si>
  <si>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</si>
  <si>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</si>
  <si>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</si>
  <si>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</si>
  <si>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</si>
  <si>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</si>
  <si>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</si>
  <si>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</si>
  <si>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50</t>
  </si>
  <si>
    <t>9.5</t>
  </si>
  <si>
    <t>0.32</t>
  </si>
  <si>
    <t>57.6</t>
  </si>
  <si>
    <t>74.1</t>
  </si>
  <si>
    <t>27.9</t>
  </si>
  <si>
    <t>02/09/2022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</si>
  <si>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</si>
  <si>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</si>
  <si>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</si>
  <si>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</si>
  <si>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</si>
  <si>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</si>
  <si>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</si>
  <si>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</si>
  <si>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</si>
  <si>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</si>
  <si>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</si>
  <si>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</si>
  <si>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</si>
  <si>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</si>
  <si>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</si>
  <si>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</si>
  <si>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</si>
  <si>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</si>
  <si>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</si>
  <si>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</si>
  <si>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</si>
  <si>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</si>
  <si>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</si>
  <si>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</si>
  <si>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</si>
  <si>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</si>
  <si>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</si>
  <si>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</si>
  <si>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</si>
  <si>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</si>
  <si>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</si>
  <si>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</si>
  <si>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</si>
  <si>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</si>
  <si>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</si>
  <si>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</si>
  <si>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</si>
  <si>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</si>
  <si>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</si>
  <si>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</si>
  <si>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</si>
  <si>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</si>
  <si>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</si>
  <si>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</si>
  <si>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</si>
  <si>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</si>
  <si>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</si>
  <si>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</si>
  <si>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</si>
  <si>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</si>
  <si>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</si>
  <si>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</si>
  <si>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</si>
  <si>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</si>
  <si>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</si>
  <si>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</si>
  <si>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</si>
  <si>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</si>
  <si>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</si>
  <si>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</si>
  <si>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</si>
  <si>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</si>
  <si>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</si>
  <si>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</si>
  <si>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</si>
  <si>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</si>
  <si>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</si>
  <si>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</si>
  <si>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</si>
  <si>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</si>
  <si>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</si>
  <si>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</si>
  <si>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</si>
  <si>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</si>
  <si>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</si>
  <si>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</si>
  <si>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</si>
  <si>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</si>
  <si>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</si>
  <si>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</si>
  <si>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</si>
  <si>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</si>
  <si>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</si>
  <si>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</si>
  <si>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</si>
  <si>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</si>
  <si>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</si>
  <si>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</si>
  <si>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</si>
  <si>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</si>
  <si>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</si>
  <si>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</si>
  <si>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</si>
  <si>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</si>
  <si>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</si>
  <si>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</si>
  <si>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</si>
  <si>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</si>
  <si>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</si>
  <si>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</si>
  <si>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</si>
  <si>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</si>
  <si>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</si>
  <si>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</si>
  <si>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</si>
  <si>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</si>
  <si>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</si>
  <si>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</si>
  <si>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</si>
  <si>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</si>
  <si>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</si>
  <si>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</si>
  <si>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</si>
  <si>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</si>
  <si>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</si>
  <si>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</si>
  <si>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</si>
  <si>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</si>
  <si>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</si>
  <si>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</si>
  <si>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</si>
  <si>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</si>
  <si>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</si>
  <si>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</si>
  <si>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</si>
  <si>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</si>
  <si>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</si>
  <si>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</si>
  <si>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</si>
  <si>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</si>
  <si>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</si>
  <si>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</si>
  <si>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</si>
  <si>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</si>
  <si>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</si>
  <si>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</si>
  <si>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</si>
  <si>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</si>
  <si>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</si>
  <si>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</si>
  <si>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</si>
  <si>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</si>
  <si>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</si>
  <si>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</si>
  <si>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</si>
  <si>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</si>
  <si>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</si>
  <si>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</si>
  <si>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</si>
  <si>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</si>
  <si>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</si>
  <si>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</si>
  <si>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</si>
  <si>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</si>
  <si>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</si>
  <si>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</si>
  <si>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</si>
  <si>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</si>
  <si>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</si>
  <si>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</si>
  <si>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</si>
  <si>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</si>
  <si>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</si>
  <si>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</si>
  <si>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</si>
  <si>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</si>
  <si>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</si>
  <si>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</si>
  <si>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</si>
  <si>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</si>
  <si>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</si>
  <si>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</si>
  <si>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</si>
  <si>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</si>
  <si>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</si>
  <si>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</si>
  <si>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</si>
  <si>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</si>
  <si>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</si>
  <si>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</si>
  <si>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</si>
  <si>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</si>
  <si>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</si>
  <si>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</si>
  <si>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</si>
  <si>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</si>
  <si>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</si>
  <si>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</si>
  <si>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</si>
  <si>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</si>
  <si>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</si>
  <si>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</si>
  <si>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</si>
  <si>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</si>
  <si>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</si>
  <si>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</si>
  <si>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</si>
  <si>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</si>
  <si>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</si>
  <si>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</si>
  <si>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</si>
  <si>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</si>
  <si>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</si>
  <si>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09/01/21</t>
  </si>
  <si>
    <t>-</t>
  </si>
  <si>
    <t>10/03/95</t>
  </si>
  <si>
    <t>09/01/09</t>
  </si>
  <si>
    <t>07/01/00</t>
  </si>
  <si>
    <t>10/01/19</t>
  </si>
  <si>
    <t>04/01/91</t>
  </si>
  <si>
    <t>07/01/21</t>
  </si>
  <si>
    <t>10/01/96</t>
  </si>
  <si>
    <t>01/01/93</t>
  </si>
  <si>
    <t>01/01/19</t>
  </si>
  <si>
    <t>07/01/04</t>
  </si>
  <si>
    <t>07/01/20</t>
  </si>
  <si>
    <t>07/01/05</t>
  </si>
  <si>
    <t>01/01/95</t>
  </si>
  <si>
    <t>01/21/21</t>
  </si>
  <si>
    <t>10/01/09</t>
  </si>
  <si>
    <t>01/01/21</t>
  </si>
  <si>
    <t>01/01/65</t>
  </si>
  <si>
    <t>01/01/16</t>
  </si>
  <si>
    <t>07/01/91</t>
  </si>
  <si>
    <t>07/01/15</t>
  </si>
  <si>
    <t>03/01/15</t>
  </si>
  <si>
    <t>07/01/03</t>
  </si>
  <si>
    <t>01/01/90</t>
  </si>
  <si>
    <t>07/01/11</t>
  </si>
  <si>
    <t>08/01/99</t>
  </si>
  <si>
    <t>07/01/19</t>
  </si>
  <si>
    <t>07/30/13</t>
  </si>
  <si>
    <t>04/01/21</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</si>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</sst>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9">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9.5</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September 2021</v>
      </c>
      <c r="B6" s="19"/>
      <c r="C6" s="19"/>
      <c r="D6" s="19"/>
      <c r="E6" s="19"/>
      <c r="F6" s="19"/>
      <c r="G6" s="19"/>
      <c r="H6" s="19"/>
      <c r="I6" s="19"/>
      <c r="J6" s="26"/>
    </row>
    <row r="7" ht="12">
      <c r="A7" s="20"/>
    </row>
    <row r="30" spans="1:10" ht="12">
      <c r="A30" t="s">
        <v>25</v>
      </c>
      <c r="G30" s="32" t="str">
        <f>CONCATENATE("Publication No. FHWA-PL",L3)</f>
        <v>Publication No. FHWA-PL-022-008</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September</v>
      </c>
      <c r="B34" s="26"/>
      <c r="C34" s="26"/>
      <c r="D34" s="26"/>
      <c r="E34" s="26"/>
      <c r="F34" s="26"/>
      <c r="G34" s="26"/>
      <c r="H34" s="26"/>
      <c r="I34" s="26"/>
      <c r="J34" s="26"/>
    </row>
    <row r="35" spans="1:10" ht="12.75" customHeight="1">
      <c r="A35" s="15" t="str">
        <f>CONCATENATE(J3," vs. ",I3)</f>
        <v>2020 vs. 2021</v>
      </c>
      <c r="B35" s="26"/>
      <c r="C35" s="26"/>
      <c r="D35" s="26"/>
      <c r="E35" s="26"/>
      <c r="F35" s="26"/>
      <c r="G35" s="26"/>
      <c r="H35" s="26"/>
      <c r="I35" s="26"/>
      <c r="J35" s="26"/>
    </row>
    <row r="36" spans="1:10" ht="12.75">
      <c r="A36" s="27" t="str">
        <f>CONCATENATE("Change for US: ",B3)</f>
        <v>Change for US: 9.5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9.5</v>
      </c>
      <c r="G43" s="17"/>
    </row>
    <row r="44" spans="1:7" ht="12">
      <c r="A44" s="10"/>
      <c r="B44" s="12"/>
      <c r="C44" s="24"/>
      <c r="D44" s="10" t="s">
        <v>34</v>
      </c>
      <c r="E44" s="12"/>
      <c r="F44" s="24" t="str">
        <f>C3</f>
        <v>10.1</v>
      </c>
      <c r="G44" s="17"/>
    </row>
    <row r="45" spans="1:7" ht="12">
      <c r="A45" s="10"/>
      <c r="B45" s="12"/>
      <c r="C45" s="24"/>
      <c r="D45" s="10" t="s">
        <v>35</v>
      </c>
      <c r="E45" s="12"/>
      <c r="F45" s="24" t="str">
        <f>D3</f>
        <v>8</v>
      </c>
      <c r="G45" s="17"/>
    </row>
    <row r="46" spans="1:7" ht="12">
      <c r="A46" s="10"/>
      <c r="B46" s="12"/>
      <c r="C46" s="24"/>
      <c r="D46" s="10" t="s">
        <v>36</v>
      </c>
      <c r="E46" s="12"/>
      <c r="F46" s="24" t="str">
        <f>E3</f>
        <v>8.9</v>
      </c>
      <c r="G46" s="17"/>
    </row>
    <row r="47" spans="1:7" ht="12">
      <c r="A47" s="10"/>
      <c r="B47" s="12"/>
      <c r="C47" s="24"/>
      <c r="D47" s="10" t="s">
        <v>37</v>
      </c>
      <c r="E47" s="12"/>
      <c r="F47" s="24" t="str">
        <f>F3</f>
        <v>10.2</v>
      </c>
      <c r="G47" s="17"/>
    </row>
    <row r="48" spans="1:7" ht="12">
      <c r="A48" s="10"/>
      <c r="B48" s="12"/>
      <c r="C48" s="24"/>
      <c r="D48" s="10" t="s">
        <v>38</v>
      </c>
      <c r="E48" s="12"/>
      <c r="F48" s="24" t="str">
        <f>G3</f>
        <v>10.6</v>
      </c>
      <c r="G48" s="17"/>
    </row>
    <row r="49" ht="12">
      <c r="A49" s="10"/>
    </row>
    <row r="51" ht="12">
      <c r="A51" s="10" t="str">
        <f>CONCATENATE("Based on All Reported ",I3," Data")</f>
        <v>Based on All Reported 2021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180</v>
      </c>
      <c r="D3" s="29" t="s">
        <v>180</v>
      </c>
      <c r="E3" s="29" t="s">
        <v>180</v>
      </c>
      <c r="F3" s="29" t="s">
        <v>180</v>
      </c>
      <c r="G3" s="29" t="s">
        <v>180</v>
      </c>
      <c r="H3" s="195" t="s">
        <v>180</v>
      </c>
      <c r="I3" s="195" t="s">
        <v>66</v>
      </c>
      <c r="J3" s="195" t="s">
        <v>66</v>
      </c>
      <c r="K3" s="195" t="s">
        <v>238</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02/09/2022</v>
      </c>
      <c r="N10" s="84"/>
      <c r="O10" s="84" t="str">
        <f>CONCATENATE(P3," Reporting Period")</f>
        <v>2021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99</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(50 Entries)</v>
      </c>
      <c r="J12" s="47" t="str">
        <f t="shared" si="0"/>
        <v>(50 Entries)</v>
      </c>
      <c r="K12" s="47" t="str">
        <f t="shared" si="0"/>
        <v>(49 Entries)</v>
      </c>
      <c r="L12" s="47" t="str">
        <f t="shared" si="0"/>
        <v>(0 Entries)</v>
      </c>
      <c r="M12" s="47" t="str">
        <f t="shared" si="0"/>
        <v>(0 Entries)</v>
      </c>
      <c r="N12" s="47" t="str">
        <f t="shared" si="0"/>
        <v>(0 Entries)</v>
      </c>
      <c r="O12" s="47" t="s">
        <v>33</v>
      </c>
    </row>
    <row r="13" spans="2:15" s="72" customFormat="1" ht="6" hidden="1">
      <c r="B13" s="72" t="s">
        <v>99</v>
      </c>
      <c r="C13" s="72" t="s">
        <v>100</v>
      </c>
      <c r="D13" s="72" t="s">
        <v>103</v>
      </c>
      <c r="E13" s="72" t="s">
        <v>106</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78032016</v>
      </c>
      <c r="L15" s="79">
        <v>0</v>
      </c>
      <c r="M15" s="79">
        <v>0</v>
      </c>
      <c r="N15" s="79">
        <v>0</v>
      </c>
      <c r="O15" s="79">
        <v>742188138</v>
      </c>
    </row>
    <row r="16" spans="2:15" ht="7.5" customHeight="1">
      <c r="B16" s="75" t="s">
        <v>110</v>
      </c>
      <c r="C16" s="79">
        <v>11512518</v>
      </c>
      <c r="D16" s="79">
        <v>11253402</v>
      </c>
      <c r="E16" s="79">
        <v>8715309</v>
      </c>
      <c r="F16" s="79">
        <v>10064548</v>
      </c>
      <c r="G16" s="79">
        <v>4893857</v>
      </c>
      <c r="H16" s="79">
        <v>8897120</v>
      </c>
      <c r="I16" s="79">
        <v>16628043</v>
      </c>
      <c r="J16" s="79">
        <v>25319396</v>
      </c>
      <c r="K16" s="79">
        <v>8733414</v>
      </c>
      <c r="L16" s="79">
        <v>0</v>
      </c>
      <c r="M16" s="79">
        <v>0</v>
      </c>
      <c r="N16" s="79">
        <v>0</v>
      </c>
      <c r="O16" s="79">
        <v>106017607</v>
      </c>
    </row>
    <row r="17" spans="2:15" ht="7.5" customHeight="1">
      <c r="B17" s="75" t="s">
        <v>111</v>
      </c>
      <c r="C17" s="79">
        <v>82037786</v>
      </c>
      <c r="D17" s="79">
        <v>86911594</v>
      </c>
      <c r="E17" s="79">
        <v>108108200</v>
      </c>
      <c r="F17" s="79">
        <v>78187593</v>
      </c>
      <c r="G17" s="79">
        <v>101931813</v>
      </c>
      <c r="H17" s="79">
        <v>101888305</v>
      </c>
      <c r="I17" s="79">
        <v>80172360</v>
      </c>
      <c r="J17" s="79">
        <v>88271174</v>
      </c>
      <c r="K17" s="79">
        <v>92623683</v>
      </c>
      <c r="L17" s="79">
        <v>0</v>
      </c>
      <c r="M17" s="79">
        <v>0</v>
      </c>
      <c r="N17" s="79">
        <v>0</v>
      </c>
      <c r="O17" s="79">
        <v>820132508</v>
      </c>
    </row>
    <row r="18" spans="2:15" ht="7.5" customHeight="1">
      <c r="B18" s="144" t="s">
        <v>112</v>
      </c>
      <c r="C18" s="145">
        <v>51050861</v>
      </c>
      <c r="D18" s="145">
        <v>64007199</v>
      </c>
      <c r="E18" s="145">
        <v>60773461</v>
      </c>
      <c r="F18" s="145">
        <v>56353407</v>
      </c>
      <c r="G18" s="145">
        <v>72752687</v>
      </c>
      <c r="H18" s="145">
        <v>56495669</v>
      </c>
      <c r="I18" s="145">
        <v>54758245</v>
      </c>
      <c r="J18" s="145">
        <v>74693707</v>
      </c>
      <c r="K18" s="145">
        <v>58685049</v>
      </c>
      <c r="L18" s="145">
        <v>0</v>
      </c>
      <c r="M18" s="145">
        <v>0</v>
      </c>
      <c r="N18" s="145">
        <v>0</v>
      </c>
      <c r="O18" s="145">
        <v>549570285</v>
      </c>
    </row>
    <row r="19" spans="2:15" ht="7.5" customHeight="1">
      <c r="B19" s="79" t="s">
        <v>113</v>
      </c>
      <c r="C19" s="79">
        <v>204193144</v>
      </c>
      <c r="D19" s="79">
        <v>205202825</v>
      </c>
      <c r="E19" s="79">
        <v>341981258</v>
      </c>
      <c r="F19" s="79">
        <v>257938666</v>
      </c>
      <c r="G19" s="79">
        <v>245307868</v>
      </c>
      <c r="H19" s="79">
        <v>347607519</v>
      </c>
      <c r="I19" s="79">
        <v>249546044</v>
      </c>
      <c r="J19" s="79">
        <v>258907965</v>
      </c>
      <c r="K19" s="79">
        <v>361538349</v>
      </c>
      <c r="L19" s="79">
        <v>0</v>
      </c>
      <c r="M19" s="79">
        <v>0</v>
      </c>
      <c r="N19" s="79">
        <v>0</v>
      </c>
      <c r="O19" s="79">
        <v>2472223638</v>
      </c>
    </row>
    <row r="20" spans="2:15" ht="7.5" customHeight="1">
      <c r="B20" s="75" t="s">
        <v>114</v>
      </c>
      <c r="C20" s="79">
        <v>54430814</v>
      </c>
      <c r="D20" s="79">
        <v>47869428</v>
      </c>
      <c r="E20" s="79">
        <v>52411182</v>
      </c>
      <c r="F20" s="79">
        <v>58104278</v>
      </c>
      <c r="G20" s="79">
        <v>56600974</v>
      </c>
      <c r="H20" s="79">
        <v>62717031</v>
      </c>
      <c r="I20" s="79">
        <v>67376701</v>
      </c>
      <c r="J20" s="79">
        <v>65005313</v>
      </c>
      <c r="K20" s="79">
        <v>62567845</v>
      </c>
      <c r="L20" s="79">
        <v>0</v>
      </c>
      <c r="M20" s="79">
        <v>0</v>
      </c>
      <c r="N20" s="79">
        <v>0</v>
      </c>
      <c r="O20" s="79">
        <v>527083566</v>
      </c>
    </row>
    <row r="21" spans="2:15" ht="7.5" customHeight="1">
      <c r="B21" s="75" t="s">
        <v>115</v>
      </c>
      <c r="C21" s="79">
        <v>20227916</v>
      </c>
      <c r="D21" s="79">
        <v>18438808</v>
      </c>
      <c r="E21" s="79">
        <v>28110544</v>
      </c>
      <c r="F21" s="79">
        <v>22537743</v>
      </c>
      <c r="G21" s="79">
        <v>21773340</v>
      </c>
      <c r="H21" s="79">
        <v>29526582</v>
      </c>
      <c r="I21" s="79">
        <v>26360178</v>
      </c>
      <c r="J21" s="79">
        <v>27534625</v>
      </c>
      <c r="K21" s="79">
        <v>32136270</v>
      </c>
      <c r="L21" s="79">
        <v>0</v>
      </c>
      <c r="M21" s="79">
        <v>0</v>
      </c>
      <c r="N21" s="79">
        <v>0</v>
      </c>
      <c r="O21" s="79">
        <v>226646006</v>
      </c>
    </row>
    <row r="22" spans="2:15" ht="7.5" customHeight="1">
      <c r="B22" s="144" t="s">
        <v>116</v>
      </c>
      <c r="C22" s="145">
        <v>5645934</v>
      </c>
      <c r="D22" s="145">
        <v>5468319</v>
      </c>
      <c r="E22" s="145">
        <v>7172847</v>
      </c>
      <c r="F22" s="145">
        <v>6610496</v>
      </c>
      <c r="G22" s="145">
        <v>7290242</v>
      </c>
      <c r="H22" s="145">
        <v>6931906</v>
      </c>
      <c r="I22" s="145">
        <v>6619566</v>
      </c>
      <c r="J22" s="145">
        <v>6961548</v>
      </c>
      <c r="K22" s="145">
        <v>7300394</v>
      </c>
      <c r="L22" s="145">
        <v>0</v>
      </c>
      <c r="M22" s="145">
        <v>0</v>
      </c>
      <c r="N22" s="145">
        <v>0</v>
      </c>
      <c r="O22" s="145">
        <v>60001252</v>
      </c>
    </row>
    <row r="23" spans="2:15" ht="7.5" customHeight="1">
      <c r="B23" s="79" t="s">
        <v>117</v>
      </c>
      <c r="C23" s="79">
        <v>1003073</v>
      </c>
      <c r="D23" s="79">
        <v>859647</v>
      </c>
      <c r="E23" s="79">
        <v>1032730</v>
      </c>
      <c r="F23" s="79">
        <v>975524</v>
      </c>
      <c r="G23" s="79">
        <v>989374</v>
      </c>
      <c r="H23" s="79">
        <v>1097661</v>
      </c>
      <c r="I23" s="79">
        <v>1112852</v>
      </c>
      <c r="J23" s="79">
        <v>1160660</v>
      </c>
      <c r="K23" s="79">
        <v>1181678</v>
      </c>
      <c r="L23" s="79">
        <v>0</v>
      </c>
      <c r="M23" s="79">
        <v>0</v>
      </c>
      <c r="N23" s="79">
        <v>0</v>
      </c>
      <c r="O23" s="79">
        <v>9413199</v>
      </c>
    </row>
    <row r="24" spans="2:15" ht="7.5" customHeight="1">
      <c r="B24" s="75" t="s">
        <v>118</v>
      </c>
      <c r="C24" s="79">
        <v>154893502</v>
      </c>
      <c r="D24" s="79">
        <v>147063774</v>
      </c>
      <c r="E24" s="79">
        <v>140103925</v>
      </c>
      <c r="F24" s="79">
        <v>168197803</v>
      </c>
      <c r="G24" s="79">
        <v>176835677</v>
      </c>
      <c r="H24" s="79">
        <v>169625487</v>
      </c>
      <c r="I24" s="79">
        <v>162399163</v>
      </c>
      <c r="J24" s="79">
        <v>145330287</v>
      </c>
      <c r="K24" s="79">
        <v>163050186</v>
      </c>
      <c r="L24" s="79">
        <v>0</v>
      </c>
      <c r="M24" s="79">
        <v>0</v>
      </c>
      <c r="N24" s="79">
        <v>0</v>
      </c>
      <c r="O24" s="79">
        <v>1427499804</v>
      </c>
    </row>
    <row r="25" spans="2:15" ht="7.5" customHeight="1">
      <c r="B25" s="75" t="s">
        <v>119</v>
      </c>
      <c r="C25" s="79">
        <v>121714559</v>
      </c>
      <c r="D25" s="79">
        <v>120682288</v>
      </c>
      <c r="E25" s="79">
        <v>139363755</v>
      </c>
      <c r="F25" s="79">
        <v>130849592</v>
      </c>
      <c r="G25" s="79">
        <v>43434054</v>
      </c>
      <c r="H25" s="79">
        <v>125088859</v>
      </c>
      <c r="I25" s="79">
        <v>129010477</v>
      </c>
      <c r="J25" s="79">
        <v>138147692</v>
      </c>
      <c r="K25" s="79">
        <v>132157479</v>
      </c>
      <c r="L25" s="79">
        <v>0</v>
      </c>
      <c r="M25" s="79">
        <v>0</v>
      </c>
      <c r="N25" s="79">
        <v>0</v>
      </c>
      <c r="O25" s="79">
        <v>1080448755</v>
      </c>
    </row>
    <row r="26" spans="2:15" ht="7.5" customHeight="1">
      <c r="B26" s="144" t="s">
        <v>120</v>
      </c>
      <c r="C26" s="145">
        <v>3145755</v>
      </c>
      <c r="D26" s="145">
        <v>2996596</v>
      </c>
      <c r="E26" s="145">
        <v>3514601</v>
      </c>
      <c r="F26" s="145">
        <v>3784115</v>
      </c>
      <c r="G26" s="145">
        <v>3793421</v>
      </c>
      <c r="H26" s="145">
        <v>3748839</v>
      </c>
      <c r="I26" s="145">
        <v>5670109</v>
      </c>
      <c r="J26" s="145">
        <v>4307119</v>
      </c>
      <c r="K26" s="145">
        <v>4006796</v>
      </c>
      <c r="L26" s="145">
        <v>0</v>
      </c>
      <c r="M26" s="145">
        <v>0</v>
      </c>
      <c r="N26" s="145">
        <v>0</v>
      </c>
      <c r="O26" s="145">
        <v>34967351</v>
      </c>
    </row>
    <row r="27" spans="2:15" ht="7.5" customHeight="1">
      <c r="B27" s="79" t="s">
        <v>121</v>
      </c>
      <c r="C27" s="79">
        <v>19897241</v>
      </c>
      <c r="D27" s="79">
        <v>32269743</v>
      </c>
      <c r="E27" s="79">
        <v>30741201</v>
      </c>
      <c r="F27" s="79">
        <v>28559017</v>
      </c>
      <c r="G27" s="79">
        <v>30725183</v>
      </c>
      <c r="H27" s="79">
        <v>30978406</v>
      </c>
      <c r="I27" s="79">
        <v>30009631</v>
      </c>
      <c r="J27" s="79">
        <v>30601135</v>
      </c>
      <c r="K27" s="79">
        <v>42783973</v>
      </c>
      <c r="L27" s="79">
        <v>0</v>
      </c>
      <c r="M27" s="79">
        <v>0</v>
      </c>
      <c r="N27" s="79">
        <v>0</v>
      </c>
      <c r="O27" s="79">
        <v>276565530</v>
      </c>
    </row>
    <row r="28" spans="2:15" ht="7.5" customHeight="1">
      <c r="B28" s="75" t="s">
        <v>122</v>
      </c>
      <c r="C28" s="79">
        <v>119878531</v>
      </c>
      <c r="D28" s="79">
        <v>118373017</v>
      </c>
      <c r="E28" s="79">
        <v>143101470</v>
      </c>
      <c r="F28" s="79">
        <v>130013459</v>
      </c>
      <c r="G28" s="79">
        <v>126241762</v>
      </c>
      <c r="H28" s="79">
        <v>136749467</v>
      </c>
      <c r="I28" s="79">
        <v>124400403</v>
      </c>
      <c r="J28" s="79">
        <v>133889029</v>
      </c>
      <c r="K28" s="79">
        <v>140751118</v>
      </c>
      <c r="L28" s="79">
        <v>0</v>
      </c>
      <c r="M28" s="79">
        <v>0</v>
      </c>
      <c r="N28" s="79">
        <v>0</v>
      </c>
      <c r="O28" s="79">
        <v>1173398256</v>
      </c>
    </row>
    <row r="29" spans="2:15" ht="7.5" customHeight="1">
      <c r="B29" s="75" t="s">
        <v>123</v>
      </c>
      <c r="C29" s="79">
        <v>95130113</v>
      </c>
      <c r="D29" s="79">
        <v>116050403</v>
      </c>
      <c r="E29" s="79">
        <v>106700751</v>
      </c>
      <c r="F29" s="79">
        <v>99853342</v>
      </c>
      <c r="G29" s="79">
        <v>123122166</v>
      </c>
      <c r="H29" s="79">
        <v>102705239</v>
      </c>
      <c r="I29" s="79">
        <v>99357203</v>
      </c>
      <c r="J29" s="79">
        <v>134752309</v>
      </c>
      <c r="K29" s="79">
        <v>105213734</v>
      </c>
      <c r="L29" s="79">
        <v>0</v>
      </c>
      <c r="M29" s="79">
        <v>0</v>
      </c>
      <c r="N29" s="79">
        <v>0</v>
      </c>
      <c r="O29" s="79">
        <v>982885260</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75282568</v>
      </c>
      <c r="L30" s="145">
        <v>0</v>
      </c>
      <c r="M30" s="145">
        <v>0</v>
      </c>
      <c r="N30" s="145">
        <v>0</v>
      </c>
      <c r="O30" s="145">
        <v>566227506</v>
      </c>
    </row>
    <row r="31" spans="2:15" ht="7.5" customHeight="1">
      <c r="B31" s="79" t="s">
        <v>125</v>
      </c>
      <c r="C31" s="79">
        <v>41543122</v>
      </c>
      <c r="D31" s="79">
        <v>327765453</v>
      </c>
      <c r="E31" s="79">
        <v>40667738</v>
      </c>
      <c r="F31" s="79">
        <v>48501832</v>
      </c>
      <c r="G31" s="79">
        <v>38726355</v>
      </c>
      <c r="H31" s="79">
        <v>45273080</v>
      </c>
      <c r="I31" s="79">
        <v>46387253</v>
      </c>
      <c r="J31" s="79">
        <v>39521416</v>
      </c>
      <c r="K31" s="79">
        <v>52369975</v>
      </c>
      <c r="L31" s="79">
        <v>0</v>
      </c>
      <c r="M31" s="79">
        <v>0</v>
      </c>
      <c r="N31" s="79">
        <v>0</v>
      </c>
      <c r="O31" s="79">
        <v>680756224</v>
      </c>
    </row>
    <row r="32" spans="2:15" ht="7.5" customHeight="1">
      <c r="B32" s="75" t="s">
        <v>126</v>
      </c>
      <c r="C32" s="79">
        <v>63143512</v>
      </c>
      <c r="D32" s="79">
        <v>61737557</v>
      </c>
      <c r="E32" s="79">
        <v>78351808</v>
      </c>
      <c r="F32" s="79">
        <v>67570757</v>
      </c>
      <c r="G32" s="79">
        <v>74589402</v>
      </c>
      <c r="H32" s="79">
        <v>72578664</v>
      </c>
      <c r="I32" s="79">
        <v>70551504</v>
      </c>
      <c r="J32" s="79">
        <v>74545691</v>
      </c>
      <c r="K32" s="79">
        <v>70592344</v>
      </c>
      <c r="L32" s="79">
        <v>0</v>
      </c>
      <c r="M32" s="79">
        <v>0</v>
      </c>
      <c r="N32" s="79">
        <v>0</v>
      </c>
      <c r="O32" s="79">
        <v>633661239</v>
      </c>
    </row>
    <row r="33" spans="2:15" ht="7.5" customHeight="1">
      <c r="B33" s="75" t="s">
        <v>127</v>
      </c>
      <c r="C33" s="79">
        <v>59593432</v>
      </c>
      <c r="D33" s="79">
        <v>50690863</v>
      </c>
      <c r="E33" s="79">
        <v>56921186</v>
      </c>
      <c r="F33" s="79">
        <v>61750358</v>
      </c>
      <c r="G33" s="79">
        <v>51507523</v>
      </c>
      <c r="H33" s="79">
        <v>63714350</v>
      </c>
      <c r="I33" s="79">
        <v>67056517</v>
      </c>
      <c r="J33" s="79">
        <v>60674269</v>
      </c>
      <c r="K33" s="79">
        <v>68399074</v>
      </c>
      <c r="L33" s="79">
        <v>0</v>
      </c>
      <c r="M33" s="79">
        <v>0</v>
      </c>
      <c r="N33" s="79">
        <v>0</v>
      </c>
      <c r="O33" s="79">
        <v>540307572</v>
      </c>
    </row>
    <row r="34" spans="2:15" ht="7.5" customHeight="1">
      <c r="B34" s="144" t="s">
        <v>128</v>
      </c>
      <c r="C34" s="145">
        <v>17797757</v>
      </c>
      <c r="D34" s="145">
        <v>15539875</v>
      </c>
      <c r="E34" s="145">
        <v>10196595</v>
      </c>
      <c r="F34" s="145">
        <v>19885821</v>
      </c>
      <c r="G34" s="145">
        <v>2579457</v>
      </c>
      <c r="H34" s="145">
        <v>14302131</v>
      </c>
      <c r="I34" s="145">
        <v>23558222</v>
      </c>
      <c r="J34" s="145">
        <v>16134924</v>
      </c>
      <c r="K34" s="145">
        <v>6784421</v>
      </c>
      <c r="L34" s="145">
        <v>0</v>
      </c>
      <c r="M34" s="145">
        <v>0</v>
      </c>
      <c r="N34" s="145">
        <v>0</v>
      </c>
      <c r="O34" s="145">
        <v>126779203</v>
      </c>
    </row>
    <row r="35" spans="2:15" ht="7.5" customHeight="1">
      <c r="B35" s="79" t="s">
        <v>129</v>
      </c>
      <c r="C35" s="79">
        <v>43442776</v>
      </c>
      <c r="D35" s="79">
        <v>32699954</v>
      </c>
      <c r="E35" s="79">
        <v>53303317</v>
      </c>
      <c r="F35" s="79">
        <v>42042500</v>
      </c>
      <c r="G35" s="79">
        <v>48313251</v>
      </c>
      <c r="H35" s="79">
        <v>50704128</v>
      </c>
      <c r="I35" s="79">
        <v>47498950</v>
      </c>
      <c r="J35" s="79">
        <v>45106399</v>
      </c>
      <c r="K35" s="79">
        <v>47622609</v>
      </c>
      <c r="L35" s="79">
        <v>0</v>
      </c>
      <c r="M35" s="79">
        <v>0</v>
      </c>
      <c r="N35" s="79">
        <v>0</v>
      </c>
      <c r="O35" s="79">
        <v>410733884</v>
      </c>
    </row>
    <row r="36" spans="2:15" ht="7.5" customHeight="1">
      <c r="B36" s="75" t="s">
        <v>130</v>
      </c>
      <c r="C36" s="79">
        <v>31811107</v>
      </c>
      <c r="D36" s="79">
        <v>34406091</v>
      </c>
      <c r="E36" s="79">
        <v>36742079</v>
      </c>
      <c r="F36" s="79">
        <v>35984047</v>
      </c>
      <c r="G36" s="79">
        <v>39433134</v>
      </c>
      <c r="H36" s="79">
        <v>38535239</v>
      </c>
      <c r="I36" s="79">
        <v>33758176</v>
      </c>
      <c r="J36" s="79">
        <v>33840287</v>
      </c>
      <c r="K36" s="79">
        <v>37847254</v>
      </c>
      <c r="L36" s="79">
        <v>0</v>
      </c>
      <c r="M36" s="79">
        <v>0</v>
      </c>
      <c r="N36" s="79">
        <v>0</v>
      </c>
      <c r="O36" s="79">
        <v>322357413</v>
      </c>
    </row>
    <row r="37" spans="2:15" ht="7.5" customHeight="1">
      <c r="B37" s="75" t="s">
        <v>131</v>
      </c>
      <c r="C37" s="79">
        <v>52569925</v>
      </c>
      <c r="D37" s="79">
        <v>66999306</v>
      </c>
      <c r="E37" s="79">
        <v>93852320</v>
      </c>
      <c r="F37" s="79">
        <v>64589047</v>
      </c>
      <c r="G37" s="79">
        <v>78863155</v>
      </c>
      <c r="H37" s="79">
        <v>101032286</v>
      </c>
      <c r="I37" s="79">
        <v>70172350</v>
      </c>
      <c r="J37" s="79">
        <v>87645223</v>
      </c>
      <c r="K37" s="79">
        <v>99069731</v>
      </c>
      <c r="L37" s="79">
        <v>0</v>
      </c>
      <c r="M37" s="79">
        <v>0</v>
      </c>
      <c r="N37" s="79">
        <v>0</v>
      </c>
      <c r="O37" s="79">
        <v>714793343</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61561059</v>
      </c>
      <c r="L38" s="145">
        <v>0</v>
      </c>
      <c r="M38" s="145">
        <v>0</v>
      </c>
      <c r="N38" s="145">
        <v>0</v>
      </c>
      <c r="O38" s="145">
        <v>556183217</v>
      </c>
    </row>
    <row r="39" spans="2:15" ht="7.5" customHeight="1">
      <c r="B39" s="79" t="s">
        <v>133</v>
      </c>
      <c r="C39" s="79">
        <v>59460931</v>
      </c>
      <c r="D39" s="79">
        <v>59071455</v>
      </c>
      <c r="E39" s="79">
        <v>51695792</v>
      </c>
      <c r="F39" s="79">
        <v>61896973</v>
      </c>
      <c r="G39" s="79">
        <v>65810689</v>
      </c>
      <c r="H39" s="79">
        <v>65045577</v>
      </c>
      <c r="I39" s="79">
        <v>59144535</v>
      </c>
      <c r="J39" s="79">
        <v>56368357</v>
      </c>
      <c r="K39" s="79">
        <v>69639766</v>
      </c>
      <c r="L39" s="79">
        <v>0</v>
      </c>
      <c r="M39" s="79">
        <v>0</v>
      </c>
      <c r="N39" s="79">
        <v>0</v>
      </c>
      <c r="O39" s="79">
        <v>548134075</v>
      </c>
    </row>
    <row r="40" spans="2:15" ht="7.5" customHeight="1">
      <c r="B40" s="75" t="s">
        <v>134</v>
      </c>
      <c r="C40" s="79">
        <v>76539493</v>
      </c>
      <c r="D40" s="79">
        <v>93362579</v>
      </c>
      <c r="E40" s="79">
        <v>101599065</v>
      </c>
      <c r="F40" s="79">
        <v>78836231</v>
      </c>
      <c r="G40" s="79">
        <v>99248610</v>
      </c>
      <c r="H40" s="79">
        <v>110290259</v>
      </c>
      <c r="I40" s="79">
        <v>78628772</v>
      </c>
      <c r="J40" s="79">
        <v>108857687</v>
      </c>
      <c r="K40" s="79">
        <v>68059102</v>
      </c>
      <c r="L40" s="79">
        <v>0</v>
      </c>
      <c r="M40" s="79">
        <v>0</v>
      </c>
      <c r="N40" s="79">
        <v>0</v>
      </c>
      <c r="O40" s="79">
        <v>815421798</v>
      </c>
    </row>
    <row r="41" spans="2:15" ht="7.5" customHeight="1">
      <c r="B41" s="75" t="s">
        <v>135</v>
      </c>
      <c r="C41" s="79">
        <v>18818552</v>
      </c>
      <c r="D41" s="79">
        <v>19452820</v>
      </c>
      <c r="E41" s="79">
        <v>24593015</v>
      </c>
      <c r="F41" s="79">
        <v>23865019</v>
      </c>
      <c r="G41" s="79">
        <v>26786796</v>
      </c>
      <c r="H41" s="79">
        <v>29690049</v>
      </c>
      <c r="I41" s="79">
        <v>28663917</v>
      </c>
      <c r="J41" s="79">
        <v>30310063</v>
      </c>
      <c r="K41" s="79">
        <v>29294833</v>
      </c>
      <c r="L41" s="79">
        <v>0</v>
      </c>
      <c r="M41" s="79">
        <v>0</v>
      </c>
      <c r="N41" s="79">
        <v>0</v>
      </c>
      <c r="O41" s="79">
        <v>231475064</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46343041</v>
      </c>
      <c r="L42" s="145">
        <v>0</v>
      </c>
      <c r="M42" s="145">
        <v>0</v>
      </c>
      <c r="N42" s="145">
        <v>0</v>
      </c>
      <c r="O42" s="145">
        <v>397215685</v>
      </c>
    </row>
    <row r="43" spans="2:15" ht="7.5" customHeight="1">
      <c r="B43" s="79" t="s">
        <v>137</v>
      </c>
      <c r="C43" s="79">
        <v>35762945</v>
      </c>
      <c r="D43" s="79">
        <v>34743299</v>
      </c>
      <c r="E43" s="79">
        <v>23284831</v>
      </c>
      <c r="F43" s="79">
        <v>42901381</v>
      </c>
      <c r="G43" s="79">
        <v>44498981</v>
      </c>
      <c r="H43" s="79">
        <v>27777158</v>
      </c>
      <c r="I43" s="79">
        <v>45779041</v>
      </c>
      <c r="J43" s="79">
        <v>44750176</v>
      </c>
      <c r="K43" s="79">
        <v>20362419</v>
      </c>
      <c r="L43" s="79">
        <v>0</v>
      </c>
      <c r="M43" s="79">
        <v>0</v>
      </c>
      <c r="N43" s="79">
        <v>0</v>
      </c>
      <c r="O43" s="79">
        <v>319860231</v>
      </c>
    </row>
    <row r="44" spans="2:15" ht="7.5" customHeight="1">
      <c r="B44" s="75" t="s">
        <v>138</v>
      </c>
      <c r="C44" s="79">
        <v>9021610</v>
      </c>
      <c r="D44" s="79">
        <v>8836862</v>
      </c>
      <c r="E44" s="79">
        <v>10667305</v>
      </c>
      <c r="F44" s="79">
        <v>9875843</v>
      </c>
      <c r="G44" s="79">
        <v>11230136</v>
      </c>
      <c r="H44" s="79">
        <v>11536834</v>
      </c>
      <c r="I44" s="79">
        <v>10656243</v>
      </c>
      <c r="J44" s="79">
        <v>11213495</v>
      </c>
      <c r="K44" s="79">
        <v>11472534</v>
      </c>
      <c r="L44" s="79">
        <v>0</v>
      </c>
      <c r="M44" s="79">
        <v>0</v>
      </c>
      <c r="N44" s="79">
        <v>0</v>
      </c>
      <c r="O44" s="79">
        <v>94510862</v>
      </c>
    </row>
    <row r="45" spans="2:15" ht="7.5" customHeight="1">
      <c r="B45" s="75" t="s">
        <v>139</v>
      </c>
      <c r="C45" s="79">
        <v>62097867</v>
      </c>
      <c r="D45" s="79">
        <v>54689103</v>
      </c>
      <c r="E45" s="79">
        <v>68667221</v>
      </c>
      <c r="F45" s="79">
        <v>66095789</v>
      </c>
      <c r="G45" s="79">
        <v>67652230</v>
      </c>
      <c r="H45" s="79">
        <v>69117650</v>
      </c>
      <c r="I45" s="79">
        <v>64487512</v>
      </c>
      <c r="J45" s="79">
        <v>68536684</v>
      </c>
      <c r="K45" s="79">
        <v>63756064</v>
      </c>
      <c r="L45" s="79">
        <v>0</v>
      </c>
      <c r="M45" s="79">
        <v>0</v>
      </c>
      <c r="N45" s="79">
        <v>0</v>
      </c>
      <c r="O45" s="79">
        <v>585100120</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60282718</v>
      </c>
      <c r="L46" s="145">
        <v>0</v>
      </c>
      <c r="M46" s="145">
        <v>0</v>
      </c>
      <c r="N46" s="145">
        <v>0</v>
      </c>
      <c r="O46" s="145">
        <v>541838875</v>
      </c>
    </row>
    <row r="47" spans="2:15" ht="7.5" customHeight="1">
      <c r="B47" s="79" t="s">
        <v>141</v>
      </c>
      <c r="C47" s="79">
        <v>92238109</v>
      </c>
      <c r="D47" s="79">
        <v>96794232</v>
      </c>
      <c r="E47" s="79">
        <v>166642809</v>
      </c>
      <c r="F47" s="79">
        <v>96067068</v>
      </c>
      <c r="G47" s="79">
        <v>97694095</v>
      </c>
      <c r="H47" s="79">
        <v>163572496</v>
      </c>
      <c r="I47" s="79">
        <v>100844974</v>
      </c>
      <c r="J47" s="79">
        <v>103579575</v>
      </c>
      <c r="K47" s="79">
        <v>150189701</v>
      </c>
      <c r="L47" s="79">
        <v>0</v>
      </c>
      <c r="M47" s="79">
        <v>0</v>
      </c>
      <c r="N47" s="79">
        <v>0</v>
      </c>
      <c r="O47" s="79">
        <v>1067623059</v>
      </c>
    </row>
    <row r="48" spans="2:15" ht="7.5" customHeight="1">
      <c r="B48" s="75" t="s">
        <v>142</v>
      </c>
      <c r="C48" s="79">
        <v>98155434</v>
      </c>
      <c r="D48" s="79">
        <v>96071323</v>
      </c>
      <c r="E48" s="79">
        <v>113292065</v>
      </c>
      <c r="F48" s="79">
        <v>102874498</v>
      </c>
      <c r="G48" s="79">
        <v>109412845</v>
      </c>
      <c r="H48" s="79">
        <v>96786550</v>
      </c>
      <c r="I48" s="79">
        <v>89565878</v>
      </c>
      <c r="J48" s="79">
        <v>114429368</v>
      </c>
      <c r="K48" s="79">
        <v>103909265</v>
      </c>
      <c r="L48" s="79">
        <v>0</v>
      </c>
      <c r="M48" s="79">
        <v>0</v>
      </c>
      <c r="N48" s="79">
        <v>0</v>
      </c>
      <c r="O48" s="79">
        <v>924497226</v>
      </c>
    </row>
    <row r="49" spans="2:15" ht="7.5" customHeight="1">
      <c r="B49" s="75" t="s">
        <v>143</v>
      </c>
      <c r="C49" s="79">
        <v>23660786</v>
      </c>
      <c r="D49" s="79">
        <v>13795131</v>
      </c>
      <c r="E49" s="79">
        <v>24007864</v>
      </c>
      <c r="F49" s="79">
        <v>24122994</v>
      </c>
      <c r="G49" s="79">
        <v>17349420</v>
      </c>
      <c r="H49" s="79">
        <v>25406345</v>
      </c>
      <c r="I49" s="79">
        <v>26109750</v>
      </c>
      <c r="J49" s="79">
        <v>20281539</v>
      </c>
      <c r="K49" s="79">
        <v>26133995</v>
      </c>
      <c r="L49" s="79">
        <v>0</v>
      </c>
      <c r="M49" s="79">
        <v>0</v>
      </c>
      <c r="N49" s="79">
        <v>0</v>
      </c>
      <c r="O49" s="79">
        <v>200867824</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148459593</v>
      </c>
      <c r="L50" s="145">
        <v>0</v>
      </c>
      <c r="M50" s="145">
        <v>0</v>
      </c>
      <c r="N50" s="145">
        <v>0</v>
      </c>
      <c r="O50" s="145">
        <v>1270792314</v>
      </c>
    </row>
    <row r="51" spans="2:15" ht="7.5" customHeight="1">
      <c r="B51" s="79" t="s">
        <v>145</v>
      </c>
      <c r="C51" s="79">
        <v>69547169</v>
      </c>
      <c r="D51" s="79">
        <v>66664638</v>
      </c>
      <c r="E51" s="79">
        <v>87099759</v>
      </c>
      <c r="F51" s="79">
        <v>79798773</v>
      </c>
      <c r="G51" s="79">
        <v>81691095</v>
      </c>
      <c r="H51" s="79">
        <v>84697397</v>
      </c>
      <c r="I51" s="79">
        <v>68467424</v>
      </c>
      <c r="J51" s="79">
        <v>85938384</v>
      </c>
      <c r="K51" s="79">
        <v>81803233</v>
      </c>
      <c r="L51" s="79">
        <v>0</v>
      </c>
      <c r="M51" s="79">
        <v>0</v>
      </c>
      <c r="N51" s="79">
        <v>0</v>
      </c>
      <c r="O51" s="79">
        <v>705707872</v>
      </c>
    </row>
    <row r="52" spans="2:15" ht="7.5" customHeight="1">
      <c r="B52" s="75" t="s">
        <v>146</v>
      </c>
      <c r="C52" s="79">
        <v>42211905</v>
      </c>
      <c r="D52" s="79">
        <v>40981934</v>
      </c>
      <c r="E52" s="79">
        <v>48448467</v>
      </c>
      <c r="F52" s="79">
        <v>47757262</v>
      </c>
      <c r="G52" s="79">
        <v>50627226</v>
      </c>
      <c r="H52" s="79">
        <v>52707971</v>
      </c>
      <c r="I52" s="79">
        <v>54851050</v>
      </c>
      <c r="J52" s="79">
        <v>54447725</v>
      </c>
      <c r="K52" s="79">
        <v>53834690</v>
      </c>
      <c r="L52" s="79">
        <v>0</v>
      </c>
      <c r="M52" s="79">
        <v>0</v>
      </c>
      <c r="N52" s="79">
        <v>0</v>
      </c>
      <c r="O52" s="79">
        <v>445868228</v>
      </c>
    </row>
    <row r="53" spans="2:15" ht="7.5" customHeight="1">
      <c r="B53" s="75" t="s">
        <v>147</v>
      </c>
      <c r="C53" s="79">
        <v>110591809</v>
      </c>
      <c r="D53" s="79">
        <v>103901357</v>
      </c>
      <c r="E53" s="79">
        <v>167016560</v>
      </c>
      <c r="F53" s="79">
        <v>119957190</v>
      </c>
      <c r="G53" s="79">
        <v>118640345</v>
      </c>
      <c r="H53" s="79">
        <v>161852464</v>
      </c>
      <c r="I53" s="79">
        <v>120006035</v>
      </c>
      <c r="J53" s="79">
        <v>122516929</v>
      </c>
      <c r="K53" s="79">
        <v>165702884</v>
      </c>
      <c r="L53" s="79">
        <v>0</v>
      </c>
      <c r="M53" s="79">
        <v>0</v>
      </c>
      <c r="N53" s="79">
        <v>0</v>
      </c>
      <c r="O53" s="79">
        <v>1190185573</v>
      </c>
    </row>
    <row r="54" spans="2:15" ht="7.5" customHeight="1">
      <c r="B54" s="144" t="s">
        <v>148</v>
      </c>
      <c r="C54" s="145">
        <v>4805266</v>
      </c>
      <c r="D54" s="145">
        <v>5263523</v>
      </c>
      <c r="E54" s="145">
        <v>5628515</v>
      </c>
      <c r="F54" s="145">
        <v>5167254</v>
      </c>
      <c r="G54" s="145">
        <v>8069631</v>
      </c>
      <c r="H54" s="145">
        <v>5972858</v>
      </c>
      <c r="I54" s="145">
        <v>5861609</v>
      </c>
      <c r="J54" s="145">
        <v>12046874</v>
      </c>
      <c r="K54" s="145">
        <v>8449609</v>
      </c>
      <c r="L54" s="145">
        <v>0</v>
      </c>
      <c r="M54" s="145">
        <v>0</v>
      </c>
      <c r="N54" s="145">
        <v>0</v>
      </c>
      <c r="O54" s="145">
        <v>61265139</v>
      </c>
    </row>
    <row r="55" spans="2:15" ht="7.5" customHeight="1">
      <c r="B55" s="79" t="s">
        <v>149</v>
      </c>
      <c r="C55" s="79">
        <v>77778228</v>
      </c>
      <c r="D55" s="79">
        <v>68309893</v>
      </c>
      <c r="E55" s="79">
        <v>80972233</v>
      </c>
      <c r="F55" s="79">
        <v>77936603</v>
      </c>
      <c r="G55" s="79">
        <v>76557651</v>
      </c>
      <c r="H55" s="79">
        <v>80116109</v>
      </c>
      <c r="I55" s="79">
        <v>76380663</v>
      </c>
      <c r="J55" s="79">
        <v>73702059</v>
      </c>
      <c r="K55" s="79">
        <v>83532917</v>
      </c>
      <c r="L55" s="79">
        <v>0</v>
      </c>
      <c r="M55" s="79">
        <v>0</v>
      </c>
      <c r="N55" s="79">
        <v>0</v>
      </c>
      <c r="O55" s="79">
        <v>695286356</v>
      </c>
    </row>
    <row r="56" spans="2:15" ht="7.5" customHeight="1">
      <c r="B56" s="75" t="s">
        <v>150</v>
      </c>
      <c r="C56" s="79">
        <v>20370732</v>
      </c>
      <c r="D56" s="79">
        <v>18197972</v>
      </c>
      <c r="E56" s="79">
        <v>17813802</v>
      </c>
      <c r="F56" s="79">
        <v>19327623</v>
      </c>
      <c r="G56" s="79">
        <v>21251986</v>
      </c>
      <c r="H56" s="79">
        <v>21874832</v>
      </c>
      <c r="I56" s="79">
        <v>23889594</v>
      </c>
      <c r="J56" s="79">
        <v>22901274</v>
      </c>
      <c r="K56" s="79">
        <v>23923740</v>
      </c>
      <c r="L56" s="79">
        <v>0</v>
      </c>
      <c r="M56" s="79">
        <v>0</v>
      </c>
      <c r="N56" s="79">
        <v>0</v>
      </c>
      <c r="O56" s="79">
        <v>189551555</v>
      </c>
    </row>
    <row r="57" spans="2:15" ht="7.5" customHeight="1">
      <c r="B57" s="75" t="s">
        <v>151</v>
      </c>
      <c r="C57" s="79">
        <v>79766774</v>
      </c>
      <c r="D57" s="79">
        <v>79243535</v>
      </c>
      <c r="E57" s="79">
        <v>106370209</v>
      </c>
      <c r="F57" s="79">
        <v>89801464</v>
      </c>
      <c r="G57" s="79">
        <v>95725719</v>
      </c>
      <c r="H57" s="79">
        <v>102782170</v>
      </c>
      <c r="I57" s="79">
        <v>84420827</v>
      </c>
      <c r="J57" s="79">
        <v>101862599</v>
      </c>
      <c r="K57" s="79">
        <v>122542721</v>
      </c>
      <c r="L57" s="79">
        <v>0</v>
      </c>
      <c r="M57" s="79">
        <v>0</v>
      </c>
      <c r="N57" s="79">
        <v>0</v>
      </c>
      <c r="O57" s="79">
        <v>862516018</v>
      </c>
    </row>
    <row r="58" spans="2:15" ht="7.5" customHeight="1">
      <c r="B58" s="144" t="s">
        <v>152</v>
      </c>
      <c r="C58" s="145">
        <v>457395965</v>
      </c>
      <c r="D58" s="145">
        <v>401104869</v>
      </c>
      <c r="E58" s="145">
        <v>539242378</v>
      </c>
      <c r="F58" s="145">
        <v>501203328</v>
      </c>
      <c r="G58" s="145">
        <v>479796251</v>
      </c>
      <c r="H58" s="145">
        <v>510868528</v>
      </c>
      <c r="I58" s="145">
        <v>510722147</v>
      </c>
      <c r="J58" s="145">
        <v>536129098</v>
      </c>
      <c r="K58" s="145">
        <v>504389630</v>
      </c>
      <c r="L58" s="145">
        <v>0</v>
      </c>
      <c r="M58" s="145">
        <v>0</v>
      </c>
      <c r="N58" s="145">
        <v>0</v>
      </c>
      <c r="O58" s="145">
        <v>4440852194</v>
      </c>
    </row>
    <row r="59" spans="2:15" ht="7.5" customHeight="1">
      <c r="B59" s="79" t="s">
        <v>153</v>
      </c>
      <c r="C59" s="79">
        <v>39958647</v>
      </c>
      <c r="D59" s="79">
        <v>27058969</v>
      </c>
      <c r="E59" s="79">
        <v>47485912</v>
      </c>
      <c r="F59" s="79">
        <v>44656509</v>
      </c>
      <c r="G59" s="79">
        <v>46281434</v>
      </c>
      <c r="H59" s="79">
        <v>34140898</v>
      </c>
      <c r="I59" s="79">
        <v>48271919</v>
      </c>
      <c r="J59" s="79">
        <v>49204329</v>
      </c>
      <c r="K59" s="79">
        <v>48237035</v>
      </c>
      <c r="L59" s="79">
        <v>0</v>
      </c>
      <c r="M59" s="79">
        <v>0</v>
      </c>
      <c r="N59" s="79">
        <v>0</v>
      </c>
      <c r="O59" s="79">
        <v>385295652</v>
      </c>
    </row>
    <row r="60" spans="2:15" ht="7.5" customHeight="1">
      <c r="B60" s="75" t="s">
        <v>154</v>
      </c>
      <c r="C60" s="79">
        <v>5199253</v>
      </c>
      <c r="D60" s="79">
        <v>4649222</v>
      </c>
      <c r="E60" s="79">
        <v>5036670</v>
      </c>
      <c r="F60" s="79">
        <v>5112984</v>
      </c>
      <c r="G60" s="79">
        <v>5372601</v>
      </c>
      <c r="H60" s="79">
        <v>5588752</v>
      </c>
      <c r="I60" s="79">
        <v>4660119</v>
      </c>
      <c r="J60" s="79">
        <v>6153071</v>
      </c>
      <c r="K60" s="79">
        <v>5677541</v>
      </c>
      <c r="L60" s="79">
        <v>0</v>
      </c>
      <c r="M60" s="79">
        <v>0</v>
      </c>
      <c r="N60" s="79">
        <v>0</v>
      </c>
      <c r="O60" s="79">
        <v>47450213</v>
      </c>
    </row>
    <row r="61" spans="2:15" ht="7.5" customHeight="1">
      <c r="B61" s="75" t="s">
        <v>155</v>
      </c>
      <c r="C61" s="79">
        <v>101384697</v>
      </c>
      <c r="D61" s="79">
        <v>81837055</v>
      </c>
      <c r="E61" s="79">
        <v>89834381</v>
      </c>
      <c r="F61" s="79">
        <v>148976125</v>
      </c>
      <c r="G61" s="79">
        <v>72998302</v>
      </c>
      <c r="H61" s="79">
        <v>145611823</v>
      </c>
      <c r="I61" s="79">
        <v>100136950</v>
      </c>
      <c r="J61" s="79">
        <v>70300010</v>
      </c>
      <c r="K61" s="79">
        <v>74625221</v>
      </c>
      <c r="L61" s="79">
        <v>0</v>
      </c>
      <c r="M61" s="79">
        <v>0</v>
      </c>
      <c r="N61" s="79">
        <v>0</v>
      </c>
      <c r="O61" s="79">
        <v>885704564</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62899712</v>
      </c>
      <c r="L62" s="145">
        <v>0</v>
      </c>
      <c r="M62" s="145">
        <v>0</v>
      </c>
      <c r="N62" s="145">
        <v>0</v>
      </c>
      <c r="O62" s="145">
        <v>569141252</v>
      </c>
    </row>
    <row r="63" spans="2:15" ht="7.5" customHeight="1">
      <c r="B63" s="75" t="s">
        <v>157</v>
      </c>
      <c r="C63" s="79">
        <v>56807840</v>
      </c>
      <c r="D63" s="79">
        <v>29833158</v>
      </c>
      <c r="E63" s="79">
        <v>38768383</v>
      </c>
      <c r="F63" s="79">
        <v>54985484</v>
      </c>
      <c r="G63" s="79">
        <v>28359126</v>
      </c>
      <c r="H63" s="79">
        <v>37311378</v>
      </c>
      <c r="I63" s="79">
        <v>62069632</v>
      </c>
      <c r="J63" s="79">
        <v>27130987</v>
      </c>
      <c r="K63" s="79">
        <v>38046321</v>
      </c>
      <c r="L63" s="79">
        <v>0</v>
      </c>
      <c r="M63" s="79">
        <v>0</v>
      </c>
      <c r="N63" s="79">
        <v>0</v>
      </c>
      <c r="O63" s="79">
        <v>373312309</v>
      </c>
    </row>
    <row r="64" spans="2:15" ht="7.5" customHeight="1">
      <c r="B64" s="75" t="s">
        <v>158</v>
      </c>
      <c r="C64" s="79">
        <v>66539909</v>
      </c>
      <c r="D64" s="79">
        <v>68075011</v>
      </c>
      <c r="E64" s="79">
        <v>70988325</v>
      </c>
      <c r="F64" s="79">
        <v>81748347</v>
      </c>
      <c r="G64" s="79">
        <v>73669953</v>
      </c>
      <c r="H64" s="79">
        <v>77702966</v>
      </c>
      <c r="I64" s="79">
        <v>78735412</v>
      </c>
      <c r="J64" s="79">
        <v>47609933</v>
      </c>
      <c r="K64" s="79">
        <v>119782328</v>
      </c>
      <c r="L64" s="79">
        <v>0</v>
      </c>
      <c r="M64" s="79">
        <v>0</v>
      </c>
      <c r="N64" s="79">
        <v>0</v>
      </c>
      <c r="O64" s="79">
        <v>684852184</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38851329</v>
      </c>
      <c r="L65" s="79">
        <v>0</v>
      </c>
      <c r="M65" s="79">
        <v>0</v>
      </c>
      <c r="N65" s="79">
        <v>0</v>
      </c>
      <c r="O65" s="79">
        <v>256333211</v>
      </c>
    </row>
    <row r="66" spans="2:15" ht="7.5" customHeight="1" thickTop="1">
      <c r="B66" s="76" t="s">
        <v>222</v>
      </c>
      <c r="C66" s="83">
        <v>3373983108</v>
      </c>
      <c r="D66" s="83">
        <v>3504691836</v>
      </c>
      <c r="E66" s="83">
        <v>3961326670</v>
      </c>
      <c r="F66" s="83">
        <v>3754320914</v>
      </c>
      <c r="G66" s="83">
        <v>3579492805</v>
      </c>
      <c r="H66" s="83">
        <v>4041611132</v>
      </c>
      <c r="I66" s="83">
        <v>3752573380</v>
      </c>
      <c r="J66" s="83">
        <v>3823007406</v>
      </c>
      <c r="K66" s="83">
        <v>4040492960</v>
      </c>
      <c r="L66" s="83">
        <v>0</v>
      </c>
      <c r="M66" s="83">
        <v>0</v>
      </c>
      <c r="N66" s="83">
        <v>0</v>
      </c>
      <c r="O66" s="83">
        <v>33831500210</v>
      </c>
    </row>
    <row r="67" spans="2:15" ht="7.5" customHeight="1" thickBot="1">
      <c r="B67" s="77" t="s">
        <v>161</v>
      </c>
      <c r="C67" s="82">
        <v>26047172</v>
      </c>
      <c r="D67" s="82">
        <v>16021376</v>
      </c>
      <c r="E67" s="82">
        <v>15447079</v>
      </c>
      <c r="F67" s="82">
        <v>20464076</v>
      </c>
      <c r="G67" s="82">
        <v>28272952</v>
      </c>
      <c r="H67" s="82">
        <v>28910788</v>
      </c>
      <c r="I67" s="82">
        <v>24486377</v>
      </c>
      <c r="J67" s="82">
        <v>24003702</v>
      </c>
      <c r="K67" s="82">
        <v>21093605</v>
      </c>
      <c r="L67" s="82">
        <v>0</v>
      </c>
      <c r="M67" s="82">
        <v>0</v>
      </c>
      <c r="N67" s="82">
        <v>0</v>
      </c>
      <c r="O67" s="82">
        <v>204747127</v>
      </c>
    </row>
    <row r="68" spans="2:15" ht="9" customHeight="1" thickTop="1">
      <c r="B68" s="78" t="s">
        <v>223</v>
      </c>
      <c r="C68" s="81">
        <v>3400030280</v>
      </c>
      <c r="D68" s="81">
        <v>3520713212</v>
      </c>
      <c r="E68" s="81">
        <v>3976773749</v>
      </c>
      <c r="F68" s="81">
        <v>3774784990</v>
      </c>
      <c r="G68" s="81">
        <v>3607765757</v>
      </c>
      <c r="H68" s="81">
        <v>4070521920</v>
      </c>
      <c r="I68" s="81">
        <v>3777059757</v>
      </c>
      <c r="J68" s="81">
        <v>3847011108</v>
      </c>
      <c r="K68" s="81">
        <v>4061586565</v>
      </c>
      <c r="L68" s="81">
        <v>0</v>
      </c>
      <c r="M68" s="81">
        <v>0</v>
      </c>
      <c r="N68" s="81">
        <v>0</v>
      </c>
      <c r="O68" s="81">
        <v>34036247337</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02/09/2022</v>
      </c>
      <c r="N10" s="84"/>
      <c r="O10" s="84" t="str">
        <f>CONCATENATE(P3," Reporting Period")</f>
        <v>2020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99</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99</v>
      </c>
      <c r="C13" s="72" t="s">
        <v>100</v>
      </c>
      <c r="D13" s="72" t="s">
        <v>103</v>
      </c>
      <c r="E13" s="72" t="s">
        <v>106</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110</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111</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112</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113</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114</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115</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116</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117</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118</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119</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120</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121</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122</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123</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124</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125</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126</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127</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128</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129</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130</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131</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132</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133</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134</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135</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136</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137</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138</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139</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140</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141</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142</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143</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144</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145</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146</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147</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148</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149</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150</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151</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152</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153</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154</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155</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156</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157</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158</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159</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222</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161</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223</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14</v>
      </c>
      <c r="C3" s="195" t="s">
        <v>72</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02/09/2022</v>
      </c>
      <c r="C9" s="94"/>
      <c r="D9" s="94"/>
      <c r="E9" s="94"/>
      <c r="F9" s="94"/>
      <c r="G9" s="94"/>
      <c r="H9" s="91"/>
      <c r="I9" s="94"/>
      <c r="J9" s="95" t="str">
        <f>CONCATENATE(D3," Reporting Period")</f>
        <v>2021 Reporting Period</v>
      </c>
      <c r="K9" s="86"/>
    </row>
    <row r="10" spans="2:11" ht="12" customHeight="1">
      <c r="B10" s="33" t="s">
        <v>99</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99</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109</v>
      </c>
      <c r="C15" s="103">
        <v>26</v>
      </c>
      <c r="D15" s="100" t="s">
        <v>275</v>
      </c>
      <c r="E15" s="103">
        <v>29</v>
      </c>
      <c r="F15" s="100" t="s">
        <v>276</v>
      </c>
      <c r="G15" s="103">
        <v>0</v>
      </c>
      <c r="H15" s="100" t="s">
        <v>277</v>
      </c>
      <c r="I15" s="103">
        <v>18</v>
      </c>
      <c r="J15" s="100" t="s">
        <v>278</v>
      </c>
      <c r="K15" s="86"/>
    </row>
    <row r="16" spans="2:11" ht="9" customHeight="1">
      <c r="B16" s="88" t="s">
        <v>110</v>
      </c>
      <c r="C16" s="104">
        <v>8</v>
      </c>
      <c r="D16" s="101" t="s">
        <v>279</v>
      </c>
      <c r="E16" s="104">
        <v>8</v>
      </c>
      <c r="F16" s="101" t="s">
        <v>279</v>
      </c>
      <c r="G16" s="104">
        <v>0</v>
      </c>
      <c r="H16" s="101" t="s">
        <v>277</v>
      </c>
      <c r="I16" s="104">
        <v>8</v>
      </c>
      <c r="J16" s="101" t="s">
        <v>279</v>
      </c>
      <c r="K16" s="86"/>
    </row>
    <row r="17" spans="2:11" ht="9" customHeight="1">
      <c r="B17" s="89" t="s">
        <v>111</v>
      </c>
      <c r="C17" s="105">
        <v>18</v>
      </c>
      <c r="D17" s="102" t="s">
        <v>280</v>
      </c>
      <c r="E17" s="105">
        <v>26</v>
      </c>
      <c r="F17" s="102" t="s">
        <v>280</v>
      </c>
      <c r="G17" s="105">
        <v>0</v>
      </c>
      <c r="H17" s="102" t="s">
        <v>277</v>
      </c>
      <c r="I17" s="105">
        <v>18</v>
      </c>
      <c r="J17" s="102" t="s">
        <v>280</v>
      </c>
      <c r="K17" s="86"/>
    </row>
    <row r="18" spans="2:11" ht="9" customHeight="1">
      <c r="B18" s="87" t="s">
        <v>112</v>
      </c>
      <c r="C18" s="103">
        <v>24.8</v>
      </c>
      <c r="D18" s="100" t="s">
        <v>281</v>
      </c>
      <c r="E18" s="103">
        <v>28.8</v>
      </c>
      <c r="F18" s="100" t="s">
        <v>281</v>
      </c>
      <c r="G18" s="103">
        <v>16.5</v>
      </c>
      <c r="H18" s="100" t="s">
        <v>282</v>
      </c>
      <c r="I18" s="103">
        <v>24.8</v>
      </c>
      <c r="J18" s="100" t="s">
        <v>281</v>
      </c>
      <c r="K18" s="86"/>
    </row>
    <row r="19" spans="2:11" ht="9" customHeight="1">
      <c r="B19" s="88" t="s">
        <v>113</v>
      </c>
      <c r="C19" s="104">
        <v>51.1</v>
      </c>
      <c r="D19" s="101" t="s">
        <v>283</v>
      </c>
      <c r="E19" s="104">
        <v>38.9</v>
      </c>
      <c r="F19" s="101" t="s">
        <v>283</v>
      </c>
      <c r="G19" s="104">
        <v>6</v>
      </c>
      <c r="H19" s="101" t="s">
        <v>284</v>
      </c>
      <c r="I19" s="104">
        <v>51.1</v>
      </c>
      <c r="J19" s="101" t="s">
        <v>283</v>
      </c>
      <c r="K19" s="86"/>
    </row>
    <row r="20" spans="2:11" ht="9" customHeight="1">
      <c r="B20" s="89" t="s">
        <v>114</v>
      </c>
      <c r="C20" s="105">
        <v>23.69</v>
      </c>
      <c r="D20" s="102" t="s">
        <v>285</v>
      </c>
      <c r="E20" s="105">
        <v>22.19</v>
      </c>
      <c r="F20" s="102" t="s">
        <v>285</v>
      </c>
      <c r="G20" s="105">
        <v>13.5</v>
      </c>
      <c r="H20" s="102" t="s">
        <v>286</v>
      </c>
      <c r="I20" s="105">
        <v>23.69</v>
      </c>
      <c r="J20" s="102" t="s">
        <v>285</v>
      </c>
      <c r="K20" s="86"/>
    </row>
    <row r="21" spans="2:11" ht="9" customHeight="1">
      <c r="B21" s="87" t="s">
        <v>115</v>
      </c>
      <c r="C21" s="103">
        <v>25</v>
      </c>
      <c r="D21" s="100" t="s">
        <v>287</v>
      </c>
      <c r="E21" s="103">
        <v>44.6</v>
      </c>
      <c r="F21" s="100" t="s">
        <v>288</v>
      </c>
      <c r="G21" s="103">
        <v>0</v>
      </c>
      <c r="H21" s="100" t="s">
        <v>277</v>
      </c>
      <c r="I21" s="103">
        <v>25</v>
      </c>
      <c r="J21" s="100" t="s">
        <v>289</v>
      </c>
      <c r="K21" s="86"/>
    </row>
    <row r="22" spans="2:11" ht="9" customHeight="1">
      <c r="B22" s="88" t="s">
        <v>116</v>
      </c>
      <c r="C22" s="104">
        <v>23</v>
      </c>
      <c r="D22" s="101" t="s">
        <v>290</v>
      </c>
      <c r="E22" s="104">
        <v>22</v>
      </c>
      <c r="F22" s="101" t="s">
        <v>290</v>
      </c>
      <c r="G22" s="104">
        <v>22</v>
      </c>
      <c r="H22" s="101" t="s">
        <v>290</v>
      </c>
      <c r="I22" s="104">
        <v>23</v>
      </c>
      <c r="J22" s="101" t="s">
        <v>290</v>
      </c>
      <c r="K22" s="86"/>
    </row>
    <row r="23" spans="2:11" ht="9" customHeight="1">
      <c r="B23" s="89" t="s">
        <v>117</v>
      </c>
      <c r="C23" s="105">
        <v>23.5</v>
      </c>
      <c r="D23" s="102" t="s">
        <v>291</v>
      </c>
      <c r="E23" s="105">
        <v>23.5</v>
      </c>
      <c r="F23" s="102" t="s">
        <v>292</v>
      </c>
      <c r="G23" s="105">
        <v>0</v>
      </c>
      <c r="H23" s="102" t="s">
        <v>277</v>
      </c>
      <c r="I23" s="105">
        <v>23.5</v>
      </c>
      <c r="J23" s="102" t="s">
        <v>292</v>
      </c>
      <c r="K23" s="86"/>
    </row>
    <row r="24" spans="2:11" ht="9" customHeight="1">
      <c r="B24" s="87" t="s">
        <v>118</v>
      </c>
      <c r="C24" s="103">
        <v>38.077</v>
      </c>
      <c r="D24" s="100" t="s">
        <v>293</v>
      </c>
      <c r="E24" s="103">
        <v>38.077</v>
      </c>
      <c r="F24" s="100" t="s">
        <v>293</v>
      </c>
      <c r="G24" s="103">
        <v>0</v>
      </c>
      <c r="H24" s="100" t="s">
        <v>294</v>
      </c>
      <c r="I24" s="103">
        <v>38.077</v>
      </c>
      <c r="J24" s="100" t="s">
        <v>293</v>
      </c>
      <c r="K24" s="86"/>
    </row>
    <row r="25" spans="2:11" ht="9" customHeight="1">
      <c r="B25" s="88" t="s">
        <v>119</v>
      </c>
      <c r="C25" s="104">
        <v>28.7</v>
      </c>
      <c r="D25" s="101" t="s">
        <v>293</v>
      </c>
      <c r="E25" s="104">
        <v>32.2</v>
      </c>
      <c r="F25" s="101" t="s">
        <v>293</v>
      </c>
      <c r="G25" s="104">
        <v>28.7</v>
      </c>
      <c r="H25" s="101" t="s">
        <v>293</v>
      </c>
      <c r="I25" s="104">
        <v>28.7</v>
      </c>
      <c r="J25" s="101" t="s">
        <v>293</v>
      </c>
      <c r="K25" s="86"/>
    </row>
    <row r="26" spans="2:11" ht="9" customHeight="1">
      <c r="B26" s="89" t="s">
        <v>120</v>
      </c>
      <c r="C26" s="105">
        <v>16</v>
      </c>
      <c r="D26" s="102" t="s">
        <v>295</v>
      </c>
      <c r="E26" s="105">
        <v>16</v>
      </c>
      <c r="F26" s="102" t="s">
        <v>295</v>
      </c>
      <c r="G26" s="105">
        <v>5.2</v>
      </c>
      <c r="H26" s="102" t="s">
        <v>287</v>
      </c>
      <c r="I26" s="105">
        <v>16</v>
      </c>
      <c r="J26" s="102" t="s">
        <v>296</v>
      </c>
      <c r="K26" s="86"/>
    </row>
    <row r="27" spans="2:11" ht="9" customHeight="1">
      <c r="B27" s="87" t="s">
        <v>121</v>
      </c>
      <c r="C27" s="103">
        <v>33</v>
      </c>
      <c r="D27" s="100" t="s">
        <v>297</v>
      </c>
      <c r="E27" s="103">
        <v>33</v>
      </c>
      <c r="F27" s="100" t="s">
        <v>297</v>
      </c>
      <c r="G27" s="103">
        <v>23.2</v>
      </c>
      <c r="H27" s="100" t="s">
        <v>297</v>
      </c>
      <c r="I27" s="103">
        <v>33</v>
      </c>
      <c r="J27" s="100" t="s">
        <v>297</v>
      </c>
      <c r="K27" s="86"/>
    </row>
    <row r="28" spans="2:11" ht="9" customHeight="1">
      <c r="B28" s="88" t="s">
        <v>122</v>
      </c>
      <c r="C28" s="104">
        <v>40.3</v>
      </c>
      <c r="D28" s="101" t="s">
        <v>283</v>
      </c>
      <c r="E28" s="104">
        <v>47.8</v>
      </c>
      <c r="F28" s="101" t="s">
        <v>283</v>
      </c>
      <c r="G28" s="104">
        <v>46.7</v>
      </c>
      <c r="H28" s="101" t="s">
        <v>283</v>
      </c>
      <c r="I28" s="104">
        <v>40.3</v>
      </c>
      <c r="J28" s="101" t="s">
        <v>283</v>
      </c>
      <c r="K28" s="86"/>
    </row>
    <row r="29" spans="2:11" ht="9" customHeight="1">
      <c r="B29" s="89" t="s">
        <v>123</v>
      </c>
      <c r="C29" s="105">
        <v>33</v>
      </c>
      <c r="D29" s="102" t="s">
        <v>283</v>
      </c>
      <c r="E29" s="105">
        <v>54</v>
      </c>
      <c r="F29" s="102" t="s">
        <v>283</v>
      </c>
      <c r="G29" s="105">
        <v>0</v>
      </c>
      <c r="H29" s="102" t="s">
        <v>277</v>
      </c>
      <c r="I29" s="105">
        <v>33</v>
      </c>
      <c r="J29" s="102" t="s">
        <v>283</v>
      </c>
      <c r="K29" s="86"/>
    </row>
    <row r="30" spans="2:11" ht="9" customHeight="1">
      <c r="B30" s="87" t="s">
        <v>124</v>
      </c>
      <c r="C30" s="103">
        <v>31</v>
      </c>
      <c r="D30" s="100" t="s">
        <v>288</v>
      </c>
      <c r="E30" s="103">
        <v>33.5</v>
      </c>
      <c r="F30" s="100" t="s">
        <v>298</v>
      </c>
      <c r="G30" s="103">
        <v>30</v>
      </c>
      <c r="H30" s="100" t="s">
        <v>298</v>
      </c>
      <c r="I30" s="103">
        <v>31</v>
      </c>
      <c r="J30" s="100" t="s">
        <v>288</v>
      </c>
      <c r="K30" s="86"/>
    </row>
    <row r="31" spans="2:11" ht="9" customHeight="1">
      <c r="B31" s="88" t="s">
        <v>125</v>
      </c>
      <c r="C31" s="104">
        <v>24</v>
      </c>
      <c r="D31" s="101" t="s">
        <v>299</v>
      </c>
      <c r="E31" s="104">
        <v>26</v>
      </c>
      <c r="F31" s="101" t="s">
        <v>299</v>
      </c>
      <c r="G31" s="104">
        <v>23</v>
      </c>
      <c r="H31" s="101" t="s">
        <v>299</v>
      </c>
      <c r="I31" s="104">
        <v>24</v>
      </c>
      <c r="J31" s="101" t="s">
        <v>299</v>
      </c>
      <c r="K31" s="86"/>
    </row>
    <row r="32" spans="2:11" ht="9" customHeight="1">
      <c r="B32" s="89" t="s">
        <v>126</v>
      </c>
      <c r="C32" s="105">
        <v>24.6</v>
      </c>
      <c r="D32" s="102" t="s">
        <v>293</v>
      </c>
      <c r="E32" s="105">
        <v>21.6</v>
      </c>
      <c r="F32" s="102" t="s">
        <v>293</v>
      </c>
      <c r="G32" s="105">
        <v>24.6</v>
      </c>
      <c r="H32" s="102" t="s">
        <v>293</v>
      </c>
      <c r="I32" s="105">
        <v>24.6</v>
      </c>
      <c r="J32" s="102" t="s">
        <v>293</v>
      </c>
      <c r="K32" s="86"/>
    </row>
    <row r="33" spans="2:11" ht="9" customHeight="1">
      <c r="B33" s="87" t="s">
        <v>127</v>
      </c>
      <c r="C33" s="103">
        <v>20</v>
      </c>
      <c r="D33" s="100" t="s">
        <v>300</v>
      </c>
      <c r="E33" s="103">
        <v>20</v>
      </c>
      <c r="F33" s="100" t="s">
        <v>300</v>
      </c>
      <c r="G33" s="103">
        <v>14.6</v>
      </c>
      <c r="H33" s="100" t="s">
        <v>295</v>
      </c>
      <c r="I33" s="103">
        <v>20</v>
      </c>
      <c r="J33" s="100" t="s">
        <v>300</v>
      </c>
      <c r="K33" s="86"/>
    </row>
    <row r="34" spans="2:11" ht="9" customHeight="1">
      <c r="B34" s="88" t="s">
        <v>128</v>
      </c>
      <c r="C34" s="104">
        <v>30</v>
      </c>
      <c r="D34" s="101" t="s">
        <v>301</v>
      </c>
      <c r="E34" s="104">
        <v>31.2</v>
      </c>
      <c r="F34" s="101" t="s">
        <v>301</v>
      </c>
      <c r="G34" s="104">
        <v>0</v>
      </c>
      <c r="H34" s="101" t="s">
        <v>277</v>
      </c>
      <c r="I34" s="104">
        <v>23</v>
      </c>
      <c r="J34" s="101" t="s">
        <v>302</v>
      </c>
      <c r="K34" s="86"/>
    </row>
    <row r="35" spans="2:11" ht="9" customHeight="1">
      <c r="B35" s="89" t="s">
        <v>129</v>
      </c>
      <c r="C35" s="105">
        <v>36.1</v>
      </c>
      <c r="D35" s="102" t="s">
        <v>283</v>
      </c>
      <c r="E35" s="105">
        <v>36.85</v>
      </c>
      <c r="F35" s="102" t="s">
        <v>283</v>
      </c>
      <c r="G35" s="105">
        <v>36.1</v>
      </c>
      <c r="H35" s="102" t="s">
        <v>283</v>
      </c>
      <c r="I35" s="105">
        <v>36.7</v>
      </c>
      <c r="J35" s="102" t="s">
        <v>303</v>
      </c>
      <c r="K35" s="86"/>
    </row>
    <row r="36" spans="2:11" ht="9" customHeight="1">
      <c r="B36" s="87" t="s">
        <v>130</v>
      </c>
      <c r="C36" s="103">
        <v>24</v>
      </c>
      <c r="D36" s="100" t="s">
        <v>304</v>
      </c>
      <c r="E36" s="103">
        <v>24</v>
      </c>
      <c r="F36" s="100" t="s">
        <v>304</v>
      </c>
      <c r="G36" s="103">
        <v>19</v>
      </c>
      <c r="H36" s="100" t="s">
        <v>305</v>
      </c>
      <c r="I36" s="103">
        <v>24</v>
      </c>
      <c r="J36" s="100" t="s">
        <v>304</v>
      </c>
      <c r="K36" s="86"/>
    </row>
    <row r="37" spans="2:11" ht="9" customHeight="1">
      <c r="B37" s="88" t="s">
        <v>131</v>
      </c>
      <c r="C37" s="104">
        <v>26.3</v>
      </c>
      <c r="D37" s="101" t="s">
        <v>306</v>
      </c>
      <c r="E37" s="104">
        <v>26.3</v>
      </c>
      <c r="F37" s="101" t="s">
        <v>306</v>
      </c>
      <c r="G37" s="104">
        <v>26.3</v>
      </c>
      <c r="H37" s="101" t="s">
        <v>306</v>
      </c>
      <c r="I37" s="104">
        <v>26.3</v>
      </c>
      <c r="J37" s="101" t="s">
        <v>306</v>
      </c>
      <c r="K37" s="86"/>
    </row>
    <row r="38" spans="2:11" ht="9" customHeight="1">
      <c r="B38" s="89" t="s">
        <v>132</v>
      </c>
      <c r="C38" s="105">
        <v>28.5</v>
      </c>
      <c r="D38" s="102" t="s">
        <v>307</v>
      </c>
      <c r="E38" s="105">
        <v>28.5</v>
      </c>
      <c r="F38" s="102" t="s">
        <v>307</v>
      </c>
      <c r="G38" s="105">
        <v>21.35</v>
      </c>
      <c r="H38" s="102" t="s">
        <v>307</v>
      </c>
      <c r="I38" s="105">
        <v>28.5</v>
      </c>
      <c r="J38" s="102" t="s">
        <v>307</v>
      </c>
      <c r="K38" s="86"/>
    </row>
    <row r="39" spans="2:11" ht="9" customHeight="1">
      <c r="B39" s="87" t="s">
        <v>133</v>
      </c>
      <c r="C39" s="103">
        <v>18.4</v>
      </c>
      <c r="D39" s="100" t="s">
        <v>308</v>
      </c>
      <c r="E39" s="103">
        <v>18.4</v>
      </c>
      <c r="F39" s="100" t="s">
        <v>308</v>
      </c>
      <c r="G39" s="103">
        <v>17</v>
      </c>
      <c r="H39" s="100" t="s">
        <v>309</v>
      </c>
      <c r="I39" s="103">
        <v>18.4</v>
      </c>
      <c r="J39" s="100" t="s">
        <v>308</v>
      </c>
      <c r="K39" s="86"/>
    </row>
    <row r="40" spans="2:11" ht="9" customHeight="1">
      <c r="B40" s="88" t="s">
        <v>134</v>
      </c>
      <c r="C40" s="104">
        <v>17</v>
      </c>
      <c r="D40" s="101" t="s">
        <v>310</v>
      </c>
      <c r="E40" s="104">
        <v>17</v>
      </c>
      <c r="F40" s="101" t="s">
        <v>310</v>
      </c>
      <c r="G40" s="104">
        <v>17</v>
      </c>
      <c r="H40" s="101" t="s">
        <v>310</v>
      </c>
      <c r="I40" s="104">
        <v>17</v>
      </c>
      <c r="J40" s="101" t="s">
        <v>310</v>
      </c>
      <c r="K40" s="86"/>
    </row>
    <row r="41" spans="2:11" ht="9" customHeight="1">
      <c r="B41" s="89" t="s">
        <v>135</v>
      </c>
      <c r="C41" s="105">
        <v>33.25</v>
      </c>
      <c r="D41" s="102" t="s">
        <v>283</v>
      </c>
      <c r="E41" s="105">
        <v>30.3</v>
      </c>
      <c r="F41" s="102" t="s">
        <v>283</v>
      </c>
      <c r="G41" s="105">
        <v>5.18</v>
      </c>
      <c r="H41" s="102" t="s">
        <v>311</v>
      </c>
      <c r="I41" s="105">
        <v>33.25</v>
      </c>
      <c r="J41" s="102" t="s">
        <v>283</v>
      </c>
      <c r="K41" s="86"/>
    </row>
    <row r="42" spans="2:11" ht="9" customHeight="1">
      <c r="B42" s="87" t="s">
        <v>136</v>
      </c>
      <c r="C42" s="103">
        <v>28.6</v>
      </c>
      <c r="D42" s="100" t="s">
        <v>283</v>
      </c>
      <c r="E42" s="103">
        <v>28.6</v>
      </c>
      <c r="F42" s="100" t="s">
        <v>283</v>
      </c>
      <c r="G42" s="103">
        <v>27.7</v>
      </c>
      <c r="H42" s="100" t="s">
        <v>283</v>
      </c>
      <c r="I42" s="103">
        <v>28.6</v>
      </c>
      <c r="J42" s="100" t="s">
        <v>283</v>
      </c>
      <c r="K42" s="86"/>
    </row>
    <row r="43" spans="2:11" ht="9" customHeight="1">
      <c r="B43" s="88" t="s">
        <v>137</v>
      </c>
      <c r="C43" s="104">
        <v>23.805</v>
      </c>
      <c r="D43" s="101" t="s">
        <v>288</v>
      </c>
      <c r="E43" s="104">
        <v>27.805</v>
      </c>
      <c r="F43" s="101" t="s">
        <v>288</v>
      </c>
      <c r="G43" s="104">
        <v>6.4</v>
      </c>
      <c r="H43" s="101" t="s">
        <v>288</v>
      </c>
      <c r="I43" s="104">
        <v>23.805</v>
      </c>
      <c r="J43" s="101" t="s">
        <v>288</v>
      </c>
      <c r="K43" s="86"/>
    </row>
    <row r="44" spans="2:11" ht="9" customHeight="1">
      <c r="B44" s="89" t="s">
        <v>138</v>
      </c>
      <c r="C44" s="105">
        <v>23.825</v>
      </c>
      <c r="D44" s="102" t="s">
        <v>306</v>
      </c>
      <c r="E44" s="105">
        <v>23.825</v>
      </c>
      <c r="F44" s="102" t="s">
        <v>306</v>
      </c>
      <c r="G44" s="105">
        <v>22.2</v>
      </c>
      <c r="H44" s="102" t="s">
        <v>306</v>
      </c>
      <c r="I44" s="105">
        <v>23.825</v>
      </c>
      <c r="J44" s="102" t="s">
        <v>306</v>
      </c>
      <c r="K44" s="86"/>
    </row>
    <row r="45" spans="2:11" ht="9" customHeight="1">
      <c r="B45" s="87" t="s">
        <v>139</v>
      </c>
      <c r="C45" s="103">
        <v>37.1</v>
      </c>
      <c r="D45" s="100" t="s">
        <v>312</v>
      </c>
      <c r="E45" s="103">
        <v>40.1</v>
      </c>
      <c r="F45" s="100" t="s">
        <v>306</v>
      </c>
      <c r="G45" s="103">
        <v>5.25</v>
      </c>
      <c r="H45" s="100" t="s">
        <v>313</v>
      </c>
      <c r="I45" s="103">
        <v>37.1</v>
      </c>
      <c r="J45" s="100" t="s">
        <v>312</v>
      </c>
      <c r="K45" s="86"/>
    </row>
    <row r="46" spans="2:11" ht="9" customHeight="1">
      <c r="B46" s="88" t="s">
        <v>140</v>
      </c>
      <c r="C46" s="104">
        <v>17</v>
      </c>
      <c r="D46" s="101" t="s">
        <v>314</v>
      </c>
      <c r="E46" s="104">
        <v>21</v>
      </c>
      <c r="F46" s="101" t="s">
        <v>287</v>
      </c>
      <c r="G46" s="104">
        <v>12</v>
      </c>
      <c r="H46" s="101" t="s">
        <v>315</v>
      </c>
      <c r="I46" s="104">
        <v>17</v>
      </c>
      <c r="J46" s="101" t="s">
        <v>314</v>
      </c>
      <c r="K46" s="86"/>
    </row>
    <row r="47" spans="2:11" ht="9" customHeight="1">
      <c r="B47" s="89" t="s">
        <v>141</v>
      </c>
      <c r="C47" s="105">
        <v>24.65</v>
      </c>
      <c r="D47" s="102" t="s">
        <v>293</v>
      </c>
      <c r="E47" s="105">
        <v>22.85</v>
      </c>
      <c r="F47" s="102" t="s">
        <v>293</v>
      </c>
      <c r="G47" s="105">
        <v>8.05</v>
      </c>
      <c r="H47" s="102" t="s">
        <v>315</v>
      </c>
      <c r="I47" s="105">
        <v>24.65</v>
      </c>
      <c r="J47" s="102" t="s">
        <v>293</v>
      </c>
      <c r="K47" s="86"/>
    </row>
    <row r="48" spans="2:11" ht="9" customHeight="1">
      <c r="B48" s="87" t="s">
        <v>142</v>
      </c>
      <c r="C48" s="103">
        <v>36.1</v>
      </c>
      <c r="D48" s="100" t="s">
        <v>293</v>
      </c>
      <c r="E48" s="103">
        <v>36.1</v>
      </c>
      <c r="F48" s="100" t="s">
        <v>293</v>
      </c>
      <c r="G48" s="103">
        <v>27.1</v>
      </c>
      <c r="H48" s="100" t="s">
        <v>289</v>
      </c>
      <c r="I48" s="103">
        <v>35.25</v>
      </c>
      <c r="J48" s="100" t="s">
        <v>301</v>
      </c>
      <c r="K48" s="86"/>
    </row>
    <row r="49" spans="2:11" ht="9" customHeight="1">
      <c r="B49" s="88" t="s">
        <v>143</v>
      </c>
      <c r="C49" s="104">
        <v>23</v>
      </c>
      <c r="D49" s="101" t="s">
        <v>289</v>
      </c>
      <c r="E49" s="104">
        <v>23</v>
      </c>
      <c r="F49" s="101" t="s">
        <v>289</v>
      </c>
      <c r="G49" s="104">
        <v>23</v>
      </c>
      <c r="H49" s="101" t="s">
        <v>289</v>
      </c>
      <c r="I49" s="104">
        <v>23</v>
      </c>
      <c r="J49" s="101" t="s">
        <v>289</v>
      </c>
      <c r="K49" s="86"/>
    </row>
    <row r="50" spans="2:11" ht="9" customHeight="1">
      <c r="B50" s="89" t="s">
        <v>144</v>
      </c>
      <c r="C50" s="105">
        <v>38.5</v>
      </c>
      <c r="D50" s="102" t="s">
        <v>303</v>
      </c>
      <c r="E50" s="105">
        <v>47</v>
      </c>
      <c r="F50" s="102" t="s">
        <v>303</v>
      </c>
      <c r="G50" s="105">
        <v>47</v>
      </c>
      <c r="H50" s="102" t="s">
        <v>303</v>
      </c>
      <c r="I50" s="105">
        <v>38.5</v>
      </c>
      <c r="J50" s="102" t="s">
        <v>303</v>
      </c>
      <c r="K50" s="86"/>
    </row>
    <row r="51" spans="2:11" ht="9" customHeight="1">
      <c r="B51" s="87" t="s">
        <v>145</v>
      </c>
      <c r="C51" s="103">
        <v>20</v>
      </c>
      <c r="D51" s="100" t="s">
        <v>316</v>
      </c>
      <c r="E51" s="103">
        <v>20</v>
      </c>
      <c r="F51" s="100" t="s">
        <v>316</v>
      </c>
      <c r="G51" s="103">
        <v>16</v>
      </c>
      <c r="H51" s="100" t="s">
        <v>316</v>
      </c>
      <c r="I51" s="103">
        <v>20</v>
      </c>
      <c r="J51" s="100" t="s">
        <v>316</v>
      </c>
      <c r="K51" s="86"/>
    </row>
    <row r="52" spans="2:11" ht="9" customHeight="1">
      <c r="B52" s="88" t="s">
        <v>146</v>
      </c>
      <c r="C52" s="104">
        <v>36</v>
      </c>
      <c r="D52" s="101" t="s">
        <v>293</v>
      </c>
      <c r="E52" s="104">
        <v>36</v>
      </c>
      <c r="F52" s="101" t="s">
        <v>293</v>
      </c>
      <c r="G52" s="104">
        <v>27.7</v>
      </c>
      <c r="H52" s="101" t="s">
        <v>293</v>
      </c>
      <c r="I52" s="104">
        <v>36</v>
      </c>
      <c r="J52" s="101" t="s">
        <v>293</v>
      </c>
      <c r="K52" s="86"/>
    </row>
    <row r="53" spans="2:11" ht="9" customHeight="1">
      <c r="B53" s="89" t="s">
        <v>147</v>
      </c>
      <c r="C53" s="105">
        <v>57.6</v>
      </c>
      <c r="D53" s="102" t="s">
        <v>293</v>
      </c>
      <c r="E53" s="105">
        <v>74.1</v>
      </c>
      <c r="F53" s="102" t="s">
        <v>293</v>
      </c>
      <c r="G53" s="105">
        <v>42.5</v>
      </c>
      <c r="H53" s="102" t="s">
        <v>293</v>
      </c>
      <c r="I53" s="105">
        <v>57.6</v>
      </c>
      <c r="J53" s="102" t="s">
        <v>293</v>
      </c>
      <c r="K53" s="86"/>
    </row>
    <row r="54" spans="2:11" ht="9" customHeight="1">
      <c r="B54" s="87" t="s">
        <v>148</v>
      </c>
      <c r="C54" s="103">
        <v>35</v>
      </c>
      <c r="D54" s="100" t="s">
        <v>303</v>
      </c>
      <c r="E54" s="103">
        <v>35</v>
      </c>
      <c r="F54" s="100" t="s">
        <v>303</v>
      </c>
      <c r="G54" s="103">
        <v>34</v>
      </c>
      <c r="H54" s="100" t="s">
        <v>303</v>
      </c>
      <c r="I54" s="103">
        <v>35</v>
      </c>
      <c r="J54" s="100" t="s">
        <v>303</v>
      </c>
      <c r="K54" s="86"/>
    </row>
    <row r="55" spans="2:11" ht="9" customHeight="1">
      <c r="B55" s="88" t="s">
        <v>149</v>
      </c>
      <c r="C55" s="104">
        <v>26</v>
      </c>
      <c r="D55" s="101" t="s">
        <v>283</v>
      </c>
      <c r="E55" s="104">
        <v>26</v>
      </c>
      <c r="F55" s="101" t="s">
        <v>283</v>
      </c>
      <c r="G55" s="104">
        <v>26</v>
      </c>
      <c r="H55" s="101" t="s">
        <v>283</v>
      </c>
      <c r="I55" s="104">
        <v>26</v>
      </c>
      <c r="J55" s="101" t="s">
        <v>283</v>
      </c>
      <c r="K55" s="86"/>
    </row>
    <row r="56" spans="2:11" ht="9" customHeight="1">
      <c r="B56" s="89" t="s">
        <v>150</v>
      </c>
      <c r="C56" s="105">
        <v>30</v>
      </c>
      <c r="D56" s="102" t="s">
        <v>317</v>
      </c>
      <c r="E56" s="105">
        <v>30</v>
      </c>
      <c r="F56" s="102" t="s">
        <v>317</v>
      </c>
      <c r="G56" s="105">
        <v>20</v>
      </c>
      <c r="H56" s="102" t="s">
        <v>318</v>
      </c>
      <c r="I56" s="105">
        <v>16</v>
      </c>
      <c r="J56" s="102" t="s">
        <v>317</v>
      </c>
      <c r="K56" s="86"/>
    </row>
    <row r="57" spans="2:11" ht="9" customHeight="1">
      <c r="B57" s="87" t="s">
        <v>151</v>
      </c>
      <c r="C57" s="103">
        <v>26</v>
      </c>
      <c r="D57" s="100" t="s">
        <v>303</v>
      </c>
      <c r="E57" s="103">
        <v>27</v>
      </c>
      <c r="F57" s="100" t="s">
        <v>303</v>
      </c>
      <c r="G57" s="103">
        <v>22</v>
      </c>
      <c r="H57" s="100" t="s">
        <v>303</v>
      </c>
      <c r="I57" s="103">
        <v>26</v>
      </c>
      <c r="J57" s="100" t="s">
        <v>303</v>
      </c>
      <c r="K57" s="86"/>
    </row>
    <row r="58" spans="2:11" ht="9" customHeight="1">
      <c r="B58" s="88" t="s">
        <v>152</v>
      </c>
      <c r="C58" s="104">
        <v>20</v>
      </c>
      <c r="D58" s="101" t="s">
        <v>319</v>
      </c>
      <c r="E58" s="104">
        <v>20</v>
      </c>
      <c r="F58" s="101" t="s">
        <v>319</v>
      </c>
      <c r="G58" s="104">
        <v>15</v>
      </c>
      <c r="H58" s="101" t="s">
        <v>320</v>
      </c>
      <c r="I58" s="104">
        <v>20</v>
      </c>
      <c r="J58" s="101" t="s">
        <v>319</v>
      </c>
      <c r="K58" s="86"/>
    </row>
    <row r="59" spans="2:11" ht="9" customHeight="1">
      <c r="B59" s="89" t="s">
        <v>153</v>
      </c>
      <c r="C59" s="105">
        <v>0.32</v>
      </c>
      <c r="D59" s="102" t="s">
        <v>293</v>
      </c>
      <c r="E59" s="105">
        <v>0.32</v>
      </c>
      <c r="F59" s="102" t="s">
        <v>293</v>
      </c>
      <c r="G59" s="105">
        <v>24.5</v>
      </c>
      <c r="H59" s="102" t="s">
        <v>321</v>
      </c>
      <c r="I59" s="105">
        <v>29.4</v>
      </c>
      <c r="J59" s="102" t="s">
        <v>295</v>
      </c>
      <c r="K59" s="86"/>
    </row>
    <row r="60" spans="2:11" ht="9" customHeight="1">
      <c r="B60" s="87" t="s">
        <v>154</v>
      </c>
      <c r="C60" s="103">
        <v>30.46</v>
      </c>
      <c r="D60" s="100" t="s">
        <v>322</v>
      </c>
      <c r="E60" s="103">
        <v>31</v>
      </c>
      <c r="F60" s="100" t="s">
        <v>323</v>
      </c>
      <c r="G60" s="103">
        <v>0</v>
      </c>
      <c r="H60" s="100" t="s">
        <v>277</v>
      </c>
      <c r="I60" s="103">
        <v>0</v>
      </c>
      <c r="J60" s="100" t="s">
        <v>277</v>
      </c>
      <c r="K60" s="86"/>
    </row>
    <row r="61" spans="2:11" ht="9" customHeight="1">
      <c r="B61" s="88" t="s">
        <v>155</v>
      </c>
      <c r="C61" s="104">
        <v>26.2</v>
      </c>
      <c r="D61" s="101" t="s">
        <v>283</v>
      </c>
      <c r="E61" s="104">
        <v>27</v>
      </c>
      <c r="F61" s="101" t="s">
        <v>283</v>
      </c>
      <c r="G61" s="104">
        <v>26.2</v>
      </c>
      <c r="H61" s="101" t="s">
        <v>283</v>
      </c>
      <c r="I61" s="104">
        <v>26.2</v>
      </c>
      <c r="J61" s="101" t="s">
        <v>283</v>
      </c>
      <c r="K61" s="86"/>
    </row>
    <row r="62" spans="2:11" ht="9" customHeight="1">
      <c r="B62" s="89" t="s">
        <v>156</v>
      </c>
      <c r="C62" s="105">
        <v>49.4</v>
      </c>
      <c r="D62" s="102" t="s">
        <v>324</v>
      </c>
      <c r="E62" s="105">
        <v>49.4</v>
      </c>
      <c r="F62" s="102" t="s">
        <v>324</v>
      </c>
      <c r="G62" s="105">
        <v>49.4</v>
      </c>
      <c r="H62" s="102" t="s">
        <v>324</v>
      </c>
      <c r="I62" s="105">
        <v>49.4</v>
      </c>
      <c r="J62" s="102" t="s">
        <v>324</v>
      </c>
      <c r="K62" s="86"/>
    </row>
    <row r="63" spans="2:11" ht="9" customHeight="1">
      <c r="B63" s="87" t="s">
        <v>157</v>
      </c>
      <c r="C63" s="104">
        <v>35.7</v>
      </c>
      <c r="D63" s="101" t="s">
        <v>293</v>
      </c>
      <c r="E63" s="104">
        <v>35.7</v>
      </c>
      <c r="F63" s="101" t="s">
        <v>293</v>
      </c>
      <c r="G63" s="104">
        <v>18.5</v>
      </c>
      <c r="H63" s="101" t="s">
        <v>293</v>
      </c>
      <c r="I63" s="104">
        <v>35.7</v>
      </c>
      <c r="J63" s="101" t="s">
        <v>293</v>
      </c>
      <c r="K63" s="86"/>
    </row>
    <row r="64" spans="2:11" ht="9" customHeight="1">
      <c r="B64" s="88" t="s">
        <v>158</v>
      </c>
      <c r="C64" s="104">
        <v>30.9</v>
      </c>
      <c r="D64" s="101" t="s">
        <v>325</v>
      </c>
      <c r="E64" s="104">
        <v>30.9</v>
      </c>
      <c r="F64" s="101" t="s">
        <v>325</v>
      </c>
      <c r="G64" s="104">
        <v>22.6</v>
      </c>
      <c r="H64" s="101" t="s">
        <v>325</v>
      </c>
      <c r="I64" s="104">
        <v>30.9</v>
      </c>
      <c r="J64" s="101" t="s">
        <v>325</v>
      </c>
      <c r="K64" s="86"/>
    </row>
    <row r="65" spans="2:11" ht="9" customHeight="1">
      <c r="B65" s="89" t="s">
        <v>159</v>
      </c>
      <c r="C65" s="105">
        <v>24</v>
      </c>
      <c r="D65" s="102" t="s">
        <v>323</v>
      </c>
      <c r="E65" s="105">
        <v>24</v>
      </c>
      <c r="F65" s="102" t="s">
        <v>323</v>
      </c>
      <c r="G65" s="105">
        <v>24</v>
      </c>
      <c r="H65" s="102" t="s">
        <v>323</v>
      </c>
      <c r="I65" s="105">
        <v>24</v>
      </c>
      <c r="J65" s="102" t="s">
        <v>323</v>
      </c>
      <c r="K65" s="86"/>
    </row>
    <row r="66" spans="2:11" ht="9" customHeight="1">
      <c r="B66" s="146" t="s">
        <v>161</v>
      </c>
      <c r="C66" s="147">
        <v>16</v>
      </c>
      <c r="D66" s="147" t="s">
        <v>326</v>
      </c>
      <c r="E66" s="147">
        <v>4</v>
      </c>
      <c r="F66" s="147" t="s">
        <v>327</v>
      </c>
      <c r="G66" s="147">
        <v>0</v>
      </c>
      <c r="H66" s="147" t="s">
        <v>277</v>
      </c>
      <c r="I66" s="147">
        <v>0</v>
      </c>
      <c r="J66" s="147" t="s">
        <v>277</v>
      </c>
      <c r="K66" s="86"/>
    </row>
    <row r="67" spans="2:11" ht="9" customHeight="1">
      <c r="B67" s="132" t="s">
        <v>328</v>
      </c>
      <c r="C67" s="149">
        <v>27.721</v>
      </c>
      <c r="D67" s="149" t="s">
        <v>277</v>
      </c>
      <c r="E67" s="149">
        <v>29.2</v>
      </c>
      <c r="F67" s="149" t="s">
        <v>277</v>
      </c>
      <c r="G67" s="149">
        <v>22.453</v>
      </c>
      <c r="H67" s="149" t="s">
        <v>277</v>
      </c>
      <c r="I67" s="149">
        <v>27.897</v>
      </c>
      <c r="J67" s="149" t="s">
        <v>277</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333</v>
      </c>
      <c r="C3" s="23"/>
      <c r="H3" s="23"/>
      <c r="I3" s="23"/>
      <c r="N3" s="23" t="s">
        <v>333</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02/09/2022</v>
      </c>
      <c r="D9" s="93"/>
      <c r="E9" s="95" t="str">
        <f>CONCATENATE(MF121TP1!D3," Reporting Period")</f>
        <v>2021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337</v>
      </c>
      <c r="C10" s="106" t="s">
        <v>99</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340</v>
      </c>
      <c r="E11" s="109" t="s">
        <v>341</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340</v>
      </c>
      <c r="E12" s="109" t="s">
        <v>342</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343</v>
      </c>
      <c r="E13" s="109" t="s">
        <v>344</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179</v>
      </c>
      <c r="C14" s="109"/>
      <c r="D14" s="109" t="s">
        <v>343</v>
      </c>
      <c r="E14" s="109" t="s">
        <v>346</v>
      </c>
      <c r="G14" s="23" t="s">
        <v>345</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112</v>
      </c>
      <c r="D15" s="109" t="s">
        <v>340</v>
      </c>
      <c r="E15" s="109" t="s">
        <v>347</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340</v>
      </c>
      <c r="E16" s="109" t="s">
        <v>348</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113</v>
      </c>
      <c r="D17" s="109" t="s">
        <v>340</v>
      </c>
      <c r="E17" s="109" t="s">
        <v>349</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14</v>
      </c>
      <c r="C18" s="109" t="s">
        <v>114</v>
      </c>
      <c r="D18" s="109" t="s">
        <v>340</v>
      </c>
      <c r="E18" s="109" t="s">
        <v>350</v>
      </c>
      <c r="H18" s="108" t="s">
        <v>14</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115</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116</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118</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120</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121</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122</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123</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124</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125</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126</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128</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132</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133</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134</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135</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136</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138</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02/09/2022</v>
      </c>
      <c r="D57" s="93"/>
      <c r="E57" s="95" t="str">
        <f>CONCATENATE(MF121TP1!D3," Reporting Period")</f>
        <v>2021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99</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139</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140</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141</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340</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422</v>
      </c>
      <c r="C66" s="109" t="s">
        <v>142</v>
      </c>
      <c r="D66" s="109" t="s">
        <v>340</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424</v>
      </c>
      <c r="C67" s="109" t="s">
        <v>143</v>
      </c>
      <c r="D67" s="109" t="s">
        <v>340</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426</v>
      </c>
      <c r="C68" s="109"/>
      <c r="D68" s="109" t="s">
        <v>340</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428</v>
      </c>
      <c r="C69" s="109"/>
      <c r="D69" s="109" t="s">
        <v>340</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430</v>
      </c>
      <c r="C70" s="109" t="s">
        <v>145</v>
      </c>
      <c r="D70" s="109" t="s">
        <v>340</v>
      </c>
      <c r="E70" s="109" t="s">
        <v>431</v>
      </c>
      <c r="H70" s="108" t="s">
        <v>430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432</v>
      </c>
      <c r="C71" s="109"/>
      <c r="D71" s="109" t="s">
        <v>340</v>
      </c>
      <c r="E71" s="109" t="s">
        <v>433</v>
      </c>
      <c r="H71" s="108" t="s">
        <v>432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238</v>
      </c>
      <c r="C72" s="109"/>
      <c r="D72" s="109" t="s">
        <v>340</v>
      </c>
      <c r="E72" s="109" t="s">
        <v>434</v>
      </c>
      <c r="H72" s="108" t="s">
        <v>238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66</v>
      </c>
      <c r="C73" s="109" t="s">
        <v>146</v>
      </c>
      <c r="D73" s="109" t="s">
        <v>340</v>
      </c>
      <c r="E73" s="109" t="s">
        <v>435</v>
      </c>
      <c r="H73" s="108" t="s">
        <v>66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180</v>
      </c>
      <c r="C74" s="109"/>
      <c r="D74" s="109" t="s">
        <v>340</v>
      </c>
      <c r="E74" s="109" t="s">
        <v>436</v>
      </c>
      <c r="H74" s="108" t="s">
        <v>180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84</v>
      </c>
      <c r="C75" s="109" t="s">
        <v>147</v>
      </c>
      <c r="D75" s="109" t="s">
        <v>340</v>
      </c>
      <c r="E75" s="109" t="s">
        <v>437</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438</v>
      </c>
      <c r="C76" s="109"/>
      <c r="D76" s="109" t="s">
        <v>340</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440</v>
      </c>
      <c r="C77" s="109" t="s">
        <v>148</v>
      </c>
      <c r="D77" s="109" t="s">
        <v>340</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442</v>
      </c>
      <c r="C78" s="109" t="s">
        <v>150</v>
      </c>
      <c r="D78" s="109" t="s">
        <v>340</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444</v>
      </c>
      <c r="C79" s="109" t="s">
        <v>152</v>
      </c>
      <c r="D79" s="109" t="s">
        <v>340</v>
      </c>
      <c r="E79" s="109" t="s">
        <v>350</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445</v>
      </c>
      <c r="C80" s="109" t="s">
        <v>153</v>
      </c>
      <c r="D80" s="109" t="s">
        <v>340</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447</v>
      </c>
      <c r="C81" s="109" t="s">
        <v>154</v>
      </c>
      <c r="D81" s="109" t="s">
        <v>340</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449</v>
      </c>
      <c r="C82" s="109"/>
      <c r="D82" s="109" t="s">
        <v>340</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451</v>
      </c>
      <c r="C83" s="109" t="s">
        <v>155</v>
      </c>
      <c r="D83" s="109" t="s">
        <v>340</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453</v>
      </c>
      <c r="C84" s="109" t="s">
        <v>156</v>
      </c>
      <c r="D84" s="109" t="s">
        <v>340</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455</v>
      </c>
      <c r="C85" s="109" t="s">
        <v>157</v>
      </c>
      <c r="D85" s="109" t="s">
        <v>340</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457</v>
      </c>
      <c r="C86" s="109" t="s">
        <v>158</v>
      </c>
      <c r="D86" s="109" t="s">
        <v>340</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458</v>
      </c>
      <c r="C87" s="109" t="s">
        <v>159</v>
      </c>
      <c r="D87" s="109" t="s">
        <v>340</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02/09/2022</v>
      </c>
      <c r="D101" s="98"/>
      <c r="E101" s="95" t="str">
        <f>CONCATENATE(MF121TP1!D47," Reporting Period")</f>
        <v>01/01/21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337</v>
      </c>
      <c r="C102" s="106" t="s">
        <v>99</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352</v>
      </c>
      <c r="C3" s="23"/>
      <c r="D3" s="23"/>
      <c r="I3" s="23" t="s">
        <v>352</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259</v>
      </c>
      <c r="J7" s="10"/>
      <c r="K7" s="10"/>
      <c r="L7" s="10"/>
      <c r="M7" s="191"/>
    </row>
    <row r="8" spans="3:13" ht="12">
      <c r="C8" s="93"/>
      <c r="D8" s="93"/>
      <c r="E8" s="93"/>
      <c r="F8" s="92" t="s">
        <v>503</v>
      </c>
      <c r="J8" s="192"/>
      <c r="K8" s="192"/>
      <c r="L8" s="192"/>
      <c r="M8" s="191"/>
    </row>
    <row r="9" spans="3:13" ht="12">
      <c r="C9" s="93" t="str">
        <f>CONCATENATE("Created On: ",MF121TP1!C3)</f>
        <v>Created On: 02/09/2022</v>
      </c>
      <c r="D9" s="93"/>
      <c r="E9" s="93"/>
      <c r="F9" s="95" t="str">
        <f>CONCATENATE(MF121TP1!D3," Reporting Period")</f>
        <v>2021 Reporting Period</v>
      </c>
      <c r="J9" s="192"/>
      <c r="K9" s="192"/>
      <c r="L9" s="192"/>
      <c r="M9" s="191"/>
    </row>
    <row r="10" spans="2:13" ht="12">
      <c r="B10" s="107" t="s">
        <v>337</v>
      </c>
      <c r="C10" s="106" t="s">
        <v>99</v>
      </c>
      <c r="D10" s="110" t="s">
        <v>338</v>
      </c>
      <c r="E10" s="110" t="s">
        <v>504</v>
      </c>
      <c r="F10" s="110" t="s">
        <v>505</v>
      </c>
      <c r="I10" s="107" t="s">
        <v>337</v>
      </c>
      <c r="J10" s="193"/>
      <c r="K10" s="193"/>
      <c r="L10" s="193"/>
      <c r="M10" s="193"/>
    </row>
    <row r="11" spans="1:13" ht="15" customHeight="1">
      <c r="A11" s="23"/>
      <c r="B11" s="108" t="s">
        <v>65</v>
      </c>
      <c r="C11" s="109" t="s">
        <v>109</v>
      </c>
      <c r="D11" s="109" t="s">
        <v>506</v>
      </c>
      <c r="E11" s="118">
        <v>4</v>
      </c>
      <c r="F11" s="109" t="s">
        <v>507</v>
      </c>
      <c r="H11" s="23"/>
      <c r="I11" s="108" t="s">
        <v>65</v>
      </c>
      <c r="J11" s="113"/>
      <c r="K11" s="113"/>
      <c r="L11" s="196"/>
      <c r="M11" s="113"/>
    </row>
    <row r="12" spans="2:13" ht="15" customHeight="1">
      <c r="B12" s="108" t="s">
        <v>83</v>
      </c>
      <c r="C12" s="109" t="s">
        <v>111</v>
      </c>
      <c r="D12" s="109" t="s">
        <v>506</v>
      </c>
      <c r="E12" s="118">
        <v>5</v>
      </c>
      <c r="F12" s="109" t="s">
        <v>508</v>
      </c>
      <c r="I12" s="108" t="s">
        <v>83</v>
      </c>
      <c r="J12" s="113"/>
      <c r="K12" s="113"/>
      <c r="L12" s="196"/>
      <c r="M12" s="113"/>
    </row>
    <row r="13" spans="2:13" ht="15" customHeight="1">
      <c r="B13" s="108" t="s">
        <v>166</v>
      </c>
      <c r="C13" s="109" t="s">
        <v>112</v>
      </c>
      <c r="D13" s="109" t="s">
        <v>506</v>
      </c>
      <c r="E13" s="118">
        <v>4.5</v>
      </c>
      <c r="F13" s="109" t="s">
        <v>509</v>
      </c>
      <c r="I13" s="108" t="s">
        <v>166</v>
      </c>
      <c r="J13" s="113"/>
      <c r="K13" s="113"/>
      <c r="L13" s="196"/>
      <c r="M13" s="113"/>
    </row>
    <row r="14" spans="2:13" ht="15" customHeight="1">
      <c r="B14" s="108" t="s">
        <v>179</v>
      </c>
      <c r="C14" s="109" t="s">
        <v>113</v>
      </c>
      <c r="D14" s="109" t="s">
        <v>506</v>
      </c>
      <c r="E14" s="118">
        <v>6</v>
      </c>
      <c r="F14" s="109" t="s">
        <v>510</v>
      </c>
      <c r="I14" s="108" t="s">
        <v>179</v>
      </c>
      <c r="J14" s="113"/>
      <c r="K14" s="113"/>
      <c r="L14" s="196"/>
      <c r="M14" s="113"/>
    </row>
    <row r="15" spans="2:13" ht="15" customHeight="1">
      <c r="B15" s="108" t="s">
        <v>192</v>
      </c>
      <c r="C15" s="109" t="s">
        <v>114</v>
      </c>
      <c r="D15" s="109" t="s">
        <v>506</v>
      </c>
      <c r="E15" s="118">
        <v>3</v>
      </c>
      <c r="F15" s="109" t="s">
        <v>511</v>
      </c>
      <c r="I15" s="108" t="s">
        <v>192</v>
      </c>
      <c r="J15" s="113"/>
      <c r="K15" s="113"/>
      <c r="L15" s="196"/>
      <c r="M15" s="113"/>
    </row>
    <row r="16" spans="2:13" ht="15" customHeight="1">
      <c r="B16" s="108" t="s">
        <v>207</v>
      </c>
      <c r="C16" s="109" t="s">
        <v>115</v>
      </c>
      <c r="D16" s="109" t="s">
        <v>506</v>
      </c>
      <c r="E16" s="118">
        <v>5</v>
      </c>
      <c r="F16" s="109" t="s">
        <v>512</v>
      </c>
      <c r="I16" s="108" t="s">
        <v>207</v>
      </c>
      <c r="J16" s="113"/>
      <c r="K16" s="113"/>
      <c r="L16" s="196"/>
      <c r="M16" s="113"/>
    </row>
    <row r="17" spans="2:13" ht="15" customHeight="1">
      <c r="B17" s="108" t="s">
        <v>237</v>
      </c>
      <c r="C17" s="109" t="s">
        <v>117</v>
      </c>
      <c r="D17" s="109" t="s">
        <v>506</v>
      </c>
      <c r="E17" s="118">
        <v>5.75</v>
      </c>
      <c r="F17" s="109" t="s">
        <v>507</v>
      </c>
      <c r="I17" s="108" t="s">
        <v>237</v>
      </c>
      <c r="J17" s="113"/>
      <c r="K17" s="113"/>
      <c r="L17" s="196"/>
      <c r="M17" s="113"/>
    </row>
    <row r="18" spans="2:13" ht="15" customHeight="1">
      <c r="B18" s="108" t="s">
        <v>14</v>
      </c>
      <c r="C18" s="109" t="s">
        <v>119</v>
      </c>
      <c r="D18" s="109" t="s">
        <v>506</v>
      </c>
      <c r="E18" s="118">
        <v>4</v>
      </c>
      <c r="F18" s="109" t="s">
        <v>513</v>
      </c>
      <c r="I18" s="108" t="s">
        <v>14</v>
      </c>
      <c r="J18" s="113"/>
      <c r="K18" s="113"/>
      <c r="L18" s="196"/>
      <c r="M18" s="113"/>
    </row>
    <row r="19" spans="2:13" ht="15" customHeight="1">
      <c r="B19" s="108" t="s">
        <v>333</v>
      </c>
      <c r="C19" s="109" t="s">
        <v>120</v>
      </c>
      <c r="D19" s="109" t="s">
        <v>506</v>
      </c>
      <c r="E19" s="118">
        <v>4</v>
      </c>
      <c r="F19" s="109" t="s">
        <v>514</v>
      </c>
      <c r="I19" s="108" t="s">
        <v>333</v>
      </c>
      <c r="J19" s="113"/>
      <c r="K19" s="113"/>
      <c r="L19" s="196"/>
      <c r="M19" s="113"/>
    </row>
    <row r="20" spans="2:13" ht="15" customHeight="1">
      <c r="B20" s="108" t="s">
        <v>352</v>
      </c>
      <c r="C20" s="109" t="s">
        <v>121</v>
      </c>
      <c r="D20" s="109" t="s">
        <v>506</v>
      </c>
      <c r="E20" s="118">
        <v>5</v>
      </c>
      <c r="F20" s="109" t="s">
        <v>515</v>
      </c>
      <c r="I20" s="108" t="s">
        <v>352</v>
      </c>
      <c r="J20" s="113"/>
      <c r="K20" s="113"/>
      <c r="L20" s="196"/>
      <c r="M20" s="113"/>
    </row>
    <row r="21" spans="2:13" ht="15" customHeight="1">
      <c r="B21" s="108" t="s">
        <v>355</v>
      </c>
      <c r="C21" s="109" t="s">
        <v>123</v>
      </c>
      <c r="D21" s="109" t="s">
        <v>506</v>
      </c>
      <c r="E21" s="118">
        <v>5</v>
      </c>
      <c r="F21" s="109" t="s">
        <v>516</v>
      </c>
      <c r="I21" s="108" t="s">
        <v>355</v>
      </c>
      <c r="J21" s="113"/>
      <c r="K21" s="113"/>
      <c r="L21" s="196"/>
      <c r="M21" s="113"/>
    </row>
    <row r="22" spans="2:13" ht="15" customHeight="1">
      <c r="B22" s="108" t="s">
        <v>357</v>
      </c>
      <c r="C22" s="109" t="s">
        <v>124</v>
      </c>
      <c r="D22" s="109" t="s">
        <v>506</v>
      </c>
      <c r="E22" s="118">
        <v>5</v>
      </c>
      <c r="F22" s="109" t="s">
        <v>517</v>
      </c>
      <c r="I22" s="108" t="s">
        <v>357</v>
      </c>
      <c r="J22" s="113"/>
      <c r="K22" s="113"/>
      <c r="L22" s="196"/>
      <c r="M22" s="113"/>
    </row>
    <row r="23" spans="2:13" ht="15" customHeight="1">
      <c r="B23" s="108" t="s">
        <v>359</v>
      </c>
      <c r="C23" s="109" t="s">
        <v>125</v>
      </c>
      <c r="D23" s="109" t="s">
        <v>506</v>
      </c>
      <c r="E23" s="118">
        <v>4.9</v>
      </c>
      <c r="F23" s="109" t="s">
        <v>518</v>
      </c>
      <c r="I23" s="108" t="s">
        <v>359</v>
      </c>
      <c r="J23" s="113"/>
      <c r="K23" s="113"/>
      <c r="L23" s="196"/>
      <c r="M23" s="113"/>
    </row>
    <row r="24" spans="2:13" ht="15" customHeight="1">
      <c r="B24" s="108" t="s">
        <v>361</v>
      </c>
      <c r="C24" s="109" t="s">
        <v>126</v>
      </c>
      <c r="D24" s="109" t="s">
        <v>506</v>
      </c>
      <c r="E24" s="118">
        <v>6</v>
      </c>
      <c r="F24" s="109" t="s">
        <v>519</v>
      </c>
      <c r="I24" s="108" t="s">
        <v>361</v>
      </c>
      <c r="J24" s="113"/>
      <c r="K24" s="113"/>
      <c r="L24" s="196"/>
      <c r="M24" s="113"/>
    </row>
    <row r="25" spans="2:13" ht="15" customHeight="1">
      <c r="B25" s="108" t="s">
        <v>363</v>
      </c>
      <c r="C25" s="109" t="s">
        <v>128</v>
      </c>
      <c r="D25" s="109" t="s">
        <v>506</v>
      </c>
      <c r="E25" s="118">
        <v>6</v>
      </c>
      <c r="F25" s="109" t="s">
        <v>520</v>
      </c>
      <c r="I25" s="108" t="s">
        <v>363</v>
      </c>
      <c r="J25" s="113"/>
      <c r="K25" s="113"/>
      <c r="L25" s="196"/>
      <c r="M25" s="113"/>
    </row>
    <row r="26" spans="2:13" ht="15" customHeight="1">
      <c r="B26" s="108" t="s">
        <v>365</v>
      </c>
      <c r="C26" s="109" t="s">
        <v>129</v>
      </c>
      <c r="D26" s="109" t="s">
        <v>506</v>
      </c>
      <c r="E26" s="118">
        <v>6</v>
      </c>
      <c r="F26" s="109" t="s">
        <v>521</v>
      </c>
      <c r="I26" s="108" t="s">
        <v>365</v>
      </c>
      <c r="J26" s="113"/>
      <c r="K26" s="113"/>
      <c r="L26" s="196"/>
      <c r="M26" s="113"/>
    </row>
    <row r="27" spans="2:13" ht="15" customHeight="1">
      <c r="B27" s="108" t="s">
        <v>367</v>
      </c>
      <c r="C27" s="109" t="s">
        <v>130</v>
      </c>
      <c r="D27" s="109" t="s">
        <v>506</v>
      </c>
      <c r="E27" s="118">
        <v>5</v>
      </c>
      <c r="F27" s="109" t="s">
        <v>518</v>
      </c>
      <c r="I27" s="108" t="s">
        <v>367</v>
      </c>
      <c r="J27" s="113"/>
      <c r="K27" s="113"/>
      <c r="L27" s="196"/>
      <c r="M27" s="113"/>
    </row>
    <row r="28" spans="2:13" ht="15" customHeight="1">
      <c r="B28" s="108" t="s">
        <v>369</v>
      </c>
      <c r="C28" s="109" t="s">
        <v>131</v>
      </c>
      <c r="D28" s="109" t="s">
        <v>506</v>
      </c>
      <c r="E28" s="118">
        <v>6</v>
      </c>
      <c r="F28" s="109" t="s">
        <v>522</v>
      </c>
      <c r="I28" s="108" t="s">
        <v>369</v>
      </c>
      <c r="J28" s="113"/>
      <c r="K28" s="113"/>
      <c r="L28" s="196"/>
      <c r="M28" s="113"/>
    </row>
    <row r="29" spans="2:13" ht="15" customHeight="1">
      <c r="B29" s="108" t="s">
        <v>371</v>
      </c>
      <c r="C29" s="109" t="s">
        <v>132</v>
      </c>
      <c r="D29" s="109" t="s">
        <v>506</v>
      </c>
      <c r="E29" s="118">
        <v>6</v>
      </c>
      <c r="F29" s="109" t="s">
        <v>518</v>
      </c>
      <c r="I29" s="108" t="s">
        <v>371</v>
      </c>
      <c r="J29" s="113"/>
      <c r="K29" s="113"/>
      <c r="L29" s="196"/>
      <c r="M29" s="113"/>
    </row>
    <row r="30" spans="2:13" ht="15" customHeight="1">
      <c r="B30" s="108" t="s">
        <v>373</v>
      </c>
      <c r="C30" s="109" t="s">
        <v>136</v>
      </c>
      <c r="D30" s="109" t="s">
        <v>506</v>
      </c>
      <c r="E30" s="118">
        <v>5</v>
      </c>
      <c r="F30" s="109" t="s">
        <v>523</v>
      </c>
      <c r="I30" s="108" t="s">
        <v>373</v>
      </c>
      <c r="J30" s="113"/>
      <c r="K30" s="113"/>
      <c r="L30" s="196"/>
      <c r="M30" s="113"/>
    </row>
    <row r="31" spans="2:13" ht="15" customHeight="1">
      <c r="B31" s="108" t="s">
        <v>375</v>
      </c>
      <c r="C31" s="109" t="s">
        <v>140</v>
      </c>
      <c r="D31" s="109" t="s">
        <v>506</v>
      </c>
      <c r="E31" s="118">
        <v>5</v>
      </c>
      <c r="F31" s="109" t="s">
        <v>524</v>
      </c>
      <c r="I31" s="108" t="s">
        <v>375</v>
      </c>
      <c r="J31" s="113"/>
      <c r="K31" s="113"/>
      <c r="L31" s="196"/>
      <c r="M31" s="113"/>
    </row>
    <row r="32" spans="2:13" ht="15" customHeight="1">
      <c r="B32" s="108" t="s">
        <v>377</v>
      </c>
      <c r="C32" s="109" t="s">
        <v>141</v>
      </c>
      <c r="D32" s="109" t="s">
        <v>506</v>
      </c>
      <c r="E32" s="118">
        <v>4</v>
      </c>
      <c r="F32" s="109" t="s">
        <v>525</v>
      </c>
      <c r="I32" s="108" t="s">
        <v>377</v>
      </c>
      <c r="J32" s="113"/>
      <c r="K32" s="113"/>
      <c r="L32" s="196"/>
      <c r="M32" s="113"/>
    </row>
    <row r="33" spans="2:13" ht="15" customHeight="1">
      <c r="B33" s="108" t="s">
        <v>379</v>
      </c>
      <c r="C33" s="109" t="s">
        <v>143</v>
      </c>
      <c r="D33" s="109" t="s">
        <v>506</v>
      </c>
      <c r="E33" s="118">
        <v>6</v>
      </c>
      <c r="F33" s="109" t="s">
        <v>518</v>
      </c>
      <c r="I33" s="108" t="s">
        <v>379</v>
      </c>
      <c r="J33" s="113"/>
      <c r="K33" s="113"/>
      <c r="L33" s="196"/>
      <c r="M33" s="113"/>
    </row>
    <row r="34" spans="2:13" ht="15" customHeight="1">
      <c r="B34" s="108" t="s">
        <v>381</v>
      </c>
      <c r="C34" s="109" t="s">
        <v>144</v>
      </c>
      <c r="D34" s="109" t="s">
        <v>506</v>
      </c>
      <c r="E34" s="118">
        <v>5.75</v>
      </c>
      <c r="F34" s="109" t="s">
        <v>518</v>
      </c>
      <c r="I34" s="108" t="s">
        <v>381</v>
      </c>
      <c r="J34" s="113"/>
      <c r="K34" s="113"/>
      <c r="L34" s="196"/>
      <c r="M34" s="113"/>
    </row>
    <row r="35" spans="2:13" ht="15" customHeight="1">
      <c r="B35" s="108" t="s">
        <v>383</v>
      </c>
      <c r="C35" s="109" t="s">
        <v>145</v>
      </c>
      <c r="D35" s="109" t="s">
        <v>506</v>
      </c>
      <c r="E35" s="118">
        <v>4.5</v>
      </c>
      <c r="F35" s="109" t="s">
        <v>518</v>
      </c>
      <c r="I35" s="108" t="s">
        <v>383</v>
      </c>
      <c r="J35" s="113"/>
      <c r="K35" s="113"/>
      <c r="L35" s="196"/>
      <c r="M35" s="113"/>
    </row>
    <row r="36" spans="2:13" ht="15" customHeight="1">
      <c r="B36" s="108" t="s">
        <v>385</v>
      </c>
      <c r="C36" s="109" t="s">
        <v>147</v>
      </c>
      <c r="D36" s="109" t="s">
        <v>506</v>
      </c>
      <c r="E36" s="118">
        <v>6</v>
      </c>
      <c r="F36" s="109" t="s">
        <v>518</v>
      </c>
      <c r="I36" s="108" t="s">
        <v>385</v>
      </c>
      <c r="J36" s="113"/>
      <c r="K36" s="113"/>
      <c r="L36" s="196"/>
      <c r="M36" s="113"/>
    </row>
    <row r="37" spans="2:13" ht="15" customHeight="1">
      <c r="B37" s="108" t="s">
        <v>387</v>
      </c>
      <c r="C37" s="109" t="s">
        <v>149</v>
      </c>
      <c r="D37" s="109" t="s">
        <v>506</v>
      </c>
      <c r="E37" s="118">
        <v>5</v>
      </c>
      <c r="F37" s="109" t="s">
        <v>526</v>
      </c>
      <c r="I37" s="108" t="s">
        <v>387</v>
      </c>
      <c r="J37" s="113"/>
      <c r="K37" s="113"/>
      <c r="L37" s="196"/>
      <c r="M37" s="113"/>
    </row>
    <row r="38" spans="2:13" ht="15" customHeight="1">
      <c r="B38" s="108" t="s">
        <v>389</v>
      </c>
      <c r="C38" s="109" t="s">
        <v>150</v>
      </c>
      <c r="D38" s="109" t="s">
        <v>506</v>
      </c>
      <c r="E38" s="118">
        <v>4</v>
      </c>
      <c r="F38" s="109" t="s">
        <v>518</v>
      </c>
      <c r="I38" s="108" t="s">
        <v>389</v>
      </c>
      <c r="J38" s="113"/>
      <c r="K38" s="113"/>
      <c r="L38" s="196"/>
      <c r="M38" s="113"/>
    </row>
    <row r="39" spans="2:13" ht="15" customHeight="1">
      <c r="B39" s="108" t="s">
        <v>391</v>
      </c>
      <c r="C39" s="109" t="s">
        <v>151</v>
      </c>
      <c r="D39" s="109" t="s">
        <v>506</v>
      </c>
      <c r="E39" s="118">
        <v>6</v>
      </c>
      <c r="F39" s="109" t="s">
        <v>527</v>
      </c>
      <c r="I39" s="108" t="s">
        <v>391</v>
      </c>
      <c r="J39" s="113"/>
      <c r="K39" s="113"/>
      <c r="L39" s="196"/>
      <c r="M39" s="113"/>
    </row>
    <row r="40" spans="2:13" ht="15" customHeight="1">
      <c r="B40" s="108" t="s">
        <v>393</v>
      </c>
      <c r="C40" s="109" t="s">
        <v>152</v>
      </c>
      <c r="D40" s="109" t="s">
        <v>506</v>
      </c>
      <c r="E40" s="118">
        <v>6.25</v>
      </c>
      <c r="F40" s="109" t="s">
        <v>528</v>
      </c>
      <c r="I40" s="108" t="s">
        <v>393</v>
      </c>
      <c r="J40" s="113"/>
      <c r="K40" s="113"/>
      <c r="L40" s="196"/>
      <c r="M40" s="113"/>
    </row>
    <row r="41" spans="2:13" ht="15" customHeight="1">
      <c r="B41" s="108" t="s">
        <v>395</v>
      </c>
      <c r="C41" s="109" t="s">
        <v>153</v>
      </c>
      <c r="D41" s="109" t="s">
        <v>506</v>
      </c>
      <c r="E41" s="118">
        <v>4.88</v>
      </c>
      <c r="F41" s="109" t="s">
        <v>518</v>
      </c>
      <c r="I41" s="108" t="s">
        <v>395</v>
      </c>
      <c r="J41" s="113"/>
      <c r="K41" s="113"/>
      <c r="L41" s="196"/>
      <c r="M41" s="113"/>
    </row>
    <row r="42" spans="2:13" ht="15" customHeight="1">
      <c r="B42" s="108" t="s">
        <v>397</v>
      </c>
      <c r="C42" s="109" t="s">
        <v>156</v>
      </c>
      <c r="D42" s="109" t="s">
        <v>506</v>
      </c>
      <c r="E42" s="118">
        <v>6.5</v>
      </c>
      <c r="F42" s="109" t="s">
        <v>529</v>
      </c>
      <c r="I42" s="108" t="s">
        <v>397</v>
      </c>
      <c r="J42" s="113"/>
      <c r="K42" s="113"/>
      <c r="L42" s="196"/>
      <c r="M42" s="113"/>
    </row>
    <row r="43" spans="2:13" ht="15" customHeight="1">
      <c r="B43" s="108" t="s">
        <v>399</v>
      </c>
      <c r="C43" s="109" t="s">
        <v>158</v>
      </c>
      <c r="D43" s="109" t="s">
        <v>506</v>
      </c>
      <c r="E43" s="118">
        <v>5</v>
      </c>
      <c r="F43" s="109" t="s">
        <v>518</v>
      </c>
      <c r="I43" s="108" t="s">
        <v>399</v>
      </c>
      <c r="J43" s="113"/>
      <c r="K43" s="113"/>
      <c r="L43" s="196"/>
      <c r="M43" s="113"/>
    </row>
    <row r="44" spans="2:13" ht="15" customHeight="1">
      <c r="B44" s="108" t="s">
        <v>401</v>
      </c>
      <c r="C44" s="109" t="s">
        <v>159</v>
      </c>
      <c r="D44" s="109" t="s">
        <v>506</v>
      </c>
      <c r="E44" s="118">
        <v>4</v>
      </c>
      <c r="F44" s="109" t="s">
        <v>530</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259</v>
      </c>
      <c r="J53" s="10"/>
      <c r="K53" s="10"/>
      <c r="L53" s="10"/>
      <c r="M53" s="191"/>
    </row>
    <row r="54" spans="3:13" ht="12">
      <c r="C54" s="93"/>
      <c r="D54" s="93"/>
      <c r="E54" s="93"/>
      <c r="F54" s="92" t="s">
        <v>503</v>
      </c>
      <c r="J54" s="192"/>
      <c r="K54" s="192"/>
      <c r="L54" s="192"/>
      <c r="M54" s="191"/>
    </row>
    <row r="55" spans="3:13" ht="12">
      <c r="C55" s="93" t="str">
        <f>CONCATENATE("Created On: ",MF121TP1!C3)</f>
        <v>Created On: 02/09/2022</v>
      </c>
      <c r="D55" s="93"/>
      <c r="E55" s="93"/>
      <c r="F55" s="95" t="str">
        <f>CONCATENATE(MF121TP1!D3," Reporting Period")</f>
        <v>2021 Reporting Period</v>
      </c>
      <c r="J55" s="192"/>
      <c r="K55" s="192"/>
      <c r="L55" s="192"/>
      <c r="M55" s="191"/>
    </row>
    <row r="56" spans="2:13" ht="12">
      <c r="B56" s="107" t="s">
        <v>337</v>
      </c>
      <c r="C56" s="106" t="s">
        <v>99</v>
      </c>
      <c r="D56" s="110" t="s">
        <v>338</v>
      </c>
      <c r="E56" s="110" t="s">
        <v>504</v>
      </c>
      <c r="F56" s="110" t="s">
        <v>505</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430</v>
      </c>
      <c r="C68" s="109"/>
      <c r="D68" s="109"/>
      <c r="E68" s="118"/>
      <c r="F68" s="109"/>
      <c r="I68" s="108" t="s">
        <v>430</v>
      </c>
      <c r="J68" s="113"/>
      <c r="K68" s="113"/>
      <c r="L68" s="196"/>
      <c r="M68" s="113"/>
    </row>
    <row r="69" spans="2:13" ht="15" customHeight="1">
      <c r="B69" s="108" t="s">
        <v>432</v>
      </c>
      <c r="C69" s="109"/>
      <c r="D69" s="109"/>
      <c r="E69" s="118"/>
      <c r="F69" s="109"/>
      <c r="I69" s="108" t="s">
        <v>432</v>
      </c>
      <c r="J69" s="113"/>
      <c r="K69" s="113"/>
      <c r="L69" s="196"/>
      <c r="M69" s="113"/>
    </row>
    <row r="70" spans="2:13" ht="15" customHeight="1">
      <c r="B70" s="108" t="s">
        <v>238</v>
      </c>
      <c r="C70" s="109"/>
      <c r="D70" s="109"/>
      <c r="E70" s="118"/>
      <c r="F70" s="109"/>
      <c r="I70" s="108" t="s">
        <v>238</v>
      </c>
      <c r="J70" s="113"/>
      <c r="K70" s="113"/>
      <c r="L70" s="196"/>
      <c r="M70" s="113"/>
    </row>
    <row r="71" spans="2:13" ht="15" customHeight="1">
      <c r="B71" s="108" t="s">
        <v>66</v>
      </c>
      <c r="C71" s="109"/>
      <c r="D71" s="109"/>
      <c r="E71" s="118"/>
      <c r="F71" s="109"/>
      <c r="I71" s="108" t="s">
        <v>66</v>
      </c>
      <c r="J71" s="113"/>
      <c r="K71" s="113"/>
      <c r="L71" s="196"/>
      <c r="M71" s="113"/>
    </row>
    <row r="72" spans="2:13" ht="15" customHeight="1">
      <c r="B72" s="108" t="s">
        <v>180</v>
      </c>
      <c r="C72" s="109"/>
      <c r="D72" s="109"/>
      <c r="E72" s="118"/>
      <c r="F72" s="109"/>
      <c r="I72" s="108" t="s">
        <v>180</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352</v>
      </c>
      <c r="C3" s="23"/>
    </row>
    <row r="5" spans="3:5" ht="19.5">
      <c r="C5" s="19" t="s">
        <v>532</v>
      </c>
      <c r="D5" s="6"/>
      <c r="E5" s="2"/>
    </row>
    <row r="6" spans="3:5" ht="17.25">
      <c r="C6" s="139" t="str">
        <f>CONCATENATE(MF33G_Jan_Mar!G3,", ",MF33G_Jan_Mar!H3," Reporting Period")</f>
        <v>September, 2021 Reporting Period</v>
      </c>
      <c r="D6" s="139"/>
      <c r="E6" s="139"/>
    </row>
    <row r="7" spans="3:5" ht="12">
      <c r="C7" s="17" t="str">
        <f>CONCATENATE("Created On: ",MF33G_Jan_Mar!F3)</f>
        <v>Created On: 02/09/2022</v>
      </c>
      <c r="D7" s="17"/>
      <c r="E7" s="140"/>
    </row>
    <row r="8" spans="3:5" ht="12">
      <c r="C8" s="93"/>
      <c r="D8" s="93"/>
      <c r="E8" s="92"/>
    </row>
    <row r="9" spans="3:5" ht="12">
      <c r="C9" s="140" t="s">
        <v>533</v>
      </c>
      <c r="D9" s="17"/>
      <c r="E9" s="94"/>
    </row>
    <row r="10" spans="2:5" ht="12">
      <c r="B10" s="107" t="s">
        <v>337</v>
      </c>
      <c r="C10" s="106" t="s">
        <v>534</v>
      </c>
      <c r="D10" s="110" t="s">
        <v>261</v>
      </c>
      <c r="E10" s="110" t="s">
        <v>262</v>
      </c>
    </row>
    <row r="11" spans="2:5" ht="9.75" customHeight="1">
      <c r="B11" s="107"/>
      <c r="C11" s="33"/>
      <c r="D11" s="133"/>
      <c r="E11" s="133"/>
    </row>
    <row r="12" spans="1:5" ht="19.5" customHeight="1">
      <c r="A12" s="23"/>
      <c r="B12" s="108" t="s">
        <v>65</v>
      </c>
      <c r="C12" s="126" t="s">
        <v>535</v>
      </c>
      <c r="D12" s="134">
        <v>383</v>
      </c>
      <c r="E12" s="134">
        <v>383</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536</v>
      </c>
      <c r="D15" s="137">
        <v>423</v>
      </c>
      <c r="E15" s="137">
        <v>378</v>
      </c>
    </row>
    <row r="16" spans="2:5" ht="9.75" customHeight="1">
      <c r="B16" s="108"/>
      <c r="C16" s="129"/>
      <c r="D16" s="138"/>
      <c r="E16" s="138"/>
    </row>
    <row r="17" spans="2:5" ht="9.75" customHeight="1">
      <c r="B17" s="108"/>
      <c r="C17" s="130"/>
      <c r="D17" s="133"/>
      <c r="E17" s="133"/>
    </row>
    <row r="18" spans="2:5" ht="19.5" customHeight="1">
      <c r="B18" s="108" t="s">
        <v>166</v>
      </c>
      <c r="C18" s="96" t="s">
        <v>537</v>
      </c>
      <c r="D18" s="137">
        <v>405</v>
      </c>
      <c r="E18" s="137">
        <v>310</v>
      </c>
    </row>
    <row r="19" spans="2:5" ht="9.75" customHeight="1">
      <c r="B19" s="108"/>
      <c r="C19" s="129"/>
      <c r="D19" s="138"/>
      <c r="E19" s="138"/>
    </row>
    <row r="20" spans="2:5" ht="9.75" customHeight="1">
      <c r="B20" s="108"/>
      <c r="C20" s="130"/>
      <c r="D20" s="133"/>
      <c r="E20" s="133"/>
    </row>
    <row r="21" spans="2:5" ht="19.5" customHeight="1">
      <c r="B21" s="108" t="s">
        <v>179</v>
      </c>
      <c r="C21" s="96" t="s">
        <v>538</v>
      </c>
      <c r="D21" s="137">
        <v>456</v>
      </c>
      <c r="E21" s="137">
        <v>395</v>
      </c>
    </row>
    <row r="22" spans="2:5" ht="9.75" customHeight="1">
      <c r="B22" s="108"/>
      <c r="C22" s="131"/>
      <c r="D22" s="138"/>
      <c r="E22" s="138"/>
    </row>
    <row r="23" spans="2:5" ht="9.75" customHeight="1">
      <c r="B23" s="108"/>
      <c r="C23" s="132"/>
      <c r="D23" s="133"/>
      <c r="E23" s="133"/>
    </row>
    <row r="24" spans="2:5" ht="19.5" customHeight="1">
      <c r="B24" s="108" t="s">
        <v>192</v>
      </c>
      <c r="C24" s="96" t="s">
        <v>539</v>
      </c>
      <c r="D24" s="137">
        <v>245</v>
      </c>
      <c r="E24" s="137">
        <v>158</v>
      </c>
    </row>
    <row r="25" spans="2:5" ht="9.75" customHeight="1">
      <c r="B25" s="108"/>
      <c r="C25" s="129"/>
      <c r="D25" s="138"/>
      <c r="E25" s="138"/>
    </row>
    <row r="26" spans="2:5" ht="9.75" customHeight="1">
      <c r="B26" s="108"/>
      <c r="C26" s="130"/>
      <c r="D26" s="133"/>
      <c r="E26" s="133"/>
    </row>
    <row r="27" spans="2:5" ht="19.5" customHeight="1">
      <c r="B27" s="108" t="s">
        <v>207</v>
      </c>
      <c r="C27" s="96" t="s">
        <v>540</v>
      </c>
      <c r="D27" s="137">
        <v>506</v>
      </c>
      <c r="E27" s="137">
        <v>350</v>
      </c>
    </row>
    <row r="28" spans="2:5" ht="9.75" customHeight="1">
      <c r="B28" s="108"/>
      <c r="C28" s="129"/>
      <c r="D28" s="138"/>
      <c r="E28" s="138"/>
    </row>
    <row r="29" spans="2:5" ht="9.75" customHeight="1">
      <c r="B29" s="108"/>
      <c r="C29" s="130"/>
      <c r="D29" s="133"/>
      <c r="E29" s="133"/>
    </row>
    <row r="30" spans="2:5" ht="19.5" customHeight="1">
      <c r="B30" s="108" t="s">
        <v>237</v>
      </c>
      <c r="C30" s="96" t="s">
        <v>541</v>
      </c>
      <c r="D30" s="137">
        <v>416</v>
      </c>
      <c r="E30" s="137">
        <v>420</v>
      </c>
    </row>
    <row r="31" spans="2:5" ht="9.75" customHeight="1">
      <c r="B31" s="108"/>
      <c r="C31" s="129"/>
      <c r="D31" s="138"/>
      <c r="E31" s="138"/>
    </row>
    <row r="32" spans="2:5" ht="9.75" customHeight="1">
      <c r="B32" s="108"/>
      <c r="C32" s="130"/>
      <c r="D32" s="133"/>
      <c r="E32" s="133"/>
    </row>
    <row r="33" spans="2:5" ht="19.5" customHeight="1">
      <c r="B33" s="108" t="s">
        <v>14</v>
      </c>
      <c r="C33" s="96" t="s">
        <v>542</v>
      </c>
      <c r="D33" s="137">
        <v>46</v>
      </c>
      <c r="E33" s="137">
        <v>55</v>
      </c>
    </row>
    <row r="34" spans="2:5" ht="9.75" customHeight="1">
      <c r="B34" s="108"/>
      <c r="C34" s="129"/>
      <c r="D34" s="138"/>
      <c r="E34" s="138"/>
    </row>
    <row r="35" spans="2:5" ht="12">
      <c r="B35" s="108"/>
      <c r="C35" s="107"/>
      <c r="D35" s="107"/>
      <c r="E35" s="107"/>
    </row>
    <row r="36" spans="2:5" ht="18">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89</v>
      </c>
      <c r="D4" s="120" t="s">
        <v>546</v>
      </c>
      <c r="E4" s="120">
        <v>1</v>
      </c>
    </row>
    <row r="5" spans="2:5" ht="12">
      <c r="B5" s="125"/>
      <c r="C5" s="120" t="s">
        <v>91</v>
      </c>
      <c r="D5" s="120" t="s">
        <v>547</v>
      </c>
      <c r="E5" s="120">
        <v>2</v>
      </c>
    </row>
    <row r="6" spans="2:5" ht="12">
      <c r="B6" s="125"/>
      <c r="C6" s="120" t="s">
        <v>92</v>
      </c>
      <c r="D6" s="120" t="s">
        <v>548</v>
      </c>
      <c r="E6" s="120">
        <v>3</v>
      </c>
    </row>
    <row r="7" spans="2:5" ht="12">
      <c r="B7" s="125"/>
      <c r="C7" s="120" t="s">
        <v>167</v>
      </c>
      <c r="D7" s="120" t="s">
        <v>549</v>
      </c>
      <c r="E7" s="120">
        <v>4</v>
      </c>
    </row>
    <row r="8" spans="2:5" ht="12">
      <c r="B8" s="125"/>
      <c r="C8" s="120" t="s">
        <v>168</v>
      </c>
      <c r="D8" s="120" t="s">
        <v>168</v>
      </c>
      <c r="E8" s="120">
        <v>5</v>
      </c>
    </row>
    <row r="9" spans="2:5" ht="12">
      <c r="B9" s="125"/>
      <c r="C9" s="120" t="s">
        <v>169</v>
      </c>
      <c r="D9" s="120" t="s">
        <v>550</v>
      </c>
      <c r="E9" s="120">
        <v>6</v>
      </c>
    </row>
    <row r="10" spans="2:5" ht="12">
      <c r="B10" s="125"/>
      <c r="C10" s="120" t="s">
        <v>181</v>
      </c>
      <c r="D10" s="120" t="s">
        <v>551</v>
      </c>
      <c r="E10" s="120">
        <v>7</v>
      </c>
    </row>
    <row r="11" spans="2:5" ht="12">
      <c r="B11" s="125"/>
      <c r="C11" s="120" t="s">
        <v>182</v>
      </c>
      <c r="D11" s="120" t="s">
        <v>552</v>
      </c>
      <c r="E11" s="120">
        <v>8</v>
      </c>
    </row>
    <row r="12" spans="2:5" ht="12">
      <c r="B12" s="125"/>
      <c r="C12" s="120" t="s">
        <v>18</v>
      </c>
      <c r="D12" s="120" t="s">
        <v>553</v>
      </c>
      <c r="E12" s="120">
        <v>9</v>
      </c>
    </row>
    <row r="13" spans="2:5" ht="12">
      <c r="B13" s="125"/>
      <c r="C13" s="120" t="s">
        <v>193</v>
      </c>
      <c r="D13" s="120" t="s">
        <v>554</v>
      </c>
      <c r="E13" s="120">
        <v>10</v>
      </c>
    </row>
    <row r="14" spans="2:5" ht="12">
      <c r="B14" s="125"/>
      <c r="C14" s="120" t="s">
        <v>194</v>
      </c>
      <c r="D14" s="120" t="s">
        <v>555</v>
      </c>
      <c r="E14" s="120">
        <v>11</v>
      </c>
    </row>
    <row r="15" spans="2:5" ht="12">
      <c r="B15" s="125"/>
      <c r="C15" s="120" t="s">
        <v>195</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54</v>
      </c>
      <c r="B32" s="4"/>
      <c r="C32" s="4"/>
      <c r="D32" s="4"/>
      <c r="E32" s="4"/>
      <c r="F32" s="4"/>
      <c r="G32" s="4"/>
      <c r="H32" s="4"/>
      <c r="I32" s="4"/>
      <c r="J32" s="4"/>
      <c r="K32" s="141"/>
    </row>
    <row r="33" ht="12">
      <c r="K33" s="141"/>
    </row>
    <row r="34" ht="12">
      <c r="K34" s="141"/>
    </row>
    <row r="35" spans="1:11" ht="49.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D12" sqref="D12"/>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02/09/2022</v>
      </c>
      <c r="B6" s="7"/>
      <c r="C6" s="7"/>
      <c r="D6" s="7"/>
      <c r="E6" s="7"/>
      <c r="F6" s="7"/>
      <c r="G6" s="7"/>
      <c r="H6" s="7"/>
      <c r="I6" s="7"/>
      <c r="J6" s="7"/>
    </row>
    <row r="7" spans="1:10" ht="15">
      <c r="A7" s="7" t="str">
        <f>CONCATENATE(C3," ",D3," Reporting Period")</f>
        <v>September 2021 Reporting Period</v>
      </c>
      <c r="B7" s="7"/>
      <c r="C7" s="7"/>
      <c r="D7" s="7"/>
      <c r="E7" s="7"/>
      <c r="F7" s="7"/>
      <c r="G7" s="7"/>
      <c r="H7" s="7"/>
      <c r="I7" s="7"/>
      <c r="J7" s="7"/>
    </row>
    <row r="10" ht="15">
      <c r="A10" s="31" t="s">
        <v>74</v>
      </c>
    </row>
    <row r="12" spans="1:10" ht="24.75">
      <c r="A12" s="4" t="str">
        <f>CONCATENATE("Based on State-reported data (",B3," entries) and estimated data where States did not report, gasoline consumption for ",M3," ",D3," changed by ",E3," percent compared to the same period in ",L3,". (1)")</f>
        <v>Based on State-reported data (50 entries) and estimated data where States did not report, gasoline consumption for January - September 2021 changed by 9.5 percent compared to the same period in 2020. (1)</v>
      </c>
      <c r="B12" s="4"/>
      <c r="C12" s="4"/>
      <c r="D12" s="4"/>
      <c r="E12" s="4"/>
      <c r="F12" s="4"/>
      <c r="G12" s="4"/>
      <c r="H12" s="4"/>
      <c r="I12" s="4"/>
      <c r="J12" s="4"/>
    </row>
    <row r="14" spans="1:10" ht="99.75">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2021 are shown in the table MF-121T. The gasoline rates vary from a low of  0.32 cents per gallon to 57.6 cents with an average of 27.9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49.5">
      <c r="A22" s="4" t="s">
        <v>78</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2020 and 2021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02/09/2022</v>
      </c>
      <c r="F8" s="39" t="s">
        <v>88</v>
      </c>
      <c r="K8" s="69" t="str">
        <f>CONCATENATE(G3," ",H3," Reporting Period")</f>
        <v>September 2021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t="str">
        <f>C3</f>
        <v>52</v>
      </c>
      <c r="D10" s="157" t="s">
        <v>94</v>
      </c>
      <c r="E10" s="157"/>
      <c r="F10" s="156" t="str">
        <f>D3</f>
        <v>52</v>
      </c>
      <c r="G10" s="157" t="s">
        <v>94</v>
      </c>
      <c r="H10" s="157"/>
      <c r="I10" s="156" t="str">
        <f>E3</f>
        <v>52</v>
      </c>
      <c r="J10" s="157" t="s">
        <v>94</v>
      </c>
      <c r="K10" s="157"/>
    </row>
    <row r="11" spans="2:11" ht="12" customHeight="1">
      <c r="B11" s="155"/>
      <c r="C11" s="155" t="str">
        <f>CONCATENATE("(",C3," Entities)")</f>
        <v>(52 Entities)</v>
      </c>
      <c r="D11" s="157" t="s">
        <v>95</v>
      </c>
      <c r="E11" s="157"/>
      <c r="F11" s="155" t="str">
        <f>CONCATENATE("(",D3," Entities)")</f>
        <v>(52 Entities)</v>
      </c>
      <c r="G11" s="157" t="s">
        <v>95</v>
      </c>
      <c r="H11" s="157"/>
      <c r="I11" s="155" t="str">
        <f>CONCATENATE("(",E3," Entities)")</f>
        <v>(52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266906778</v>
      </c>
      <c r="D15" s="49">
        <v>266906778</v>
      </c>
      <c r="E15" s="62">
        <v>4</v>
      </c>
      <c r="F15" s="49">
        <v>253360201</v>
      </c>
      <c r="G15" s="49">
        <v>520266979</v>
      </c>
      <c r="H15" s="62">
        <v>3.4</v>
      </c>
      <c r="I15" s="49">
        <v>232492120</v>
      </c>
      <c r="J15" s="49">
        <v>752759099</v>
      </c>
      <c r="K15" s="62">
        <v>1.4</v>
      </c>
    </row>
    <row r="16" spans="2:11" ht="9" customHeight="1">
      <c r="B16" s="53" t="s">
        <v>110</v>
      </c>
      <c r="C16" s="50">
        <v>19476753</v>
      </c>
      <c r="D16" s="50">
        <v>19476753</v>
      </c>
      <c r="E16" s="63">
        <v>-13.2</v>
      </c>
      <c r="F16" s="50">
        <v>19500096</v>
      </c>
      <c r="G16" s="50">
        <v>38976849</v>
      </c>
      <c r="H16" s="63">
        <v>-9.8</v>
      </c>
      <c r="I16" s="50">
        <v>22700692</v>
      </c>
      <c r="J16" s="50">
        <v>61677541</v>
      </c>
      <c r="K16" s="63">
        <v>-3.2</v>
      </c>
    </row>
    <row r="17" spans="2:11" ht="9" customHeight="1">
      <c r="B17" s="53" t="s">
        <v>111</v>
      </c>
      <c r="C17" s="51">
        <v>227537641</v>
      </c>
      <c r="D17" s="51">
        <v>227537641</v>
      </c>
      <c r="E17" s="64">
        <v>-12.2</v>
      </c>
      <c r="F17" s="51">
        <v>215820990</v>
      </c>
      <c r="G17" s="51">
        <v>443358631</v>
      </c>
      <c r="H17" s="64">
        <v>-12.8</v>
      </c>
      <c r="I17" s="51">
        <v>262546514</v>
      </c>
      <c r="J17" s="51">
        <v>705905145</v>
      </c>
      <c r="K17" s="64">
        <v>-5</v>
      </c>
    </row>
    <row r="18" spans="2:11" ht="9" customHeight="1">
      <c r="B18" s="53" t="s">
        <v>112</v>
      </c>
      <c r="C18" s="51">
        <v>121266896</v>
      </c>
      <c r="D18" s="51">
        <v>121266896</v>
      </c>
      <c r="E18" s="64">
        <v>-0.3</v>
      </c>
      <c r="F18" s="51">
        <v>93811712</v>
      </c>
      <c r="G18" s="51">
        <v>215078608</v>
      </c>
      <c r="H18" s="64">
        <v>-10.9</v>
      </c>
      <c r="I18" s="51">
        <v>133032812</v>
      </c>
      <c r="J18" s="51">
        <v>348111420</v>
      </c>
      <c r="K18" s="64">
        <v>-2.9</v>
      </c>
    </row>
    <row r="19" spans="2:11" ht="9" customHeight="1">
      <c r="B19" s="53" t="s">
        <v>113</v>
      </c>
      <c r="C19" s="51">
        <v>995980173</v>
      </c>
      <c r="D19" s="51">
        <v>995980173</v>
      </c>
      <c r="E19" s="64">
        <v>-18.6</v>
      </c>
      <c r="F19" s="51">
        <v>975834460</v>
      </c>
      <c r="G19" s="51">
        <v>1971814633</v>
      </c>
      <c r="H19" s="64">
        <v>-18.6</v>
      </c>
      <c r="I19" s="51">
        <v>1138915242</v>
      </c>
      <c r="J19" s="51">
        <v>3110729875</v>
      </c>
      <c r="K19" s="64">
        <v>-9.6</v>
      </c>
    </row>
    <row r="20" spans="2:11" ht="9" customHeight="1">
      <c r="B20" s="53" t="s">
        <v>114</v>
      </c>
      <c r="C20" s="51">
        <v>173873640</v>
      </c>
      <c r="D20" s="51">
        <v>173873640</v>
      </c>
      <c r="E20" s="64">
        <v>-8.3</v>
      </c>
      <c r="F20" s="51">
        <v>164044389</v>
      </c>
      <c r="G20" s="51">
        <v>337918029</v>
      </c>
      <c r="H20" s="64">
        <v>-10.4</v>
      </c>
      <c r="I20" s="51">
        <v>182125498</v>
      </c>
      <c r="J20" s="51">
        <v>520043527</v>
      </c>
      <c r="K20" s="64">
        <v>-3.6</v>
      </c>
    </row>
    <row r="21" spans="2:11" ht="9" customHeight="1">
      <c r="B21" s="53" t="s">
        <v>115</v>
      </c>
      <c r="C21" s="50">
        <v>104618572</v>
      </c>
      <c r="D21" s="50">
        <v>104618572</v>
      </c>
      <c r="E21" s="63">
        <v>-14.7</v>
      </c>
      <c r="F21" s="50">
        <v>92683487</v>
      </c>
      <c r="G21" s="50">
        <v>197302059</v>
      </c>
      <c r="H21" s="63">
        <v>-17.2</v>
      </c>
      <c r="I21" s="50">
        <v>109892835</v>
      </c>
      <c r="J21" s="50">
        <v>307194894</v>
      </c>
      <c r="K21" s="63">
        <v>-9.6</v>
      </c>
    </row>
    <row r="22" spans="2:11" ht="9" customHeight="1">
      <c r="B22" s="53" t="s">
        <v>116</v>
      </c>
      <c r="C22" s="51">
        <v>35865740</v>
      </c>
      <c r="D22" s="51">
        <v>35865740</v>
      </c>
      <c r="E22" s="64">
        <v>-18.8</v>
      </c>
      <c r="F22" s="51">
        <v>31615520</v>
      </c>
      <c r="G22" s="51">
        <v>67481260</v>
      </c>
      <c r="H22" s="64">
        <v>-22.1</v>
      </c>
      <c r="I22" s="51">
        <v>40641229</v>
      </c>
      <c r="J22" s="51">
        <v>108122489</v>
      </c>
      <c r="K22" s="64">
        <v>-13.3</v>
      </c>
    </row>
    <row r="23" spans="2:11" ht="9" customHeight="1">
      <c r="B23" s="53" t="s">
        <v>117</v>
      </c>
      <c r="C23" s="50">
        <v>8147395</v>
      </c>
      <c r="D23" s="50">
        <v>8147395</v>
      </c>
      <c r="E23" s="63">
        <v>-18</v>
      </c>
      <c r="F23" s="50">
        <v>7699971</v>
      </c>
      <c r="G23" s="50">
        <v>15847366</v>
      </c>
      <c r="H23" s="63">
        <v>-18.4</v>
      </c>
      <c r="I23" s="50">
        <v>8863673</v>
      </c>
      <c r="J23" s="50">
        <v>24711039</v>
      </c>
      <c r="K23" s="63">
        <v>-11.8</v>
      </c>
    </row>
    <row r="24" spans="2:11" ht="9" customHeight="1">
      <c r="B24" s="53" t="s">
        <v>118</v>
      </c>
      <c r="C24" s="51">
        <v>725984753</v>
      </c>
      <c r="D24" s="51">
        <v>725984753</v>
      </c>
      <c r="E24" s="64">
        <v>-7.7</v>
      </c>
      <c r="F24" s="51">
        <v>719375656</v>
      </c>
      <c r="G24" s="51">
        <v>1445360409</v>
      </c>
      <c r="H24" s="64">
        <v>-8.4</v>
      </c>
      <c r="I24" s="51">
        <v>680439151</v>
      </c>
      <c r="J24" s="51">
        <v>2125799560</v>
      </c>
      <c r="K24" s="64">
        <v>-9.2</v>
      </c>
    </row>
    <row r="25" spans="2:11" ht="9" customHeight="1">
      <c r="B25" s="53" t="s">
        <v>119</v>
      </c>
      <c r="C25" s="51">
        <v>395255402</v>
      </c>
      <c r="D25" s="51">
        <v>395255402</v>
      </c>
      <c r="E25" s="64">
        <v>-3.4</v>
      </c>
      <c r="F25" s="51">
        <v>368371746</v>
      </c>
      <c r="G25" s="51">
        <v>763627148</v>
      </c>
      <c r="H25" s="64">
        <v>-5.7</v>
      </c>
      <c r="I25" s="51">
        <v>442649007</v>
      </c>
      <c r="J25" s="51">
        <v>1206276155</v>
      </c>
      <c r="K25" s="64">
        <v>0.6</v>
      </c>
    </row>
    <row r="26" spans="2:11" ht="9" customHeight="1">
      <c r="B26" s="53" t="s">
        <v>120</v>
      </c>
      <c r="C26" s="51">
        <v>31673053</v>
      </c>
      <c r="D26" s="51">
        <v>31673053</v>
      </c>
      <c r="E26" s="64">
        <v>-18.9</v>
      </c>
      <c r="F26" s="51">
        <v>29819488</v>
      </c>
      <c r="G26" s="51">
        <v>61492541</v>
      </c>
      <c r="H26" s="64">
        <v>-19.1</v>
      </c>
      <c r="I26" s="51">
        <v>34613504</v>
      </c>
      <c r="J26" s="51">
        <v>96106045</v>
      </c>
      <c r="K26" s="64">
        <v>-12.6</v>
      </c>
    </row>
    <row r="27" spans="2:11" ht="9" customHeight="1">
      <c r="B27" s="53" t="s">
        <v>121</v>
      </c>
      <c r="C27" s="51">
        <v>58682741</v>
      </c>
      <c r="D27" s="51">
        <v>58682741</v>
      </c>
      <c r="E27" s="64">
        <v>-21</v>
      </c>
      <c r="F27" s="51">
        <v>67874751</v>
      </c>
      <c r="G27" s="51">
        <v>126557492</v>
      </c>
      <c r="H27" s="64">
        <v>-9.5</v>
      </c>
      <c r="I27" s="51">
        <v>72340649</v>
      </c>
      <c r="J27" s="51">
        <v>198898141</v>
      </c>
      <c r="K27" s="64">
        <v>4.8</v>
      </c>
    </row>
    <row r="28" spans="2:11" ht="9" customHeight="1">
      <c r="B28" s="53" t="s">
        <v>122</v>
      </c>
      <c r="C28" s="51">
        <v>315714852</v>
      </c>
      <c r="D28" s="51">
        <v>315714852</v>
      </c>
      <c r="E28" s="64">
        <v>-15.1</v>
      </c>
      <c r="F28" s="51">
        <v>301904860</v>
      </c>
      <c r="G28" s="51">
        <v>617619712</v>
      </c>
      <c r="H28" s="64">
        <v>-15.5</v>
      </c>
      <c r="I28" s="51">
        <v>348715858</v>
      </c>
      <c r="J28" s="51">
        <v>966335570</v>
      </c>
      <c r="K28" s="64">
        <v>-7.9</v>
      </c>
    </row>
    <row r="29" spans="2:11" ht="9" customHeight="1">
      <c r="B29" s="53" t="s">
        <v>123</v>
      </c>
      <c r="C29" s="51">
        <v>234801223</v>
      </c>
      <c r="D29" s="51">
        <v>234801223</v>
      </c>
      <c r="E29" s="64">
        <v>-6.8</v>
      </c>
      <c r="F29" s="51">
        <v>215786182</v>
      </c>
      <c r="G29" s="51">
        <v>450587405</v>
      </c>
      <c r="H29" s="64">
        <v>-8.6</v>
      </c>
      <c r="I29" s="51">
        <v>260292643</v>
      </c>
      <c r="J29" s="51">
        <v>710880048</v>
      </c>
      <c r="K29" s="64">
        <v>-1.4</v>
      </c>
    </row>
    <row r="30" spans="2:11" ht="9" customHeight="1">
      <c r="B30" s="53" t="s">
        <v>124</v>
      </c>
      <c r="C30" s="51">
        <v>120892196</v>
      </c>
      <c r="D30" s="51">
        <v>120892196</v>
      </c>
      <c r="E30" s="64">
        <v>-6.7</v>
      </c>
      <c r="F30" s="51">
        <v>112058502</v>
      </c>
      <c r="G30" s="51">
        <v>232950698</v>
      </c>
      <c r="H30" s="64">
        <v>-7.5</v>
      </c>
      <c r="I30" s="51">
        <v>130959085</v>
      </c>
      <c r="J30" s="51">
        <v>363909783</v>
      </c>
      <c r="K30" s="64">
        <v>-2.2</v>
      </c>
    </row>
    <row r="31" spans="2:11" ht="9" customHeight="1">
      <c r="B31" s="53" t="s">
        <v>125</v>
      </c>
      <c r="C31" s="51">
        <v>96331185</v>
      </c>
      <c r="D31" s="51">
        <v>96331185</v>
      </c>
      <c r="E31" s="64">
        <v>-10.8</v>
      </c>
      <c r="F31" s="51">
        <v>87606157</v>
      </c>
      <c r="G31" s="51">
        <v>183937342</v>
      </c>
      <c r="H31" s="64">
        <v>-7.1</v>
      </c>
      <c r="I31" s="51">
        <v>104583053</v>
      </c>
      <c r="J31" s="51">
        <v>288520395</v>
      </c>
      <c r="K31" s="64">
        <v>-2.9</v>
      </c>
    </row>
    <row r="32" spans="2:11" ht="9" customHeight="1">
      <c r="B32" s="53" t="s">
        <v>126</v>
      </c>
      <c r="C32" s="51">
        <v>162803318</v>
      </c>
      <c r="D32" s="51">
        <v>162803318</v>
      </c>
      <c r="E32" s="64">
        <v>-8.3</v>
      </c>
      <c r="F32" s="51">
        <v>141164711</v>
      </c>
      <c r="G32" s="51">
        <v>303968029</v>
      </c>
      <c r="H32" s="64">
        <v>-12.9</v>
      </c>
      <c r="I32" s="51">
        <v>184183065</v>
      </c>
      <c r="J32" s="51">
        <v>488151094</v>
      </c>
      <c r="K32" s="64">
        <v>-5.7</v>
      </c>
    </row>
    <row r="33" spans="2:11" ht="9" customHeight="1">
      <c r="B33" s="53" t="s">
        <v>127</v>
      </c>
      <c r="C33" s="51">
        <v>157032250</v>
      </c>
      <c r="D33" s="51">
        <v>157032250</v>
      </c>
      <c r="E33" s="64">
        <v>-12.4</v>
      </c>
      <c r="F33" s="51">
        <v>149033299</v>
      </c>
      <c r="G33" s="51">
        <v>306065549</v>
      </c>
      <c r="H33" s="64">
        <v>-12.3</v>
      </c>
      <c r="I33" s="51">
        <v>161070053</v>
      </c>
      <c r="J33" s="51">
        <v>467135602</v>
      </c>
      <c r="K33" s="64">
        <v>-10.4</v>
      </c>
    </row>
    <row r="34" spans="2:11" ht="9" customHeight="1">
      <c r="B34" s="53" t="s">
        <v>128</v>
      </c>
      <c r="C34" s="51">
        <v>54445754</v>
      </c>
      <c r="D34" s="51">
        <v>54445754</v>
      </c>
      <c r="E34" s="64">
        <v>-19.3</v>
      </c>
      <c r="F34" s="51">
        <v>34029703</v>
      </c>
      <c r="G34" s="51">
        <v>88475457</v>
      </c>
      <c r="H34" s="64">
        <v>-27.6</v>
      </c>
      <c r="I34" s="51">
        <v>52317014</v>
      </c>
      <c r="J34" s="51">
        <v>140792471</v>
      </c>
      <c r="K34" s="64">
        <v>-18.2</v>
      </c>
    </row>
    <row r="35" spans="2:11" ht="9" customHeight="1">
      <c r="B35" s="53" t="s">
        <v>129</v>
      </c>
      <c r="C35" s="51">
        <v>154195272</v>
      </c>
      <c r="D35" s="51">
        <v>154195272</v>
      </c>
      <c r="E35" s="64">
        <v>-30.2</v>
      </c>
      <c r="F35" s="51">
        <v>134523393</v>
      </c>
      <c r="G35" s="51">
        <v>288718665</v>
      </c>
      <c r="H35" s="64">
        <v>-30.6</v>
      </c>
      <c r="I35" s="51">
        <v>293284636</v>
      </c>
      <c r="J35" s="51">
        <v>582003301</v>
      </c>
      <c r="K35" s="64">
        <v>6</v>
      </c>
    </row>
    <row r="36" spans="2:11" ht="9" customHeight="1">
      <c r="B36" s="53" t="s">
        <v>130</v>
      </c>
      <c r="C36" s="51">
        <v>183084005</v>
      </c>
      <c r="D36" s="51">
        <v>183084005</v>
      </c>
      <c r="E36" s="64">
        <v>-18.6</v>
      </c>
      <c r="F36" s="51">
        <v>170526150</v>
      </c>
      <c r="G36" s="51">
        <v>353610155</v>
      </c>
      <c r="H36" s="64">
        <v>-18.5</v>
      </c>
      <c r="I36" s="51">
        <v>201826133</v>
      </c>
      <c r="J36" s="51">
        <v>555436288</v>
      </c>
      <c r="K36" s="64">
        <v>-9.8</v>
      </c>
    </row>
    <row r="37" spans="2:11" ht="9" customHeight="1">
      <c r="B37" s="53" t="s">
        <v>131</v>
      </c>
      <c r="C37" s="51">
        <v>326476669</v>
      </c>
      <c r="D37" s="51">
        <v>326476669</v>
      </c>
      <c r="E37" s="64">
        <v>-15.1</v>
      </c>
      <c r="F37" s="51">
        <v>314502828</v>
      </c>
      <c r="G37" s="51">
        <v>640979497</v>
      </c>
      <c r="H37" s="64">
        <v>-14.3</v>
      </c>
      <c r="I37" s="51">
        <v>366379909</v>
      </c>
      <c r="J37" s="51">
        <v>1007359406</v>
      </c>
      <c r="K37" s="64">
        <v>-5.5</v>
      </c>
    </row>
    <row r="38" spans="2:11" ht="9" customHeight="1">
      <c r="B38" s="53" t="s">
        <v>132</v>
      </c>
      <c r="C38" s="51">
        <v>185091424</v>
      </c>
      <c r="D38" s="51">
        <v>185091424</v>
      </c>
      <c r="E38" s="64">
        <v>-14.8</v>
      </c>
      <c r="F38" s="51">
        <v>179743949</v>
      </c>
      <c r="G38" s="51">
        <v>364835373</v>
      </c>
      <c r="H38" s="64">
        <v>-14.7</v>
      </c>
      <c r="I38" s="51">
        <v>178263310</v>
      </c>
      <c r="J38" s="51">
        <v>543098683</v>
      </c>
      <c r="K38" s="64">
        <v>-13.9</v>
      </c>
    </row>
    <row r="39" spans="2:11" ht="9" customHeight="1">
      <c r="B39" s="53" t="s">
        <v>133</v>
      </c>
      <c r="C39" s="51">
        <v>142855664</v>
      </c>
      <c r="D39" s="51">
        <v>142855664</v>
      </c>
      <c r="E39" s="64">
        <v>-4.4</v>
      </c>
      <c r="F39" s="51">
        <v>125471452</v>
      </c>
      <c r="G39" s="51">
        <v>268327116</v>
      </c>
      <c r="H39" s="64">
        <v>-5</v>
      </c>
      <c r="I39" s="51">
        <v>99188365</v>
      </c>
      <c r="J39" s="51">
        <v>367515481</v>
      </c>
      <c r="K39" s="64">
        <v>-10</v>
      </c>
    </row>
    <row r="40" spans="2:11" ht="9" customHeight="1">
      <c r="B40" s="53" t="s">
        <v>134</v>
      </c>
      <c r="C40" s="51">
        <v>234376285</v>
      </c>
      <c r="D40" s="51">
        <v>234376285</v>
      </c>
      <c r="E40" s="64">
        <v>-7.1</v>
      </c>
      <c r="F40" s="51">
        <v>203025576</v>
      </c>
      <c r="G40" s="51">
        <v>437401861</v>
      </c>
      <c r="H40" s="64">
        <v>-19.9</v>
      </c>
      <c r="I40" s="51">
        <v>262456375</v>
      </c>
      <c r="J40" s="51">
        <v>699858236</v>
      </c>
      <c r="K40" s="64">
        <v>-10.2</v>
      </c>
    </row>
    <row r="41" spans="2:11" ht="9" customHeight="1">
      <c r="B41" s="53" t="s">
        <v>135</v>
      </c>
      <c r="C41" s="51">
        <v>41419050</v>
      </c>
      <c r="D41" s="51">
        <v>41419050</v>
      </c>
      <c r="E41" s="64">
        <v>4.2</v>
      </c>
      <c r="F41" s="51">
        <v>38380588</v>
      </c>
      <c r="G41" s="51">
        <v>79799638</v>
      </c>
      <c r="H41" s="64">
        <v>3.1</v>
      </c>
      <c r="I41" s="51">
        <v>43628293</v>
      </c>
      <c r="J41" s="51">
        <v>123427931</v>
      </c>
      <c r="K41" s="64">
        <v>7.3</v>
      </c>
    </row>
    <row r="42" spans="2:11" ht="9" customHeight="1">
      <c r="B42" s="53" t="s">
        <v>136</v>
      </c>
      <c r="C42" s="51">
        <v>64386041</v>
      </c>
      <c r="D42" s="51">
        <v>64386041</v>
      </c>
      <c r="E42" s="64">
        <v>-10.5</v>
      </c>
      <c r="F42" s="51">
        <v>62981080</v>
      </c>
      <c r="G42" s="51">
        <v>127367121</v>
      </c>
      <c r="H42" s="64">
        <v>-10.6</v>
      </c>
      <c r="I42" s="51">
        <v>73886387</v>
      </c>
      <c r="J42" s="51">
        <v>201253508</v>
      </c>
      <c r="K42" s="64">
        <v>-4.3</v>
      </c>
    </row>
    <row r="43" spans="2:11" ht="9" customHeight="1">
      <c r="B43" s="53" t="s">
        <v>137</v>
      </c>
      <c r="C43" s="51">
        <v>88447670</v>
      </c>
      <c r="D43" s="51">
        <v>88447670</v>
      </c>
      <c r="E43" s="64">
        <v>-11.7</v>
      </c>
      <c r="F43" s="51">
        <v>82194460</v>
      </c>
      <c r="G43" s="51">
        <v>170642130</v>
      </c>
      <c r="H43" s="64">
        <v>-13.2</v>
      </c>
      <c r="I43" s="51">
        <v>100141568</v>
      </c>
      <c r="J43" s="51">
        <v>270783698</v>
      </c>
      <c r="K43" s="64">
        <v>-3.9</v>
      </c>
    </row>
    <row r="44" spans="2:11" ht="9" customHeight="1">
      <c r="B44" s="53" t="s">
        <v>138</v>
      </c>
      <c r="C44" s="51">
        <v>50783395</v>
      </c>
      <c r="D44" s="51">
        <v>50783395</v>
      </c>
      <c r="E44" s="64">
        <v>-14</v>
      </c>
      <c r="F44" s="51">
        <v>49692766</v>
      </c>
      <c r="G44" s="51">
        <v>100476161</v>
      </c>
      <c r="H44" s="64">
        <v>-12.6</v>
      </c>
      <c r="I44" s="51">
        <v>54925393</v>
      </c>
      <c r="J44" s="51">
        <v>155401554</v>
      </c>
      <c r="K44" s="64">
        <v>-5.7</v>
      </c>
    </row>
    <row r="45" spans="2:11" ht="9" customHeight="1">
      <c r="B45" s="53" t="s">
        <v>139</v>
      </c>
      <c r="C45" s="51">
        <v>260846249</v>
      </c>
      <c r="D45" s="51">
        <v>260846249</v>
      </c>
      <c r="E45" s="64">
        <v>-16.4</v>
      </c>
      <c r="F45" s="51">
        <v>220612237</v>
      </c>
      <c r="G45" s="51">
        <v>481458486</v>
      </c>
      <c r="H45" s="64">
        <v>-20.9</v>
      </c>
      <c r="I45" s="51">
        <v>281772333</v>
      </c>
      <c r="J45" s="51">
        <v>763230819</v>
      </c>
      <c r="K45" s="64">
        <v>-9.8</v>
      </c>
    </row>
    <row r="46" spans="2:11" ht="9" customHeight="1">
      <c r="B46" s="53" t="s">
        <v>140</v>
      </c>
      <c r="C46" s="51">
        <v>87083336</v>
      </c>
      <c r="D46" s="51">
        <v>87083336</v>
      </c>
      <c r="E46" s="64">
        <v>-5.4</v>
      </c>
      <c r="F46" s="51">
        <v>67243625</v>
      </c>
      <c r="G46" s="51">
        <v>154326961</v>
      </c>
      <c r="H46" s="64">
        <v>-8.2</v>
      </c>
      <c r="I46" s="51">
        <v>88287028</v>
      </c>
      <c r="J46" s="51">
        <v>242613989</v>
      </c>
      <c r="K46" s="64">
        <v>-0.5</v>
      </c>
    </row>
    <row r="47" spans="2:11" ht="9" customHeight="1">
      <c r="B47" s="53" t="s">
        <v>141</v>
      </c>
      <c r="C47" s="51">
        <v>411722255</v>
      </c>
      <c r="D47" s="51">
        <v>411722255</v>
      </c>
      <c r="E47" s="64">
        <v>-14.7</v>
      </c>
      <c r="F47" s="51">
        <v>376172259</v>
      </c>
      <c r="G47" s="51">
        <v>787894514</v>
      </c>
      <c r="H47" s="64">
        <v>-11.1</v>
      </c>
      <c r="I47" s="51">
        <v>414389875</v>
      </c>
      <c r="J47" s="51">
        <v>1202284389</v>
      </c>
      <c r="K47" s="64">
        <v>-6.9</v>
      </c>
    </row>
    <row r="48" spans="2:11" ht="9" customHeight="1">
      <c r="B48" s="53" t="s">
        <v>142</v>
      </c>
      <c r="C48" s="51">
        <v>364953670</v>
      </c>
      <c r="D48" s="51">
        <v>364953670</v>
      </c>
      <c r="E48" s="64">
        <v>-11.5</v>
      </c>
      <c r="F48" s="51">
        <v>251738953</v>
      </c>
      <c r="G48" s="51">
        <v>616692623</v>
      </c>
      <c r="H48" s="64">
        <v>-21.7</v>
      </c>
      <c r="I48" s="51">
        <v>415861947</v>
      </c>
      <c r="J48" s="51">
        <v>1032554570</v>
      </c>
      <c r="K48" s="64">
        <v>-7.6</v>
      </c>
    </row>
    <row r="49" spans="2:11" ht="9" customHeight="1">
      <c r="B49" s="53" t="s">
        <v>143</v>
      </c>
      <c r="C49" s="51">
        <v>33812974</v>
      </c>
      <c r="D49" s="51">
        <v>33812974</v>
      </c>
      <c r="E49" s="64">
        <v>-1.3</v>
      </c>
      <c r="F49" s="51">
        <v>29987905</v>
      </c>
      <c r="G49" s="51">
        <v>63800879</v>
      </c>
      <c r="H49" s="64">
        <v>-7.7</v>
      </c>
      <c r="I49" s="51">
        <v>34660422</v>
      </c>
      <c r="J49" s="51">
        <v>98461301</v>
      </c>
      <c r="K49" s="64">
        <v>-1.4</v>
      </c>
    </row>
    <row r="50" spans="2:11" ht="9" customHeight="1">
      <c r="B50" s="53" t="s">
        <v>144</v>
      </c>
      <c r="C50" s="51">
        <v>354215647</v>
      </c>
      <c r="D50" s="51">
        <v>354215647</v>
      </c>
      <c r="E50" s="64">
        <v>-12.7</v>
      </c>
      <c r="F50" s="51">
        <v>329203952</v>
      </c>
      <c r="G50" s="51">
        <v>683419599</v>
      </c>
      <c r="H50" s="64">
        <v>-13.7</v>
      </c>
      <c r="I50" s="51">
        <v>398532364</v>
      </c>
      <c r="J50" s="51">
        <v>1081951963</v>
      </c>
      <c r="K50" s="64">
        <v>-6.1</v>
      </c>
    </row>
    <row r="51" spans="2:11" ht="9" customHeight="1">
      <c r="B51" s="53" t="s">
        <v>145</v>
      </c>
      <c r="C51" s="51">
        <v>146524644</v>
      </c>
      <c r="D51" s="51">
        <v>146524644</v>
      </c>
      <c r="E51" s="64">
        <v>-6.2</v>
      </c>
      <c r="F51" s="51">
        <v>120526325</v>
      </c>
      <c r="G51" s="51">
        <v>267050969</v>
      </c>
      <c r="H51" s="64">
        <v>-12.3</v>
      </c>
      <c r="I51" s="51">
        <v>168757439</v>
      </c>
      <c r="J51" s="51">
        <v>435808408</v>
      </c>
      <c r="K51" s="64">
        <v>-7.4</v>
      </c>
    </row>
    <row r="52" spans="2:11" ht="9" customHeight="1">
      <c r="B52" s="53" t="s">
        <v>146</v>
      </c>
      <c r="C52" s="51">
        <v>111060870</v>
      </c>
      <c r="D52" s="51">
        <v>111060870</v>
      </c>
      <c r="E52" s="64">
        <v>-3.2</v>
      </c>
      <c r="F52" s="51">
        <v>102394391</v>
      </c>
      <c r="G52" s="51">
        <v>213455261</v>
      </c>
      <c r="H52" s="64">
        <v>0.4</v>
      </c>
      <c r="I52" s="51">
        <v>125902771</v>
      </c>
      <c r="J52" s="51">
        <v>339358032</v>
      </c>
      <c r="K52" s="64">
        <v>-4.8</v>
      </c>
    </row>
    <row r="53" spans="2:11" ht="9" customHeight="1">
      <c r="B53" s="53" t="s">
        <v>147</v>
      </c>
      <c r="C53" s="51">
        <v>341224248</v>
      </c>
      <c r="D53" s="51">
        <v>341224248</v>
      </c>
      <c r="E53" s="64">
        <v>-13.7</v>
      </c>
      <c r="F53" s="51">
        <v>304396670</v>
      </c>
      <c r="G53" s="51">
        <v>645620918</v>
      </c>
      <c r="H53" s="64">
        <v>-16.7</v>
      </c>
      <c r="I53" s="51">
        <v>378443439</v>
      </c>
      <c r="J53" s="51">
        <v>1024064357</v>
      </c>
      <c r="K53" s="64">
        <v>-7.7</v>
      </c>
    </row>
    <row r="54" spans="2:11" ht="9" customHeight="1">
      <c r="B54" s="53" t="s">
        <v>148</v>
      </c>
      <c r="C54" s="51">
        <v>26389068</v>
      </c>
      <c r="D54" s="51">
        <v>26389068</v>
      </c>
      <c r="E54" s="64">
        <v>-11.6</v>
      </c>
      <c r="F54" s="51">
        <v>25185035</v>
      </c>
      <c r="G54" s="51">
        <v>51574103</v>
      </c>
      <c r="H54" s="64">
        <v>-13.4</v>
      </c>
      <c r="I54" s="51">
        <v>30041001</v>
      </c>
      <c r="J54" s="51">
        <v>81615104</v>
      </c>
      <c r="K54" s="64">
        <v>-6</v>
      </c>
    </row>
    <row r="55" spans="2:11" ht="9" customHeight="1">
      <c r="B55" s="53" t="s">
        <v>149</v>
      </c>
      <c r="C55" s="51">
        <v>235317964</v>
      </c>
      <c r="D55" s="51">
        <v>235317964</v>
      </c>
      <c r="E55" s="64">
        <v>4.3</v>
      </c>
      <c r="F55" s="51">
        <v>194458637</v>
      </c>
      <c r="G55" s="51">
        <v>429776601</v>
      </c>
      <c r="H55" s="64">
        <v>-2.7</v>
      </c>
      <c r="I55" s="51">
        <v>238190319</v>
      </c>
      <c r="J55" s="51">
        <v>667966920</v>
      </c>
      <c r="K55" s="64">
        <v>5.5</v>
      </c>
    </row>
    <row r="56" spans="2:11" ht="9" customHeight="1">
      <c r="B56" s="53" t="s">
        <v>150</v>
      </c>
      <c r="C56" s="51">
        <v>37596849</v>
      </c>
      <c r="D56" s="51">
        <v>37596849</v>
      </c>
      <c r="E56" s="64">
        <v>0.6</v>
      </c>
      <c r="F56" s="51">
        <v>33477044</v>
      </c>
      <c r="G56" s="51">
        <v>71073893</v>
      </c>
      <c r="H56" s="64">
        <v>-3.7</v>
      </c>
      <c r="I56" s="51">
        <v>33896542</v>
      </c>
      <c r="J56" s="51">
        <v>104970435</v>
      </c>
      <c r="K56" s="64">
        <v>-3</v>
      </c>
    </row>
    <row r="57" spans="2:11" ht="9" customHeight="1">
      <c r="B57" s="53" t="s">
        <v>151</v>
      </c>
      <c r="C57" s="51">
        <v>262611332</v>
      </c>
      <c r="D57" s="51">
        <v>262611332</v>
      </c>
      <c r="E57" s="64">
        <v>-6.1</v>
      </c>
      <c r="F57" s="51">
        <v>219084838</v>
      </c>
      <c r="G57" s="51">
        <v>481696170</v>
      </c>
      <c r="H57" s="64">
        <v>-9.1</v>
      </c>
      <c r="I57" s="51">
        <v>260649389</v>
      </c>
      <c r="J57" s="51">
        <v>742345559</v>
      </c>
      <c r="K57" s="64">
        <v>-7.8</v>
      </c>
    </row>
    <row r="58" spans="2:11" ht="9" customHeight="1">
      <c r="B58" s="53" t="s">
        <v>152</v>
      </c>
      <c r="C58" s="51">
        <v>1093416231</v>
      </c>
      <c r="D58" s="51">
        <v>1093416231</v>
      </c>
      <c r="E58" s="64">
        <v>-8.9</v>
      </c>
      <c r="F58" s="51">
        <v>902266541</v>
      </c>
      <c r="G58" s="51">
        <v>1995682772</v>
      </c>
      <c r="H58" s="64">
        <v>-15.7</v>
      </c>
      <c r="I58" s="51">
        <v>1248979343</v>
      </c>
      <c r="J58" s="51">
        <v>3244662115</v>
      </c>
      <c r="K58" s="64">
        <v>-6.7</v>
      </c>
    </row>
    <row r="59" spans="2:11" ht="9" customHeight="1">
      <c r="B59" s="53" t="s">
        <v>153</v>
      </c>
      <c r="C59" s="51">
        <v>97284401</v>
      </c>
      <c r="D59" s="51">
        <v>97284401</v>
      </c>
      <c r="E59" s="64">
        <v>-4.3</v>
      </c>
      <c r="F59" s="51">
        <v>87471447</v>
      </c>
      <c r="G59" s="51">
        <v>184755848</v>
      </c>
      <c r="H59" s="64">
        <v>-8.1</v>
      </c>
      <c r="I59" s="51">
        <v>107766888</v>
      </c>
      <c r="J59" s="51">
        <v>292522736</v>
      </c>
      <c r="K59" s="64">
        <v>-0.3</v>
      </c>
    </row>
    <row r="60" spans="2:11" ht="9" customHeight="1">
      <c r="B60" s="53" t="s">
        <v>154</v>
      </c>
      <c r="C60" s="51">
        <v>21123211</v>
      </c>
      <c r="D60" s="51">
        <v>21123211</v>
      </c>
      <c r="E60" s="64">
        <v>-15.4</v>
      </c>
      <c r="F60" s="51">
        <v>20541701</v>
      </c>
      <c r="G60" s="51">
        <v>41664912</v>
      </c>
      <c r="H60" s="64">
        <v>-14.5</v>
      </c>
      <c r="I60" s="51">
        <v>22722360</v>
      </c>
      <c r="J60" s="51">
        <v>64387272</v>
      </c>
      <c r="K60" s="64">
        <v>-5.8</v>
      </c>
    </row>
    <row r="61" spans="2:11" ht="9" customHeight="1">
      <c r="B61" s="53" t="s">
        <v>155</v>
      </c>
      <c r="C61" s="51">
        <v>285903292</v>
      </c>
      <c r="D61" s="51">
        <v>285903292</v>
      </c>
      <c r="E61" s="64">
        <v>-7.9</v>
      </c>
      <c r="F61" s="51">
        <v>214050507</v>
      </c>
      <c r="G61" s="51">
        <v>499953799</v>
      </c>
      <c r="H61" s="64">
        <v>-12.8</v>
      </c>
      <c r="I61" s="51">
        <v>335832438</v>
      </c>
      <c r="J61" s="51">
        <v>835786237</v>
      </c>
      <c r="K61" s="64">
        <v>-6.4</v>
      </c>
    </row>
    <row r="62" spans="2:11" ht="9" customHeight="1">
      <c r="B62" s="53" t="s">
        <v>156</v>
      </c>
      <c r="C62" s="51">
        <v>185258710</v>
      </c>
      <c r="D62" s="51">
        <v>185258710</v>
      </c>
      <c r="E62" s="64">
        <v>-15.2</v>
      </c>
      <c r="F62" s="51">
        <v>171280927</v>
      </c>
      <c r="G62" s="51">
        <v>356539637</v>
      </c>
      <c r="H62" s="64">
        <v>-18.2</v>
      </c>
      <c r="I62" s="51">
        <v>219449903</v>
      </c>
      <c r="J62" s="51">
        <v>575989540</v>
      </c>
      <c r="K62" s="64">
        <v>-7.6</v>
      </c>
    </row>
    <row r="63" spans="2:11" ht="9" customHeight="1">
      <c r="B63" s="53" t="s">
        <v>157</v>
      </c>
      <c r="C63" s="51">
        <v>56400332</v>
      </c>
      <c r="D63" s="51">
        <v>56400332</v>
      </c>
      <c r="E63" s="64">
        <v>-8.2</v>
      </c>
      <c r="F63" s="51">
        <v>65629230</v>
      </c>
      <c r="G63" s="51">
        <v>122029562</v>
      </c>
      <c r="H63" s="64">
        <v>-0.4</v>
      </c>
      <c r="I63" s="51">
        <v>64889217</v>
      </c>
      <c r="J63" s="51">
        <v>186918779</v>
      </c>
      <c r="K63" s="64">
        <v>2.2</v>
      </c>
    </row>
    <row r="64" spans="2:11" ht="9" customHeight="1">
      <c r="B64" s="53" t="s">
        <v>158</v>
      </c>
      <c r="C64" s="51">
        <v>183925728</v>
      </c>
      <c r="D64" s="51">
        <v>183925728</v>
      </c>
      <c r="E64" s="64">
        <v>-8.1</v>
      </c>
      <c r="F64" s="51">
        <v>184695911</v>
      </c>
      <c r="G64" s="51">
        <v>368621639</v>
      </c>
      <c r="H64" s="64">
        <v>-13.2</v>
      </c>
      <c r="I64" s="51">
        <v>185743025</v>
      </c>
      <c r="J64" s="51">
        <v>554364664</v>
      </c>
      <c r="K64" s="64">
        <v>-8.8</v>
      </c>
    </row>
    <row r="65" spans="2:11" ht="9" customHeight="1" thickBot="1">
      <c r="B65" s="53" t="s">
        <v>159</v>
      </c>
      <c r="C65" s="51">
        <v>23786687</v>
      </c>
      <c r="D65" s="51">
        <v>23786687</v>
      </c>
      <c r="E65" s="64">
        <v>-14</v>
      </c>
      <c r="F65" s="51">
        <v>25571475</v>
      </c>
      <c r="G65" s="51">
        <v>49358162</v>
      </c>
      <c r="H65" s="64">
        <v>-5.3</v>
      </c>
      <c r="I65" s="51">
        <v>24765960</v>
      </c>
      <c r="J65" s="51">
        <v>74124122</v>
      </c>
      <c r="K65" s="64">
        <v>-4.7</v>
      </c>
    </row>
    <row r="66" spans="2:11" ht="9" customHeight="1" thickTop="1">
      <c r="B66" s="59" t="s">
        <v>160</v>
      </c>
      <c r="C66" s="54">
        <v>10398863488</v>
      </c>
      <c r="D66" s="54">
        <v>10398863488</v>
      </c>
      <c r="E66" s="65">
        <v>-11</v>
      </c>
      <c r="F66" s="54">
        <v>9388427733</v>
      </c>
      <c r="G66" s="54">
        <v>19787291221</v>
      </c>
      <c r="H66" s="65">
        <v>-13.4</v>
      </c>
      <c r="I66" s="54">
        <v>11356888069</v>
      </c>
      <c r="J66" s="54">
        <v>31144179290</v>
      </c>
      <c r="K66" s="65">
        <v>-6.3</v>
      </c>
    </row>
    <row r="67" spans="2:11" ht="9" customHeight="1" thickBot="1">
      <c r="B67" s="60" t="s">
        <v>161</v>
      </c>
      <c r="C67" s="55">
        <v>79000137</v>
      </c>
      <c r="D67" s="55">
        <v>79000137</v>
      </c>
      <c r="E67" s="66">
        <v>-6.1</v>
      </c>
      <c r="F67" s="55">
        <v>59506081</v>
      </c>
      <c r="G67" s="55">
        <v>138506218</v>
      </c>
      <c r="H67" s="66">
        <v>-6.6</v>
      </c>
      <c r="I67" s="55">
        <v>61164142</v>
      </c>
      <c r="J67" s="55">
        <v>199670360</v>
      </c>
      <c r="K67" s="66">
        <v>-11.3</v>
      </c>
    </row>
    <row r="68" spans="2:11" ht="9" customHeight="1" thickTop="1">
      <c r="B68" s="61" t="s">
        <v>162</v>
      </c>
      <c r="C68" s="56">
        <v>10477863625</v>
      </c>
      <c r="D68" s="56">
        <v>10477863625</v>
      </c>
      <c r="E68" s="67">
        <v>-11</v>
      </c>
      <c r="F68" s="56">
        <v>9447933814</v>
      </c>
      <c r="G68" s="56">
        <v>19925797439</v>
      </c>
      <c r="H68" s="67">
        <v>-13.4</v>
      </c>
      <c r="I68" s="56">
        <v>11418052211</v>
      </c>
      <c r="J68" s="56">
        <v>31343849650</v>
      </c>
      <c r="K68" s="67">
        <v>-6.3</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02/09/2022</v>
      </c>
      <c r="F8" s="39" t="s">
        <v>88</v>
      </c>
      <c r="K8" s="69" t="str">
        <f>CONCATENATE(G3," ",H3," Reporting Period")</f>
        <v>September 2021 Reporting Period</v>
      </c>
    </row>
    <row r="9" spans="2:11" ht="12" customHeight="1">
      <c r="B9" s="33"/>
      <c r="C9" s="33" t="s">
        <v>167</v>
      </c>
      <c r="D9" s="34" t="s">
        <v>90</v>
      </c>
      <c r="E9" s="34"/>
      <c r="F9" s="33" t="s">
        <v>168</v>
      </c>
      <c r="G9" s="34" t="s">
        <v>90</v>
      </c>
      <c r="H9" s="34"/>
      <c r="I9" s="33" t="s">
        <v>169</v>
      </c>
      <c r="J9" s="34" t="s">
        <v>90</v>
      </c>
      <c r="K9" s="34"/>
    </row>
    <row r="10" spans="2:11" ht="12" customHeight="1">
      <c r="B10" s="35" t="s">
        <v>93</v>
      </c>
      <c r="C10" s="152" t="str">
        <f>C3</f>
        <v>52</v>
      </c>
      <c r="D10" s="36" t="s">
        <v>94</v>
      </c>
      <c r="E10" s="36"/>
      <c r="F10" s="152" t="str">
        <f>D3</f>
        <v>52</v>
      </c>
      <c r="G10" s="36" t="s">
        <v>94</v>
      </c>
      <c r="H10" s="36"/>
      <c r="I10" s="152" t="str">
        <f>E3</f>
        <v>52</v>
      </c>
      <c r="J10" s="36" t="s">
        <v>94</v>
      </c>
      <c r="K10" s="36"/>
    </row>
    <row r="11" spans="2:11" ht="12" customHeight="1">
      <c r="B11" s="35"/>
      <c r="C11" s="35" t="str">
        <f>CONCATENATE("(",C3," Entities)")</f>
        <v>(52 Entities)</v>
      </c>
      <c r="D11" s="36" t="s">
        <v>95</v>
      </c>
      <c r="E11" s="36"/>
      <c r="F11" s="35" t="str">
        <f>CONCATENATE("(",D3," Entities)")</f>
        <v>(52 Entities)</v>
      </c>
      <c r="G11" s="36" t="s">
        <v>95</v>
      </c>
      <c r="H11" s="36"/>
      <c r="I11" s="35" t="str">
        <f>CONCATENATE("(",E3," Entities)")</f>
        <v>(52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 hidden="1">
      <c r="B13" s="39" t="s">
        <v>99</v>
      </c>
      <c r="C13" s="39" t="s">
        <v>170</v>
      </c>
      <c r="D13" s="39" t="s">
        <v>171</v>
      </c>
      <c r="E13" s="39" t="s">
        <v>172</v>
      </c>
      <c r="F13" s="39" t="s">
        <v>173</v>
      </c>
      <c r="G13" s="39" t="s">
        <v>174</v>
      </c>
      <c r="H13" s="39" t="s">
        <v>175</v>
      </c>
      <c r="I13" s="39" t="s">
        <v>176</v>
      </c>
      <c r="J13" s="39" t="s">
        <v>177</v>
      </c>
      <c r="K13" s="39" t="s">
        <v>178</v>
      </c>
    </row>
    <row r="14" spans="2:11" ht="12" hidden="1">
      <c r="B14" s="40"/>
      <c r="C14" s="40">
        <v>0</v>
      </c>
      <c r="D14" s="41">
        <v>0</v>
      </c>
      <c r="E14" s="41">
        <v>0</v>
      </c>
      <c r="F14" s="40">
        <v>0</v>
      </c>
      <c r="G14" s="41">
        <v>0</v>
      </c>
      <c r="H14" s="41">
        <v>0</v>
      </c>
      <c r="I14" s="40">
        <v>0</v>
      </c>
      <c r="J14" s="41">
        <v>0</v>
      </c>
      <c r="K14" s="41">
        <v>0</v>
      </c>
    </row>
    <row r="15" spans="2:11" ht="9" customHeight="1">
      <c r="B15" s="42" t="s">
        <v>109</v>
      </c>
      <c r="C15" s="49">
        <v>284398124</v>
      </c>
      <c r="D15" s="49">
        <v>1037157223</v>
      </c>
      <c r="E15" s="62">
        <v>5</v>
      </c>
      <c r="F15" s="49">
        <v>290046514</v>
      </c>
      <c r="G15" s="49">
        <v>1327203737</v>
      </c>
      <c r="H15" s="62">
        <v>13.4</v>
      </c>
      <c r="I15" s="49">
        <v>297237092</v>
      </c>
      <c r="J15" s="49">
        <v>1624440829</v>
      </c>
      <c r="K15" s="62">
        <v>15.6</v>
      </c>
    </row>
    <row r="16" spans="2:11" ht="9" customHeight="1">
      <c r="B16" s="43" t="s">
        <v>110</v>
      </c>
      <c r="C16" s="50">
        <v>21687463</v>
      </c>
      <c r="D16" s="50">
        <v>83365004</v>
      </c>
      <c r="E16" s="63">
        <v>6.9</v>
      </c>
      <c r="F16" s="50">
        <v>24130003</v>
      </c>
      <c r="G16" s="50">
        <v>107495007</v>
      </c>
      <c r="H16" s="63">
        <v>7.8</v>
      </c>
      <c r="I16" s="50">
        <v>26165848</v>
      </c>
      <c r="J16" s="50">
        <v>133660855</v>
      </c>
      <c r="K16" s="63">
        <v>8.4</v>
      </c>
    </row>
    <row r="17" spans="2:11" ht="9" customHeight="1">
      <c r="B17" s="43" t="s">
        <v>111</v>
      </c>
      <c r="C17" s="51">
        <v>260644518</v>
      </c>
      <c r="D17" s="51">
        <v>966549663</v>
      </c>
      <c r="E17" s="64">
        <v>6.7</v>
      </c>
      <c r="F17" s="51">
        <v>267931148</v>
      </c>
      <c r="G17" s="51">
        <v>1234480811</v>
      </c>
      <c r="H17" s="64">
        <v>10.1</v>
      </c>
      <c r="I17" s="51">
        <v>250307877</v>
      </c>
      <c r="J17" s="51">
        <v>1484788688</v>
      </c>
      <c r="K17" s="64">
        <v>10.9</v>
      </c>
    </row>
    <row r="18" spans="2:11" ht="9" customHeight="1">
      <c r="B18" s="43" t="s">
        <v>112</v>
      </c>
      <c r="C18" s="51">
        <v>134201415</v>
      </c>
      <c r="D18" s="51">
        <v>482312835</v>
      </c>
      <c r="E18" s="64">
        <v>5.9</v>
      </c>
      <c r="F18" s="51">
        <v>140248331</v>
      </c>
      <c r="G18" s="51">
        <v>622561166</v>
      </c>
      <c r="H18" s="64">
        <v>9.2</v>
      </c>
      <c r="I18" s="51">
        <v>133834130</v>
      </c>
      <c r="J18" s="51">
        <v>756395296</v>
      </c>
      <c r="K18" s="64">
        <v>8.3</v>
      </c>
    </row>
    <row r="19" spans="2:11" ht="9" customHeight="1">
      <c r="B19" s="43" t="s">
        <v>113</v>
      </c>
      <c r="C19" s="51">
        <v>1155077720</v>
      </c>
      <c r="D19" s="51">
        <v>4265807595</v>
      </c>
      <c r="E19" s="64">
        <v>2.7</v>
      </c>
      <c r="F19" s="51">
        <v>1209075052</v>
      </c>
      <c r="G19" s="51">
        <v>5474882647</v>
      </c>
      <c r="H19" s="64">
        <v>7.8</v>
      </c>
      <c r="I19" s="51">
        <v>1196780811</v>
      </c>
      <c r="J19" s="51">
        <v>6671663458</v>
      </c>
      <c r="K19" s="64">
        <v>9.2</v>
      </c>
    </row>
    <row r="20" spans="2:11" ht="9" customHeight="1">
      <c r="B20" s="43" t="s">
        <v>114</v>
      </c>
      <c r="C20" s="51">
        <v>186890310</v>
      </c>
      <c r="D20" s="51">
        <v>706933837</v>
      </c>
      <c r="E20" s="64">
        <v>8.9</v>
      </c>
      <c r="F20" s="51">
        <v>198983241</v>
      </c>
      <c r="G20" s="51">
        <v>905917078</v>
      </c>
      <c r="H20" s="64">
        <v>12.5</v>
      </c>
      <c r="I20" s="51">
        <v>207633912</v>
      </c>
      <c r="J20" s="51">
        <v>1113550990</v>
      </c>
      <c r="K20" s="64">
        <v>12.7</v>
      </c>
    </row>
    <row r="21" spans="2:11" ht="9" customHeight="1">
      <c r="B21" s="43" t="s">
        <v>115</v>
      </c>
      <c r="C21" s="50">
        <v>110264076</v>
      </c>
      <c r="D21" s="50">
        <v>417458970</v>
      </c>
      <c r="E21" s="63">
        <v>2</v>
      </c>
      <c r="F21" s="50">
        <v>119434223</v>
      </c>
      <c r="G21" s="50">
        <v>536893193</v>
      </c>
      <c r="H21" s="63">
        <v>8</v>
      </c>
      <c r="I21" s="50">
        <v>113213707</v>
      </c>
      <c r="J21" s="50">
        <v>650106900</v>
      </c>
      <c r="K21" s="63">
        <v>7.4</v>
      </c>
    </row>
    <row r="22" spans="2:11" ht="9" customHeight="1">
      <c r="B22" s="43" t="s">
        <v>116</v>
      </c>
      <c r="C22" s="51">
        <v>41462372</v>
      </c>
      <c r="D22" s="51">
        <v>149584861</v>
      </c>
      <c r="E22" s="64">
        <v>-1.1</v>
      </c>
      <c r="F22" s="51">
        <v>44906588</v>
      </c>
      <c r="G22" s="51">
        <v>194491449</v>
      </c>
      <c r="H22" s="64">
        <v>4.8</v>
      </c>
      <c r="I22" s="51">
        <v>44027854</v>
      </c>
      <c r="J22" s="51">
        <v>238519303</v>
      </c>
      <c r="K22" s="64">
        <v>4.7</v>
      </c>
    </row>
    <row r="23" spans="2:11" ht="9" customHeight="1">
      <c r="B23" s="43" t="s">
        <v>117</v>
      </c>
      <c r="C23" s="50">
        <v>8696946</v>
      </c>
      <c r="D23" s="50">
        <v>33407985</v>
      </c>
      <c r="E23" s="63">
        <v>0</v>
      </c>
      <c r="F23" s="50">
        <v>9050952</v>
      </c>
      <c r="G23" s="50">
        <v>42458937</v>
      </c>
      <c r="H23" s="63">
        <v>6.7</v>
      </c>
      <c r="I23" s="50">
        <v>9431574</v>
      </c>
      <c r="J23" s="50">
        <v>51890511</v>
      </c>
      <c r="K23" s="63">
        <v>8.2</v>
      </c>
    </row>
    <row r="24" spans="2:11" ht="9" customHeight="1">
      <c r="B24" s="43" t="s">
        <v>118</v>
      </c>
      <c r="C24" s="51">
        <v>816975724</v>
      </c>
      <c r="D24" s="51">
        <v>2942775284</v>
      </c>
      <c r="E24" s="64">
        <v>-4.5</v>
      </c>
      <c r="F24" s="51">
        <v>798705508</v>
      </c>
      <c r="G24" s="51">
        <v>3741480792</v>
      </c>
      <c r="H24" s="64">
        <v>5.4</v>
      </c>
      <c r="I24" s="51">
        <v>830607953</v>
      </c>
      <c r="J24" s="51">
        <v>4572088745</v>
      </c>
      <c r="K24" s="64">
        <v>9.7</v>
      </c>
    </row>
    <row r="25" spans="2:11" ht="9" customHeight="1">
      <c r="B25" s="43" t="s">
        <v>119</v>
      </c>
      <c r="C25" s="51">
        <v>440758323</v>
      </c>
      <c r="D25" s="51">
        <v>1647034478</v>
      </c>
      <c r="E25" s="64">
        <v>11.9</v>
      </c>
      <c r="F25" s="51">
        <v>130540812</v>
      </c>
      <c r="G25" s="51">
        <v>1777575290</v>
      </c>
      <c r="H25" s="64">
        <v>-3</v>
      </c>
      <c r="I25" s="51">
        <v>410382547</v>
      </c>
      <c r="J25" s="51">
        <v>2187957837</v>
      </c>
      <c r="K25" s="64">
        <v>-1.5</v>
      </c>
    </row>
    <row r="26" spans="2:11" ht="9" customHeight="1">
      <c r="B26" s="43" t="s">
        <v>120</v>
      </c>
      <c r="C26" s="51">
        <v>35629966</v>
      </c>
      <c r="D26" s="51">
        <v>131736011</v>
      </c>
      <c r="E26" s="64">
        <v>0.7</v>
      </c>
      <c r="F26" s="51">
        <v>37425237</v>
      </c>
      <c r="G26" s="51">
        <v>169161248</v>
      </c>
      <c r="H26" s="64">
        <v>7</v>
      </c>
      <c r="I26" s="51">
        <v>37854160</v>
      </c>
      <c r="J26" s="51">
        <v>207015408</v>
      </c>
      <c r="K26" s="64">
        <v>10.2</v>
      </c>
    </row>
    <row r="27" spans="2:11" ht="9" customHeight="1">
      <c r="B27" s="43" t="s">
        <v>121</v>
      </c>
      <c r="C27" s="51">
        <v>56380857</v>
      </c>
      <c r="D27" s="51">
        <v>255278998</v>
      </c>
      <c r="E27" s="64">
        <v>-4.1</v>
      </c>
      <c r="F27" s="51">
        <v>72185405</v>
      </c>
      <c r="G27" s="51">
        <v>327464403</v>
      </c>
      <c r="H27" s="64">
        <v>3</v>
      </c>
      <c r="I27" s="51">
        <v>85341212</v>
      </c>
      <c r="J27" s="51">
        <v>412805615</v>
      </c>
      <c r="K27" s="64">
        <v>12.9</v>
      </c>
    </row>
    <row r="28" spans="2:11" ht="9" customHeight="1">
      <c r="B28" s="43" t="s">
        <v>122</v>
      </c>
      <c r="C28" s="51">
        <v>359381615</v>
      </c>
      <c r="D28" s="51">
        <v>1325717185</v>
      </c>
      <c r="E28" s="64">
        <v>3</v>
      </c>
      <c r="F28" s="51">
        <v>370876817</v>
      </c>
      <c r="G28" s="51">
        <v>1696594002</v>
      </c>
      <c r="H28" s="64">
        <v>8.1</v>
      </c>
      <c r="I28" s="51">
        <v>376119289</v>
      </c>
      <c r="J28" s="51">
        <v>2072713291</v>
      </c>
      <c r="K28" s="64">
        <v>9.4</v>
      </c>
    </row>
    <row r="29" spans="2:11" ht="9" customHeight="1">
      <c r="B29" s="43" t="s">
        <v>123</v>
      </c>
      <c r="C29" s="51">
        <v>265537916</v>
      </c>
      <c r="D29" s="51">
        <v>976417964</v>
      </c>
      <c r="E29" s="64">
        <v>9.8</v>
      </c>
      <c r="F29" s="51">
        <v>282051764</v>
      </c>
      <c r="G29" s="51">
        <v>1258469728</v>
      </c>
      <c r="H29" s="64">
        <v>13.8</v>
      </c>
      <c r="I29" s="51">
        <v>276387969</v>
      </c>
      <c r="J29" s="51">
        <v>1534857697</v>
      </c>
      <c r="K29" s="64">
        <v>12.8</v>
      </c>
    </row>
    <row r="30" spans="2:11" ht="9" customHeight="1">
      <c r="B30" s="43" t="s">
        <v>124</v>
      </c>
      <c r="C30" s="51">
        <v>137930109</v>
      </c>
      <c r="D30" s="51">
        <v>501839892</v>
      </c>
      <c r="E30" s="64">
        <v>6.5</v>
      </c>
      <c r="F30" s="51">
        <v>147042536</v>
      </c>
      <c r="G30" s="51">
        <v>648882428</v>
      </c>
      <c r="H30" s="64">
        <v>10.9</v>
      </c>
      <c r="I30" s="51">
        <v>149670306</v>
      </c>
      <c r="J30" s="51">
        <v>798552734</v>
      </c>
      <c r="K30" s="64">
        <v>11.3</v>
      </c>
    </row>
    <row r="31" spans="2:11" ht="9" customHeight="1">
      <c r="B31" s="43" t="s">
        <v>125</v>
      </c>
      <c r="C31" s="51">
        <v>110406897</v>
      </c>
      <c r="D31" s="51">
        <v>398927292</v>
      </c>
      <c r="E31" s="64">
        <v>7</v>
      </c>
      <c r="F31" s="51">
        <v>114608537</v>
      </c>
      <c r="G31" s="51">
        <v>513535829</v>
      </c>
      <c r="H31" s="64">
        <v>10.1</v>
      </c>
      <c r="I31" s="51">
        <v>113807854</v>
      </c>
      <c r="J31" s="51">
        <v>627343683</v>
      </c>
      <c r="K31" s="64">
        <v>9.6</v>
      </c>
    </row>
    <row r="32" spans="2:11" ht="9" customHeight="1">
      <c r="B32" s="43" t="s">
        <v>126</v>
      </c>
      <c r="C32" s="51">
        <v>184582190</v>
      </c>
      <c r="D32" s="51">
        <v>672733284</v>
      </c>
      <c r="E32" s="64">
        <v>3.9</v>
      </c>
      <c r="F32" s="51">
        <v>196330465</v>
      </c>
      <c r="G32" s="51">
        <v>869063749</v>
      </c>
      <c r="H32" s="64">
        <v>8</v>
      </c>
      <c r="I32" s="51">
        <v>193323904</v>
      </c>
      <c r="J32" s="51">
        <v>1062387653</v>
      </c>
      <c r="K32" s="64">
        <v>8</v>
      </c>
    </row>
    <row r="33" spans="2:11" ht="9" customHeight="1">
      <c r="B33" s="43" t="s">
        <v>127</v>
      </c>
      <c r="C33" s="51">
        <v>155557059</v>
      </c>
      <c r="D33" s="51">
        <v>622692661</v>
      </c>
      <c r="E33" s="64">
        <v>-4.5</v>
      </c>
      <c r="F33" s="51">
        <v>157800410</v>
      </c>
      <c r="G33" s="51">
        <v>780493071</v>
      </c>
      <c r="H33" s="64">
        <v>-1.1</v>
      </c>
      <c r="I33" s="51">
        <v>196699332</v>
      </c>
      <c r="J33" s="51">
        <v>977192403</v>
      </c>
      <c r="K33" s="64">
        <v>5.5</v>
      </c>
    </row>
    <row r="34" spans="2:11" ht="9" customHeight="1">
      <c r="B34" s="43" t="s">
        <v>128</v>
      </c>
      <c r="C34" s="51">
        <v>69008659</v>
      </c>
      <c r="D34" s="51">
        <v>209801130</v>
      </c>
      <c r="E34" s="64">
        <v>-3.7</v>
      </c>
      <c r="F34" s="51">
        <v>13763380</v>
      </c>
      <c r="G34" s="51">
        <v>223564510</v>
      </c>
      <c r="H34" s="64">
        <v>-1.9</v>
      </c>
      <c r="I34" s="51">
        <v>59708591</v>
      </c>
      <c r="J34" s="51">
        <v>283273101</v>
      </c>
      <c r="K34" s="64">
        <v>-4.8</v>
      </c>
    </row>
    <row r="35" spans="2:11" ht="9" customHeight="1">
      <c r="B35" s="43" t="s">
        <v>129</v>
      </c>
      <c r="C35" s="51">
        <v>200585808</v>
      </c>
      <c r="D35" s="51">
        <v>782589109</v>
      </c>
      <c r="E35" s="64">
        <v>13.1</v>
      </c>
      <c r="F35" s="51">
        <v>226384835</v>
      </c>
      <c r="G35" s="51">
        <v>1008973944</v>
      </c>
      <c r="H35" s="64">
        <v>22.4</v>
      </c>
      <c r="I35" s="51">
        <v>209895576</v>
      </c>
      <c r="J35" s="51">
        <v>1218869520</v>
      </c>
      <c r="K35" s="64">
        <v>12.6</v>
      </c>
    </row>
    <row r="36" spans="2:11" ht="9" customHeight="1">
      <c r="B36" s="43" t="s">
        <v>130</v>
      </c>
      <c r="C36" s="51">
        <v>200283012</v>
      </c>
      <c r="D36" s="51">
        <v>755719300</v>
      </c>
      <c r="E36" s="64">
        <v>2.9</v>
      </c>
      <c r="F36" s="51">
        <v>218352264</v>
      </c>
      <c r="G36" s="51">
        <v>974071564</v>
      </c>
      <c r="H36" s="64">
        <v>14.2</v>
      </c>
      <c r="I36" s="51">
        <v>225459382</v>
      </c>
      <c r="J36" s="51">
        <v>1199530946</v>
      </c>
      <c r="K36" s="64">
        <v>15.2</v>
      </c>
    </row>
    <row r="37" spans="2:11" ht="9" customHeight="1">
      <c r="B37" s="43" t="s">
        <v>131</v>
      </c>
      <c r="C37" s="51">
        <v>356173316</v>
      </c>
      <c r="D37" s="51">
        <v>1363532722</v>
      </c>
      <c r="E37" s="64">
        <v>7.3</v>
      </c>
      <c r="F37" s="51">
        <v>395668695</v>
      </c>
      <c r="G37" s="51">
        <v>1759201417</v>
      </c>
      <c r="H37" s="64">
        <v>8.3</v>
      </c>
      <c r="I37" s="51">
        <v>408869971</v>
      </c>
      <c r="J37" s="51">
        <v>2168071388</v>
      </c>
      <c r="K37" s="64">
        <v>12.1</v>
      </c>
    </row>
    <row r="38" spans="2:11" ht="9" customHeight="1">
      <c r="B38" s="43" t="s">
        <v>132</v>
      </c>
      <c r="C38" s="51">
        <v>192538916</v>
      </c>
      <c r="D38" s="51">
        <v>735637599</v>
      </c>
      <c r="E38" s="64">
        <v>-9.1</v>
      </c>
      <c r="F38" s="51">
        <v>198018120</v>
      </c>
      <c r="G38" s="51">
        <v>933655719</v>
      </c>
      <c r="H38" s="64">
        <v>-1.2</v>
      </c>
      <c r="I38" s="51">
        <v>221655471</v>
      </c>
      <c r="J38" s="51">
        <v>1155311190</v>
      </c>
      <c r="K38" s="64">
        <v>2.9</v>
      </c>
    </row>
    <row r="39" spans="2:11" ht="9" customHeight="1">
      <c r="B39" s="43" t="s">
        <v>133</v>
      </c>
      <c r="C39" s="51">
        <v>177077344</v>
      </c>
      <c r="D39" s="51">
        <v>544592825</v>
      </c>
      <c r="E39" s="64">
        <v>-2.1</v>
      </c>
      <c r="F39" s="51">
        <v>150820057</v>
      </c>
      <c r="G39" s="51">
        <v>695412882</v>
      </c>
      <c r="H39" s="64">
        <v>10.2</v>
      </c>
      <c r="I39" s="51">
        <v>163503484</v>
      </c>
      <c r="J39" s="51">
        <v>858916366</v>
      </c>
      <c r="K39" s="64">
        <v>9.2</v>
      </c>
    </row>
    <row r="40" spans="2:11" ht="9" customHeight="1">
      <c r="B40" s="43" t="s">
        <v>134</v>
      </c>
      <c r="C40" s="51">
        <v>280387553</v>
      </c>
      <c r="D40" s="51">
        <v>980245789</v>
      </c>
      <c r="E40" s="64">
        <v>1.9</v>
      </c>
      <c r="F40" s="51">
        <v>286573890</v>
      </c>
      <c r="G40" s="51">
        <v>1266819679</v>
      </c>
      <c r="H40" s="64">
        <v>6.3</v>
      </c>
      <c r="I40" s="51">
        <v>279013282</v>
      </c>
      <c r="J40" s="51">
        <v>1545832961</v>
      </c>
      <c r="K40" s="64">
        <v>6.5</v>
      </c>
    </row>
    <row r="41" spans="2:11" ht="9" customHeight="1">
      <c r="B41" s="43" t="s">
        <v>135</v>
      </c>
      <c r="C41" s="51">
        <v>42907537</v>
      </c>
      <c r="D41" s="51">
        <v>166335468</v>
      </c>
      <c r="E41" s="64">
        <v>13.7</v>
      </c>
      <c r="F41" s="51">
        <v>47880175</v>
      </c>
      <c r="G41" s="51">
        <v>214215643</v>
      </c>
      <c r="H41" s="64">
        <v>13.2</v>
      </c>
      <c r="I41" s="51">
        <v>57418358</v>
      </c>
      <c r="J41" s="51">
        <v>271634001</v>
      </c>
      <c r="K41" s="64">
        <v>14.3</v>
      </c>
    </row>
    <row r="42" spans="2:11" ht="9" customHeight="1">
      <c r="B42" s="43" t="s">
        <v>136</v>
      </c>
      <c r="C42" s="51">
        <v>76635673</v>
      </c>
      <c r="D42" s="51">
        <v>277889181</v>
      </c>
      <c r="E42" s="64">
        <v>4.5</v>
      </c>
      <c r="F42" s="51">
        <v>81023184</v>
      </c>
      <c r="G42" s="51">
        <v>358912365</v>
      </c>
      <c r="H42" s="64">
        <v>8.6</v>
      </c>
      <c r="I42" s="51">
        <v>85681195</v>
      </c>
      <c r="J42" s="51">
        <v>444593560</v>
      </c>
      <c r="K42" s="64">
        <v>8.5</v>
      </c>
    </row>
    <row r="43" spans="2:11" ht="9" customHeight="1">
      <c r="B43" s="43" t="s">
        <v>137</v>
      </c>
      <c r="C43" s="51">
        <v>103511870</v>
      </c>
      <c r="D43" s="51">
        <v>374295568</v>
      </c>
      <c r="E43" s="64">
        <v>9.9</v>
      </c>
      <c r="F43" s="51">
        <v>107469506</v>
      </c>
      <c r="G43" s="51">
        <v>481765074</v>
      </c>
      <c r="H43" s="64">
        <v>14.8</v>
      </c>
      <c r="I43" s="51">
        <v>107854849</v>
      </c>
      <c r="J43" s="51">
        <v>589619923</v>
      </c>
      <c r="K43" s="64">
        <v>15.1</v>
      </c>
    </row>
    <row r="44" spans="2:11" ht="9" customHeight="1">
      <c r="B44" s="43" t="s">
        <v>138</v>
      </c>
      <c r="C44" s="51">
        <v>53202238</v>
      </c>
      <c r="D44" s="51">
        <v>208603792</v>
      </c>
      <c r="E44" s="64">
        <v>4.6</v>
      </c>
      <c r="F44" s="51">
        <v>58899387</v>
      </c>
      <c r="G44" s="51">
        <v>267503179</v>
      </c>
      <c r="H44" s="64">
        <v>9</v>
      </c>
      <c r="I44" s="51">
        <v>60788745</v>
      </c>
      <c r="J44" s="51">
        <v>328291924</v>
      </c>
      <c r="K44" s="64">
        <v>9.8</v>
      </c>
    </row>
    <row r="45" spans="2:11" ht="9" customHeight="1">
      <c r="B45" s="43" t="s">
        <v>139</v>
      </c>
      <c r="C45" s="51">
        <v>284500774</v>
      </c>
      <c r="D45" s="51">
        <v>1047731593</v>
      </c>
      <c r="E45" s="64">
        <v>4.8</v>
      </c>
      <c r="F45" s="51">
        <v>308541992</v>
      </c>
      <c r="G45" s="51">
        <v>1356273585</v>
      </c>
      <c r="H45" s="64">
        <v>13.1</v>
      </c>
      <c r="I45" s="51">
        <v>317102876</v>
      </c>
      <c r="J45" s="51">
        <v>1673376461</v>
      </c>
      <c r="K45" s="64">
        <v>14.2</v>
      </c>
    </row>
    <row r="46" spans="2:11" ht="9" customHeight="1">
      <c r="B46" s="43" t="s">
        <v>140</v>
      </c>
      <c r="C46" s="51">
        <v>94025124</v>
      </c>
      <c r="D46" s="51">
        <v>336639113</v>
      </c>
      <c r="E46" s="64">
        <v>14.2</v>
      </c>
      <c r="F46" s="51">
        <v>89352586</v>
      </c>
      <c r="G46" s="51">
        <v>425991699</v>
      </c>
      <c r="H46" s="64">
        <v>20.3</v>
      </c>
      <c r="I46" s="51">
        <v>95700424</v>
      </c>
      <c r="J46" s="51">
        <v>521692123</v>
      </c>
      <c r="K46" s="64">
        <v>16.5</v>
      </c>
    </row>
    <row r="47" spans="2:11" ht="9" customHeight="1">
      <c r="B47" s="43" t="s">
        <v>141</v>
      </c>
      <c r="C47" s="51">
        <v>471725349</v>
      </c>
      <c r="D47" s="51">
        <v>1674009738</v>
      </c>
      <c r="E47" s="64">
        <v>11.2</v>
      </c>
      <c r="F47" s="51">
        <v>458954605</v>
      </c>
      <c r="G47" s="51">
        <v>2132964343</v>
      </c>
      <c r="H47" s="64">
        <v>14.3</v>
      </c>
      <c r="I47" s="51">
        <v>481238315</v>
      </c>
      <c r="J47" s="51">
        <v>2614202658</v>
      </c>
      <c r="K47" s="64">
        <v>16</v>
      </c>
    </row>
    <row r="48" spans="2:11" ht="9" customHeight="1">
      <c r="B48" s="43" t="s">
        <v>142</v>
      </c>
      <c r="C48" s="51">
        <v>425337419</v>
      </c>
      <c r="D48" s="51">
        <v>1457891989</v>
      </c>
      <c r="E48" s="64">
        <v>8.9</v>
      </c>
      <c r="F48" s="51">
        <v>533617685</v>
      </c>
      <c r="G48" s="51">
        <v>1991509674</v>
      </c>
      <c r="H48" s="64">
        <v>22.3</v>
      </c>
      <c r="I48" s="51">
        <v>415032446</v>
      </c>
      <c r="J48" s="51">
        <v>2406542120</v>
      </c>
      <c r="K48" s="64">
        <v>10.7</v>
      </c>
    </row>
    <row r="49" spans="2:11" ht="9" customHeight="1">
      <c r="B49" s="43" t="s">
        <v>143</v>
      </c>
      <c r="C49" s="51">
        <v>33619397</v>
      </c>
      <c r="D49" s="51">
        <v>132080698</v>
      </c>
      <c r="E49" s="64">
        <v>4.3</v>
      </c>
      <c r="F49" s="51">
        <v>36380654</v>
      </c>
      <c r="G49" s="51">
        <v>168461352</v>
      </c>
      <c r="H49" s="64">
        <v>5.9</v>
      </c>
      <c r="I49" s="51">
        <v>38431348</v>
      </c>
      <c r="J49" s="51">
        <v>206892700</v>
      </c>
      <c r="K49" s="64">
        <v>6.6</v>
      </c>
    </row>
    <row r="50" spans="2:11" ht="9" customHeight="1">
      <c r="B50" s="43" t="s">
        <v>144</v>
      </c>
      <c r="C50" s="51">
        <v>401903036</v>
      </c>
      <c r="D50" s="51">
        <v>1483854999</v>
      </c>
      <c r="E50" s="64">
        <v>4.6</v>
      </c>
      <c r="F50" s="51">
        <v>430830773</v>
      </c>
      <c r="G50" s="51">
        <v>1914685772</v>
      </c>
      <c r="H50" s="64">
        <v>9.2</v>
      </c>
      <c r="I50" s="51">
        <v>424260392</v>
      </c>
      <c r="J50" s="51">
        <v>2338946164</v>
      </c>
      <c r="K50" s="64">
        <v>9.2</v>
      </c>
    </row>
    <row r="51" spans="2:11" ht="9" customHeight="1">
      <c r="B51" s="43" t="s">
        <v>145</v>
      </c>
      <c r="C51" s="51">
        <v>168114192</v>
      </c>
      <c r="D51" s="51">
        <v>603922600</v>
      </c>
      <c r="E51" s="64">
        <v>6.1</v>
      </c>
      <c r="F51" s="51">
        <v>172956039</v>
      </c>
      <c r="G51" s="51">
        <v>776878639</v>
      </c>
      <c r="H51" s="64">
        <v>8.8</v>
      </c>
      <c r="I51" s="51">
        <v>169600614</v>
      </c>
      <c r="J51" s="51">
        <v>946479253</v>
      </c>
      <c r="K51" s="64">
        <v>8</v>
      </c>
    </row>
    <row r="52" spans="2:11" ht="9" customHeight="1">
      <c r="B52" s="43" t="s">
        <v>146</v>
      </c>
      <c r="C52" s="51">
        <v>130842321</v>
      </c>
      <c r="D52" s="51">
        <v>470200353</v>
      </c>
      <c r="E52" s="64">
        <v>6.5</v>
      </c>
      <c r="F52" s="51">
        <v>134244210</v>
      </c>
      <c r="G52" s="51">
        <v>604444563</v>
      </c>
      <c r="H52" s="64">
        <v>11.8</v>
      </c>
      <c r="I52" s="51">
        <v>138316714</v>
      </c>
      <c r="J52" s="51">
        <v>742761277</v>
      </c>
      <c r="K52" s="64">
        <v>11.3</v>
      </c>
    </row>
    <row r="53" spans="2:11" ht="9" customHeight="1">
      <c r="B53" s="43" t="s">
        <v>147</v>
      </c>
      <c r="C53" s="51">
        <v>384171108</v>
      </c>
      <c r="D53" s="51">
        <v>1408235465</v>
      </c>
      <c r="E53" s="64">
        <v>4.8</v>
      </c>
      <c r="F53" s="51">
        <v>411106048</v>
      </c>
      <c r="G53" s="51">
        <v>1819341513</v>
      </c>
      <c r="H53" s="64">
        <v>10.2</v>
      </c>
      <c r="I53" s="51">
        <v>406200087</v>
      </c>
      <c r="J53" s="51">
        <v>2225541600</v>
      </c>
      <c r="K53" s="64">
        <v>10.5</v>
      </c>
    </row>
    <row r="54" spans="2:11" ht="9" customHeight="1">
      <c r="B54" s="43" t="s">
        <v>148</v>
      </c>
      <c r="C54" s="51">
        <v>29315224</v>
      </c>
      <c r="D54" s="51">
        <v>110930328</v>
      </c>
      <c r="E54" s="64">
        <v>5.9</v>
      </c>
      <c r="F54" s="51">
        <v>31234336</v>
      </c>
      <c r="G54" s="51">
        <v>142164664</v>
      </c>
      <c r="H54" s="64">
        <v>11</v>
      </c>
      <c r="I54" s="51">
        <v>32863591</v>
      </c>
      <c r="J54" s="51">
        <v>175028255</v>
      </c>
      <c r="K54" s="64">
        <v>12.4</v>
      </c>
    </row>
    <row r="55" spans="2:11" ht="9" customHeight="1">
      <c r="B55" s="43" t="s">
        <v>149</v>
      </c>
      <c r="C55" s="51">
        <v>242221635</v>
      </c>
      <c r="D55" s="51">
        <v>910188555</v>
      </c>
      <c r="E55" s="64">
        <v>18.1</v>
      </c>
      <c r="F55" s="51">
        <v>251919839</v>
      </c>
      <c r="G55" s="51">
        <v>1162108394</v>
      </c>
      <c r="H55" s="64">
        <v>13.3</v>
      </c>
      <c r="I55" s="51">
        <v>244254911</v>
      </c>
      <c r="J55" s="51">
        <v>1406363305</v>
      </c>
      <c r="K55" s="64">
        <v>13.7</v>
      </c>
    </row>
    <row r="56" spans="2:11" ht="9" customHeight="1">
      <c r="B56" s="43" t="s">
        <v>150</v>
      </c>
      <c r="C56" s="51">
        <v>41907911</v>
      </c>
      <c r="D56" s="51">
        <v>146878346</v>
      </c>
      <c r="E56" s="64">
        <v>3.2</v>
      </c>
      <c r="F56" s="51">
        <v>39468753</v>
      </c>
      <c r="G56" s="51">
        <v>186347099</v>
      </c>
      <c r="H56" s="64">
        <v>9.2</v>
      </c>
      <c r="I56" s="51">
        <v>43218594</v>
      </c>
      <c r="J56" s="51">
        <v>229565693</v>
      </c>
      <c r="K56" s="64">
        <v>11.6</v>
      </c>
    </row>
    <row r="57" spans="2:11" ht="9" customHeight="1">
      <c r="B57" s="43" t="s">
        <v>151</v>
      </c>
      <c r="C57" s="51">
        <v>308810487</v>
      </c>
      <c r="D57" s="51">
        <v>1051156046</v>
      </c>
      <c r="E57" s="64">
        <v>6.4</v>
      </c>
      <c r="F57" s="51">
        <v>310703055</v>
      </c>
      <c r="G57" s="51">
        <v>1361859101</v>
      </c>
      <c r="H57" s="64">
        <v>9.4</v>
      </c>
      <c r="I57" s="51">
        <v>308467589</v>
      </c>
      <c r="J57" s="51">
        <v>1670326690</v>
      </c>
      <c r="K57" s="64">
        <v>9.1</v>
      </c>
    </row>
    <row r="58" spans="2:11" ht="9" customHeight="1">
      <c r="B58" s="43" t="s">
        <v>152</v>
      </c>
      <c r="C58" s="51">
        <v>1226557737</v>
      </c>
      <c r="D58" s="51">
        <v>4471219852</v>
      </c>
      <c r="E58" s="64">
        <v>4.6</v>
      </c>
      <c r="F58" s="51">
        <v>1252277705</v>
      </c>
      <c r="G58" s="51">
        <v>5723497557</v>
      </c>
      <c r="H58" s="64">
        <v>7.9</v>
      </c>
      <c r="I58" s="51">
        <v>1234300846</v>
      </c>
      <c r="J58" s="51">
        <v>6957798403</v>
      </c>
      <c r="K58" s="64">
        <v>8.7</v>
      </c>
    </row>
    <row r="59" spans="2:11" ht="9" customHeight="1">
      <c r="B59" s="43" t="s">
        <v>153</v>
      </c>
      <c r="C59" s="51">
        <v>106105140</v>
      </c>
      <c r="D59" s="51">
        <v>398627876</v>
      </c>
      <c r="E59" s="64">
        <v>9.9</v>
      </c>
      <c r="F59" s="51">
        <v>112429829</v>
      </c>
      <c r="G59" s="51">
        <v>511057705</v>
      </c>
      <c r="H59" s="64">
        <v>12.6</v>
      </c>
      <c r="I59" s="51">
        <v>102176415</v>
      </c>
      <c r="J59" s="51">
        <v>613234120</v>
      </c>
      <c r="K59" s="64">
        <v>10</v>
      </c>
    </row>
    <row r="60" spans="2:11" ht="9" customHeight="1">
      <c r="B60" s="43" t="s">
        <v>154</v>
      </c>
      <c r="C60" s="52">
        <v>21169760</v>
      </c>
      <c r="D60" s="52">
        <v>85557032</v>
      </c>
      <c r="E60" s="68">
        <v>5.9</v>
      </c>
      <c r="F60" s="52">
        <v>23982373</v>
      </c>
      <c r="G60" s="52">
        <v>109539405</v>
      </c>
      <c r="H60" s="68">
        <v>10.6</v>
      </c>
      <c r="I60" s="52">
        <v>24957089</v>
      </c>
      <c r="J60" s="52">
        <v>134496494</v>
      </c>
      <c r="K60" s="68">
        <v>11</v>
      </c>
    </row>
    <row r="61" spans="2:11" ht="9" customHeight="1">
      <c r="B61" s="43" t="s">
        <v>155</v>
      </c>
      <c r="C61" s="52">
        <v>524897400</v>
      </c>
      <c r="D61" s="52">
        <v>1360683637</v>
      </c>
      <c r="E61" s="68">
        <v>6.8</v>
      </c>
      <c r="F61" s="52">
        <v>257199727</v>
      </c>
      <c r="G61" s="52">
        <v>1617883364</v>
      </c>
      <c r="H61" s="68">
        <v>10.8</v>
      </c>
      <c r="I61" s="52">
        <v>474703089</v>
      </c>
      <c r="J61" s="52">
        <v>2092586453</v>
      </c>
      <c r="K61" s="68">
        <v>12.5</v>
      </c>
    </row>
    <row r="62" spans="2:11" ht="9" customHeight="1">
      <c r="B62" s="43" t="s">
        <v>156</v>
      </c>
      <c r="C62" s="51">
        <v>220974370</v>
      </c>
      <c r="D62" s="51">
        <v>796963910</v>
      </c>
      <c r="E62" s="64">
        <v>6</v>
      </c>
      <c r="F62" s="51">
        <v>228554550</v>
      </c>
      <c r="G62" s="51">
        <v>1025518460</v>
      </c>
      <c r="H62" s="64">
        <v>8.4</v>
      </c>
      <c r="I62" s="51">
        <v>238492549</v>
      </c>
      <c r="J62" s="51">
        <v>1264011009</v>
      </c>
      <c r="K62" s="64">
        <v>10.2</v>
      </c>
    </row>
    <row r="63" spans="2:11" ht="9" customHeight="1">
      <c r="B63" s="43" t="s">
        <v>157</v>
      </c>
      <c r="C63" s="51">
        <v>52673868</v>
      </c>
      <c r="D63" s="51">
        <v>239592647</v>
      </c>
      <c r="E63" s="64">
        <v>9.6</v>
      </c>
      <c r="F63" s="51">
        <v>87904506</v>
      </c>
      <c r="G63" s="51">
        <v>327497153</v>
      </c>
      <c r="H63" s="64">
        <v>15.2</v>
      </c>
      <c r="I63" s="51">
        <v>66824159</v>
      </c>
      <c r="J63" s="51">
        <v>394321312</v>
      </c>
      <c r="K63" s="64">
        <v>12.4</v>
      </c>
    </row>
    <row r="64" spans="2:11" ht="9" customHeight="1">
      <c r="B64" s="43" t="s">
        <v>158</v>
      </c>
      <c r="C64" s="51">
        <v>209224516</v>
      </c>
      <c r="D64" s="51">
        <v>763589180</v>
      </c>
      <c r="E64" s="64">
        <v>6.3</v>
      </c>
      <c r="F64" s="51">
        <v>211774664</v>
      </c>
      <c r="G64" s="51">
        <v>975363844</v>
      </c>
      <c r="H64" s="64">
        <v>4</v>
      </c>
      <c r="I64" s="51">
        <v>215272594</v>
      </c>
      <c r="J64" s="51">
        <v>1190636438</v>
      </c>
      <c r="K64" s="64">
        <v>2.8</v>
      </c>
    </row>
    <row r="65" spans="2:11" ht="9" customHeight="1" thickBot="1">
      <c r="B65" s="43" t="s">
        <v>159</v>
      </c>
      <c r="C65" s="51">
        <v>23917071</v>
      </c>
      <c r="D65" s="51">
        <v>98041193</v>
      </c>
      <c r="E65" s="64">
        <v>-2.7</v>
      </c>
      <c r="F65" s="51">
        <v>25157048</v>
      </c>
      <c r="G65" s="51">
        <v>123198241</v>
      </c>
      <c r="H65" s="64">
        <v>0.5</v>
      </c>
      <c r="I65" s="51">
        <v>24002515</v>
      </c>
      <c r="J65" s="51">
        <v>147200756</v>
      </c>
      <c r="K65" s="64">
        <v>-0.1</v>
      </c>
    </row>
    <row r="66" spans="2:11" ht="9" customHeight="1" thickTop="1">
      <c r="B66" s="44" t="s">
        <v>160</v>
      </c>
      <c r="C66" s="54">
        <v>11920789365</v>
      </c>
      <c r="D66" s="54">
        <v>43064968655</v>
      </c>
      <c r="E66" s="65">
        <v>4.7</v>
      </c>
      <c r="F66" s="54">
        <v>11804818013</v>
      </c>
      <c r="G66" s="54">
        <v>54869786668</v>
      </c>
      <c r="H66" s="65">
        <v>9.1</v>
      </c>
      <c r="I66" s="54">
        <v>12324093392</v>
      </c>
      <c r="J66" s="54">
        <v>67193880060</v>
      </c>
      <c r="K66" s="65">
        <v>9.7</v>
      </c>
    </row>
    <row r="67" spans="2:11" ht="9" customHeight="1" thickBot="1">
      <c r="B67" s="45" t="s">
        <v>161</v>
      </c>
      <c r="C67" s="55">
        <v>81232584</v>
      </c>
      <c r="D67" s="55">
        <v>280902944</v>
      </c>
      <c r="E67" s="66">
        <v>0.8</v>
      </c>
      <c r="F67" s="55">
        <v>68678440</v>
      </c>
      <c r="G67" s="55">
        <v>349581384</v>
      </c>
      <c r="H67" s="66">
        <v>1.5</v>
      </c>
      <c r="I67" s="55">
        <v>88200637</v>
      </c>
      <c r="J67" s="55">
        <v>437782021</v>
      </c>
      <c r="K67" s="66">
        <v>7.5</v>
      </c>
    </row>
    <row r="68" spans="2:11" ht="9" customHeight="1" thickTop="1">
      <c r="B68" s="46" t="s">
        <v>162</v>
      </c>
      <c r="C68" s="56">
        <v>12002021949</v>
      </c>
      <c r="D68" s="56">
        <v>43345871599</v>
      </c>
      <c r="E68" s="67">
        <v>4.7</v>
      </c>
      <c r="F68" s="56">
        <v>11873496453</v>
      </c>
      <c r="G68" s="56">
        <v>55219368052</v>
      </c>
      <c r="H68" s="67">
        <v>9.1</v>
      </c>
      <c r="I68" s="56">
        <v>12412294029</v>
      </c>
      <c r="J68" s="56">
        <v>67631662081</v>
      </c>
      <c r="K68" s="67">
        <v>9.7</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tabSelected="1" zoomScale="130" zoomScaleNormal="130" zoomScalePageLayoutView="0" workbookViewId="0" topLeftCell="A51">
      <selection activeCell="F18" sqref="F18"/>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9" width="8.57421875" style="0" customWidth="1"/>
    <col min="10" max="10" width="9.140625" style="0" bestFit="1"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t="s">
        <v>180</v>
      </c>
      <c r="D3" s="29" t="s">
        <v>180</v>
      </c>
      <c r="E3" s="29" t="s">
        <v>66</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02/09/2022</v>
      </c>
      <c r="F8" s="39" t="s">
        <v>88</v>
      </c>
      <c r="K8" s="69" t="str">
        <f>CONCATENATE(G3," ",H3," Reporting Period")</f>
        <v>September 2021 Reporting Period</v>
      </c>
    </row>
    <row r="9" spans="2:11" ht="12" customHeight="1">
      <c r="B9" s="33"/>
      <c r="C9" s="33" t="s">
        <v>181</v>
      </c>
      <c r="D9" s="34" t="s">
        <v>90</v>
      </c>
      <c r="E9" s="34"/>
      <c r="F9" s="33" t="s">
        <v>182</v>
      </c>
      <c r="G9" s="34" t="s">
        <v>90</v>
      </c>
      <c r="H9" s="34"/>
      <c r="I9" s="33" t="s">
        <v>18</v>
      </c>
      <c r="J9" s="34" t="s">
        <v>90</v>
      </c>
      <c r="K9" s="34"/>
    </row>
    <row r="10" spans="2:11" ht="12" customHeight="1">
      <c r="B10" s="35" t="s">
        <v>93</v>
      </c>
      <c r="C10" s="152" t="str">
        <f>C3</f>
        <v>51</v>
      </c>
      <c r="D10" s="36" t="s">
        <v>94</v>
      </c>
      <c r="E10" s="36"/>
      <c r="F10" s="152" t="str">
        <f>D3</f>
        <v>51</v>
      </c>
      <c r="G10" s="36" t="s">
        <v>94</v>
      </c>
      <c r="H10" s="36"/>
      <c r="I10" s="152" t="str">
        <f>E3</f>
        <v>50</v>
      </c>
      <c r="J10" s="36" t="s">
        <v>94</v>
      </c>
      <c r="K10" s="36"/>
    </row>
    <row r="11" spans="2:11" ht="12" customHeight="1">
      <c r="B11" s="47"/>
      <c r="C11" s="47" t="str">
        <f>CONCATENATE("(",C3," Entities)")</f>
        <v>(51 Entities)</v>
      </c>
      <c r="D11" s="48" t="s">
        <v>95</v>
      </c>
      <c r="E11" s="48"/>
      <c r="F11" s="47" t="str">
        <f>CONCATENATE("(",D3," Entities)")</f>
        <v>(51 Entities)</v>
      </c>
      <c r="G11" s="48" t="s">
        <v>95</v>
      </c>
      <c r="H11" s="48"/>
      <c r="I11" s="47" t="str">
        <f>CONCATENATE("(",E3," Entities)")</f>
        <v>(50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 hidden="1">
      <c r="B13" s="39" t="s">
        <v>99</v>
      </c>
      <c r="C13" s="39" t="s">
        <v>183</v>
      </c>
      <c r="D13" s="39" t="s">
        <v>184</v>
      </c>
      <c r="E13" s="39" t="s">
        <v>185</v>
      </c>
      <c r="F13" s="39" t="s">
        <v>186</v>
      </c>
      <c r="G13" s="39" t="s">
        <v>187</v>
      </c>
      <c r="H13" s="39" t="s">
        <v>188</v>
      </c>
      <c r="I13" s="39" t="s">
        <v>189</v>
      </c>
      <c r="J13" s="39" t="s">
        <v>190</v>
      </c>
      <c r="K13" s="39" t="s">
        <v>191</v>
      </c>
    </row>
    <row r="14" spans="2:11" ht="12" hidden="1">
      <c r="B14" s="40"/>
      <c r="C14" s="40">
        <v>0</v>
      </c>
      <c r="D14" s="41">
        <v>0</v>
      </c>
      <c r="E14" s="41">
        <v>0</v>
      </c>
      <c r="F14" s="40">
        <v>0</v>
      </c>
      <c r="G14" s="41">
        <v>0</v>
      </c>
      <c r="H14" s="41">
        <v>0</v>
      </c>
      <c r="I14" s="40">
        <v>0</v>
      </c>
      <c r="J14" s="41">
        <v>0</v>
      </c>
      <c r="K14" s="41">
        <v>0</v>
      </c>
    </row>
    <row r="15" spans="2:11" ht="9" customHeight="1">
      <c r="B15" s="42" t="s">
        <v>109</v>
      </c>
      <c r="C15" s="49">
        <v>288906169</v>
      </c>
      <c r="D15" s="49">
        <v>1913346998</v>
      </c>
      <c r="E15" s="62">
        <v>15.4</v>
      </c>
      <c r="F15" s="49">
        <v>295307359</v>
      </c>
      <c r="G15" s="49">
        <v>2208654357</v>
      </c>
      <c r="H15" s="62">
        <v>15</v>
      </c>
      <c r="I15" s="49">
        <v>293088290</v>
      </c>
      <c r="J15" s="49">
        <v>2501742647</v>
      </c>
      <c r="K15" s="62">
        <v>14.7</v>
      </c>
    </row>
    <row r="16" spans="2:11" ht="9" customHeight="1">
      <c r="B16" s="43" t="s">
        <v>110</v>
      </c>
      <c r="C16" s="50">
        <v>28447694</v>
      </c>
      <c r="D16" s="50">
        <v>162108549</v>
      </c>
      <c r="E16" s="63">
        <v>8.4</v>
      </c>
      <c r="F16" s="50">
        <v>27424064</v>
      </c>
      <c r="G16" s="50">
        <v>189532613</v>
      </c>
      <c r="H16" s="63">
        <v>8.4</v>
      </c>
      <c r="I16" s="50">
        <v>24237053</v>
      </c>
      <c r="J16" s="50">
        <v>213769666</v>
      </c>
      <c r="K16" s="63">
        <v>8.9</v>
      </c>
    </row>
    <row r="17" spans="2:11" ht="9" customHeight="1">
      <c r="B17" s="43" t="s">
        <v>111</v>
      </c>
      <c r="C17" s="51">
        <v>274837103</v>
      </c>
      <c r="D17" s="51">
        <v>1759625791</v>
      </c>
      <c r="E17" s="64">
        <v>11.9</v>
      </c>
      <c r="F17" s="51">
        <v>251799064</v>
      </c>
      <c r="G17" s="51">
        <v>2011424855</v>
      </c>
      <c r="H17" s="64">
        <v>11</v>
      </c>
      <c r="I17" s="51">
        <v>252223947</v>
      </c>
      <c r="J17" s="51">
        <v>2263648802</v>
      </c>
      <c r="K17" s="64">
        <v>10.5</v>
      </c>
    </row>
    <row r="18" spans="2:11" ht="9" customHeight="1">
      <c r="B18" s="43" t="s">
        <v>112</v>
      </c>
      <c r="C18" s="51">
        <v>139622798</v>
      </c>
      <c r="D18" s="51">
        <v>896018094</v>
      </c>
      <c r="E18" s="64">
        <v>7.8</v>
      </c>
      <c r="F18" s="51">
        <v>137444513</v>
      </c>
      <c r="G18" s="51">
        <v>1033462607</v>
      </c>
      <c r="H18" s="64">
        <v>7.3</v>
      </c>
      <c r="I18" s="51">
        <v>127854826</v>
      </c>
      <c r="J18" s="51">
        <v>1161317433</v>
      </c>
      <c r="K18" s="64">
        <v>6.4</v>
      </c>
    </row>
    <row r="19" spans="2:11" ht="9" customHeight="1">
      <c r="B19" s="43" t="s">
        <v>113</v>
      </c>
      <c r="C19" s="51">
        <v>1232804307</v>
      </c>
      <c r="D19" s="51">
        <v>7904467765</v>
      </c>
      <c r="E19" s="64">
        <v>9.8</v>
      </c>
      <c r="F19" s="51">
        <v>1235150159</v>
      </c>
      <c r="G19" s="51">
        <v>9139617924</v>
      </c>
      <c r="H19" s="64">
        <v>9.8</v>
      </c>
      <c r="I19" s="51">
        <v>1186156014</v>
      </c>
      <c r="J19" s="51">
        <v>10325773938</v>
      </c>
      <c r="K19" s="64">
        <v>10.8</v>
      </c>
    </row>
    <row r="20" spans="2:11" ht="9" customHeight="1">
      <c r="B20" s="43" t="s">
        <v>114</v>
      </c>
      <c r="C20" s="51">
        <v>223125815</v>
      </c>
      <c r="D20" s="51">
        <v>1336676805</v>
      </c>
      <c r="E20" s="64">
        <v>12.3</v>
      </c>
      <c r="F20" s="51">
        <v>218643793</v>
      </c>
      <c r="G20" s="51">
        <v>1555320598</v>
      </c>
      <c r="H20" s="64">
        <v>11.6</v>
      </c>
      <c r="I20" s="51">
        <v>205771625</v>
      </c>
      <c r="J20" s="51">
        <v>1761092223</v>
      </c>
      <c r="K20" s="64">
        <v>11.1</v>
      </c>
    </row>
    <row r="21" spans="2:11" ht="9" customHeight="1">
      <c r="B21" s="43" t="s">
        <v>115</v>
      </c>
      <c r="C21" s="50">
        <v>127161581</v>
      </c>
      <c r="D21" s="50">
        <v>777268481</v>
      </c>
      <c r="E21" s="63">
        <v>7.7</v>
      </c>
      <c r="F21" s="50">
        <v>127053229</v>
      </c>
      <c r="G21" s="50">
        <v>904321710</v>
      </c>
      <c r="H21" s="63">
        <v>6.6</v>
      </c>
      <c r="I21" s="50">
        <v>120620201</v>
      </c>
      <c r="J21" s="50">
        <v>1024941911</v>
      </c>
      <c r="K21" s="63">
        <v>6.5</v>
      </c>
    </row>
    <row r="22" spans="2:11" ht="9" customHeight="1">
      <c r="B22" s="43" t="s">
        <v>116</v>
      </c>
      <c r="C22" s="51">
        <v>48304375</v>
      </c>
      <c r="D22" s="51">
        <v>286823678</v>
      </c>
      <c r="E22" s="64">
        <v>8.4</v>
      </c>
      <c r="F22" s="51">
        <v>46769208</v>
      </c>
      <c r="G22" s="51">
        <v>333592886</v>
      </c>
      <c r="H22" s="64">
        <v>7.5</v>
      </c>
      <c r="I22" s="51">
        <v>43582074</v>
      </c>
      <c r="J22" s="51">
        <v>377174960</v>
      </c>
      <c r="K22" s="64">
        <v>6.3</v>
      </c>
    </row>
    <row r="23" spans="2:11" ht="9" customHeight="1">
      <c r="B23" s="43" t="s">
        <v>117</v>
      </c>
      <c r="C23" s="50">
        <v>9945757</v>
      </c>
      <c r="D23" s="50">
        <v>61836268</v>
      </c>
      <c r="E23" s="63">
        <v>8.5</v>
      </c>
      <c r="F23" s="50">
        <v>10100010</v>
      </c>
      <c r="G23" s="50">
        <v>71936278</v>
      </c>
      <c r="H23" s="63">
        <v>8.6</v>
      </c>
      <c r="I23" s="50">
        <v>9729151</v>
      </c>
      <c r="J23" s="50">
        <v>81665429</v>
      </c>
      <c r="K23" s="63">
        <v>8.4</v>
      </c>
    </row>
    <row r="24" spans="2:11" ht="9" customHeight="1">
      <c r="B24" s="43" t="s">
        <v>118</v>
      </c>
      <c r="C24" s="51">
        <v>780158018</v>
      </c>
      <c r="D24" s="51">
        <v>5352246763</v>
      </c>
      <c r="E24" s="64">
        <v>10.2</v>
      </c>
      <c r="F24" s="51">
        <v>795595154</v>
      </c>
      <c r="G24" s="51">
        <v>6147841917</v>
      </c>
      <c r="H24" s="64">
        <v>10.5</v>
      </c>
      <c r="I24" s="51">
        <v>792332505</v>
      </c>
      <c r="J24" s="51">
        <v>6940174422</v>
      </c>
      <c r="K24" s="64">
        <v>10.7</v>
      </c>
    </row>
    <row r="25" spans="2:11" ht="9" customHeight="1">
      <c r="B25" s="43" t="s">
        <v>119</v>
      </c>
      <c r="C25" s="51">
        <v>457821491</v>
      </c>
      <c r="D25" s="51">
        <v>2645779328</v>
      </c>
      <c r="E25" s="64">
        <v>0.2</v>
      </c>
      <c r="F25" s="51">
        <v>456461217</v>
      </c>
      <c r="G25" s="51">
        <v>3102240545</v>
      </c>
      <c r="H25" s="64">
        <v>1.6</v>
      </c>
      <c r="I25" s="51">
        <v>429074128</v>
      </c>
      <c r="J25" s="51">
        <v>3531314673</v>
      </c>
      <c r="K25" s="64">
        <v>2.4</v>
      </c>
    </row>
    <row r="26" spans="2:11" ht="9" customHeight="1">
      <c r="B26" s="43" t="s">
        <v>120</v>
      </c>
      <c r="C26" s="51">
        <v>36721145</v>
      </c>
      <c r="D26" s="51">
        <v>243736553</v>
      </c>
      <c r="E26" s="64">
        <v>11</v>
      </c>
      <c r="F26" s="51">
        <v>37932971</v>
      </c>
      <c r="G26" s="51">
        <v>281669524</v>
      </c>
      <c r="H26" s="64">
        <v>13.2</v>
      </c>
      <c r="I26" s="51">
        <v>34584911</v>
      </c>
      <c r="J26" s="51">
        <v>316254435</v>
      </c>
      <c r="K26" s="64">
        <v>14.4</v>
      </c>
    </row>
    <row r="27" spans="2:11" ht="9" customHeight="1">
      <c r="B27" s="43" t="s">
        <v>121</v>
      </c>
      <c r="C27" s="51">
        <v>74485070</v>
      </c>
      <c r="D27" s="51">
        <v>487290685</v>
      </c>
      <c r="E27" s="64">
        <v>6.4</v>
      </c>
      <c r="F27" s="51">
        <v>82666821</v>
      </c>
      <c r="G27" s="51">
        <v>569957506</v>
      </c>
      <c r="H27" s="64">
        <v>7</v>
      </c>
      <c r="I27" s="51">
        <v>104184689</v>
      </c>
      <c r="J27" s="51">
        <v>674142195</v>
      </c>
      <c r="K27" s="64">
        <v>9.5</v>
      </c>
    </row>
    <row r="28" spans="2:11" ht="9" customHeight="1">
      <c r="B28" s="43" t="s">
        <v>122</v>
      </c>
      <c r="C28" s="51">
        <v>381609005</v>
      </c>
      <c r="D28" s="51">
        <v>2454322296</v>
      </c>
      <c r="E28" s="64">
        <v>8.5</v>
      </c>
      <c r="F28" s="51">
        <v>384491143</v>
      </c>
      <c r="G28" s="51">
        <v>2838813439</v>
      </c>
      <c r="H28" s="64">
        <v>8</v>
      </c>
      <c r="I28" s="51">
        <v>364731651</v>
      </c>
      <c r="J28" s="51">
        <v>3203545090</v>
      </c>
      <c r="K28" s="64">
        <v>8</v>
      </c>
    </row>
    <row r="29" spans="2:11" ht="9" customHeight="1">
      <c r="B29" s="43" t="s">
        <v>123</v>
      </c>
      <c r="C29" s="51">
        <v>285994135</v>
      </c>
      <c r="D29" s="51">
        <v>1820851832</v>
      </c>
      <c r="E29" s="64">
        <v>11.5</v>
      </c>
      <c r="F29" s="51">
        <v>286912450</v>
      </c>
      <c r="G29" s="51">
        <v>2107764282</v>
      </c>
      <c r="H29" s="64">
        <v>10.8</v>
      </c>
      <c r="I29" s="51">
        <v>274020018</v>
      </c>
      <c r="J29" s="51">
        <v>2381784300</v>
      </c>
      <c r="K29" s="64">
        <v>10.3</v>
      </c>
    </row>
    <row r="30" spans="2:11" ht="9" customHeight="1">
      <c r="B30" s="43" t="s">
        <v>124</v>
      </c>
      <c r="C30" s="51">
        <v>150279603</v>
      </c>
      <c r="D30" s="51">
        <v>948832337</v>
      </c>
      <c r="E30" s="64">
        <v>11.3</v>
      </c>
      <c r="F30" s="51">
        <v>150038571</v>
      </c>
      <c r="G30" s="51">
        <v>1098870908</v>
      </c>
      <c r="H30" s="64">
        <v>10.8</v>
      </c>
      <c r="I30" s="51">
        <v>136050211</v>
      </c>
      <c r="J30" s="51">
        <v>1234921119.44</v>
      </c>
      <c r="K30" s="64">
        <v>10.5</v>
      </c>
    </row>
    <row r="31" spans="2:11" ht="9" customHeight="1">
      <c r="B31" s="43" t="s">
        <v>125</v>
      </c>
      <c r="C31" s="51">
        <v>119834425</v>
      </c>
      <c r="D31" s="51">
        <v>747178108</v>
      </c>
      <c r="E31" s="64">
        <v>9.8</v>
      </c>
      <c r="F31" s="51">
        <v>117603942</v>
      </c>
      <c r="G31" s="51">
        <v>864782050</v>
      </c>
      <c r="H31" s="64">
        <v>9.6</v>
      </c>
      <c r="I31" s="51">
        <v>110578783</v>
      </c>
      <c r="J31" s="51">
        <v>975360833</v>
      </c>
      <c r="K31" s="64">
        <v>-1.6</v>
      </c>
    </row>
    <row r="32" spans="2:11" ht="9" customHeight="1">
      <c r="B32" s="43" t="s">
        <v>126</v>
      </c>
      <c r="C32" s="51">
        <v>200718469</v>
      </c>
      <c r="D32" s="51">
        <v>1263106122</v>
      </c>
      <c r="E32" s="64">
        <v>7.6</v>
      </c>
      <c r="F32" s="51">
        <v>197184340</v>
      </c>
      <c r="G32" s="51">
        <v>1460290462</v>
      </c>
      <c r="H32" s="64">
        <v>7.5</v>
      </c>
      <c r="I32" s="51">
        <v>183299060</v>
      </c>
      <c r="J32" s="51">
        <v>1643589522</v>
      </c>
      <c r="K32" s="64">
        <v>6.9</v>
      </c>
    </row>
    <row r="33" spans="2:11" ht="9" customHeight="1">
      <c r="B33" s="43" t="s">
        <v>127</v>
      </c>
      <c r="C33" s="51">
        <v>194412443</v>
      </c>
      <c r="D33" s="51">
        <v>1171604846</v>
      </c>
      <c r="E33" s="64">
        <v>5.5</v>
      </c>
      <c r="F33" s="51">
        <v>194185406</v>
      </c>
      <c r="G33" s="51">
        <v>1365790252</v>
      </c>
      <c r="H33" s="64">
        <v>5.6</v>
      </c>
      <c r="I33" s="51">
        <v>191844094</v>
      </c>
      <c r="J33" s="51">
        <v>1557634346</v>
      </c>
      <c r="K33" s="64">
        <v>5.5</v>
      </c>
    </row>
    <row r="34" spans="2:11" ht="9" customHeight="1">
      <c r="B34" s="43" t="s">
        <v>128</v>
      </c>
      <c r="C34" s="51">
        <v>105563134</v>
      </c>
      <c r="D34" s="51">
        <v>388836235</v>
      </c>
      <c r="E34" s="64">
        <v>17.9</v>
      </c>
      <c r="F34" s="51">
        <v>58276941</v>
      </c>
      <c r="G34" s="51">
        <v>447113176</v>
      </c>
      <c r="H34" s="64">
        <v>5.7</v>
      </c>
      <c r="I34" s="51">
        <v>14670354</v>
      </c>
      <c r="J34" s="51">
        <v>461783530</v>
      </c>
      <c r="K34" s="64">
        <v>-1.9</v>
      </c>
    </row>
    <row r="35" spans="2:11" ht="9" customHeight="1">
      <c r="B35" s="43" t="s">
        <v>129</v>
      </c>
      <c r="C35" s="51">
        <v>204271684</v>
      </c>
      <c r="D35" s="51">
        <v>1423141204</v>
      </c>
      <c r="E35" s="64">
        <v>11.2</v>
      </c>
      <c r="F35" s="51">
        <v>241366888</v>
      </c>
      <c r="G35" s="51">
        <v>1664508092</v>
      </c>
      <c r="H35" s="64">
        <v>11.9</v>
      </c>
      <c r="I35" s="51">
        <v>228009277</v>
      </c>
      <c r="J35" s="51">
        <v>1892517369</v>
      </c>
      <c r="K35" s="64">
        <v>13.3</v>
      </c>
    </row>
    <row r="36" spans="2:11" ht="9" customHeight="1">
      <c r="B36" s="43" t="s">
        <v>130</v>
      </c>
      <c r="C36" s="51">
        <v>235665721</v>
      </c>
      <c r="D36" s="51">
        <v>1435196667.34</v>
      </c>
      <c r="E36" s="64">
        <v>14.8</v>
      </c>
      <c r="F36" s="51">
        <v>236080362</v>
      </c>
      <c r="G36" s="51">
        <v>1671277029.55</v>
      </c>
      <c r="H36" s="64">
        <v>14.2</v>
      </c>
      <c r="I36" s="51">
        <v>221840566</v>
      </c>
      <c r="J36" s="51">
        <v>1893117595.519</v>
      </c>
      <c r="K36" s="64">
        <v>13.7</v>
      </c>
    </row>
    <row r="37" spans="2:11" ht="9" customHeight="1">
      <c r="B37" s="43" t="s">
        <v>131</v>
      </c>
      <c r="C37" s="51">
        <v>428500653</v>
      </c>
      <c r="D37" s="51">
        <v>2596572041</v>
      </c>
      <c r="E37" s="64">
        <v>10.4</v>
      </c>
      <c r="F37" s="51">
        <v>434589049</v>
      </c>
      <c r="G37" s="51">
        <v>3031161090</v>
      </c>
      <c r="H37" s="64">
        <v>10.3</v>
      </c>
      <c r="I37" s="51">
        <v>393459222</v>
      </c>
      <c r="J37" s="51">
        <v>3424620312</v>
      </c>
      <c r="K37" s="64">
        <v>9.4</v>
      </c>
    </row>
    <row r="38" spans="2:11" ht="9" customHeight="1">
      <c r="B38" s="43" t="s">
        <v>132</v>
      </c>
      <c r="C38" s="51">
        <v>232911627</v>
      </c>
      <c r="D38" s="51">
        <v>1388222817</v>
      </c>
      <c r="E38" s="64">
        <v>4.5</v>
      </c>
      <c r="F38" s="51">
        <v>235691593</v>
      </c>
      <c r="G38" s="51">
        <v>1623914410</v>
      </c>
      <c r="H38" s="64">
        <v>4.9</v>
      </c>
      <c r="I38" s="51">
        <v>231136882</v>
      </c>
      <c r="J38" s="51">
        <v>1855051292</v>
      </c>
      <c r="K38" s="64">
        <v>5.2</v>
      </c>
    </row>
    <row r="39" spans="2:11" ht="9" customHeight="1">
      <c r="B39" s="43" t="s">
        <v>133</v>
      </c>
      <c r="C39" s="51">
        <v>152054242</v>
      </c>
      <c r="D39" s="51">
        <v>1010970608</v>
      </c>
      <c r="E39" s="64">
        <v>7.7</v>
      </c>
      <c r="F39" s="51">
        <v>152054242</v>
      </c>
      <c r="G39" s="51">
        <v>1163024850</v>
      </c>
      <c r="H39" s="64">
        <v>6.9</v>
      </c>
      <c r="I39" s="51">
        <v>158824859</v>
      </c>
      <c r="J39" s="51">
        <v>1321849709</v>
      </c>
      <c r="K39" s="64">
        <v>7.1</v>
      </c>
    </row>
    <row r="40" spans="2:11" ht="9" customHeight="1">
      <c r="B40" s="43" t="s">
        <v>134</v>
      </c>
      <c r="C40" s="51">
        <v>283169178</v>
      </c>
      <c r="D40" s="51">
        <v>1829002139</v>
      </c>
      <c r="E40" s="64">
        <v>5.9</v>
      </c>
      <c r="F40" s="51">
        <v>268697768</v>
      </c>
      <c r="G40" s="51">
        <v>2097699907</v>
      </c>
      <c r="H40" s="64">
        <v>5.2</v>
      </c>
      <c r="I40" s="51">
        <v>331559667</v>
      </c>
      <c r="J40" s="51">
        <v>2429259574</v>
      </c>
      <c r="K40" s="64">
        <v>8.4</v>
      </c>
    </row>
    <row r="41" spans="2:11" ht="9" customHeight="1">
      <c r="B41" s="43" t="s">
        <v>135</v>
      </c>
      <c r="C41" s="51">
        <v>60198017</v>
      </c>
      <c r="D41" s="51">
        <v>331832018</v>
      </c>
      <c r="E41" s="64">
        <v>12.8</v>
      </c>
      <c r="F41" s="51">
        <v>57046132</v>
      </c>
      <c r="G41" s="51">
        <v>388878150</v>
      </c>
      <c r="H41" s="64">
        <v>11.1</v>
      </c>
      <c r="I41" s="51">
        <v>50621116</v>
      </c>
      <c r="J41" s="51">
        <v>439499266</v>
      </c>
      <c r="K41" s="64">
        <v>10.2</v>
      </c>
    </row>
    <row r="42" spans="2:11" ht="9" customHeight="1">
      <c r="B42" s="43" t="s">
        <v>136</v>
      </c>
      <c r="C42" s="51">
        <v>87838176</v>
      </c>
      <c r="D42" s="51">
        <v>532431736</v>
      </c>
      <c r="E42" s="64">
        <v>8.5</v>
      </c>
      <c r="F42" s="51">
        <v>83339463</v>
      </c>
      <c r="G42" s="51">
        <v>615771199</v>
      </c>
      <c r="H42" s="64">
        <v>7.9</v>
      </c>
      <c r="I42" s="51">
        <v>77988962</v>
      </c>
      <c r="J42" s="51">
        <v>693760161</v>
      </c>
      <c r="K42" s="64">
        <v>7.3</v>
      </c>
    </row>
    <row r="43" spans="2:11" ht="9" customHeight="1">
      <c r="B43" s="43" t="s">
        <v>137</v>
      </c>
      <c r="C43" s="51">
        <v>113165261</v>
      </c>
      <c r="D43" s="51">
        <v>702785184</v>
      </c>
      <c r="E43" s="64">
        <v>14.9</v>
      </c>
      <c r="F43" s="51">
        <v>109801521</v>
      </c>
      <c r="G43" s="51">
        <v>812586705</v>
      </c>
      <c r="H43" s="64">
        <v>14.1</v>
      </c>
      <c r="I43" s="51">
        <v>102399536</v>
      </c>
      <c r="J43" s="51">
        <v>914986241</v>
      </c>
      <c r="K43" s="64">
        <v>13.2</v>
      </c>
    </row>
    <row r="44" spans="2:11" ht="9" customHeight="1">
      <c r="B44" s="43" t="s">
        <v>138</v>
      </c>
      <c r="C44" s="51">
        <v>62945605</v>
      </c>
      <c r="D44" s="51">
        <v>391237529</v>
      </c>
      <c r="E44" s="64">
        <v>9</v>
      </c>
      <c r="F44" s="51">
        <v>65149612</v>
      </c>
      <c r="G44" s="51">
        <v>456387141</v>
      </c>
      <c r="H44" s="64">
        <v>8.7</v>
      </c>
      <c r="I44" s="51">
        <v>60033603</v>
      </c>
      <c r="J44" s="51">
        <v>516420744</v>
      </c>
      <c r="K44" s="64">
        <v>8.6</v>
      </c>
    </row>
    <row r="45" spans="2:11" ht="9" customHeight="1">
      <c r="B45" s="43" t="s">
        <v>139</v>
      </c>
      <c r="C45" s="51">
        <v>328419623</v>
      </c>
      <c r="D45" s="51">
        <v>2001796084</v>
      </c>
      <c r="E45" s="64">
        <v>13.7</v>
      </c>
      <c r="F45" s="51">
        <v>322835383</v>
      </c>
      <c r="G45" s="51">
        <v>2324631467</v>
      </c>
      <c r="H45" s="64">
        <v>12.4</v>
      </c>
      <c r="I45" s="51">
        <v>300231412</v>
      </c>
      <c r="J45" s="51">
        <v>2624862879</v>
      </c>
      <c r="K45" s="64">
        <v>11.3</v>
      </c>
    </row>
    <row r="46" spans="2:11" ht="9" customHeight="1">
      <c r="B46" s="43" t="s">
        <v>140</v>
      </c>
      <c r="C46" s="51">
        <v>97280974</v>
      </c>
      <c r="D46" s="51">
        <v>618973097</v>
      </c>
      <c r="E46" s="64">
        <v>16.5</v>
      </c>
      <c r="F46" s="51">
        <v>91273314</v>
      </c>
      <c r="G46" s="51">
        <v>710246411</v>
      </c>
      <c r="H46" s="64">
        <v>16.1</v>
      </c>
      <c r="I46" s="51">
        <v>86700297</v>
      </c>
      <c r="J46" s="51">
        <v>796946708</v>
      </c>
      <c r="K46" s="64">
        <v>13.8</v>
      </c>
    </row>
    <row r="47" spans="2:11" ht="9" customHeight="1">
      <c r="B47" s="43" t="s">
        <v>141</v>
      </c>
      <c r="C47" s="51">
        <v>472426308</v>
      </c>
      <c r="D47" s="51">
        <v>3086628966</v>
      </c>
      <c r="E47" s="64">
        <v>16</v>
      </c>
      <c r="F47" s="51">
        <v>451211920</v>
      </c>
      <c r="G47" s="51">
        <v>3537840886</v>
      </c>
      <c r="H47" s="64">
        <v>12.7</v>
      </c>
      <c r="I47" s="51">
        <v>465184929</v>
      </c>
      <c r="J47" s="51">
        <v>4003025815</v>
      </c>
      <c r="K47" s="64">
        <v>11.7</v>
      </c>
    </row>
    <row r="48" spans="2:11" ht="9" customHeight="1">
      <c r="B48" s="43" t="s">
        <v>142</v>
      </c>
      <c r="C48" s="51">
        <v>437363939</v>
      </c>
      <c r="D48" s="51">
        <v>2843906059</v>
      </c>
      <c r="E48" s="64">
        <v>10.8</v>
      </c>
      <c r="F48" s="51">
        <v>493424421</v>
      </c>
      <c r="G48" s="51">
        <v>3337330480</v>
      </c>
      <c r="H48" s="64">
        <v>11.8</v>
      </c>
      <c r="I48" s="51">
        <v>427475972</v>
      </c>
      <c r="J48" s="51">
        <v>3764806452</v>
      </c>
      <c r="K48" s="64">
        <v>11.7</v>
      </c>
    </row>
    <row r="49" spans="2:11" ht="9" customHeight="1">
      <c r="B49" s="43" t="s">
        <v>143</v>
      </c>
      <c r="C49" s="51">
        <v>40021959</v>
      </c>
      <c r="D49" s="51">
        <v>246914659</v>
      </c>
      <c r="E49" s="64">
        <v>6.1</v>
      </c>
      <c r="F49" s="51">
        <v>38083321</v>
      </c>
      <c r="G49" s="51">
        <v>284997980</v>
      </c>
      <c r="H49" s="64">
        <v>4.5</v>
      </c>
      <c r="I49" s="51">
        <v>32975045</v>
      </c>
      <c r="J49" s="51">
        <v>317973025</v>
      </c>
      <c r="K49" s="64">
        <v>3.3</v>
      </c>
    </row>
    <row r="50" spans="2:11" ht="9" customHeight="1">
      <c r="B50" s="43" t="s">
        <v>144</v>
      </c>
      <c r="C50" s="51">
        <v>435969655</v>
      </c>
      <c r="D50" s="51">
        <v>2774915819</v>
      </c>
      <c r="E50" s="64">
        <v>8.6</v>
      </c>
      <c r="F50" s="51">
        <v>439010644</v>
      </c>
      <c r="G50" s="51">
        <v>3213926463</v>
      </c>
      <c r="H50" s="64">
        <v>8.5</v>
      </c>
      <c r="I50" s="51">
        <v>410906133</v>
      </c>
      <c r="J50" s="51">
        <v>3624832596</v>
      </c>
      <c r="K50" s="64">
        <v>8</v>
      </c>
    </row>
    <row r="51" spans="2:11" ht="9" customHeight="1">
      <c r="B51" s="43" t="s">
        <v>145</v>
      </c>
      <c r="C51" s="51">
        <v>175842349</v>
      </c>
      <c r="D51" s="51">
        <v>1122321602</v>
      </c>
      <c r="E51" s="64">
        <v>7.9</v>
      </c>
      <c r="F51" s="51">
        <v>171814618</v>
      </c>
      <c r="G51" s="51">
        <v>1294136220</v>
      </c>
      <c r="H51" s="64">
        <v>4</v>
      </c>
      <c r="I51" s="51">
        <v>166086517</v>
      </c>
      <c r="J51" s="51">
        <v>1460222737</v>
      </c>
      <c r="K51" s="64">
        <v>7.6</v>
      </c>
    </row>
    <row r="52" spans="2:11" ht="9" customHeight="1">
      <c r="B52" s="43" t="s">
        <v>146</v>
      </c>
      <c r="C52" s="51">
        <v>148382147</v>
      </c>
      <c r="D52" s="51">
        <v>891143424</v>
      </c>
      <c r="E52" s="64">
        <v>11.2</v>
      </c>
      <c r="F52" s="51">
        <v>141805880</v>
      </c>
      <c r="G52" s="51">
        <v>1032949304</v>
      </c>
      <c r="H52" s="64">
        <v>10.2</v>
      </c>
      <c r="I52" s="51">
        <v>132544125</v>
      </c>
      <c r="J52" s="51">
        <v>1165493429</v>
      </c>
      <c r="K52" s="64">
        <v>10</v>
      </c>
    </row>
    <row r="53" spans="2:11" ht="9" customHeight="1">
      <c r="B53" s="43" t="s">
        <v>147</v>
      </c>
      <c r="C53" s="51">
        <v>423734452</v>
      </c>
      <c r="D53" s="51">
        <v>2649276052</v>
      </c>
      <c r="E53" s="64">
        <v>9.9</v>
      </c>
      <c r="F53" s="51">
        <v>419323929</v>
      </c>
      <c r="G53" s="51">
        <v>3068599981</v>
      </c>
      <c r="H53" s="64">
        <v>9.3</v>
      </c>
      <c r="I53" s="51">
        <v>397327192</v>
      </c>
      <c r="J53" s="51">
        <v>3465927173</v>
      </c>
      <c r="K53" s="64">
        <v>8.8</v>
      </c>
    </row>
    <row r="54" spans="2:11" ht="9" customHeight="1">
      <c r="B54" s="43" t="s">
        <v>148</v>
      </c>
      <c r="C54" s="51">
        <v>33558811</v>
      </c>
      <c r="D54" s="51">
        <v>208587066</v>
      </c>
      <c r="E54" s="64">
        <v>10.7</v>
      </c>
      <c r="F54" s="51">
        <v>28803561</v>
      </c>
      <c r="G54" s="51">
        <v>237390627</v>
      </c>
      <c r="H54" s="64">
        <v>8.2</v>
      </c>
      <c r="I54" s="51">
        <v>29445308</v>
      </c>
      <c r="J54" s="51">
        <v>266835935</v>
      </c>
      <c r="K54" s="64">
        <v>7.3</v>
      </c>
    </row>
    <row r="55" spans="2:11" ht="9" customHeight="1">
      <c r="B55" s="43" t="s">
        <v>149</v>
      </c>
      <c r="C55" s="51">
        <v>252161617</v>
      </c>
      <c r="D55" s="51">
        <v>1658524922</v>
      </c>
      <c r="E55" s="64">
        <v>11.6</v>
      </c>
      <c r="F55" s="51">
        <v>224242307</v>
      </c>
      <c r="G55" s="51">
        <v>1882767229</v>
      </c>
      <c r="H55" s="64">
        <v>9.6</v>
      </c>
      <c r="I55" s="51">
        <v>255946177</v>
      </c>
      <c r="J55" s="51">
        <v>2138713406</v>
      </c>
      <c r="K55" s="64">
        <v>10.2</v>
      </c>
    </row>
    <row r="56" spans="2:11" ht="9" customHeight="1">
      <c r="B56" s="43" t="s">
        <v>150</v>
      </c>
      <c r="C56" s="51">
        <v>50366636</v>
      </c>
      <c r="D56" s="51">
        <v>279932329</v>
      </c>
      <c r="E56" s="64">
        <v>12.7</v>
      </c>
      <c r="F56" s="51">
        <v>51498343</v>
      </c>
      <c r="G56" s="51">
        <v>331430672</v>
      </c>
      <c r="H56" s="64">
        <v>11.5</v>
      </c>
      <c r="I56" s="51">
        <v>48194448</v>
      </c>
      <c r="J56" s="51">
        <v>379625120</v>
      </c>
      <c r="K56" s="64">
        <v>10.5</v>
      </c>
    </row>
    <row r="57" spans="2:11" ht="9" customHeight="1">
      <c r="B57" s="43" t="s">
        <v>151</v>
      </c>
      <c r="C57" s="51">
        <v>309785413</v>
      </c>
      <c r="D57" s="51">
        <v>1980112103</v>
      </c>
      <c r="E57" s="64">
        <v>9.1</v>
      </c>
      <c r="F57" s="51">
        <v>311803450</v>
      </c>
      <c r="G57" s="51">
        <v>2291915553</v>
      </c>
      <c r="H57" s="64">
        <v>9.2</v>
      </c>
      <c r="I57" s="51">
        <v>288928921</v>
      </c>
      <c r="J57" s="51">
        <v>2580844474</v>
      </c>
      <c r="K57" s="64">
        <v>8.1</v>
      </c>
    </row>
    <row r="58" spans="2:11" ht="9" customHeight="1">
      <c r="B58" s="43" t="s">
        <v>152</v>
      </c>
      <c r="C58" s="51">
        <v>1272431889</v>
      </c>
      <c r="D58" s="51">
        <v>8230230292</v>
      </c>
      <c r="E58" s="64">
        <v>12.9</v>
      </c>
      <c r="F58" s="51">
        <v>1278866490</v>
      </c>
      <c r="G58" s="51">
        <v>9509096782</v>
      </c>
      <c r="H58" s="64">
        <v>12.4</v>
      </c>
      <c r="I58" s="51">
        <v>1230390175</v>
      </c>
      <c r="J58" s="51">
        <v>10739486957</v>
      </c>
      <c r="K58" s="64">
        <v>12.1</v>
      </c>
    </row>
    <row r="59" spans="2:11" ht="9" customHeight="1">
      <c r="B59" s="43" t="s">
        <v>153</v>
      </c>
      <c r="C59" s="51">
        <v>120462399</v>
      </c>
      <c r="D59" s="51">
        <v>733696519</v>
      </c>
      <c r="E59" s="64">
        <v>9.7</v>
      </c>
      <c r="F59" s="51">
        <v>119536942</v>
      </c>
      <c r="G59" s="51">
        <v>853233461</v>
      </c>
      <c r="H59" s="64">
        <v>9.2</v>
      </c>
      <c r="I59" s="51">
        <v>87970126</v>
      </c>
      <c r="J59" s="51">
        <v>941203587</v>
      </c>
      <c r="K59" s="64">
        <v>6.1</v>
      </c>
    </row>
    <row r="60" spans="2:11" ht="9" customHeight="1">
      <c r="B60" s="43" t="s">
        <v>154</v>
      </c>
      <c r="C60" s="51">
        <v>26317465</v>
      </c>
      <c r="D60" s="51">
        <v>160813959</v>
      </c>
      <c r="E60" s="64">
        <v>10.4</v>
      </c>
      <c r="F60" s="51">
        <v>27261993</v>
      </c>
      <c r="G60" s="51">
        <v>188075952</v>
      </c>
      <c r="H60" s="64">
        <v>10.5</v>
      </c>
      <c r="I60" s="51">
        <v>24748245</v>
      </c>
      <c r="J60" s="51">
        <v>212824197</v>
      </c>
      <c r="K60" s="64">
        <v>10</v>
      </c>
    </row>
    <row r="61" spans="2:11" ht="9" customHeight="1">
      <c r="B61" s="43" t="s">
        <v>155</v>
      </c>
      <c r="C61" s="51">
        <v>331701114</v>
      </c>
      <c r="D61" s="51">
        <v>2424287567</v>
      </c>
      <c r="E61" s="64">
        <v>10.6</v>
      </c>
      <c r="F61" s="51">
        <v>273184596</v>
      </c>
      <c r="G61" s="51">
        <v>2697472163</v>
      </c>
      <c r="H61" s="64">
        <v>8.5</v>
      </c>
      <c r="I61" s="51">
        <v>327186859</v>
      </c>
      <c r="J61" s="51">
        <v>3024659022</v>
      </c>
      <c r="K61" s="64">
        <v>5.7</v>
      </c>
    </row>
    <row r="62" spans="2:11" ht="9" customHeight="1">
      <c r="B62" s="43" t="s">
        <v>156</v>
      </c>
      <c r="C62" s="51">
        <v>243738943</v>
      </c>
      <c r="D62" s="51">
        <v>1507749952</v>
      </c>
      <c r="E62" s="64">
        <v>10.1</v>
      </c>
      <c r="F62" s="51">
        <v>240717035</v>
      </c>
      <c r="G62" s="51">
        <v>1748466987</v>
      </c>
      <c r="H62" s="64">
        <v>9.8</v>
      </c>
      <c r="I62" s="51">
        <v>227333582</v>
      </c>
      <c r="J62" s="51">
        <v>1975800569</v>
      </c>
      <c r="K62" s="64">
        <v>9.9</v>
      </c>
    </row>
    <row r="63" spans="2:11" ht="9" customHeight="1">
      <c r="B63" s="43" t="s">
        <v>157</v>
      </c>
      <c r="C63" s="51">
        <v>77749544</v>
      </c>
      <c r="D63" s="51">
        <v>472070856</v>
      </c>
      <c r="E63" s="64">
        <v>13.1</v>
      </c>
      <c r="F63" s="51">
        <v>71382432</v>
      </c>
      <c r="G63" s="51">
        <v>543453288</v>
      </c>
      <c r="H63" s="64">
        <v>10.9</v>
      </c>
      <c r="I63" s="51">
        <v>66624400</v>
      </c>
      <c r="J63" s="51">
        <v>610077688</v>
      </c>
      <c r="K63" s="64">
        <v>12.9</v>
      </c>
    </row>
    <row r="64" spans="2:11" ht="9" customHeight="1">
      <c r="B64" s="43" t="s">
        <v>158</v>
      </c>
      <c r="C64" s="51">
        <v>249141420</v>
      </c>
      <c r="D64" s="51">
        <v>1439777858</v>
      </c>
      <c r="E64" s="64">
        <v>4.9</v>
      </c>
      <c r="F64" s="51">
        <v>182014766</v>
      </c>
      <c r="G64" s="51">
        <v>1621792624</v>
      </c>
      <c r="H64" s="64">
        <v>1.5</v>
      </c>
      <c r="I64" s="51">
        <v>301036919</v>
      </c>
      <c r="J64" s="51">
        <v>1922829543</v>
      </c>
      <c r="K64" s="64">
        <v>9.7</v>
      </c>
    </row>
    <row r="65" spans="2:11" ht="9" customHeight="1" thickBot="1">
      <c r="B65" s="43" t="s">
        <v>159</v>
      </c>
      <c r="C65" s="51">
        <v>44416886</v>
      </c>
      <c r="D65" s="51">
        <v>191617642</v>
      </c>
      <c r="E65" s="64">
        <v>8</v>
      </c>
      <c r="F65" s="51">
        <v>40497334</v>
      </c>
      <c r="G65" s="51">
        <v>232114976</v>
      </c>
      <c r="H65" s="64">
        <v>7.5</v>
      </c>
      <c r="I65" s="51">
        <v>40363709</v>
      </c>
      <c r="J65" s="51">
        <v>272478685</v>
      </c>
      <c r="K65" s="64">
        <v>8.7</v>
      </c>
    </row>
    <row r="66" spans="2:11" ht="9" customHeight="1" thickTop="1">
      <c r="B66" s="44" t="s">
        <v>160</v>
      </c>
      <c r="C66" s="54">
        <v>12592746244</v>
      </c>
      <c r="D66" s="54">
        <v>79786626304.34</v>
      </c>
      <c r="E66" s="65">
        <v>10.2</v>
      </c>
      <c r="F66" s="54">
        <v>12413449664</v>
      </c>
      <c r="G66" s="54">
        <v>92200075968.55</v>
      </c>
      <c r="H66" s="65">
        <v>9.6</v>
      </c>
      <c r="I66" s="54">
        <v>12102107766</v>
      </c>
      <c r="J66" s="54">
        <v>104302183734.959</v>
      </c>
      <c r="K66" s="65">
        <v>9.5</v>
      </c>
    </row>
    <row r="67" spans="2:11" ht="9" customHeight="1" thickBot="1">
      <c r="B67" s="45" t="s">
        <v>161</v>
      </c>
      <c r="C67" s="55">
        <v>68302001</v>
      </c>
      <c r="D67" s="55">
        <v>506084022</v>
      </c>
      <c r="E67" s="66">
        <v>5.2</v>
      </c>
      <c r="F67" s="55">
        <v>94267314</v>
      </c>
      <c r="G67" s="55">
        <v>600351336</v>
      </c>
      <c r="H67" s="66">
        <v>10.2</v>
      </c>
      <c r="I67" s="55">
        <v>62972937</v>
      </c>
      <c r="J67" s="55">
        <v>663324273</v>
      </c>
      <c r="K67" s="66">
        <v>8.6</v>
      </c>
    </row>
    <row r="68" spans="2:11" ht="9" customHeight="1" thickTop="1">
      <c r="B68" s="46" t="s">
        <v>162</v>
      </c>
      <c r="C68" s="56">
        <v>12661048245</v>
      </c>
      <c r="D68" s="56">
        <v>80292710326.34</v>
      </c>
      <c r="E68" s="67">
        <v>10.1</v>
      </c>
      <c r="F68" s="56">
        <v>12507716978</v>
      </c>
      <c r="G68" s="56">
        <v>92800427304.55</v>
      </c>
      <c r="H68" s="67">
        <v>9.6</v>
      </c>
      <c r="I68" s="56">
        <v>12165080703</v>
      </c>
      <c r="J68" s="56">
        <v>104965508007.959</v>
      </c>
      <c r="K68" s="67">
        <v>9.5</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193</v>
      </c>
      <c r="D9" s="34" t="s">
        <v>90</v>
      </c>
      <c r="E9" s="34"/>
      <c r="F9" s="33" t="s">
        <v>194</v>
      </c>
      <c r="G9" s="34" t="s">
        <v>90</v>
      </c>
      <c r="H9" s="34"/>
      <c r="I9" s="33" t="s">
        <v>195</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196</v>
      </c>
      <c r="D12" s="38" t="s">
        <v>97</v>
      </c>
      <c r="E12" s="38" t="s">
        <v>197</v>
      </c>
      <c r="F12" s="37" t="s">
        <v>196</v>
      </c>
      <c r="G12" s="38" t="s">
        <v>97</v>
      </c>
      <c r="H12" s="38" t="s">
        <v>197</v>
      </c>
      <c r="I12" s="37" t="s">
        <v>196</v>
      </c>
      <c r="J12" s="38" t="s">
        <v>97</v>
      </c>
      <c r="K12" s="38" t="s">
        <v>197</v>
      </c>
    </row>
    <row r="13" spans="2:11" ht="12" hidden="1">
      <c r="B13" s="39" t="s">
        <v>99</v>
      </c>
      <c r="C13" s="39" t="s">
        <v>198</v>
      </c>
      <c r="D13" s="39" t="s">
        <v>199</v>
      </c>
      <c r="E13" s="39" t="s">
        <v>200</v>
      </c>
      <c r="F13" s="39" t="s">
        <v>201</v>
      </c>
      <c r="G13" s="39" t="s">
        <v>202</v>
      </c>
      <c r="H13" s="39" t="s">
        <v>203</v>
      </c>
      <c r="I13" s="39" t="s">
        <v>204</v>
      </c>
      <c r="J13" s="39" t="s">
        <v>205</v>
      </c>
      <c r="K13" s="39" t="s">
        <v>206</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2"/>
      <c r="D60" s="52"/>
      <c r="E60" s="68"/>
      <c r="F60" s="52"/>
      <c r="G60" s="52"/>
      <c r="H60" s="68"/>
      <c r="I60" s="52"/>
      <c r="J60" s="52"/>
      <c r="K60" s="68"/>
    </row>
    <row r="61" spans="2:11" ht="9" customHeight="1">
      <c r="B61" s="43" t="s">
        <v>155</v>
      </c>
      <c r="C61" s="52"/>
      <c r="D61" s="52"/>
      <c r="E61" s="68"/>
      <c r="F61" s="52"/>
      <c r="G61" s="52"/>
      <c r="H61" s="68"/>
      <c r="I61" s="52"/>
      <c r="J61" s="52"/>
      <c r="K61" s="68"/>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57"/>
      <c r="I68" s="56"/>
      <c r="J68" s="56"/>
      <c r="K68" s="67"/>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207</v>
      </c>
      <c r="C3" s="29" t="s">
        <v>72</v>
      </c>
      <c r="D3" s="29" t="s">
        <v>20</v>
      </c>
      <c r="E3" s="29"/>
      <c r="F3" s="29"/>
    </row>
    <row r="4" ht="7.5" customHeight="1"/>
    <row r="5" spans="2:15" ht="16.5" customHeight="1">
      <c r="B5" s="19" t="str">
        <f>CONCATENATE("Monthly Gasoline/Gasohol Reported by States ",D3," (1)")</f>
        <v>Monthly Gasoline/Gasohol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02/09/2022</v>
      </c>
      <c r="N10" s="84"/>
      <c r="O10" s="84" t="str">
        <f>CONCATENATE(D3," Reporting Period")</f>
        <v>2020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6" hidden="1">
      <c r="B13" s="72" t="s">
        <v>99</v>
      </c>
      <c r="C13" s="72" t="s">
        <v>100</v>
      </c>
      <c r="D13" s="72" t="s">
        <v>103</v>
      </c>
      <c r="E13" s="72" t="s">
        <v>106</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110</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111</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112</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113</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114</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115</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116</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117</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118</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119</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120</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121</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122</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123</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124</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125</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126</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127</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128</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129</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130</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131</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132</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133</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134</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135</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136</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137</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138</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139</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140</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141</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142</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143</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144</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145</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146</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147</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148</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149</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150</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151</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152</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153</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154</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155</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156</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157</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158</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159</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222</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161</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223</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
      <c r="B69" s="167" t="s">
        <v>224</v>
      </c>
      <c r="C69" s="162"/>
      <c r="D69" s="162"/>
      <c r="E69" s="162"/>
      <c r="F69" s="162"/>
      <c r="G69" s="162"/>
      <c r="H69" s="162"/>
      <c r="I69" s="162"/>
      <c r="J69" s="162"/>
      <c r="K69" s="162"/>
      <c r="L69" s="162"/>
      <c r="M69" s="162"/>
      <c r="N69" s="162"/>
      <c r="O69" s="163"/>
    </row>
    <row r="70" spans="2:15" ht="12">
      <c r="B70" s="169" t="s">
        <v>225</v>
      </c>
      <c r="C70" s="114"/>
      <c r="D70" s="114"/>
      <c r="E70" s="114"/>
      <c r="F70" s="114"/>
      <c r="G70" s="114"/>
      <c r="H70" s="114"/>
      <c r="I70" s="114"/>
      <c r="J70" s="114"/>
      <c r="K70" s="114"/>
      <c r="L70" s="114"/>
      <c r="M70" s="114"/>
      <c r="N70" s="114"/>
      <c r="O70" s="125"/>
    </row>
    <row r="71" spans="2:15" ht="12">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2020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02/09/2022</v>
      </c>
      <c r="N10" s="84"/>
      <c r="O10" s="84" t="str">
        <f>CONCATENATE(MF33G_Jan_Mar!H3," Reporting Period")</f>
        <v>2021 Reporting Period</v>
      </c>
    </row>
    <row r="11" spans="2:15" ht="12">
      <c r="B11" s="73"/>
      <c r="C11" s="73"/>
      <c r="D11" s="73"/>
      <c r="E11" s="73"/>
      <c r="F11" s="73"/>
      <c r="G11" s="73"/>
      <c r="H11" s="73"/>
      <c r="I11" s="73"/>
      <c r="J11" s="73"/>
      <c r="K11" s="73"/>
      <c r="L11" s="73"/>
      <c r="M11" s="73"/>
      <c r="N11" s="73"/>
      <c r="O11" s="73"/>
    </row>
    <row r="12" spans="2:15" ht="12">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 hidden="1">
      <c r="A13" s="72"/>
      <c r="B13" s="72" t="s">
        <v>99</v>
      </c>
      <c r="C13" s="72" t="s">
        <v>100</v>
      </c>
      <c r="D13" s="72" t="s">
        <v>103</v>
      </c>
      <c r="E13" s="72" t="s">
        <v>106</v>
      </c>
      <c r="F13" s="72" t="s">
        <v>170</v>
      </c>
      <c r="G13" s="72" t="s">
        <v>221</v>
      </c>
      <c r="H13" s="72" t="s">
        <v>176</v>
      </c>
      <c r="I13" s="72" t="s">
        <v>183</v>
      </c>
      <c r="J13" s="72" t="s">
        <v>186</v>
      </c>
      <c r="K13" s="72" t="s">
        <v>189</v>
      </c>
      <c r="L13" s="72" t="s">
        <v>198</v>
      </c>
      <c r="M13" s="72" t="s">
        <v>201</v>
      </c>
      <c r="N13" s="72" t="s">
        <v>204</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110</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111</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112</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113</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114</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115</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116</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117</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118</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119</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120</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121</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122</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123</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124</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125</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126</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127</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128</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129</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130</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131</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132</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133</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134</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135</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136</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137</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138</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139</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140</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141</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142</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143</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144</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145</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146</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147</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148</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149</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150</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151</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152</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153</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154</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155</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156</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157</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158</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159</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222</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161</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223</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2022-02-10T13:20:45Z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