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30" windowWidth="19500" windowHeight="11310" tabRatio="893" activeTab="0"/>
  </bookViews>
  <sheets>
    <sheet name="A" sheetId="1" r:id="rId1"/>
    <sheet name="B" sheetId="2" r:id="rId2"/>
  </sheets>
  <externalReferences>
    <externalReference r:id="rId5"/>
  </externalReferences>
  <definedNames>
    <definedName name="\R" localSheetId="1">#REF!</definedName>
    <definedName name="\R">#REF!</definedName>
    <definedName name="_1999ADMIN" localSheetId="1">#REF!</definedName>
    <definedName name="_1999ADMIN">#REF!</definedName>
    <definedName name="_1999ALLOCATED" localSheetId="1">#REF!</definedName>
    <definedName name="_1999ALLOCATED">#REF!</definedName>
    <definedName name="_1999OBLIMIT" localSheetId="1">#REF!</definedName>
    <definedName name="_1999OBLIMIT">#REF!</definedName>
    <definedName name="_1999SUMMARY" localSheetId="1">#REF!</definedName>
    <definedName name="_1999SUMMARY">#REF!</definedName>
    <definedName name="_2000ADMIN" localSheetId="1">#REF!</definedName>
    <definedName name="_2000ADMIN">#REF!</definedName>
    <definedName name="_2000ALLOCATED" localSheetId="1">#REF!</definedName>
    <definedName name="_2000ALLOCATED">#REF!</definedName>
    <definedName name="_2000OBLIMIT" localSheetId="1">#REF!</definedName>
    <definedName name="_2000OBLIMIT">#REF!</definedName>
    <definedName name="_2000SUMMARY" localSheetId="1">#REF!</definedName>
    <definedName name="_2000SUMMARY">#REF!</definedName>
    <definedName name="_Order1" hidden="1">0</definedName>
    <definedName name="_Order2" hidden="1">0</definedName>
    <definedName name="BRIDGE_00">'[1]Bridge'!$A$274:$AP$278,'[1]Bridge'!$B$279:$AP$336</definedName>
    <definedName name="BRIDGE_01">'[1]Bridge'!$A$342:$AP$346,'[1]Bridge'!$B$347:$AP$404</definedName>
    <definedName name="BRIDGE_02">'[1]Bridge'!$A$410:$AP$414,'[1]Bridge'!$B$415:$AP$472</definedName>
    <definedName name="BRIDGE_03">'[1]Bridge'!$A$478:$AP$482,'[1]Bridge'!$B$483:$AP$540</definedName>
    <definedName name="BRIDGE_98">'[1]Bridge'!$A$138:$AP$142,'[1]Bridge'!$B$143:$AP$200</definedName>
    <definedName name="BRIDGE_99">'[1]Bridge'!$A$206:$AP$210,'[1]Bridge'!$B$211:$AP$268</definedName>
    <definedName name="BY_AGENCY" localSheetId="1">#REF!</definedName>
    <definedName name="BY_AGENCY">#REF!</definedName>
    <definedName name="BY_TITLE" localSheetId="1">#REF!</definedName>
    <definedName name="BY_TITLE">#REF!</definedName>
    <definedName name="cap_factors" localSheetId="1">#REF!</definedName>
    <definedName name="cap_factors">#REF!</definedName>
    <definedName name="data" localSheetId="1">#REF!</definedName>
    <definedName name="data">#REF!</definedName>
    <definedName name="factors_1998" localSheetId="1">#REF!</definedName>
    <definedName name="factors_1998">#REF!</definedName>
    <definedName name="factors_1999" localSheetId="1">#REF!</definedName>
    <definedName name="factors_1999">#REF!</definedName>
    <definedName name="factors_2000" localSheetId="1">#REF!</definedName>
    <definedName name="factors_2000">#REF!</definedName>
    <definedName name="factors_2001" localSheetId="1">#REF!</definedName>
    <definedName name="factors_2001">#REF!</definedName>
    <definedName name="factors_2002" localSheetId="1">#REF!</definedName>
    <definedName name="factors_2002">#REF!</definedName>
    <definedName name="factors_2003" localSheetId="1">#REF!</definedName>
    <definedName name="factors_2003">#REF!</definedName>
    <definedName name="factors_2004" localSheetId="1">#REF!</definedName>
    <definedName name="factors_2004">#REF!</definedName>
    <definedName name="factors_2005" localSheetId="1">#REF!</definedName>
    <definedName name="factors_2005">#REF!</definedName>
    <definedName name="factors_2006" localSheetId="1">#REF!</definedName>
    <definedName name="factors_2006">#REF!</definedName>
    <definedName name="factors_2007" localSheetId="1">#REF!</definedName>
    <definedName name="factors_2007">#REF!</definedName>
    <definedName name="factors_2008" localSheetId="1">#REF!</definedName>
    <definedName name="factors_2008">#REF!</definedName>
    <definedName name="factors_2009" localSheetId="1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 localSheetId="1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>IF(ISNA(MATCH(ROW(),RowAfterpgbrk,1)),1,MATCH(ROW(),RowAfterpgbrk,1)+1)&lt;&gt;IF(ISNA(MATCH(ROW()+1,RowAfterpgbrk,1)),1,MATCH(ROW()+1,RowAfterpgbrk,1)+1)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PAGE1" localSheetId="1">#REF!</definedName>
    <definedName name="PAGE1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OfPages">"Page "&amp;IF(ISNA(MATCH(ROW(),RowAfterpgbrk,1)),1,MATCH(ROW(),RowAfterpgbrk,-1)+1)&amp;" of "&amp;TotPageCount+0*NOW()</definedName>
    <definedName name="_xlnm.Print_Area" localSheetId="0">'A'!$B$1:$L$70</definedName>
    <definedName name="_xlnm.Print_Area" localSheetId="1">'B'!$A$4:$J$67</definedName>
    <definedName name="Rslts_Pg1" localSheetId="1">#REF!</definedName>
    <definedName name="Rslts_Pg1">#REF!</definedName>
    <definedName name="Rslts_Pg2" localSheetId="1">#REF!</definedName>
    <definedName name="Rslts_Pg2">#REF!</definedName>
    <definedName name="Rslts_Pg3" localSheetId="1">#REF!</definedName>
    <definedName name="Rslts_Pg3">#REF!</definedName>
    <definedName name="Rslts_Pg4" localSheetId="1">#REF!</definedName>
    <definedName name="Rslts_Pg4">#REF!</definedName>
    <definedName name="STATES" localSheetId="1">#REF!</definedName>
    <definedName name="STATES">#REF!</definedName>
    <definedName name="STP_00">'[1]STP'!$A$274:$AN$278,'[1]STP'!$B$279:$AN$336</definedName>
    <definedName name="STP_01">'[1]STP'!$A$342:$AN$346,'[1]STP'!$B$347:$AN$404</definedName>
    <definedName name="STP_02">'[1]STP'!$A$410:$AN$414,'[1]STP'!$B$415:$AN$472</definedName>
    <definedName name="STP_03">'[1]STP'!$A$478:$AN$482,'[1]STP'!$B$483:$AN$540</definedName>
    <definedName name="STP_98">'[1]STP'!$A$138:$AN$142,'[1]STP'!$B$143:$AN$200</definedName>
    <definedName name="STP_99">'[1]STP'!$A$206:$AN$210,'[1]STP'!$B$211:$AN$268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1">#REF!</definedName>
    <definedName name="SUMMARY">#REF!</definedName>
    <definedName name="SUMMARY2" localSheetId="1">#REF!</definedName>
    <definedName name="SUMMARY2">#REF!</definedName>
    <definedName name="ThisPage">IF(ISNA(MATCH(ROW(),RowAfterpgbrk,1)),1,MATCH(ROW(),RowAfterpgbrk,1)+2)</definedName>
  </definedNames>
  <calcPr fullCalcOnLoad="1"/>
</workbook>
</file>

<file path=xl/sharedStrings.xml><?xml version="1.0" encoding="utf-8"?>
<sst xmlns="http://schemas.openxmlformats.org/spreadsheetml/2006/main" count="183" uniqueCount="143">
  <si>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</si>
  <si>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</si>
  <si>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</si>
  <si>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</si>
  <si>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</si>
  <si>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</si>
  <si>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</si>
  <si>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</si>
  <si>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</si>
  <si>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</si>
  <si>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</si>
  <si>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</si>
  <si>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</si>
  <si>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</si>
  <si>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</si>
  <si>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</si>
  <si>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</si>
  <si>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</si>
  <si>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</si>
  <si>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</si>
  <si>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</si>
  <si>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</si>
  <si>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</si>
  <si>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</si>
  <si>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</si>
  <si>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</si>
  <si>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</si>
  <si>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</si>
  <si>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</si>
  <si>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</si>
  <si>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</si>
  <si>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</si>
  <si>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</si>
  <si>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</si>
  <si>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</si>
  <si>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</si>
  <si>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</si>
  <si>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</si>
  <si>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</si>
  <si>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</si>
  <si>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</si>
  <si>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</si>
  <si>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</si>
  <si>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</si>
  <si>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</si>
  <si>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</si>
  <si>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</si>
  <si>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</si>
  <si>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</si>
  <si>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</si>
  <si>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</si>
  <si>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</si>
  <si>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</si>
  <si>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RAILWAY-HIGHWAY</t>
  </si>
  <si>
    <t>CROSSINGS</t>
  </si>
  <si>
    <t>CONGESTION</t>
  </si>
  <si>
    <t>NATIONAL</t>
  </si>
  <si>
    <t>HIGHWAY</t>
  </si>
  <si>
    <t>MITIGATION</t>
  </si>
  <si>
    <t>SURFACE</t>
  </si>
  <si>
    <t>SAFETY</t>
  </si>
  <si>
    <t>&amp; AIR QUALITY</t>
  </si>
  <si>
    <t>METROPOLITAN</t>
  </si>
  <si>
    <t>PERFORMANCE</t>
  </si>
  <si>
    <t>TRANSPORTATION</t>
  </si>
  <si>
    <t>IMPROVEMENT</t>
  </si>
  <si>
    <t>PLANNING</t>
  </si>
  <si>
    <t>PROGRAM</t>
  </si>
  <si>
    <t>Table FA-4</t>
  </si>
  <si>
    <t>APPORTIONED</t>
  </si>
  <si>
    <t xml:space="preserve">                                                                                                                                         (THOUSANDS OF DOLLARS)</t>
  </si>
  <si>
    <t>Insert Data*****</t>
  </si>
  <si>
    <t xml:space="preserve">         APPORTIONMENT OF FEDERAL FUNDS ADMINISTERED BY THE FEDERAL HIGHWAY ADMINISTRATION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</si>
  <si>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</si>
  <si>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</si>
  <si>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</si>
  <si>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</si>
  <si>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</si>
  <si>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</si>
  <si>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</si>
  <si>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</si>
  <si>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</si>
  <si>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</si>
  <si>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</si>
  <si>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</si>
  <si>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</si>
  <si>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</si>
  <si>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</si>
  <si>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</si>
  <si>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</si>
  <si>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</si>
  <si>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</si>
  <si>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</si>
  <si>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</si>
  <si>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</si>
  <si>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</si>
  <si>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</si>
  <si>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</si>
  <si>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</si>
  <si>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</si>
  <si>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</si>
  <si>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</si>
  <si>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</si>
  <si>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</si>
  <si>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</si>
  <si>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</si>
  <si>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</si>
  <si>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</si>
  <si>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</si>
  <si>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</si>
  <si>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</si>
  <si>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</si>
  <si>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</si>
  <si>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</si>
  <si>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</si>
  <si>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</si>
  <si>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</si>
  <si>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</si>
  <si>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</si>
  <si>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</si>
  <si>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</si>
  <si>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</si>
  <si>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</si>
  <si>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</si>
  <si>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Apportioned Total</t>
  </si>
  <si>
    <t>U.S. DEPARTMENT OF TRANSPORTATION</t>
  </si>
  <si>
    <t>FEDERAL HIGHWAY ADMINISTRATION</t>
  </si>
  <si>
    <t>Notice 4510.788</t>
  </si>
  <si>
    <t xml:space="preserve">Source: </t>
  </si>
  <si>
    <t>(before post-apportionment setasides; before penalties; before sequestration)</t>
  </si>
  <si>
    <t xml:space="preserve">FY 2016 FEDERAL-AID HIGHWAY PROGRAM APPORTIONMENTS UNDER </t>
  </si>
  <si>
    <t xml:space="preserve">FIXING AMERICA'S SURFACE TRANSPORTATION (FAST) ACT </t>
  </si>
  <si>
    <t xml:space="preserve">NATIONAL  </t>
  </si>
  <si>
    <t xml:space="preserve">HIGHWAY FREIGHT </t>
  </si>
  <si>
    <t xml:space="preserve">2/ Shows the State-by-State, program-by-program apportionment amounts, before post-apportionment set-asides, before penalties, and before sequestration) available for FY 2016.
</t>
  </si>
  <si>
    <t>Source:  FHWA Notice N4510.802</t>
  </si>
  <si>
    <t>HIGHWAY FREIGHT</t>
  </si>
  <si>
    <t xml:space="preserve">        FEDERAL-AID HIGHWAY PROGRAM APPORTIONMENTS UNDER THE FIXING AMERICA'S SURFACE TRANSPORTATION (FAST) ACT </t>
  </si>
  <si>
    <t>1/ Apportioned Federal-aid highway program funds authorized for FY 2016 pursuant to the Fixing America's Surface Transportation Act (FAST) of 2015.</t>
  </si>
  <si>
    <t>YEAR</t>
  </si>
  <si>
    <t>PREVIOUS</t>
  </si>
  <si>
    <t>DIFFERENCE</t>
  </si>
  <si>
    <t xml:space="preserve">       FOR FISCAL YEAR 2016 1/ 2/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</si>
</sst>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00_);_(* \(#,##0.000000\);_(* &quot;-&quot;??_);_(@_)"/>
    <numFmt numFmtId="167" formatCode="#,##0.00000000000000"/>
    <numFmt numFmtId="168" formatCode="0.00000"/>
    <numFmt numFmtId="169" formatCode="0.0%"/>
    <numFmt numFmtId="170" formatCode="0.000000000000000"/>
    <numFmt numFmtId="171" formatCode="#,##0.000000000"/>
    <numFmt numFmtId="172" formatCode="0.000000000"/>
    <numFmt numFmtId="173" formatCode="0.0000"/>
    <numFmt numFmtId="174" formatCode="#,##0.0000000000000"/>
    <numFmt numFmtId="175" formatCode="0.0000000000"/>
    <numFmt numFmtId="176" formatCode="#,##0.0000000"/>
    <numFmt numFmtId="177" formatCode="#,##0.000000000000000_);\(#,##0.00000000000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\-yyyy"/>
    <numFmt numFmtId="183" formatCode="mmmm\-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P-AVGARD"/>
      <family val="0"/>
    </font>
    <font>
      <b/>
      <sz val="10"/>
      <name val="P-AVGARD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164" fontId="3" fillId="0" borderId="0" xfId="42" applyNumberFormat="1" applyFont="1" applyAlignment="1">
      <alignment/>
    </xf>
    <xf numFmtId="3" fontId="3" fillId="0" borderId="0" xfId="42" applyNumberFormat="1" applyFont="1" applyAlignment="1">
      <alignment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Continuous"/>
    </xf>
    <xf numFmtId="2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Continuous" vertical="center"/>
    </xf>
    <xf numFmtId="17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42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3" fillId="0" borderId="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/>
    </xf>
    <xf numFmtId="3" fontId="3" fillId="0" borderId="16" xfId="42" applyNumberFormat="1" applyFont="1" applyBorder="1" applyAlignment="1">
      <alignment/>
    </xf>
    <xf numFmtId="3" fontId="3" fillId="0" borderId="15" xfId="42" applyNumberFormat="1" applyFont="1" applyBorder="1" applyAlignment="1">
      <alignment/>
    </xf>
    <xf numFmtId="3" fontId="3" fillId="0" borderId="13" xfId="42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42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0" xfId="42" applyNumberFormat="1" applyFont="1" applyBorder="1" applyAlignment="1">
      <alignment/>
    </xf>
    <xf numFmtId="3" fontId="3" fillId="0" borderId="21" xfId="42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14" fontId="8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20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" fontId="8" fillId="0" borderId="22" xfId="0" applyNumberFormat="1" applyFont="1" applyBorder="1" applyAlignment="1">
      <alignment/>
    </xf>
    <xf numFmtId="0" fontId="6" fillId="0" borderId="21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183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3" fillId="0" borderId="20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9" fontId="3" fillId="0" borderId="24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46" fillId="33" borderId="26" xfId="0" applyFont="1" applyFill="1" applyBorder="1" applyAlignment="1">
      <alignment horizontal="left" vertical="center" wrapText="1"/>
    </xf>
    <xf numFmtId="3" fontId="47" fillId="33" borderId="26" xfId="0" applyNumberFormat="1" applyFont="1" applyFill="1" applyBorder="1" applyAlignment="1">
      <alignment horizontal="right" vertical="center" wrapText="1"/>
    </xf>
    <xf numFmtId="0" fontId="46" fillId="33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8" xfId="0" applyFont="1" applyBorder="1" applyAlignment="1">
      <alignment horizontal="center"/>
    </xf>
    <xf numFmtId="3" fontId="3" fillId="0" borderId="19" xfId="42" applyNumberFormat="1" applyFont="1" applyBorder="1" applyAlignment="1">
      <alignment/>
    </xf>
    <xf numFmtId="3" fontId="3" fillId="0" borderId="11" xfId="42" applyNumberFormat="1" applyFont="1" applyBorder="1" applyAlignment="1">
      <alignment/>
    </xf>
    <xf numFmtId="3" fontId="3" fillId="0" borderId="14" xfId="42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2" xfId="42" applyNumberFormat="1" applyFont="1" applyBorder="1" applyAlignment="1">
      <alignment/>
    </xf>
    <xf numFmtId="3" fontId="3" fillId="0" borderId="10" xfId="42" applyNumberFormat="1" applyFont="1" applyBorder="1" applyAlignment="1">
      <alignment/>
    </xf>
    <xf numFmtId="3" fontId="3" fillId="0" borderId="12" xfId="42" applyNumberFormat="1" applyFont="1" applyBorder="1" applyAlignment="1">
      <alignment/>
    </xf>
    <xf numFmtId="3" fontId="3" fillId="0" borderId="29" xfId="42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0" fontId="3" fillId="0" borderId="20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0" fontId="3" fillId="0" borderId="15" xfId="0" applyNumberFormat="1" applyFont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0" xfId="47"/>
    <cellStyle name="Comma0 2" xfId="48"/>
    <cellStyle name="Currency" xfId="49"/>
    <cellStyle name="Currency [0]" xfId="50"/>
    <cellStyle name="Currency0" xfId="51"/>
    <cellStyle name="Currency0 2" xfId="52"/>
    <cellStyle name="Date" xfId="53"/>
    <cellStyle name="Date 2" xfId="54"/>
    <cellStyle name="Explanatory Text" xfId="55"/>
    <cellStyle name="Fixed" xfId="56"/>
    <cellStyle name="Fixed 2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2 2" xfId="67"/>
    <cellStyle name="Normal 2 3" xfId="68"/>
    <cellStyle name="Normal 3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hwa.dot.gov/Documents%20and%20Settings\Valentina\Local%20Settings\Temporary%20Internet%20Files\Content.IE5\0JDBUMR9\Old%20Apportionment%20Files\Apportionment%20Files%201998%20-%202003\Try2001M95r%20-%20Missouri%20Correction%20on%2002-12-01%20-%20revised%20htf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workbookViewId="0" topLeftCell="B1">
      <selection activeCell="B4" sqref="B4:K4"/>
    </sheetView>
  </sheetViews>
  <sheetFormatPr defaultColWidth="9.140625" defaultRowHeight="12.75"/>
  <cols>
    <col min="1" max="2" width="9.140625" style="2" customWidth="1"/>
    <col min="3" max="10" width="20.7109375" style="2" customWidth="1"/>
    <col min="11" max="11" width="21.7109375" style="2" customWidth="1"/>
    <col min="12" max="12" width="9.00390625" style="2" customWidth="1"/>
    <col min="13" max="13" width="14.140625" style="2" customWidth="1"/>
    <col min="14" max="14" width="14.8515625" style="2" customWidth="1"/>
    <col min="15" max="15" width="14.00390625" style="2" customWidth="1"/>
    <col min="16" max="16384" width="9.140625" style="2" customWidth="1"/>
  </cols>
  <sheetData>
    <row r="1" spans="3:11" ht="15" customHeight="1">
      <c r="C1" s="52"/>
      <c r="D1" s="80"/>
      <c r="E1" s="58"/>
      <c r="F1" s="58"/>
      <c r="G1" s="58"/>
      <c r="H1" s="58"/>
      <c r="I1" s="58"/>
      <c r="J1" s="58"/>
      <c r="K1" s="81"/>
    </row>
    <row r="2" spans="1:11" ht="15" customHeight="1">
      <c r="A2" s="80"/>
      <c r="B2" s="84" t="s">
        <v>72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5" customHeight="1">
      <c r="A3" s="82"/>
      <c r="B3" s="85" t="s">
        <v>137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ht="15" customHeight="1">
      <c r="A4" s="82"/>
      <c r="B4" s="86" t="s">
        <v>142</v>
      </c>
      <c r="C4" s="86"/>
      <c r="D4" s="86"/>
      <c r="E4" s="86"/>
      <c r="F4" s="86"/>
      <c r="G4" s="86"/>
      <c r="H4" s="86"/>
      <c r="I4" s="86"/>
      <c r="J4" s="86"/>
      <c r="K4" s="86"/>
    </row>
    <row r="5" spans="3:11" ht="12">
      <c r="C5" s="57"/>
      <c r="D5" s="54"/>
      <c r="E5" s="58"/>
      <c r="F5" s="54"/>
      <c r="G5" s="56"/>
      <c r="H5" s="56"/>
      <c r="I5" s="56"/>
      <c r="J5" s="56"/>
      <c r="K5" s="52"/>
    </row>
    <row r="6" spans="3:11" ht="10.5" customHeight="1">
      <c r="C6" s="63">
        <v>42779</v>
      </c>
      <c r="D6" s="54"/>
      <c r="E6" s="79" t="s">
        <v>70</v>
      </c>
      <c r="F6" s="56"/>
      <c r="G6" s="56"/>
      <c r="H6" s="56"/>
      <c r="I6" s="56"/>
      <c r="J6" s="56"/>
      <c r="K6" s="64" t="s">
        <v>68</v>
      </c>
    </row>
    <row r="7" spans="3:15" ht="12" customHeight="1">
      <c r="C7" s="59"/>
      <c r="D7" s="61"/>
      <c r="E7" s="60"/>
      <c r="F7" s="61"/>
      <c r="G7" s="60"/>
      <c r="H7" s="67" t="s">
        <v>55</v>
      </c>
      <c r="I7" s="60"/>
      <c r="J7" s="90"/>
      <c r="K7" s="62"/>
      <c r="M7" s="101"/>
      <c r="N7" s="101"/>
      <c r="O7" s="101"/>
    </row>
    <row r="8" spans="3:15" ht="12">
      <c r="C8" s="24"/>
      <c r="D8" s="68" t="s">
        <v>56</v>
      </c>
      <c r="E8" s="69"/>
      <c r="F8" s="68" t="s">
        <v>57</v>
      </c>
      <c r="G8" s="70"/>
      <c r="H8" s="68" t="s">
        <v>58</v>
      </c>
      <c r="I8" s="70"/>
      <c r="J8" s="91"/>
      <c r="K8" s="71"/>
      <c r="M8" s="102"/>
      <c r="N8" s="75" t="s">
        <v>140</v>
      </c>
      <c r="O8" s="102"/>
    </row>
    <row r="9" spans="3:15" ht="12">
      <c r="C9" s="27"/>
      <c r="D9" s="72" t="s">
        <v>57</v>
      </c>
      <c r="E9" s="73" t="s">
        <v>59</v>
      </c>
      <c r="F9" s="72" t="s">
        <v>60</v>
      </c>
      <c r="G9" s="73" t="s">
        <v>53</v>
      </c>
      <c r="H9" s="72" t="s">
        <v>61</v>
      </c>
      <c r="I9" s="73" t="s">
        <v>62</v>
      </c>
      <c r="J9" s="92" t="s">
        <v>56</v>
      </c>
      <c r="K9" s="74"/>
      <c r="M9" s="75" t="s">
        <v>0</v>
      </c>
      <c r="N9" s="75" t="s">
        <v>139</v>
      </c>
      <c r="O9" s="75" t="s">
        <v>141</v>
      </c>
    </row>
    <row r="10" spans="3:15" ht="12">
      <c r="C10" s="27"/>
      <c r="D10" s="75" t="s">
        <v>63</v>
      </c>
      <c r="E10" s="73" t="s">
        <v>64</v>
      </c>
      <c r="F10" s="75" t="s">
        <v>65</v>
      </c>
      <c r="G10" s="73" t="s">
        <v>54</v>
      </c>
      <c r="H10" s="75" t="s">
        <v>65</v>
      </c>
      <c r="I10" s="73" t="s">
        <v>66</v>
      </c>
      <c r="J10" s="92" t="s">
        <v>136</v>
      </c>
      <c r="K10" s="76" t="s">
        <v>69</v>
      </c>
      <c r="M10" s="75" t="s">
        <v>52</v>
      </c>
      <c r="N10" s="75" t="s">
        <v>52</v>
      </c>
      <c r="O10" s="102"/>
    </row>
    <row r="11" spans="3:15" ht="12">
      <c r="C11" s="26" t="s">
        <v>0</v>
      </c>
      <c r="D11" s="75" t="s">
        <v>67</v>
      </c>
      <c r="E11" s="73" t="s">
        <v>67</v>
      </c>
      <c r="F11" s="75" t="s">
        <v>67</v>
      </c>
      <c r="G11" s="73" t="s">
        <v>67</v>
      </c>
      <c r="H11" s="75" t="s">
        <v>67</v>
      </c>
      <c r="I11" s="73" t="s">
        <v>67</v>
      </c>
      <c r="J11" s="92" t="s">
        <v>67</v>
      </c>
      <c r="K11" s="76" t="s">
        <v>52</v>
      </c>
      <c r="M11" s="102"/>
      <c r="N11" s="102"/>
      <c r="O11" s="102"/>
    </row>
    <row r="12" spans="3:15" ht="5.25" customHeight="1">
      <c r="C12" s="37"/>
      <c r="D12" s="38"/>
      <c r="E12" s="35"/>
      <c r="F12" s="38"/>
      <c r="G12" s="35"/>
      <c r="H12" s="38"/>
      <c r="I12" s="35"/>
      <c r="J12" s="96"/>
      <c r="K12" s="42"/>
      <c r="M12" s="38"/>
      <c r="N12" s="38"/>
      <c r="O12" s="102"/>
    </row>
    <row r="13" spans="3:15" ht="12">
      <c r="C13" s="77" t="s">
        <v>1</v>
      </c>
      <c r="D13" s="46">
        <f>ROUND(B!B15/1000,0)</f>
        <v>455951</v>
      </c>
      <c r="E13" s="47">
        <f>ROUND(B!C15/1000,0)</f>
        <v>226974</v>
      </c>
      <c r="F13" s="46">
        <f>ROUND(B!D15/1000,0)</f>
        <v>42786</v>
      </c>
      <c r="G13" s="47">
        <f>ROUND(B!E15/1000,0)</f>
        <v>7247</v>
      </c>
      <c r="H13" s="46">
        <f>ROUND(B!F15/1000,0)</f>
        <v>11364</v>
      </c>
      <c r="I13" s="47">
        <f>ROUND(B!G15/1000,0)</f>
        <v>3062</v>
      </c>
      <c r="J13" s="46">
        <f>ROUND(B!H15/1000,0)</f>
        <v>22188</v>
      </c>
      <c r="K13" s="93">
        <f>ROUND(B!I15/1000,0)</f>
        <v>769572</v>
      </c>
      <c r="M13" s="103">
        <f>K13</f>
        <v>769572</v>
      </c>
      <c r="N13" s="97">
        <v>732263</v>
      </c>
      <c r="O13" s="106">
        <f aca="true" t="shared" si="0" ref="O13:O63">(M13/N13)-1</f>
        <v>0.050950273330756746</v>
      </c>
    </row>
    <row r="14" spans="3:15" ht="12">
      <c r="C14" s="28" t="s">
        <v>2</v>
      </c>
      <c r="D14" s="39">
        <f>ROUND(B!B16/1000,0)</f>
        <v>288517</v>
      </c>
      <c r="E14" s="30">
        <f>ROUND(B!C16/1000,0)</f>
        <v>144110</v>
      </c>
      <c r="F14" s="39">
        <f>ROUND(B!D16/1000,0)</f>
        <v>29910</v>
      </c>
      <c r="G14" s="30">
        <f>ROUND(B!E16/1000,0)</f>
        <v>1750</v>
      </c>
      <c r="H14" s="39">
        <f>ROUND(B!F16/1000,0)</f>
        <v>27413</v>
      </c>
      <c r="I14" s="30">
        <f>ROUND(B!G16/1000,0)</f>
        <v>2258</v>
      </c>
      <c r="J14" s="39">
        <f>ROUND(B!H16/1000,0)</f>
        <v>14657</v>
      </c>
      <c r="K14" s="94">
        <f>ROUND(B!I16/1000,0)</f>
        <v>508615</v>
      </c>
      <c r="M14" s="104">
        <f aca="true" t="shared" si="1" ref="M14:M63">K14</f>
        <v>508615</v>
      </c>
      <c r="N14" s="98">
        <v>483955</v>
      </c>
      <c r="O14" s="107">
        <f t="shared" si="0"/>
        <v>0.050955150788813075</v>
      </c>
    </row>
    <row r="15" spans="3:15" ht="12">
      <c r="C15" s="28" t="s">
        <v>3</v>
      </c>
      <c r="D15" s="39">
        <f>ROUND(B!B17/1000,0)</f>
        <v>411998</v>
      </c>
      <c r="E15" s="30">
        <f>ROUND(B!C17/1000,0)</f>
        <v>206142</v>
      </c>
      <c r="F15" s="39">
        <f>ROUND(B!D17/1000,0)</f>
        <v>40970</v>
      </c>
      <c r="G15" s="30">
        <f>ROUND(B!E17/1000,0)</f>
        <v>4240</v>
      </c>
      <c r="H15" s="39">
        <f>ROUND(B!F17/1000,0)</f>
        <v>51676</v>
      </c>
      <c r="I15" s="30">
        <f>ROUND(B!G17/1000,0)</f>
        <v>5827</v>
      </c>
      <c r="J15" s="39">
        <f>ROUND(B!H17/1000,0)</f>
        <v>21313</v>
      </c>
      <c r="K15" s="94">
        <f>ROUND(B!I17/1000,0)</f>
        <v>742166</v>
      </c>
      <c r="M15" s="104">
        <f t="shared" si="1"/>
        <v>742166</v>
      </c>
      <c r="N15" s="98">
        <v>706182</v>
      </c>
      <c r="O15" s="107">
        <f t="shared" si="0"/>
        <v>0.05095570263756377</v>
      </c>
    </row>
    <row r="16" spans="3:15" ht="12">
      <c r="C16" s="37" t="s">
        <v>4</v>
      </c>
      <c r="D16" s="40">
        <f>ROUND(B!B18/1000,0)</f>
        <v>308513</v>
      </c>
      <c r="E16" s="41">
        <f>ROUND(B!C18/1000,0)</f>
        <v>153678</v>
      </c>
      <c r="F16" s="40">
        <f>ROUND(B!D18/1000,0)</f>
        <v>27875</v>
      </c>
      <c r="G16" s="41">
        <f>ROUND(B!E18/1000,0)</f>
        <v>5979</v>
      </c>
      <c r="H16" s="40">
        <f>ROUND(B!F18/1000,0)</f>
        <v>12266</v>
      </c>
      <c r="I16" s="41">
        <f>ROUND(B!G18/1000,0)</f>
        <v>1711</v>
      </c>
      <c r="J16" s="40">
        <f>ROUND(B!H18/1000,0)</f>
        <v>15153</v>
      </c>
      <c r="K16" s="95">
        <f>ROUND(B!I18/1000,0)</f>
        <v>525175</v>
      </c>
      <c r="M16" s="105">
        <f t="shared" si="1"/>
        <v>525175</v>
      </c>
      <c r="N16" s="99">
        <v>499714</v>
      </c>
      <c r="O16" s="108">
        <f t="shared" si="0"/>
        <v>0.050951144054399045</v>
      </c>
    </row>
    <row r="17" spans="3:15" ht="12">
      <c r="C17" s="77" t="s">
        <v>5</v>
      </c>
      <c r="D17" s="46">
        <f>ROUND(B!B19/1000,0)</f>
        <v>1924660</v>
      </c>
      <c r="E17" s="47">
        <f>ROUND(B!C19/1000,0)</f>
        <v>968735</v>
      </c>
      <c r="F17" s="46">
        <f>ROUND(B!D19/1000,0)</f>
        <v>186733</v>
      </c>
      <c r="G17" s="47">
        <f>ROUND(B!E19/1000,0)</f>
        <v>24466</v>
      </c>
      <c r="H17" s="46">
        <f>ROUND(B!F19/1000,0)</f>
        <v>462277</v>
      </c>
      <c r="I17" s="47">
        <f>ROUND(B!G19/1000,0)</f>
        <v>49826</v>
      </c>
      <c r="J17" s="39">
        <f>ROUND(B!H19/1000,0)</f>
        <v>106304</v>
      </c>
      <c r="K17" s="93">
        <f>ROUND(B!I19/1000,0)</f>
        <v>3723002</v>
      </c>
      <c r="M17" s="103">
        <f t="shared" si="1"/>
        <v>3723002</v>
      </c>
      <c r="N17" s="97">
        <v>3542468</v>
      </c>
      <c r="O17" s="106">
        <f t="shared" si="0"/>
        <v>0.05096277510481384</v>
      </c>
    </row>
    <row r="18" spans="3:15" ht="12">
      <c r="C18" s="28" t="s">
        <v>6</v>
      </c>
      <c r="D18" s="39">
        <f>ROUND(B!B20/1000,0)</f>
        <v>297705</v>
      </c>
      <c r="E18" s="30">
        <f>ROUND(B!C20/1000,0)</f>
        <v>149093</v>
      </c>
      <c r="F18" s="39">
        <f>ROUND(B!D20/1000,0)</f>
        <v>27634</v>
      </c>
      <c r="G18" s="30">
        <f>ROUND(B!E20/1000,0)</f>
        <v>5035</v>
      </c>
      <c r="H18" s="39">
        <f>ROUND(B!F20/1000,0)</f>
        <v>42132</v>
      </c>
      <c r="I18" s="30">
        <f>ROUND(B!G20/1000,0)</f>
        <v>5267</v>
      </c>
      <c r="J18" s="39">
        <f>ROUND(B!H20/1000,0)</f>
        <v>15547</v>
      </c>
      <c r="K18" s="94">
        <f>ROUND(B!I20/1000,0)</f>
        <v>542413</v>
      </c>
      <c r="M18" s="104">
        <f t="shared" si="1"/>
        <v>542413</v>
      </c>
      <c r="N18" s="98">
        <v>516113</v>
      </c>
      <c r="O18" s="107">
        <f t="shared" si="0"/>
        <v>0.05095783287768385</v>
      </c>
    </row>
    <row r="19" spans="3:15" ht="12">
      <c r="C19" s="28" t="s">
        <v>7</v>
      </c>
      <c r="D19" s="39">
        <f>ROUND(B!B21/1000,0)</f>
        <v>276979</v>
      </c>
      <c r="E19" s="30">
        <f>ROUND(B!C21/1000,0)</f>
        <v>138822</v>
      </c>
      <c r="F19" s="39">
        <f>ROUND(B!D21/1000,0)</f>
        <v>28351</v>
      </c>
      <c r="G19" s="30">
        <f>ROUND(B!E21/1000,0)</f>
        <v>2043</v>
      </c>
      <c r="H19" s="39">
        <f>ROUND(B!F21/1000,0)</f>
        <v>44070</v>
      </c>
      <c r="I19" s="30">
        <f>ROUND(B!G21/1000,0)</f>
        <v>4596</v>
      </c>
      <c r="J19" s="39">
        <f>ROUND(B!H21/1000,0)</f>
        <v>14613</v>
      </c>
      <c r="K19" s="94">
        <f>ROUND(B!I21/1000,0)</f>
        <v>509474</v>
      </c>
      <c r="M19" s="104">
        <f t="shared" si="1"/>
        <v>509474</v>
      </c>
      <c r="N19" s="98">
        <v>484771</v>
      </c>
      <c r="O19" s="107">
        <f t="shared" si="0"/>
        <v>0.05095808123835788</v>
      </c>
    </row>
    <row r="20" spans="3:15" ht="12">
      <c r="C20" s="37" t="s">
        <v>8</v>
      </c>
      <c r="D20" s="40">
        <f>ROUND(B!B22/1000,0)</f>
        <v>95200</v>
      </c>
      <c r="E20" s="41">
        <f>ROUND(B!C22/1000,0)</f>
        <v>47635</v>
      </c>
      <c r="F20" s="40">
        <f>ROUND(B!D22/1000,0)</f>
        <v>8697</v>
      </c>
      <c r="G20" s="41">
        <f>ROUND(B!E22/1000,0)</f>
        <v>1750</v>
      </c>
      <c r="H20" s="40">
        <f>ROUND(B!F22/1000,0)</f>
        <v>11617</v>
      </c>
      <c r="I20" s="41">
        <f>ROUND(B!G22/1000,0)</f>
        <v>1775</v>
      </c>
      <c r="J20" s="40">
        <f>ROUND(B!H22/1000,0)</f>
        <v>4915</v>
      </c>
      <c r="K20" s="95">
        <f>ROUND(B!I22/1000,0)</f>
        <v>171587</v>
      </c>
      <c r="M20" s="105">
        <f t="shared" si="1"/>
        <v>171587</v>
      </c>
      <c r="N20" s="99">
        <v>163268</v>
      </c>
      <c r="O20" s="108">
        <f t="shared" si="0"/>
        <v>0.05095303427493447</v>
      </c>
    </row>
    <row r="21" spans="3:15" ht="12">
      <c r="C21" s="77" t="s">
        <v>9</v>
      </c>
      <c r="D21" s="46">
        <f>ROUND(B!B23/1000,0)</f>
        <v>90309</v>
      </c>
      <c r="E21" s="47">
        <f>ROUND(B!C23/1000,0)</f>
        <v>45167</v>
      </c>
      <c r="F21" s="46">
        <f>ROUND(B!D23/1000,0)</f>
        <v>8160</v>
      </c>
      <c r="G21" s="47">
        <f>ROUND(B!E23/1000,0)</f>
        <v>1750</v>
      </c>
      <c r="H21" s="46">
        <f>ROUND(B!F23/1000,0)</f>
        <v>10063</v>
      </c>
      <c r="I21" s="47">
        <f>ROUND(B!G23/1000,0)</f>
        <v>1768</v>
      </c>
      <c r="J21" s="39">
        <f>ROUND(B!H23/1000,0)</f>
        <v>4633</v>
      </c>
      <c r="K21" s="93">
        <f>ROUND(B!I23/1000,0)</f>
        <v>161850</v>
      </c>
      <c r="M21" s="103">
        <f t="shared" si="1"/>
        <v>161850</v>
      </c>
      <c r="N21" s="97">
        <v>154003</v>
      </c>
      <c r="O21" s="106">
        <f t="shared" si="0"/>
        <v>0.0509535528528664</v>
      </c>
    </row>
    <row r="22" spans="3:15" ht="12">
      <c r="C22" s="28" t="s">
        <v>10</v>
      </c>
      <c r="D22" s="39">
        <f>ROUND(B!B24/1000,0)</f>
        <v>1140083</v>
      </c>
      <c r="E22" s="30">
        <f>ROUND(B!C24/1000,0)</f>
        <v>567482</v>
      </c>
      <c r="F22" s="39">
        <f>ROUND(B!D24/1000,0)</f>
        <v>111650</v>
      </c>
      <c r="G22" s="30">
        <f>ROUND(B!E24/1000,0)</f>
        <v>13455</v>
      </c>
      <c r="H22" s="39">
        <f>ROUND(B!F24/1000,0)</f>
        <v>13545</v>
      </c>
      <c r="I22" s="30">
        <f>ROUND(B!G24/1000,0)</f>
        <v>20619</v>
      </c>
      <c r="J22" s="39">
        <f>ROUND(B!H24/1000,0)</f>
        <v>55027</v>
      </c>
      <c r="K22" s="94">
        <f>ROUND(B!I24/1000,0)</f>
        <v>1921861</v>
      </c>
      <c r="M22" s="104">
        <f t="shared" si="1"/>
        <v>1921861</v>
      </c>
      <c r="N22" s="98">
        <v>1828689</v>
      </c>
      <c r="O22" s="107">
        <f t="shared" si="0"/>
        <v>0.05095016156383081</v>
      </c>
    </row>
    <row r="23" spans="3:15" ht="12">
      <c r="C23" s="28" t="s">
        <v>11</v>
      </c>
      <c r="D23" s="39">
        <f>ROUND(B!B25/1000,0)</f>
        <v>743626</v>
      </c>
      <c r="E23" s="30">
        <f>ROUND(B!C25/1000,0)</f>
        <v>371403</v>
      </c>
      <c r="F23" s="39">
        <f>ROUND(B!D25/1000,0)</f>
        <v>69096</v>
      </c>
      <c r="G23" s="30">
        <f>ROUND(B!E25/1000,0)</f>
        <v>12504</v>
      </c>
      <c r="H23" s="39">
        <f>ROUND(B!F25/1000,0)</f>
        <v>67685</v>
      </c>
      <c r="I23" s="30">
        <f>ROUND(B!G25/1000,0)</f>
        <v>7737</v>
      </c>
      <c r="J23" s="39">
        <f>ROUND(B!H25/1000,0)</f>
        <v>37688</v>
      </c>
      <c r="K23" s="94">
        <f>ROUND(B!I25/1000,0)</f>
        <v>1309740</v>
      </c>
      <c r="M23" s="104">
        <f t="shared" si="1"/>
        <v>1309740</v>
      </c>
      <c r="N23" s="98">
        <v>1246239</v>
      </c>
      <c r="O23" s="107">
        <f t="shared" si="0"/>
        <v>0.050954110728359536</v>
      </c>
    </row>
    <row r="24" spans="3:15" ht="12">
      <c r="C24" s="37" t="s">
        <v>12</v>
      </c>
      <c r="D24" s="40">
        <f>ROUND(B!B26/1000,0)</f>
        <v>96032</v>
      </c>
      <c r="E24" s="41">
        <f>ROUND(B!C26/1000,0)</f>
        <v>48017</v>
      </c>
      <c r="F24" s="40">
        <f>ROUND(B!D26/1000,0)</f>
        <v>8788</v>
      </c>
      <c r="G24" s="41">
        <f>ROUND(B!E26/1000,0)</f>
        <v>1750</v>
      </c>
      <c r="H24" s="40">
        <f>ROUND(B!F26/1000,0)</f>
        <v>10319</v>
      </c>
      <c r="I24" s="41">
        <f>ROUND(B!G26/1000,0)</f>
        <v>1742</v>
      </c>
      <c r="J24" s="40">
        <f>ROUND(B!H26/1000,0)</f>
        <v>4915</v>
      </c>
      <c r="K24" s="95">
        <f>ROUND(B!I26/1000,0)</f>
        <v>171562</v>
      </c>
      <c r="M24" s="105">
        <f t="shared" si="1"/>
        <v>171562</v>
      </c>
      <c r="N24" s="99">
        <v>163244</v>
      </c>
      <c r="O24" s="108">
        <f t="shared" si="0"/>
        <v>0.05095439954914127</v>
      </c>
    </row>
    <row r="25" spans="3:15" ht="12">
      <c r="C25" s="77" t="s">
        <v>13</v>
      </c>
      <c r="D25" s="46">
        <f>ROUND(B!B27/1000,0)</f>
        <v>166208</v>
      </c>
      <c r="E25" s="47">
        <f>ROUND(B!C27/1000,0)</f>
        <v>82954</v>
      </c>
      <c r="F25" s="46">
        <f>ROUND(B!D27/1000,0)</f>
        <v>15426</v>
      </c>
      <c r="G25" s="47">
        <f>ROUND(B!E27/1000,0)</f>
        <v>2812</v>
      </c>
      <c r="H25" s="46">
        <f>ROUND(B!F27/1000,0)</f>
        <v>12764</v>
      </c>
      <c r="I25" s="47">
        <f>ROUND(B!G27/1000,0)</f>
        <v>1612</v>
      </c>
      <c r="J25" s="39">
        <f>ROUND(B!H27/1000,0)</f>
        <v>8351</v>
      </c>
      <c r="K25" s="93">
        <f>ROUND(B!I27/1000,0)</f>
        <v>290128</v>
      </c>
      <c r="M25" s="103">
        <f t="shared" si="1"/>
        <v>290128</v>
      </c>
      <c r="N25" s="97">
        <v>276061</v>
      </c>
      <c r="O25" s="106">
        <f t="shared" si="0"/>
        <v>0.050956129261286565</v>
      </c>
    </row>
    <row r="26" spans="3:15" ht="12">
      <c r="C26" s="28" t="s">
        <v>14</v>
      </c>
      <c r="D26" s="39">
        <f>ROUND(B!B28/1000,0)</f>
        <v>791184</v>
      </c>
      <c r="E26" s="30">
        <f>ROUND(B!C28/1000,0)</f>
        <v>396246</v>
      </c>
      <c r="F26" s="39">
        <f>ROUND(B!D28/1000,0)</f>
        <v>70465</v>
      </c>
      <c r="G26" s="30">
        <f>ROUND(B!E28/1000,0)</f>
        <v>16354</v>
      </c>
      <c r="H26" s="39">
        <f>ROUND(B!F28/1000,0)</f>
        <v>109668</v>
      </c>
      <c r="I26" s="30">
        <f>ROUND(B!G28/1000,0)</f>
        <v>16993</v>
      </c>
      <c r="J26" s="39">
        <f>ROUND(B!H28/1000,0)</f>
        <v>41247</v>
      </c>
      <c r="K26" s="94">
        <f>ROUND(B!I28/1000,0)</f>
        <v>1442157</v>
      </c>
      <c r="M26" s="104">
        <f t="shared" si="1"/>
        <v>1442157</v>
      </c>
      <c r="N26" s="98">
        <v>1372231</v>
      </c>
      <c r="O26" s="107">
        <f t="shared" si="0"/>
        <v>0.050957892658014536</v>
      </c>
    </row>
    <row r="27" spans="3:15" ht="12">
      <c r="C27" s="28" t="s">
        <v>15</v>
      </c>
      <c r="D27" s="39">
        <f>ROUND(B!B29/1000,0)</f>
        <v>550992</v>
      </c>
      <c r="E27" s="30">
        <f>ROUND(B!C29/1000,0)</f>
        <v>275104</v>
      </c>
      <c r="F27" s="39">
        <f>ROUND(B!D29/1000,0)</f>
        <v>48853</v>
      </c>
      <c r="G27" s="30">
        <f>ROUND(B!E29/1000,0)</f>
        <v>11609</v>
      </c>
      <c r="H27" s="39">
        <f>ROUND(B!F29/1000,0)</f>
        <v>46933</v>
      </c>
      <c r="I27" s="30">
        <f>ROUND(B!G29/1000,0)</f>
        <v>5212</v>
      </c>
      <c r="J27" s="39">
        <f>ROUND(B!H29/1000,0)</f>
        <v>27826</v>
      </c>
      <c r="K27" s="94">
        <f>ROUND(B!I29/1000,0)</f>
        <v>966530</v>
      </c>
      <c r="M27" s="104">
        <f t="shared" si="1"/>
        <v>966530</v>
      </c>
      <c r="N27" s="98">
        <v>919669</v>
      </c>
      <c r="O27" s="107">
        <f t="shared" si="0"/>
        <v>0.050954202000937254</v>
      </c>
    </row>
    <row r="28" spans="3:15" ht="12">
      <c r="C28" s="37" t="s">
        <v>16</v>
      </c>
      <c r="D28" s="40">
        <f>ROUND(B!B30/1000,0)</f>
        <v>292883</v>
      </c>
      <c r="E28" s="41">
        <f>ROUND(B!C30/1000,0)</f>
        <v>145891</v>
      </c>
      <c r="F28" s="40">
        <f>ROUND(B!D30/1000,0)</f>
        <v>23838</v>
      </c>
      <c r="G28" s="41">
        <f>ROUND(B!E30/1000,0)</f>
        <v>8301</v>
      </c>
      <c r="H28" s="40">
        <f>ROUND(B!F30/1000,0)</f>
        <v>11251</v>
      </c>
      <c r="I28" s="41">
        <f>ROUND(B!G30/1000,0)</f>
        <v>1975</v>
      </c>
      <c r="J28" s="40">
        <f>ROUND(B!H30/1000,0)</f>
        <v>14373</v>
      </c>
      <c r="K28" s="95">
        <f>ROUND(B!I30/1000,0)</f>
        <v>498514</v>
      </c>
      <c r="M28" s="105">
        <f t="shared" si="1"/>
        <v>498514</v>
      </c>
      <c r="N28" s="99">
        <v>474345</v>
      </c>
      <c r="O28" s="108">
        <f t="shared" si="0"/>
        <v>0.0509523658940223</v>
      </c>
    </row>
    <row r="29" spans="3:15" ht="12">
      <c r="C29" s="77" t="s">
        <v>17</v>
      </c>
      <c r="D29" s="46">
        <f>ROUND(B!B31/1000,0)</f>
        <v>224419</v>
      </c>
      <c r="E29" s="47">
        <f>ROUND(B!C31/1000,0)</f>
        <v>111818</v>
      </c>
      <c r="F29" s="46">
        <f>ROUND(B!D31/1000,0)</f>
        <v>15143</v>
      </c>
      <c r="G29" s="47">
        <f>ROUND(B!E31/1000,0)</f>
        <v>9483</v>
      </c>
      <c r="H29" s="46">
        <f>ROUND(B!F31/1000,0)</f>
        <v>9479</v>
      </c>
      <c r="I29" s="47">
        <f>ROUND(B!G31/1000,0)</f>
        <v>1940</v>
      </c>
      <c r="J29" s="39">
        <f>ROUND(B!H31/1000,0)</f>
        <v>11040</v>
      </c>
      <c r="K29" s="93">
        <f>ROUND(B!I31/1000,0)</f>
        <v>383321</v>
      </c>
      <c r="M29" s="103">
        <f t="shared" si="1"/>
        <v>383321</v>
      </c>
      <c r="N29" s="97">
        <v>364737</v>
      </c>
      <c r="O29" s="106">
        <f t="shared" si="0"/>
        <v>0.05095178169475534</v>
      </c>
    </row>
    <row r="30" spans="3:15" ht="12">
      <c r="C30" s="28" t="s">
        <v>18</v>
      </c>
      <c r="D30" s="39">
        <f>ROUND(B!B32/1000,0)</f>
        <v>397052</v>
      </c>
      <c r="E30" s="30">
        <f>ROUND(B!C32/1000,0)</f>
        <v>197739</v>
      </c>
      <c r="F30" s="39">
        <f>ROUND(B!D32/1000,0)</f>
        <v>37878</v>
      </c>
      <c r="G30" s="30">
        <f>ROUND(B!E32/1000,0)</f>
        <v>5692</v>
      </c>
      <c r="H30" s="39">
        <f>ROUND(B!F32/1000,0)</f>
        <v>13646</v>
      </c>
      <c r="I30" s="30">
        <f>ROUND(B!G32/1000,0)</f>
        <v>2523</v>
      </c>
      <c r="J30" s="39">
        <f>ROUND(B!H32/1000,0)</f>
        <v>19437</v>
      </c>
      <c r="K30" s="94">
        <f>ROUND(B!I32/1000,0)</f>
        <v>673967</v>
      </c>
      <c r="M30" s="104">
        <f t="shared" si="1"/>
        <v>673967</v>
      </c>
      <c r="N30" s="98">
        <v>641292</v>
      </c>
      <c r="O30" s="107">
        <f t="shared" si="0"/>
        <v>0.05095182849622315</v>
      </c>
    </row>
    <row r="31" spans="3:15" ht="12">
      <c r="C31" s="28" t="s">
        <v>19</v>
      </c>
      <c r="D31" s="39">
        <f>ROUND(B!B33/1000,0)</f>
        <v>420336</v>
      </c>
      <c r="E31" s="30">
        <f>ROUND(B!C33/1000,0)</f>
        <v>209300</v>
      </c>
      <c r="F31" s="39">
        <f>ROUND(B!D33/1000,0)</f>
        <v>39772</v>
      </c>
      <c r="G31" s="30">
        <f>ROUND(B!E33/1000,0)</f>
        <v>6353</v>
      </c>
      <c r="H31" s="39">
        <f>ROUND(B!F33/1000,0)</f>
        <v>11402</v>
      </c>
      <c r="I31" s="30">
        <f>ROUND(B!G33/1000,0)</f>
        <v>4281</v>
      </c>
      <c r="J31" s="39">
        <f>ROUND(B!H33/1000,0)</f>
        <v>20483</v>
      </c>
      <c r="K31" s="94">
        <f>ROUND(B!I33/1000,0)</f>
        <v>711927</v>
      </c>
      <c r="M31" s="104">
        <f t="shared" si="1"/>
        <v>711927</v>
      </c>
      <c r="N31" s="98">
        <v>677413</v>
      </c>
      <c r="O31" s="107">
        <f t="shared" si="0"/>
        <v>0.05094971605209819</v>
      </c>
    </row>
    <row r="32" spans="3:15" ht="12">
      <c r="C32" s="37" t="s">
        <v>20</v>
      </c>
      <c r="D32" s="40">
        <f>ROUND(B!B34/1000,0)</f>
        <v>105491</v>
      </c>
      <c r="E32" s="41">
        <f>ROUND(B!C34/1000,0)</f>
        <v>52719</v>
      </c>
      <c r="F32" s="40">
        <f>ROUND(B!D34/1000,0)</f>
        <v>9615</v>
      </c>
      <c r="G32" s="41">
        <f>ROUND(B!E34/1000,0)</f>
        <v>1961</v>
      </c>
      <c r="H32" s="40">
        <f>ROUND(B!F34/1000,0)</f>
        <v>10257</v>
      </c>
      <c r="I32" s="41">
        <f>ROUND(B!G34/1000,0)</f>
        <v>1835</v>
      </c>
      <c r="J32" s="40">
        <f>ROUND(B!H34/1000,0)</f>
        <v>5366</v>
      </c>
      <c r="K32" s="95">
        <f>ROUND(B!I34/1000,0)</f>
        <v>187244</v>
      </c>
      <c r="M32" s="105">
        <f t="shared" si="1"/>
        <v>187244</v>
      </c>
      <c r="N32" s="99">
        <v>178166</v>
      </c>
      <c r="O32" s="108">
        <f t="shared" si="0"/>
        <v>0.05095248251630502</v>
      </c>
    </row>
    <row r="33" spans="3:15" ht="12">
      <c r="C33" s="77" t="s">
        <v>21</v>
      </c>
      <c r="D33" s="46">
        <f>ROUND(B!B35/1000,0)</f>
        <v>330040</v>
      </c>
      <c r="E33" s="47">
        <f>ROUND(B!C35/1000,0)</f>
        <v>165472</v>
      </c>
      <c r="F33" s="46">
        <f>ROUND(B!D35/1000,0)</f>
        <v>32567</v>
      </c>
      <c r="G33" s="47">
        <f>ROUND(B!E35/1000,0)</f>
        <v>3650</v>
      </c>
      <c r="H33" s="46">
        <f>ROUND(B!F35/1000,0)</f>
        <v>53487</v>
      </c>
      <c r="I33" s="47">
        <f>ROUND(B!G35/1000,0)</f>
        <v>6906</v>
      </c>
      <c r="J33" s="39">
        <f>ROUND(B!H35/1000,0)</f>
        <v>17442</v>
      </c>
      <c r="K33" s="93">
        <f>ROUND(B!I35/1000,0)</f>
        <v>609564</v>
      </c>
      <c r="M33" s="103">
        <f t="shared" si="1"/>
        <v>609564</v>
      </c>
      <c r="N33" s="97">
        <v>580007</v>
      </c>
      <c r="O33" s="106">
        <f t="shared" si="0"/>
        <v>0.05095972979636443</v>
      </c>
    </row>
    <row r="34" spans="3:15" ht="12">
      <c r="C34" s="28" t="s">
        <v>22</v>
      </c>
      <c r="D34" s="39">
        <f>ROUND(B!B36/1000,0)</f>
        <v>326533</v>
      </c>
      <c r="E34" s="30">
        <f>ROUND(B!C36/1000,0)</f>
        <v>164004</v>
      </c>
      <c r="F34" s="39">
        <f>ROUND(B!D36/1000,0)</f>
        <v>31984</v>
      </c>
      <c r="G34" s="30">
        <f>ROUND(B!E36/1000,0)</f>
        <v>3847</v>
      </c>
      <c r="H34" s="39">
        <f>ROUND(B!F36/1000,0)</f>
        <v>63175</v>
      </c>
      <c r="I34" s="30">
        <f>ROUND(B!G36/1000,0)</f>
        <v>8952</v>
      </c>
      <c r="J34" s="39">
        <f>ROUND(B!H36/1000,0)</f>
        <v>17570</v>
      </c>
      <c r="K34" s="94">
        <f>ROUND(B!I36/1000,0)</f>
        <v>616064</v>
      </c>
      <c r="M34" s="104">
        <f t="shared" si="1"/>
        <v>616064</v>
      </c>
      <c r="N34" s="98">
        <v>586192</v>
      </c>
      <c r="O34" s="107">
        <f t="shared" si="0"/>
        <v>0.05095941261566184</v>
      </c>
    </row>
    <row r="35" spans="3:15" ht="12">
      <c r="C35" s="28" t="s">
        <v>23</v>
      </c>
      <c r="D35" s="39">
        <f>ROUND(B!B37/1000,0)</f>
        <v>592091</v>
      </c>
      <c r="E35" s="30">
        <f>ROUND(B!C37/1000,0)</f>
        <v>296283</v>
      </c>
      <c r="F35" s="39">
        <f>ROUND(B!D37/1000,0)</f>
        <v>53013</v>
      </c>
      <c r="G35" s="30">
        <f>ROUND(B!E37/1000,0)</f>
        <v>11959</v>
      </c>
      <c r="H35" s="39">
        <f>ROUND(B!F37/1000,0)</f>
        <v>73719</v>
      </c>
      <c r="I35" s="30">
        <f>ROUND(B!G37/1000,0)</f>
        <v>10313</v>
      </c>
      <c r="J35" s="39">
        <f>ROUND(B!H37/1000,0)</f>
        <v>30613</v>
      </c>
      <c r="K35" s="94">
        <f>ROUND(B!I37/1000,0)</f>
        <v>1067990</v>
      </c>
      <c r="M35" s="104">
        <f t="shared" si="1"/>
        <v>1067990</v>
      </c>
      <c r="N35" s="98">
        <v>1016208</v>
      </c>
      <c r="O35" s="107">
        <f t="shared" si="0"/>
        <v>0.05095610347487911</v>
      </c>
    </row>
    <row r="36" spans="3:15" ht="12">
      <c r="C36" s="37" t="s">
        <v>24</v>
      </c>
      <c r="D36" s="40">
        <f>ROUND(B!B38/1000,0)</f>
        <v>376471</v>
      </c>
      <c r="E36" s="41">
        <f>ROUND(B!C38/1000,0)</f>
        <v>187991</v>
      </c>
      <c r="F36" s="40">
        <f>ROUND(B!D38/1000,0)</f>
        <v>31873</v>
      </c>
      <c r="G36" s="41">
        <f>ROUND(B!E38/1000,0)</f>
        <v>9439</v>
      </c>
      <c r="H36" s="40">
        <f>ROUND(B!F38/1000,0)</f>
        <v>32101</v>
      </c>
      <c r="I36" s="41">
        <f>ROUND(B!G38/1000,0)</f>
        <v>4553</v>
      </c>
      <c r="J36" s="40">
        <f>ROUND(B!H38/1000,0)</f>
        <v>19014</v>
      </c>
      <c r="K36" s="95">
        <f>ROUND(B!I38/1000,0)</f>
        <v>661442</v>
      </c>
      <c r="M36" s="105">
        <f t="shared" si="1"/>
        <v>661442</v>
      </c>
      <c r="N36" s="99">
        <v>629373</v>
      </c>
      <c r="O36" s="107">
        <f t="shared" si="0"/>
        <v>0.05095388585147442</v>
      </c>
    </row>
    <row r="37" spans="3:15" ht="12">
      <c r="C37" s="77" t="s">
        <v>25</v>
      </c>
      <c r="D37" s="46">
        <f>ROUND(B!B39/1000,0)</f>
        <v>288316</v>
      </c>
      <c r="E37" s="47">
        <f>ROUND(B!C39/1000,0)</f>
        <v>143613</v>
      </c>
      <c r="F37" s="46">
        <f>ROUND(B!D39/1000,0)</f>
        <v>26255</v>
      </c>
      <c r="G37" s="47">
        <f>ROUND(B!E39/1000,0)</f>
        <v>5383</v>
      </c>
      <c r="H37" s="46">
        <f>ROUND(B!F39/1000,0)</f>
        <v>11176</v>
      </c>
      <c r="I37" s="47">
        <f>ROUND(B!G39/1000,0)</f>
        <v>1693</v>
      </c>
      <c r="J37" s="39">
        <f>ROUND(B!H39/1000,0)</f>
        <v>14152</v>
      </c>
      <c r="K37" s="93">
        <f>ROUND(B!I39/1000,0)</f>
        <v>490588</v>
      </c>
      <c r="M37" s="103">
        <f t="shared" si="1"/>
        <v>490588</v>
      </c>
      <c r="N37" s="97">
        <v>466804</v>
      </c>
      <c r="O37" s="106">
        <f t="shared" si="0"/>
        <v>0.05095072021662195</v>
      </c>
    </row>
    <row r="38" spans="3:15" ht="12">
      <c r="C38" s="28" t="s">
        <v>26</v>
      </c>
      <c r="D38" s="39">
        <f>ROUND(B!B40/1000,0)</f>
        <v>562175</v>
      </c>
      <c r="E38" s="30">
        <f>ROUND(B!C40/1000,0)</f>
        <v>280108</v>
      </c>
      <c r="F38" s="39">
        <f>ROUND(B!D40/1000,0)</f>
        <v>52967</v>
      </c>
      <c r="G38" s="30">
        <f>ROUND(B!E40/1000,0)</f>
        <v>8723</v>
      </c>
      <c r="H38" s="39">
        <f>ROUND(B!F40/1000,0)</f>
        <v>23480</v>
      </c>
      <c r="I38" s="30">
        <f>ROUND(B!G40/1000,0)</f>
        <v>5176</v>
      </c>
      <c r="J38" s="39">
        <f>ROUND(B!H40/1000,0)</f>
        <v>27647</v>
      </c>
      <c r="K38" s="94">
        <f>ROUND(B!I40/1000,0)</f>
        <v>960275</v>
      </c>
      <c r="M38" s="104">
        <f t="shared" si="1"/>
        <v>960275</v>
      </c>
      <c r="N38" s="98">
        <v>913720</v>
      </c>
      <c r="O38" s="107">
        <f t="shared" si="0"/>
        <v>0.05095105721665272</v>
      </c>
    </row>
    <row r="39" spans="3:15" ht="12">
      <c r="C39" s="28" t="s">
        <v>27</v>
      </c>
      <c r="D39" s="39">
        <f>ROUND(B!B41/1000,0)</f>
        <v>240963</v>
      </c>
      <c r="E39" s="30">
        <f>ROUND(B!C41/1000,0)</f>
        <v>120165</v>
      </c>
      <c r="F39" s="39">
        <f>ROUND(B!D41/1000,0)</f>
        <v>23483</v>
      </c>
      <c r="G39" s="30">
        <f>ROUND(B!E41/1000,0)</f>
        <v>2958</v>
      </c>
      <c r="H39" s="39">
        <f>ROUND(B!F41/1000,0)</f>
        <v>14830</v>
      </c>
      <c r="I39" s="30">
        <f>ROUND(B!G41/1000,0)</f>
        <v>1790</v>
      </c>
      <c r="J39" s="39">
        <f>ROUND(B!H41/1000,0)</f>
        <v>11995</v>
      </c>
      <c r="K39" s="94">
        <f>ROUND(B!I41/1000,0)</f>
        <v>416185</v>
      </c>
      <c r="M39" s="104">
        <f t="shared" si="1"/>
        <v>416185</v>
      </c>
      <c r="N39" s="98">
        <v>396007</v>
      </c>
      <c r="O39" s="107">
        <f t="shared" si="0"/>
        <v>0.05095364475880482</v>
      </c>
    </row>
    <row r="40" spans="3:15" ht="12">
      <c r="C40" s="37" t="s">
        <v>28</v>
      </c>
      <c r="D40" s="40">
        <f>ROUND(B!B42/1000,0)</f>
        <v>169638</v>
      </c>
      <c r="E40" s="41">
        <f>ROUND(B!C42/1000,0)</f>
        <v>84600</v>
      </c>
      <c r="F40" s="40">
        <f>ROUND(B!D42/1000,0)</f>
        <v>12913</v>
      </c>
      <c r="G40" s="41">
        <f>ROUND(B!E42/1000,0)</f>
        <v>5702</v>
      </c>
      <c r="H40" s="40">
        <f>ROUND(B!F42/1000,0)</f>
        <v>10248</v>
      </c>
      <c r="I40" s="41">
        <f>ROUND(B!G42/1000,0)</f>
        <v>1651</v>
      </c>
      <c r="J40" s="40">
        <f>ROUND(B!H42/1000,0)</f>
        <v>8439</v>
      </c>
      <c r="K40" s="95">
        <f>ROUND(B!I42/1000,0)</f>
        <v>293191</v>
      </c>
      <c r="M40" s="105">
        <f t="shared" si="1"/>
        <v>293191</v>
      </c>
      <c r="N40" s="99">
        <v>278977</v>
      </c>
      <c r="O40" s="108">
        <f t="shared" si="0"/>
        <v>0.05095043677435784</v>
      </c>
    </row>
    <row r="41" spans="3:15" ht="12">
      <c r="C41" s="77" t="s">
        <v>29</v>
      </c>
      <c r="D41" s="46">
        <f>ROUND(B!B43/1000,0)</f>
        <v>199909</v>
      </c>
      <c r="E41" s="47">
        <f>ROUND(B!C43/1000,0)</f>
        <v>100208</v>
      </c>
      <c r="F41" s="46">
        <f>ROUND(B!D43/1000,0)</f>
        <v>20187</v>
      </c>
      <c r="G41" s="47">
        <f>ROUND(B!E43/1000,0)</f>
        <v>1750</v>
      </c>
      <c r="H41" s="46">
        <f>ROUND(B!F43/1000,0)</f>
        <v>32443</v>
      </c>
      <c r="I41" s="47">
        <f>ROUND(B!G43/1000,0)</f>
        <v>3269</v>
      </c>
      <c r="J41" s="39">
        <f>ROUND(B!H43/1000,0)</f>
        <v>10566</v>
      </c>
      <c r="K41" s="93">
        <f>ROUND(B!I43/1000,0)</f>
        <v>368332</v>
      </c>
      <c r="M41" s="103">
        <f t="shared" si="1"/>
        <v>368332</v>
      </c>
      <c r="N41" s="97">
        <v>350473</v>
      </c>
      <c r="O41" s="107">
        <f t="shared" si="0"/>
        <v>0.05095684974306147</v>
      </c>
    </row>
    <row r="42" spans="3:15" ht="12">
      <c r="C42" s="28" t="s">
        <v>30</v>
      </c>
      <c r="D42" s="39">
        <f>ROUND(B!B44/1000,0)</f>
        <v>93744</v>
      </c>
      <c r="E42" s="30">
        <f>ROUND(B!C44/1000,0)</f>
        <v>46876</v>
      </c>
      <c r="F42" s="39">
        <f>ROUND(B!D44/1000,0)</f>
        <v>8537</v>
      </c>
      <c r="G42" s="30">
        <f>ROUND(B!E44/1000,0)</f>
        <v>1750</v>
      </c>
      <c r="H42" s="39">
        <f>ROUND(B!F44/1000,0)</f>
        <v>10309</v>
      </c>
      <c r="I42" s="30">
        <f>ROUND(B!G44/1000,0)</f>
        <v>1574</v>
      </c>
      <c r="J42" s="39">
        <f>ROUND(B!H44/1000,0)</f>
        <v>4805</v>
      </c>
      <c r="K42" s="94">
        <f>ROUND(B!I44/1000,0)</f>
        <v>167596</v>
      </c>
      <c r="M42" s="104">
        <f t="shared" si="1"/>
        <v>167596</v>
      </c>
      <c r="N42" s="98">
        <v>159470</v>
      </c>
      <c r="O42" s="107">
        <f t="shared" si="0"/>
        <v>0.05095629271963387</v>
      </c>
    </row>
    <row r="43" spans="3:15" ht="12">
      <c r="C43" s="28" t="s">
        <v>31</v>
      </c>
      <c r="D43" s="39">
        <f>ROUND(B!B45/1000,0)</f>
        <v>538351</v>
      </c>
      <c r="E43" s="30">
        <f>ROUND(B!C45/1000,0)</f>
        <v>270326</v>
      </c>
      <c r="F43" s="39">
        <f>ROUND(B!D45/1000,0)</f>
        <v>53282</v>
      </c>
      <c r="G43" s="30">
        <f>ROUND(B!E45/1000,0)</f>
        <v>5793</v>
      </c>
      <c r="H43" s="39">
        <f>ROUND(B!F45/1000,0)</f>
        <v>103690</v>
      </c>
      <c r="I43" s="30">
        <f>ROUND(B!G45/1000,0)</f>
        <v>12398</v>
      </c>
      <c r="J43" s="39">
        <f>ROUND(B!H45/1000,0)</f>
        <v>28953</v>
      </c>
      <c r="K43" s="94">
        <f>ROUND(B!I45/1000,0)</f>
        <v>1012792</v>
      </c>
      <c r="M43" s="104">
        <f t="shared" si="1"/>
        <v>1012792</v>
      </c>
      <c r="N43" s="98">
        <v>963683</v>
      </c>
      <c r="O43" s="107">
        <f t="shared" si="0"/>
        <v>0.050959703553969504</v>
      </c>
    </row>
    <row r="44" spans="3:15" ht="12">
      <c r="C44" s="37" t="s">
        <v>32</v>
      </c>
      <c r="D44" s="40">
        <f>ROUND(B!B46/1000,0)</f>
        <v>216883</v>
      </c>
      <c r="E44" s="41">
        <f>ROUND(B!C46/1000,0)</f>
        <v>108109</v>
      </c>
      <c r="F44" s="40">
        <f>ROUND(B!D46/1000,0)</f>
        <v>21289</v>
      </c>
      <c r="G44" s="41">
        <f>ROUND(B!E46/1000,0)</f>
        <v>2510</v>
      </c>
      <c r="H44" s="40">
        <f>ROUND(B!F46/1000,0)</f>
        <v>11369</v>
      </c>
      <c r="I44" s="41">
        <f>ROUND(B!G46/1000,0)</f>
        <v>1603</v>
      </c>
      <c r="J44" s="40">
        <f>ROUND(B!H46/1000,0)</f>
        <v>10736</v>
      </c>
      <c r="K44" s="95">
        <f>ROUND(B!I46/1000,0)</f>
        <v>372499</v>
      </c>
      <c r="M44" s="105">
        <f t="shared" si="1"/>
        <v>372499</v>
      </c>
      <c r="N44" s="99">
        <v>354440</v>
      </c>
      <c r="O44" s="108">
        <f t="shared" si="0"/>
        <v>0.05095079562126181</v>
      </c>
    </row>
    <row r="45" spans="3:15" ht="12">
      <c r="C45" s="77" t="s">
        <v>33</v>
      </c>
      <c r="D45" s="46">
        <f>ROUND(B!B47/1000,0)</f>
        <v>897353</v>
      </c>
      <c r="E45" s="47">
        <f>ROUND(B!C47/1000,0)</f>
        <v>450919</v>
      </c>
      <c r="F45" s="46">
        <f>ROUND(B!D47/1000,0)</f>
        <v>88744</v>
      </c>
      <c r="G45" s="47">
        <f>ROUND(B!E47/1000,0)</f>
        <v>9726</v>
      </c>
      <c r="H45" s="46">
        <f>ROUND(B!F47/1000,0)</f>
        <v>182483</v>
      </c>
      <c r="I45" s="47">
        <f>ROUND(B!G47/1000,0)</f>
        <v>24870</v>
      </c>
      <c r="J45" s="39">
        <f>ROUND(B!H47/1000,0)</f>
        <v>48555</v>
      </c>
      <c r="K45" s="93">
        <f>ROUND(B!I47/1000,0)</f>
        <v>1702650</v>
      </c>
      <c r="M45" s="103">
        <f t="shared" si="1"/>
        <v>1702650</v>
      </c>
      <c r="N45" s="97">
        <v>1620088</v>
      </c>
      <c r="O45" s="106">
        <f t="shared" si="0"/>
        <v>0.0509614292556948</v>
      </c>
    </row>
    <row r="46" spans="3:15" ht="12">
      <c r="C46" s="28" t="s">
        <v>34</v>
      </c>
      <c r="D46" s="39">
        <f>ROUND(B!B48/1000,0)</f>
        <v>603240</v>
      </c>
      <c r="E46" s="30">
        <f>ROUND(B!C48/1000,0)</f>
        <v>301185</v>
      </c>
      <c r="F46" s="39">
        <f>ROUND(B!D48/1000,0)</f>
        <v>56038</v>
      </c>
      <c r="G46" s="30">
        <f>ROUND(B!E48/1000,0)</f>
        <v>10157</v>
      </c>
      <c r="H46" s="39">
        <f>ROUND(B!F48/1000,0)</f>
        <v>51053</v>
      </c>
      <c r="I46" s="30">
        <f>ROUND(B!G48/1000,0)</f>
        <v>5793</v>
      </c>
      <c r="J46" s="39">
        <f>ROUND(B!H48/1000,0)</f>
        <v>30455</v>
      </c>
      <c r="K46" s="94">
        <f>ROUND(B!I48/1000,0)</f>
        <v>1057922</v>
      </c>
      <c r="M46" s="104">
        <f t="shared" si="1"/>
        <v>1057922</v>
      </c>
      <c r="N46" s="98">
        <v>1006630</v>
      </c>
      <c r="O46" s="107">
        <f t="shared" si="0"/>
        <v>0.05095417382752343</v>
      </c>
    </row>
    <row r="47" spans="3:15" ht="12">
      <c r="C47" s="28" t="s">
        <v>35</v>
      </c>
      <c r="D47" s="39">
        <f>ROUND(B!B49/1000,0)</f>
        <v>144482</v>
      </c>
      <c r="E47" s="30">
        <f>ROUND(B!C49/1000,0)</f>
        <v>72102</v>
      </c>
      <c r="F47" s="39">
        <f>ROUND(B!D49/1000,0)</f>
        <v>9983</v>
      </c>
      <c r="G47" s="30">
        <f>ROUND(B!E49/1000,0)</f>
        <v>5871</v>
      </c>
      <c r="H47" s="39">
        <f>ROUND(B!F49/1000,0)</f>
        <v>10480</v>
      </c>
      <c r="I47" s="30">
        <f>ROUND(B!G49/1000,0)</f>
        <v>1672</v>
      </c>
      <c r="J47" s="39">
        <f>ROUND(B!H49/1000,0)</f>
        <v>7241</v>
      </c>
      <c r="K47" s="94">
        <f>ROUND(B!I49/1000,0)</f>
        <v>251831</v>
      </c>
      <c r="M47" s="104">
        <f t="shared" si="1"/>
        <v>251831</v>
      </c>
      <c r="N47" s="98">
        <v>239622</v>
      </c>
      <c r="O47" s="107">
        <f t="shared" si="0"/>
        <v>0.05095108128635939</v>
      </c>
    </row>
    <row r="48" spans="3:15" ht="12">
      <c r="C48" s="37" t="s">
        <v>36</v>
      </c>
      <c r="D48" s="40">
        <f>ROUND(B!B50/1000,0)</f>
        <v>753802</v>
      </c>
      <c r="E48" s="41">
        <f>ROUND(B!C50/1000,0)</f>
        <v>377202</v>
      </c>
      <c r="F48" s="40">
        <f>ROUND(B!D50/1000,0)</f>
        <v>69113</v>
      </c>
      <c r="G48" s="41">
        <f>ROUND(B!E50/1000,0)</f>
        <v>13604</v>
      </c>
      <c r="H48" s="40">
        <f>ROUND(B!F50/1000,0)</f>
        <v>95386</v>
      </c>
      <c r="I48" s="41">
        <f>ROUND(B!G50/1000,0)</f>
        <v>11536</v>
      </c>
      <c r="J48" s="40">
        <f>ROUND(B!H50/1000,0)</f>
        <v>39020</v>
      </c>
      <c r="K48" s="95">
        <f>ROUND(B!I50/1000,0)</f>
        <v>1359663</v>
      </c>
      <c r="M48" s="105">
        <f t="shared" si="1"/>
        <v>1359663</v>
      </c>
      <c r="N48" s="99">
        <v>1293739</v>
      </c>
      <c r="O48" s="108">
        <f t="shared" si="0"/>
        <v>0.05095618204290053</v>
      </c>
    </row>
    <row r="49" spans="3:15" ht="12">
      <c r="C49" s="77" t="s">
        <v>37</v>
      </c>
      <c r="D49" s="46">
        <f>ROUND(B!B51/1000,0)</f>
        <v>379730</v>
      </c>
      <c r="E49" s="47">
        <f>ROUND(B!C51/1000,0)</f>
        <v>189084</v>
      </c>
      <c r="F49" s="46">
        <f>ROUND(B!D51/1000,0)</f>
        <v>33390</v>
      </c>
      <c r="G49" s="47">
        <f>ROUND(B!E51/1000,0)</f>
        <v>8280</v>
      </c>
      <c r="H49" s="46">
        <f>ROUND(B!F51/1000,0)</f>
        <v>11710</v>
      </c>
      <c r="I49" s="47">
        <f>ROUND(B!G51/1000,0)</f>
        <v>2575</v>
      </c>
      <c r="J49" s="39">
        <f>ROUND(B!H51/1000,0)</f>
        <v>18548</v>
      </c>
      <c r="K49" s="93">
        <f>ROUND(B!I51/1000,0)</f>
        <v>643316</v>
      </c>
      <c r="M49" s="103">
        <f t="shared" si="1"/>
        <v>643316</v>
      </c>
      <c r="N49" s="97">
        <v>612128</v>
      </c>
      <c r="O49" s="106">
        <f t="shared" si="0"/>
        <v>0.05095012807778776</v>
      </c>
    </row>
    <row r="50" spans="3:15" ht="12">
      <c r="C50" s="28" t="s">
        <v>38</v>
      </c>
      <c r="D50" s="39">
        <f>ROUND(B!B52/1000,0)</f>
        <v>291863</v>
      </c>
      <c r="E50" s="30">
        <f>ROUND(B!C52/1000,0)</f>
        <v>145613</v>
      </c>
      <c r="F50" s="39">
        <f>ROUND(B!D52/1000,0)</f>
        <v>27454</v>
      </c>
      <c r="G50" s="30">
        <f>ROUND(B!E52/1000,0)</f>
        <v>4573</v>
      </c>
      <c r="H50" s="39">
        <f>ROUND(B!F52/1000,0)</f>
        <v>19325</v>
      </c>
      <c r="I50" s="30">
        <f>ROUND(B!G52/1000,0)</f>
        <v>3605</v>
      </c>
      <c r="J50" s="39">
        <f>ROUND(B!H52/1000,0)</f>
        <v>14571</v>
      </c>
      <c r="K50" s="94">
        <f>ROUND(B!I52/1000,0)</f>
        <v>507004</v>
      </c>
      <c r="M50" s="104">
        <f t="shared" si="1"/>
        <v>507004</v>
      </c>
      <c r="N50" s="98">
        <v>482423</v>
      </c>
      <c r="O50" s="107">
        <f t="shared" si="0"/>
        <v>0.050953209113164144</v>
      </c>
    </row>
    <row r="51" spans="3:15" ht="12">
      <c r="C51" s="28" t="s">
        <v>39</v>
      </c>
      <c r="D51" s="39">
        <f>ROUND(B!B53/1000,0)</f>
        <v>931501</v>
      </c>
      <c r="E51" s="30">
        <f>ROUND(B!C53/1000,0)</f>
        <v>465767</v>
      </c>
      <c r="F51" s="39">
        <f>ROUND(B!D53/1000,0)</f>
        <v>91937</v>
      </c>
      <c r="G51" s="30">
        <f>ROUND(B!E53/1000,0)</f>
        <v>10280</v>
      </c>
      <c r="H51" s="39">
        <f>ROUND(B!F53/1000,0)</f>
        <v>104096</v>
      </c>
      <c r="I51" s="30">
        <f>ROUND(B!G53/1000,0)</f>
        <v>12917</v>
      </c>
      <c r="J51" s="39">
        <f>ROUND(B!H53/1000,0)</f>
        <v>47798</v>
      </c>
      <c r="K51" s="94">
        <f>ROUND(B!I53/1000,0)</f>
        <v>1664297</v>
      </c>
      <c r="M51" s="104">
        <f t="shared" si="1"/>
        <v>1664297</v>
      </c>
      <c r="N51" s="98">
        <v>1583603</v>
      </c>
      <c r="O51" s="107">
        <f t="shared" si="0"/>
        <v>0.05095595297558786</v>
      </c>
    </row>
    <row r="52" spans="3:15" ht="12">
      <c r="C52" s="37" t="s">
        <v>40</v>
      </c>
      <c r="D52" s="40">
        <f>ROUND(B!B54/1000,0)</f>
        <v>126303</v>
      </c>
      <c r="E52" s="41">
        <f>ROUND(B!C54/1000,0)</f>
        <v>63068</v>
      </c>
      <c r="F52" s="40">
        <f>ROUND(B!D54/1000,0)</f>
        <v>12110</v>
      </c>
      <c r="G52" s="41">
        <f>ROUND(B!E54/1000,0)</f>
        <v>1750</v>
      </c>
      <c r="H52" s="40">
        <f>ROUND(B!F54/1000,0)</f>
        <v>10390</v>
      </c>
      <c r="I52" s="41">
        <f>ROUND(B!G54/1000,0)</f>
        <v>1849</v>
      </c>
      <c r="J52" s="40">
        <f>ROUND(B!H54/1000,0)</f>
        <v>6367</v>
      </c>
      <c r="K52" s="95">
        <f>ROUND(B!I54/1000,0)</f>
        <v>221837</v>
      </c>
      <c r="M52" s="105">
        <f t="shared" si="1"/>
        <v>221837</v>
      </c>
      <c r="N52" s="99">
        <v>211082</v>
      </c>
      <c r="O52" s="108">
        <f t="shared" si="0"/>
        <v>0.05095176282203129</v>
      </c>
    </row>
    <row r="53" spans="3:15" ht="12">
      <c r="C53" s="77" t="s">
        <v>41</v>
      </c>
      <c r="D53" s="46">
        <f>ROUND(B!B55/1000,0)</f>
        <v>400238</v>
      </c>
      <c r="E53" s="47">
        <f>ROUND(B!C55/1000,0)</f>
        <v>199322</v>
      </c>
      <c r="F53" s="46">
        <f>ROUND(B!D55/1000,0)</f>
        <v>37243</v>
      </c>
      <c r="G53" s="47">
        <f>ROUND(B!E55/1000,0)</f>
        <v>6676</v>
      </c>
      <c r="H53" s="46">
        <f>ROUND(B!F55/1000,0)</f>
        <v>13049</v>
      </c>
      <c r="I53" s="47">
        <f>ROUND(B!G55/1000,0)</f>
        <v>3137</v>
      </c>
      <c r="J53" s="39">
        <f>ROUND(B!H55/1000,0)</f>
        <v>19571</v>
      </c>
      <c r="K53" s="93">
        <f>ROUND(B!I55/1000,0)</f>
        <v>679237</v>
      </c>
      <c r="M53" s="103">
        <f t="shared" si="1"/>
        <v>679237</v>
      </c>
      <c r="N53" s="97">
        <v>646307</v>
      </c>
      <c r="O53" s="106">
        <f t="shared" si="0"/>
        <v>0.05095101863355955</v>
      </c>
    </row>
    <row r="54" spans="3:15" ht="12">
      <c r="C54" s="28" t="s">
        <v>42</v>
      </c>
      <c r="D54" s="39">
        <f>ROUND(B!B56/1000,0)</f>
        <v>164005</v>
      </c>
      <c r="E54" s="30">
        <f>ROUND(B!C56/1000,0)</f>
        <v>81849</v>
      </c>
      <c r="F54" s="39">
        <f>ROUND(B!D56/1000,0)</f>
        <v>14310</v>
      </c>
      <c r="G54" s="30">
        <f>ROUND(B!E56/1000,0)</f>
        <v>3687</v>
      </c>
      <c r="H54" s="39">
        <f>ROUND(B!F56/1000,0)</f>
        <v>12219</v>
      </c>
      <c r="I54" s="30">
        <f>ROUND(B!G56/1000,0)</f>
        <v>1760</v>
      </c>
      <c r="J54" s="39">
        <f>ROUND(B!H56/1000,0)</f>
        <v>8229</v>
      </c>
      <c r="K54" s="94">
        <f>ROUND(B!I56/1000,0)</f>
        <v>286060</v>
      </c>
      <c r="M54" s="104">
        <f t="shared" si="1"/>
        <v>286060</v>
      </c>
      <c r="N54" s="98">
        <v>272191</v>
      </c>
      <c r="O54" s="107">
        <f t="shared" si="0"/>
        <v>0.05095319095782003</v>
      </c>
    </row>
    <row r="55" spans="3:15" ht="12">
      <c r="C55" s="28" t="s">
        <v>43</v>
      </c>
      <c r="D55" s="39">
        <f>ROUND(B!B57/1000,0)</f>
        <v>491552</v>
      </c>
      <c r="E55" s="30">
        <f>ROUND(B!C57/1000,0)</f>
        <v>245312</v>
      </c>
      <c r="F55" s="39">
        <f>ROUND(B!D57/1000,0)</f>
        <v>46492</v>
      </c>
      <c r="G55" s="30">
        <f>ROUND(B!E57/1000,0)</f>
        <v>7448</v>
      </c>
      <c r="H55" s="39">
        <f>ROUND(B!F57/1000,0)</f>
        <v>36899</v>
      </c>
      <c r="I55" s="30">
        <f>ROUND(B!G57/1000,0)</f>
        <v>4787</v>
      </c>
      <c r="J55" s="39">
        <f>ROUND(B!H57/1000,0)</f>
        <v>24673</v>
      </c>
      <c r="K55" s="94">
        <f>ROUND(B!I57/1000,0)</f>
        <v>857163</v>
      </c>
      <c r="M55" s="104">
        <f t="shared" si="1"/>
        <v>857163</v>
      </c>
      <c r="N55" s="98">
        <v>815605</v>
      </c>
      <c r="O55" s="107">
        <f t="shared" si="0"/>
        <v>0.05095358660135729</v>
      </c>
    </row>
    <row r="56" spans="3:15" ht="12">
      <c r="C56" s="37" t="s">
        <v>44</v>
      </c>
      <c r="D56" s="40">
        <f>ROUND(B!B58/1000,0)</f>
        <v>1996469</v>
      </c>
      <c r="E56" s="41">
        <f>ROUND(B!C58/1000,0)</f>
        <v>996797</v>
      </c>
      <c r="F56" s="40">
        <f>ROUND(B!D58/1000,0)</f>
        <v>190688</v>
      </c>
      <c r="G56" s="41">
        <f>ROUND(B!E58/1000,0)</f>
        <v>28392</v>
      </c>
      <c r="H56" s="40">
        <f>ROUND(B!F58/1000,0)</f>
        <v>163993</v>
      </c>
      <c r="I56" s="41">
        <f>ROUND(B!G58/1000,0)</f>
        <v>24374</v>
      </c>
      <c r="J56" s="40">
        <f>ROUND(B!H58/1000,0)</f>
        <v>100642</v>
      </c>
      <c r="K56" s="95">
        <f>ROUND(B!I58/1000,0)</f>
        <v>3501354</v>
      </c>
      <c r="M56" s="105">
        <f t="shared" si="1"/>
        <v>3501354</v>
      </c>
      <c r="N56" s="99">
        <v>3331597</v>
      </c>
      <c r="O56" s="108">
        <f t="shared" si="0"/>
        <v>0.05095364175198869</v>
      </c>
    </row>
    <row r="57" spans="3:15" ht="12">
      <c r="C57" s="77" t="s">
        <v>45</v>
      </c>
      <c r="D57" s="46">
        <f>ROUND(B!B59/1000,0)</f>
        <v>202670</v>
      </c>
      <c r="E57" s="47">
        <f>ROUND(B!C59/1000,0)</f>
        <v>101117</v>
      </c>
      <c r="F57" s="46">
        <f>ROUND(B!D59/1000,0)</f>
        <v>19772</v>
      </c>
      <c r="G57" s="47">
        <f>ROUND(B!E59/1000,0)</f>
        <v>2468</v>
      </c>
      <c r="H57" s="46">
        <f>ROUND(B!F59/1000,0)</f>
        <v>12870</v>
      </c>
      <c r="I57" s="47">
        <f>ROUND(B!G59/1000,0)</f>
        <v>3227</v>
      </c>
      <c r="J57" s="39">
        <f>ROUND(B!H59/1000,0)</f>
        <v>10101</v>
      </c>
      <c r="K57" s="93">
        <f>ROUND(B!I59/1000,0)</f>
        <v>352225</v>
      </c>
      <c r="M57" s="103">
        <f t="shared" si="1"/>
        <v>352225</v>
      </c>
      <c r="N57" s="97">
        <v>335149</v>
      </c>
      <c r="O57" s="106">
        <f t="shared" si="0"/>
        <v>0.050950472774795585</v>
      </c>
    </row>
    <row r="58" spans="3:15" ht="12">
      <c r="C58" s="28" t="s">
        <v>46</v>
      </c>
      <c r="D58" s="39">
        <f>ROUND(B!B60/1000,0)</f>
        <v>115607</v>
      </c>
      <c r="E58" s="30">
        <f>ROUND(B!C60/1000,0)</f>
        <v>57790</v>
      </c>
      <c r="F58" s="39">
        <f>ROUND(B!D60/1000,0)</f>
        <v>10936</v>
      </c>
      <c r="G58" s="30">
        <f>ROUND(B!E60/1000,0)</f>
        <v>1750</v>
      </c>
      <c r="H58" s="39">
        <f>ROUND(B!F60/1000,0)</f>
        <v>11800</v>
      </c>
      <c r="I58" s="30">
        <f>ROUND(B!G60/1000,0)</f>
        <v>2088</v>
      </c>
      <c r="J58" s="39">
        <f>ROUND(B!H60/1000,0)</f>
        <v>5898</v>
      </c>
      <c r="K58" s="94">
        <f>ROUND(B!I60/1000,0)</f>
        <v>205868</v>
      </c>
      <c r="M58" s="104">
        <f t="shared" si="1"/>
        <v>205868</v>
      </c>
      <c r="N58" s="98">
        <v>195887</v>
      </c>
      <c r="O58" s="107">
        <f t="shared" si="0"/>
        <v>0.05095284526283006</v>
      </c>
    </row>
    <row r="59" spans="3:15" ht="12">
      <c r="C59" s="28" t="s">
        <v>47</v>
      </c>
      <c r="D59" s="39">
        <f>ROUND(B!B61/1000,0)</f>
        <v>584311</v>
      </c>
      <c r="E59" s="30">
        <f>ROUND(B!C61/1000,0)</f>
        <v>291902</v>
      </c>
      <c r="F59" s="39">
        <f>ROUND(B!D61/1000,0)</f>
        <v>57036</v>
      </c>
      <c r="G59" s="30">
        <f>ROUND(B!E61/1000,0)</f>
        <v>7082</v>
      </c>
      <c r="H59" s="39">
        <f>ROUND(B!F61/1000,0)</f>
        <v>54706</v>
      </c>
      <c r="I59" s="30">
        <f>ROUND(B!G61/1000,0)</f>
        <v>7529</v>
      </c>
      <c r="J59" s="39">
        <f>ROUND(B!H61/1000,0)</f>
        <v>29660</v>
      </c>
      <c r="K59" s="94">
        <f>ROUND(B!I61/1000,0)</f>
        <v>1032226</v>
      </c>
      <c r="M59" s="104">
        <f t="shared" si="1"/>
        <v>1032226</v>
      </c>
      <c r="N59" s="98">
        <v>982180</v>
      </c>
      <c r="O59" s="107">
        <f t="shared" si="0"/>
        <v>0.050954000285080125</v>
      </c>
    </row>
    <row r="60" spans="3:15" ht="12">
      <c r="C60" s="37" t="s">
        <v>48</v>
      </c>
      <c r="D60" s="40">
        <f>ROUND(B!B62/1000,0)</f>
        <v>387614</v>
      </c>
      <c r="E60" s="41">
        <f>ROUND(B!C62/1000,0)</f>
        <v>193704</v>
      </c>
      <c r="F60" s="40">
        <f>ROUND(B!D62/1000,0)</f>
        <v>36101</v>
      </c>
      <c r="G60" s="41">
        <f>ROUND(B!E62/1000,0)</f>
        <v>6433</v>
      </c>
      <c r="H60" s="40">
        <f>ROUND(B!F62/1000,0)</f>
        <v>36809</v>
      </c>
      <c r="I60" s="41">
        <f>ROUND(B!G62/1000,0)</f>
        <v>7292</v>
      </c>
      <c r="J60" s="40">
        <f>ROUND(B!H62/1000,0)</f>
        <v>19691</v>
      </c>
      <c r="K60" s="95">
        <f>ROUND(B!I62/1000,0)</f>
        <v>687645</v>
      </c>
      <c r="M60" s="105">
        <f t="shared" si="1"/>
        <v>687645</v>
      </c>
      <c r="N60" s="99">
        <v>654305</v>
      </c>
      <c r="O60" s="108">
        <f t="shared" si="0"/>
        <v>0.05095482993405209</v>
      </c>
    </row>
    <row r="61" spans="3:15" ht="12">
      <c r="C61" s="28" t="s">
        <v>49</v>
      </c>
      <c r="D61" s="39">
        <f>ROUND(B!B63/1000,0)</f>
        <v>257760</v>
      </c>
      <c r="E61" s="30">
        <f>ROUND(B!C63/1000,0)</f>
        <v>128498</v>
      </c>
      <c r="F61" s="39">
        <f>ROUND(B!D63/1000,0)</f>
        <v>25168</v>
      </c>
      <c r="G61" s="30">
        <f>ROUND(B!E63/1000,0)</f>
        <v>3117</v>
      </c>
      <c r="H61" s="39">
        <f>ROUND(B!F63/1000,0)</f>
        <v>14267</v>
      </c>
      <c r="I61" s="30">
        <f>ROUND(B!G63/1000,0)</f>
        <v>1695</v>
      </c>
      <c r="J61" s="39">
        <f>ROUND(B!H63/1000,0)</f>
        <v>12783</v>
      </c>
      <c r="K61" s="94">
        <f>ROUND(B!I63/1000,0)</f>
        <v>443289</v>
      </c>
      <c r="M61" s="103">
        <f t="shared" si="1"/>
        <v>443289</v>
      </c>
      <c r="N61" s="97">
        <v>421798</v>
      </c>
      <c r="O61" s="106">
        <f t="shared" si="0"/>
        <v>0.05095092911772925</v>
      </c>
    </row>
    <row r="62" spans="3:15" ht="12">
      <c r="C62" s="28" t="s">
        <v>50</v>
      </c>
      <c r="D62" s="39">
        <f>ROUND(B!B64/1000,0)</f>
        <v>441050</v>
      </c>
      <c r="E62" s="30">
        <f>ROUND(B!C64/1000,0)</f>
        <v>219977</v>
      </c>
      <c r="F62" s="39">
        <f>ROUND(B!D64/1000,0)</f>
        <v>39436</v>
      </c>
      <c r="G62" s="30">
        <f>ROUND(B!E64/1000,0)</f>
        <v>8962</v>
      </c>
      <c r="H62" s="39">
        <f>ROUND(B!F64/1000,0)</f>
        <v>27291</v>
      </c>
      <c r="I62" s="30">
        <f>ROUND(B!G64/1000,0)</f>
        <v>4553</v>
      </c>
      <c r="J62" s="39">
        <f>ROUND(B!H64/1000,0)</f>
        <v>21961</v>
      </c>
      <c r="K62" s="94">
        <f>ROUND(B!I64/1000,0)</f>
        <v>763230</v>
      </c>
      <c r="M62" s="104">
        <f t="shared" si="1"/>
        <v>763230</v>
      </c>
      <c r="N62" s="98">
        <v>726227</v>
      </c>
      <c r="O62" s="107">
        <f t="shared" si="0"/>
        <v>0.050952388165133033</v>
      </c>
    </row>
    <row r="63" spans="3:15" ht="12.75" thickBot="1">
      <c r="C63" s="28" t="s">
        <v>51</v>
      </c>
      <c r="D63" s="39">
        <f>ROUND(B!B65/1000,0)</f>
        <v>149459</v>
      </c>
      <c r="E63" s="30">
        <f>ROUND(B!C65/1000,0)</f>
        <v>74571</v>
      </c>
      <c r="F63" s="39">
        <f>ROUND(B!D65/1000,0)</f>
        <v>14651</v>
      </c>
      <c r="G63" s="30">
        <f>ROUND(B!E65/1000,0)</f>
        <v>1750</v>
      </c>
      <c r="H63" s="39">
        <f>ROUND(B!F65/1000,0)</f>
        <v>10380</v>
      </c>
      <c r="I63" s="30">
        <f>ROUND(B!G65/1000,0)</f>
        <v>1574</v>
      </c>
      <c r="J63" s="100">
        <f>ROUND(B!H65/1000,0)</f>
        <v>7476</v>
      </c>
      <c r="K63" s="94">
        <f>ROUND(B!I65/1000,0)</f>
        <v>259861</v>
      </c>
      <c r="M63" s="105">
        <f t="shared" si="1"/>
        <v>259861</v>
      </c>
      <c r="N63" s="99">
        <v>247263</v>
      </c>
      <c r="O63" s="108">
        <f t="shared" si="0"/>
        <v>0.050949798392804446</v>
      </c>
    </row>
    <row r="64" spans="3:11" ht="12.75" thickTop="1">
      <c r="C64" s="78" t="s">
        <v>52</v>
      </c>
      <c r="D64" s="43">
        <f>ROUND(B!B67/1000,0)</f>
        <v>22332260</v>
      </c>
      <c r="E64" s="43">
        <f>ROUND(B!C67/1000,0)</f>
        <v>11162565</v>
      </c>
      <c r="F64" s="43">
        <f>ROUND(B!D67/1000,0)</f>
        <v>2100595</v>
      </c>
      <c r="G64" s="43">
        <f>ROUND(B!E67/1000,0)</f>
        <v>350000</v>
      </c>
      <c r="H64" s="43">
        <f>ROUND(B!F67/1000,0)</f>
        <v>2309060</v>
      </c>
      <c r="I64" s="43">
        <f>ROUND(B!G67/1000,0)</f>
        <v>329271</v>
      </c>
      <c r="J64" s="43">
        <f>ROUND(B!H66/1000,0)</f>
        <v>1140250</v>
      </c>
      <c r="K64" s="43">
        <f>ROUND(B!I67/1000,0)</f>
        <v>39724000</v>
      </c>
    </row>
    <row r="65" spans="3:11" ht="9" customHeight="1">
      <c r="C65" s="31"/>
      <c r="D65" s="32"/>
      <c r="E65" s="32"/>
      <c r="F65" s="32"/>
      <c r="G65" s="32"/>
      <c r="H65" s="32"/>
      <c r="I65" s="32"/>
      <c r="J65" s="32"/>
      <c r="K65" s="44"/>
    </row>
    <row r="66" spans="3:11" ht="12">
      <c r="C66" s="49" t="s">
        <v>138</v>
      </c>
      <c r="D66" s="50"/>
      <c r="E66" s="50"/>
      <c r="F66" s="50"/>
      <c r="G66" s="50"/>
      <c r="H66" s="50"/>
      <c r="I66" s="50"/>
      <c r="J66" s="50"/>
      <c r="K66" s="48"/>
    </row>
    <row r="67" spans="3:11" ht="6" customHeight="1">
      <c r="C67" s="49"/>
      <c r="D67" s="50"/>
      <c r="E67" s="50"/>
      <c r="F67" s="50"/>
      <c r="G67" s="50"/>
      <c r="H67" s="50"/>
      <c r="I67" s="50"/>
      <c r="J67" s="50"/>
      <c r="K67" s="48"/>
    </row>
    <row r="68" spans="3:11" ht="12" customHeight="1">
      <c r="C68" s="51" t="s">
        <v>134</v>
      </c>
      <c r="D68" s="29"/>
      <c r="E68" s="29"/>
      <c r="F68" s="29"/>
      <c r="G68" s="29"/>
      <c r="H68" s="29"/>
      <c r="I68" s="29"/>
      <c r="J68" s="29"/>
      <c r="K68" s="25"/>
    </row>
    <row r="69" spans="3:11" ht="6.75" customHeight="1">
      <c r="C69" s="33"/>
      <c r="D69" s="29"/>
      <c r="E69" s="29"/>
      <c r="F69" s="29"/>
      <c r="G69" s="29"/>
      <c r="H69" s="29"/>
      <c r="I69" s="29"/>
      <c r="J69" s="29"/>
      <c r="K69" s="45"/>
    </row>
    <row r="70" spans="3:11" ht="12">
      <c r="C70" s="34" t="s">
        <v>135</v>
      </c>
      <c r="D70" s="35"/>
      <c r="E70" s="35"/>
      <c r="F70" s="35"/>
      <c r="G70" s="35"/>
      <c r="H70" s="35"/>
      <c r="I70" s="35"/>
      <c r="J70" s="35"/>
      <c r="K70" s="36"/>
    </row>
    <row r="77" ht="15.75">
      <c r="D77" s="65"/>
    </row>
    <row r="78" ht="15.75">
      <c r="D78" s="66"/>
    </row>
    <row r="79" ht="15.75">
      <c r="D79" s="66"/>
    </row>
    <row r="83" spans="4:11" ht="12.75">
      <c r="D83" s="53"/>
      <c r="E83" s="54"/>
      <c r="F83" s="54"/>
      <c r="G83" s="54"/>
      <c r="H83" s="54"/>
      <c r="I83" s="54"/>
      <c r="J83" s="54"/>
      <c r="K83" s="55"/>
    </row>
    <row r="84" spans="4:11" ht="12">
      <c r="D84" s="54"/>
      <c r="E84" s="56"/>
      <c r="F84" s="56"/>
      <c r="G84" s="56"/>
      <c r="H84" s="56"/>
      <c r="I84" s="56"/>
      <c r="J84" s="56"/>
      <c r="K84" s="56"/>
    </row>
    <row r="85" spans="4:11" ht="12">
      <c r="D85" s="54"/>
      <c r="E85" s="56"/>
      <c r="F85" s="56"/>
      <c r="G85" s="56"/>
      <c r="H85" s="56"/>
      <c r="I85" s="56"/>
      <c r="J85" s="56"/>
      <c r="K85" s="56"/>
    </row>
    <row r="86" spans="4:11" ht="12">
      <c r="D86" s="54"/>
      <c r="E86" s="58"/>
      <c r="F86" s="54"/>
      <c r="G86" s="56"/>
      <c r="H86" s="56"/>
      <c r="I86" s="56"/>
      <c r="J86" s="56"/>
      <c r="K86" s="52"/>
    </row>
  </sheetData>
  <sheetProtection/>
  <mergeCells count="3">
    <mergeCell ref="B2:K2"/>
    <mergeCell ref="B3:K3"/>
    <mergeCell ref="B4:K4"/>
  </mergeCells>
  <printOptions horizontalCentered="1"/>
  <pageMargins left="0.6" right="0.6" top="0.75" bottom="0.5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5" zoomScaleNormal="75" zoomScaleSheetLayoutView="90" zoomScalePageLayoutView="0" workbookViewId="0" topLeftCell="A1">
      <selection activeCell="D6" sqref="D6"/>
    </sheetView>
  </sheetViews>
  <sheetFormatPr defaultColWidth="9.140625" defaultRowHeight="12.75"/>
  <cols>
    <col min="1" max="7" width="20.7109375" style="2" customWidth="1"/>
    <col min="8" max="8" width="20.8515625" style="2" customWidth="1"/>
    <col min="9" max="9" width="20.7109375" style="2" customWidth="1"/>
    <col min="10" max="10" width="15.7109375" style="2" customWidth="1"/>
    <col min="11" max="16384" width="9.140625" style="2" customWidth="1"/>
  </cols>
  <sheetData>
    <row r="1" ht="12">
      <c r="A1" s="2" t="s">
        <v>71</v>
      </c>
    </row>
    <row r="2" ht="12.75">
      <c r="D2" s="83" t="s">
        <v>125</v>
      </c>
    </row>
    <row r="3" ht="12.75">
      <c r="D3" s="83" t="s">
        <v>126</v>
      </c>
    </row>
    <row r="4" spans="2:9" ht="12.75">
      <c r="B4" s="3"/>
      <c r="C4" s="3"/>
      <c r="D4"/>
      <c r="E4" s="3"/>
      <c r="F4" s="3"/>
      <c r="G4" s="3"/>
      <c r="H4" s="3"/>
      <c r="I4" s="6"/>
    </row>
    <row r="5" spans="2:9" ht="12.75">
      <c r="B5" s="22"/>
      <c r="C5" s="3"/>
      <c r="D5" s="83" t="s">
        <v>130</v>
      </c>
      <c r="E5" s="3"/>
      <c r="F5" s="3"/>
      <c r="G5" s="3"/>
      <c r="H5" s="3"/>
      <c r="I5" s="7"/>
    </row>
    <row r="6" spans="2:9" ht="12.75">
      <c r="B6" s="3"/>
      <c r="C6" s="1"/>
      <c r="D6" s="83" t="s">
        <v>131</v>
      </c>
      <c r="E6" s="1"/>
      <c r="F6" s="1"/>
      <c r="G6" s="1"/>
      <c r="H6" s="1"/>
      <c r="I6" s="1"/>
    </row>
    <row r="7" spans="1:9" ht="12.75">
      <c r="A7" s="8"/>
      <c r="B7" s="3"/>
      <c r="C7" s="1"/>
      <c r="D7" s="83" t="s">
        <v>129</v>
      </c>
      <c r="E7" s="1"/>
      <c r="F7" s="1"/>
      <c r="G7" s="1"/>
      <c r="H7" s="1"/>
      <c r="I7" s="1"/>
    </row>
    <row r="8" spans="1:8" ht="12">
      <c r="A8" s="8"/>
      <c r="B8" s="3"/>
      <c r="C8" s="1"/>
      <c r="D8" s="3"/>
      <c r="E8" s="1"/>
      <c r="F8" s="1"/>
      <c r="G8" s="1"/>
      <c r="H8" s="1"/>
    </row>
    <row r="9" spans="1:10" ht="12">
      <c r="A9" s="23">
        <v>42377</v>
      </c>
      <c r="B9" s="3"/>
      <c r="C9" s="1"/>
      <c r="D9" s="1"/>
      <c r="E9" s="1"/>
      <c r="F9" s="9" t="s">
        <v>55</v>
      </c>
      <c r="G9" s="1"/>
      <c r="H9" s="1"/>
      <c r="J9" s="2" t="s">
        <v>68</v>
      </c>
    </row>
    <row r="10" spans="1:9" ht="12">
      <c r="A10" s="10"/>
      <c r="B10" s="11" t="s">
        <v>56</v>
      </c>
      <c r="C10" s="12"/>
      <c r="D10" s="13" t="s">
        <v>57</v>
      </c>
      <c r="E10" s="3"/>
      <c r="F10" s="13" t="s">
        <v>58</v>
      </c>
      <c r="G10" s="3"/>
      <c r="I10" s="14"/>
    </row>
    <row r="11" spans="1:10" ht="12">
      <c r="A11" s="15"/>
      <c r="B11" s="16" t="s">
        <v>57</v>
      </c>
      <c r="C11" s="13" t="s">
        <v>59</v>
      </c>
      <c r="D11" s="9" t="s">
        <v>60</v>
      </c>
      <c r="E11" s="9" t="s">
        <v>53</v>
      </c>
      <c r="F11" s="13" t="s">
        <v>61</v>
      </c>
      <c r="G11" s="9" t="s">
        <v>62</v>
      </c>
      <c r="H11" s="3" t="s">
        <v>132</v>
      </c>
      <c r="I11" s="9"/>
      <c r="J11" s="9"/>
    </row>
    <row r="12" spans="1:10" ht="12">
      <c r="A12" s="13"/>
      <c r="B12" s="13" t="s">
        <v>63</v>
      </c>
      <c r="C12" s="13" t="s">
        <v>64</v>
      </c>
      <c r="D12" s="13" t="s">
        <v>65</v>
      </c>
      <c r="E12" s="13" t="s">
        <v>54</v>
      </c>
      <c r="F12" s="13" t="s">
        <v>65</v>
      </c>
      <c r="G12" s="13" t="s">
        <v>66</v>
      </c>
      <c r="H12" s="13" t="s">
        <v>133</v>
      </c>
      <c r="I12" s="13"/>
      <c r="J12" s="13"/>
    </row>
    <row r="13" spans="1:10" ht="12">
      <c r="A13" s="13" t="s">
        <v>0</v>
      </c>
      <c r="B13" s="13" t="s">
        <v>67</v>
      </c>
      <c r="C13" s="13" t="s">
        <v>67</v>
      </c>
      <c r="D13" s="13" t="s">
        <v>67</v>
      </c>
      <c r="E13" s="13" t="s">
        <v>67</v>
      </c>
      <c r="F13" s="13" t="s">
        <v>67</v>
      </c>
      <c r="G13" s="13" t="s">
        <v>67</v>
      </c>
      <c r="H13" s="13" t="s">
        <v>67</v>
      </c>
      <c r="I13" s="13" t="s">
        <v>52</v>
      </c>
      <c r="J13" s="13"/>
    </row>
    <row r="14" ht="12">
      <c r="A14" s="17"/>
    </row>
    <row r="15" spans="1:9" ht="12.75">
      <c r="A15" s="87" t="s">
        <v>73</v>
      </c>
      <c r="B15" s="88">
        <v>455951217</v>
      </c>
      <c r="C15" s="88">
        <v>226973529</v>
      </c>
      <c r="D15" s="88">
        <v>42785817</v>
      </c>
      <c r="E15" s="88">
        <v>7247254</v>
      </c>
      <c r="F15" s="88">
        <v>11363745</v>
      </c>
      <c r="G15" s="88">
        <v>3061993</v>
      </c>
      <c r="H15" s="88">
        <v>22188355</v>
      </c>
      <c r="I15" s="88">
        <v>769571910</v>
      </c>
    </row>
    <row r="16" spans="1:9" ht="12.75">
      <c r="A16" s="87" t="s">
        <v>74</v>
      </c>
      <c r="B16" s="88">
        <v>288517077</v>
      </c>
      <c r="C16" s="88">
        <v>144109567</v>
      </c>
      <c r="D16" s="88">
        <v>29909956</v>
      </c>
      <c r="E16" s="88">
        <v>1750000</v>
      </c>
      <c r="F16" s="88">
        <v>27412516</v>
      </c>
      <c r="G16" s="88">
        <v>2258068</v>
      </c>
      <c r="H16" s="88">
        <v>14657416</v>
      </c>
      <c r="I16" s="88">
        <v>508614600</v>
      </c>
    </row>
    <row r="17" spans="1:9" ht="12.75">
      <c r="A17" s="87" t="s">
        <v>75</v>
      </c>
      <c r="B17" s="88">
        <v>411997759</v>
      </c>
      <c r="C17" s="88">
        <v>206141917</v>
      </c>
      <c r="D17" s="88">
        <v>40970399</v>
      </c>
      <c r="E17" s="88">
        <v>4239510</v>
      </c>
      <c r="F17" s="88">
        <v>51676497</v>
      </c>
      <c r="G17" s="88">
        <v>5827406</v>
      </c>
      <c r="H17" s="88">
        <v>21312957</v>
      </c>
      <c r="I17" s="88">
        <v>742166445</v>
      </c>
    </row>
    <row r="18" spans="1:9" ht="12.75">
      <c r="A18" s="87" t="s">
        <v>76</v>
      </c>
      <c r="B18" s="88">
        <v>308512509</v>
      </c>
      <c r="C18" s="88">
        <v>153678083</v>
      </c>
      <c r="D18" s="88">
        <v>27875375</v>
      </c>
      <c r="E18" s="88">
        <v>5978747</v>
      </c>
      <c r="F18" s="88">
        <v>12266258</v>
      </c>
      <c r="G18" s="88">
        <v>1711004</v>
      </c>
      <c r="H18" s="88">
        <v>15153085</v>
      </c>
      <c r="I18" s="88">
        <v>525175061</v>
      </c>
    </row>
    <row r="19" spans="1:9" ht="12.75">
      <c r="A19" s="87" t="s">
        <v>77</v>
      </c>
      <c r="B19" s="88">
        <v>1924660268</v>
      </c>
      <c r="C19" s="88">
        <v>968734987</v>
      </c>
      <c r="D19" s="88">
        <v>186733458</v>
      </c>
      <c r="E19" s="88">
        <v>24466030</v>
      </c>
      <c r="F19" s="88">
        <v>462277146</v>
      </c>
      <c r="G19" s="88">
        <v>49825833</v>
      </c>
      <c r="H19" s="88">
        <v>106303825</v>
      </c>
      <c r="I19" s="88">
        <v>3723001547</v>
      </c>
    </row>
    <row r="20" spans="1:9" ht="12.75">
      <c r="A20" s="87" t="s">
        <v>78</v>
      </c>
      <c r="B20" s="88">
        <v>297705132</v>
      </c>
      <c r="C20" s="88">
        <v>149093345</v>
      </c>
      <c r="D20" s="88">
        <v>27633575</v>
      </c>
      <c r="E20" s="88">
        <v>5034617</v>
      </c>
      <c r="F20" s="88">
        <v>42132383</v>
      </c>
      <c r="G20" s="88">
        <v>5266924</v>
      </c>
      <c r="H20" s="88">
        <v>15546723</v>
      </c>
      <c r="I20" s="88">
        <v>542412699</v>
      </c>
    </row>
    <row r="21" spans="1:9" ht="12.75">
      <c r="A21" s="87" t="s">
        <v>79</v>
      </c>
      <c r="B21" s="88">
        <v>276979163</v>
      </c>
      <c r="C21" s="88">
        <v>138821703</v>
      </c>
      <c r="D21" s="88">
        <v>28351019</v>
      </c>
      <c r="E21" s="88">
        <v>2042843</v>
      </c>
      <c r="F21" s="88">
        <v>44069978</v>
      </c>
      <c r="G21" s="88">
        <v>4596004</v>
      </c>
      <c r="H21" s="88">
        <v>14613003</v>
      </c>
      <c r="I21" s="88">
        <v>509473713</v>
      </c>
    </row>
    <row r="22" spans="1:9" ht="12.75">
      <c r="A22" s="87" t="s">
        <v>80</v>
      </c>
      <c r="B22" s="88">
        <v>95199826</v>
      </c>
      <c r="C22" s="88">
        <v>47635116</v>
      </c>
      <c r="D22" s="88">
        <v>8696599</v>
      </c>
      <c r="E22" s="88">
        <v>1750000</v>
      </c>
      <c r="F22" s="88">
        <v>11616546</v>
      </c>
      <c r="G22" s="88">
        <v>1774540</v>
      </c>
      <c r="H22" s="88">
        <v>4914864</v>
      </c>
      <c r="I22" s="88">
        <v>171587491</v>
      </c>
    </row>
    <row r="23" spans="1:9" ht="12.75">
      <c r="A23" s="87" t="s">
        <v>81</v>
      </c>
      <c r="B23" s="88">
        <v>90309344</v>
      </c>
      <c r="C23" s="88">
        <v>45167381</v>
      </c>
      <c r="D23" s="88">
        <v>8159950</v>
      </c>
      <c r="E23" s="88">
        <v>1750000</v>
      </c>
      <c r="F23" s="88">
        <v>10062647</v>
      </c>
      <c r="G23" s="88">
        <v>1767535</v>
      </c>
      <c r="H23" s="88">
        <v>4633177</v>
      </c>
      <c r="I23" s="88">
        <v>161850034</v>
      </c>
    </row>
    <row r="24" spans="1:9" ht="12.75">
      <c r="A24" s="87" t="s">
        <v>82</v>
      </c>
      <c r="B24" s="88">
        <v>1140082761</v>
      </c>
      <c r="C24" s="88">
        <v>567481613</v>
      </c>
      <c r="D24" s="88">
        <v>111650350</v>
      </c>
      <c r="E24" s="88">
        <v>13454792</v>
      </c>
      <c r="F24" s="88">
        <v>13544856</v>
      </c>
      <c r="G24" s="88">
        <v>20619163</v>
      </c>
      <c r="H24" s="88">
        <v>55027110</v>
      </c>
      <c r="I24" s="88">
        <v>1921860645</v>
      </c>
    </row>
    <row r="25" spans="1:9" ht="12.75">
      <c r="A25" s="87" t="s">
        <v>83</v>
      </c>
      <c r="B25" s="88">
        <v>743626331</v>
      </c>
      <c r="C25" s="88">
        <v>371403032</v>
      </c>
      <c r="D25" s="88">
        <v>69096430</v>
      </c>
      <c r="E25" s="88">
        <v>12504205</v>
      </c>
      <c r="F25" s="88">
        <v>67684920</v>
      </c>
      <c r="G25" s="88">
        <v>7737332</v>
      </c>
      <c r="H25" s="88">
        <v>37687569</v>
      </c>
      <c r="I25" s="88">
        <v>1309739819</v>
      </c>
    </row>
    <row r="26" spans="1:9" ht="12.75">
      <c r="A26" s="87" t="s">
        <v>84</v>
      </c>
      <c r="B26" s="88">
        <v>96031897</v>
      </c>
      <c r="C26" s="88">
        <v>48017282</v>
      </c>
      <c r="D26" s="88">
        <v>8787905</v>
      </c>
      <c r="E26" s="88">
        <v>1750000</v>
      </c>
      <c r="F26" s="88">
        <v>10318553</v>
      </c>
      <c r="G26" s="88">
        <v>1741625</v>
      </c>
      <c r="H26" s="88">
        <v>4915116</v>
      </c>
      <c r="I26" s="88">
        <v>171562378</v>
      </c>
    </row>
    <row r="27" spans="1:9" ht="12.75">
      <c r="A27" s="87" t="s">
        <v>85</v>
      </c>
      <c r="B27" s="88">
        <v>166207549</v>
      </c>
      <c r="C27" s="88">
        <v>82953567</v>
      </c>
      <c r="D27" s="88">
        <v>15426348</v>
      </c>
      <c r="E27" s="88">
        <v>2812169</v>
      </c>
      <c r="F27" s="88">
        <v>12764129</v>
      </c>
      <c r="G27" s="88">
        <v>1612379</v>
      </c>
      <c r="H27" s="88">
        <v>8351391</v>
      </c>
      <c r="I27" s="88">
        <v>290127532</v>
      </c>
    </row>
    <row r="28" spans="1:9" ht="12.75">
      <c r="A28" s="87" t="s">
        <v>86</v>
      </c>
      <c r="B28" s="88">
        <v>791183895</v>
      </c>
      <c r="C28" s="88">
        <v>396246088</v>
      </c>
      <c r="D28" s="88">
        <v>70465085</v>
      </c>
      <c r="E28" s="88">
        <v>16354203</v>
      </c>
      <c r="F28" s="88">
        <v>109668007</v>
      </c>
      <c r="G28" s="88">
        <v>16992504</v>
      </c>
      <c r="H28" s="88">
        <v>41246826</v>
      </c>
      <c r="I28" s="88">
        <v>1442156608</v>
      </c>
    </row>
    <row r="29" spans="1:9" ht="12.75">
      <c r="A29" s="87" t="s">
        <v>87</v>
      </c>
      <c r="B29" s="88">
        <v>550991617</v>
      </c>
      <c r="C29" s="88">
        <v>275103943</v>
      </c>
      <c r="D29" s="88">
        <v>48853187</v>
      </c>
      <c r="E29" s="88">
        <v>11608988</v>
      </c>
      <c r="F29" s="88">
        <v>46932909</v>
      </c>
      <c r="G29" s="88">
        <v>5212406</v>
      </c>
      <c r="H29" s="88">
        <v>27826482</v>
      </c>
      <c r="I29" s="88">
        <v>966529532</v>
      </c>
    </row>
    <row r="30" spans="1:9" ht="12.75">
      <c r="A30" s="87" t="s">
        <v>88</v>
      </c>
      <c r="B30" s="88">
        <v>292883109</v>
      </c>
      <c r="C30" s="88">
        <v>145891426</v>
      </c>
      <c r="D30" s="88">
        <v>23837971</v>
      </c>
      <c r="E30" s="88">
        <v>8301084</v>
      </c>
      <c r="F30" s="88">
        <v>11251436</v>
      </c>
      <c r="G30" s="88">
        <v>1975337</v>
      </c>
      <c r="H30" s="88">
        <v>14373417</v>
      </c>
      <c r="I30" s="88">
        <v>498513780</v>
      </c>
    </row>
    <row r="31" spans="1:9" ht="12.75">
      <c r="A31" s="87" t="s">
        <v>89</v>
      </c>
      <c r="B31" s="88">
        <v>224418519</v>
      </c>
      <c r="C31" s="88">
        <v>111817776</v>
      </c>
      <c r="D31" s="88">
        <v>15143472</v>
      </c>
      <c r="E31" s="88">
        <v>9482732</v>
      </c>
      <c r="F31" s="88">
        <v>9479395</v>
      </c>
      <c r="G31" s="88">
        <v>1939764</v>
      </c>
      <c r="H31" s="88">
        <v>11039660</v>
      </c>
      <c r="I31" s="88">
        <v>383321318</v>
      </c>
    </row>
    <row r="32" spans="1:9" ht="12.75">
      <c r="A32" s="87" t="s">
        <v>90</v>
      </c>
      <c r="B32" s="88">
        <v>397052354</v>
      </c>
      <c r="C32" s="88">
        <v>197738862</v>
      </c>
      <c r="D32" s="88">
        <v>37878175</v>
      </c>
      <c r="E32" s="88">
        <v>5691724</v>
      </c>
      <c r="F32" s="88">
        <v>13646275</v>
      </c>
      <c r="G32" s="88">
        <v>2522778</v>
      </c>
      <c r="H32" s="88">
        <v>19436551</v>
      </c>
      <c r="I32" s="88">
        <v>673966719</v>
      </c>
    </row>
    <row r="33" spans="1:9" ht="12.75">
      <c r="A33" s="87" t="s">
        <v>91</v>
      </c>
      <c r="B33" s="88">
        <v>420336110</v>
      </c>
      <c r="C33" s="88">
        <v>209299570</v>
      </c>
      <c r="D33" s="88">
        <v>39772322</v>
      </c>
      <c r="E33" s="88">
        <v>6352582</v>
      </c>
      <c r="F33" s="88">
        <v>11402016</v>
      </c>
      <c r="G33" s="88">
        <v>4281457</v>
      </c>
      <c r="H33" s="88">
        <v>20483439</v>
      </c>
      <c r="I33" s="88">
        <v>711927496</v>
      </c>
    </row>
    <row r="34" spans="1:9" ht="12.75">
      <c r="A34" s="87" t="s">
        <v>92</v>
      </c>
      <c r="B34" s="88">
        <v>105490588</v>
      </c>
      <c r="C34" s="88">
        <v>52719493</v>
      </c>
      <c r="D34" s="88">
        <v>9614974</v>
      </c>
      <c r="E34" s="88">
        <v>1960865</v>
      </c>
      <c r="F34" s="88">
        <v>10257182</v>
      </c>
      <c r="G34" s="88">
        <v>1834517</v>
      </c>
      <c r="H34" s="88">
        <v>5366346</v>
      </c>
      <c r="I34" s="88">
        <v>187243965</v>
      </c>
    </row>
    <row r="35" spans="1:9" ht="12.75">
      <c r="A35" s="87" t="s">
        <v>93</v>
      </c>
      <c r="B35" s="88">
        <v>330040161</v>
      </c>
      <c r="C35" s="88">
        <v>165471633</v>
      </c>
      <c r="D35" s="88">
        <v>32566885</v>
      </c>
      <c r="E35" s="88">
        <v>3649540</v>
      </c>
      <c r="F35" s="88">
        <v>53487408</v>
      </c>
      <c r="G35" s="88">
        <v>6905801</v>
      </c>
      <c r="H35" s="88">
        <v>17442171</v>
      </c>
      <c r="I35" s="88">
        <v>609563599</v>
      </c>
    </row>
    <row r="36" spans="1:9" ht="12.75">
      <c r="A36" s="87" t="s">
        <v>94</v>
      </c>
      <c r="B36" s="88">
        <v>326532639</v>
      </c>
      <c r="C36" s="88">
        <v>164003973</v>
      </c>
      <c r="D36" s="88">
        <v>31984367</v>
      </c>
      <c r="E36" s="88">
        <v>3847165</v>
      </c>
      <c r="F36" s="88">
        <v>63174562</v>
      </c>
      <c r="G36" s="88">
        <v>8951863</v>
      </c>
      <c r="H36" s="88">
        <v>17569747</v>
      </c>
      <c r="I36" s="88">
        <v>616064316</v>
      </c>
    </row>
    <row r="37" spans="1:9" ht="12.75">
      <c r="A37" s="87" t="s">
        <v>95</v>
      </c>
      <c r="B37" s="88">
        <v>592091019</v>
      </c>
      <c r="C37" s="88">
        <v>296282588</v>
      </c>
      <c r="D37" s="88">
        <v>53013425</v>
      </c>
      <c r="E37" s="88">
        <v>11958727</v>
      </c>
      <c r="F37" s="88">
        <v>73718834</v>
      </c>
      <c r="G37" s="88">
        <v>10312637</v>
      </c>
      <c r="H37" s="88">
        <v>30612639</v>
      </c>
      <c r="I37" s="88">
        <v>1067989869</v>
      </c>
    </row>
    <row r="38" spans="1:9" ht="12.75">
      <c r="A38" s="87" t="s">
        <v>96</v>
      </c>
      <c r="B38" s="88">
        <v>376470972</v>
      </c>
      <c r="C38" s="88">
        <v>187991277</v>
      </c>
      <c r="D38" s="88">
        <v>31872777</v>
      </c>
      <c r="E38" s="88">
        <v>9438658</v>
      </c>
      <c r="F38" s="88">
        <v>32101015</v>
      </c>
      <c r="G38" s="88">
        <v>4553423</v>
      </c>
      <c r="H38" s="88">
        <v>19013769</v>
      </c>
      <c r="I38" s="88">
        <v>661441891</v>
      </c>
    </row>
    <row r="39" spans="1:9" ht="12.75">
      <c r="A39" s="87" t="s">
        <v>97</v>
      </c>
      <c r="B39" s="88">
        <v>288315734</v>
      </c>
      <c r="C39" s="88">
        <v>143612916</v>
      </c>
      <c r="D39" s="88">
        <v>26254899</v>
      </c>
      <c r="E39" s="88">
        <v>5382963</v>
      </c>
      <c r="F39" s="88">
        <v>11175589</v>
      </c>
      <c r="G39" s="88">
        <v>1693464</v>
      </c>
      <c r="H39" s="88">
        <v>14152310</v>
      </c>
      <c r="I39" s="88">
        <v>490587875</v>
      </c>
    </row>
    <row r="40" spans="1:9" ht="12.75">
      <c r="A40" s="87" t="s">
        <v>98</v>
      </c>
      <c r="B40" s="88">
        <v>562174933</v>
      </c>
      <c r="C40" s="88">
        <v>280107769</v>
      </c>
      <c r="D40" s="88">
        <v>52966845</v>
      </c>
      <c r="E40" s="88">
        <v>8722514</v>
      </c>
      <c r="F40" s="88">
        <v>23479971</v>
      </c>
      <c r="G40" s="88">
        <v>5176323</v>
      </c>
      <c r="H40" s="88">
        <v>27646548</v>
      </c>
      <c r="I40" s="88">
        <v>960274903</v>
      </c>
    </row>
    <row r="41" spans="1:9" ht="12.75">
      <c r="A41" s="87" t="s">
        <v>99</v>
      </c>
      <c r="B41" s="88">
        <v>240963310</v>
      </c>
      <c r="C41" s="88">
        <v>120164502</v>
      </c>
      <c r="D41" s="88">
        <v>23483357</v>
      </c>
      <c r="E41" s="88">
        <v>2958363</v>
      </c>
      <c r="F41" s="88">
        <v>14829579</v>
      </c>
      <c r="G41" s="88">
        <v>1790379</v>
      </c>
      <c r="H41" s="88">
        <v>11995469</v>
      </c>
      <c r="I41" s="88">
        <v>416184959</v>
      </c>
    </row>
    <row r="42" spans="1:9" ht="12.75">
      <c r="A42" s="87" t="s">
        <v>100</v>
      </c>
      <c r="B42" s="88">
        <v>169638303</v>
      </c>
      <c r="C42" s="88">
        <v>84600285</v>
      </c>
      <c r="D42" s="88">
        <v>12913405</v>
      </c>
      <c r="E42" s="88">
        <v>5701581</v>
      </c>
      <c r="F42" s="88">
        <v>10248103</v>
      </c>
      <c r="G42" s="88">
        <v>1650549</v>
      </c>
      <c r="H42" s="88">
        <v>8438960</v>
      </c>
      <c r="I42" s="88">
        <v>293191186</v>
      </c>
    </row>
    <row r="43" spans="1:9" ht="12.75">
      <c r="A43" s="87" t="s">
        <v>101</v>
      </c>
      <c r="B43" s="88">
        <v>199908721</v>
      </c>
      <c r="C43" s="88">
        <v>100207991</v>
      </c>
      <c r="D43" s="88">
        <v>20186661</v>
      </c>
      <c r="E43" s="88">
        <v>1750000</v>
      </c>
      <c r="F43" s="88">
        <v>32443244</v>
      </c>
      <c r="G43" s="88">
        <v>3269120</v>
      </c>
      <c r="H43" s="88">
        <v>10566287</v>
      </c>
      <c r="I43" s="88">
        <v>368332024</v>
      </c>
    </row>
    <row r="44" spans="1:9" ht="12.75">
      <c r="A44" s="87" t="s">
        <v>102</v>
      </c>
      <c r="B44" s="88">
        <v>93744154</v>
      </c>
      <c r="C44" s="88">
        <v>46876078</v>
      </c>
      <c r="D44" s="88">
        <v>8536864</v>
      </c>
      <c r="E44" s="88">
        <v>1750000</v>
      </c>
      <c r="F44" s="88">
        <v>10309073</v>
      </c>
      <c r="G44" s="88">
        <v>1574311</v>
      </c>
      <c r="H44" s="88">
        <v>4805235</v>
      </c>
      <c r="I44" s="88">
        <v>167595715</v>
      </c>
    </row>
    <row r="45" spans="1:9" ht="12.75">
      <c r="A45" s="87" t="s">
        <v>103</v>
      </c>
      <c r="B45" s="88">
        <v>538350601</v>
      </c>
      <c r="C45" s="88">
        <v>270326326</v>
      </c>
      <c r="D45" s="88">
        <v>53282406</v>
      </c>
      <c r="E45" s="88">
        <v>5792628</v>
      </c>
      <c r="F45" s="88">
        <v>103689682</v>
      </c>
      <c r="G45" s="88">
        <v>12397571</v>
      </c>
      <c r="H45" s="88">
        <v>28952836</v>
      </c>
      <c r="I45" s="88">
        <v>1012792050</v>
      </c>
    </row>
    <row r="46" spans="1:9" ht="12.75">
      <c r="A46" s="87" t="s">
        <v>104</v>
      </c>
      <c r="B46" s="88">
        <v>216882649</v>
      </c>
      <c r="C46" s="88">
        <v>108108919</v>
      </c>
      <c r="D46" s="88">
        <v>21289174</v>
      </c>
      <c r="E46" s="88">
        <v>2510093</v>
      </c>
      <c r="F46" s="88">
        <v>11368844</v>
      </c>
      <c r="G46" s="88">
        <v>1602915</v>
      </c>
      <c r="H46" s="88">
        <v>10736322</v>
      </c>
      <c r="I46" s="88">
        <v>372498916</v>
      </c>
    </row>
    <row r="47" spans="1:9" ht="12.75">
      <c r="A47" s="87" t="s">
        <v>105</v>
      </c>
      <c r="B47" s="88">
        <v>897352887</v>
      </c>
      <c r="C47" s="88">
        <v>450919385</v>
      </c>
      <c r="D47" s="88">
        <v>88743854</v>
      </c>
      <c r="E47" s="88">
        <v>9725716</v>
      </c>
      <c r="F47" s="88">
        <v>182483421</v>
      </c>
      <c r="G47" s="88">
        <v>24869709</v>
      </c>
      <c r="H47" s="88">
        <v>48554600</v>
      </c>
      <c r="I47" s="88">
        <v>1702649572</v>
      </c>
    </row>
    <row r="48" spans="1:9" ht="12.75">
      <c r="A48" s="87" t="s">
        <v>106</v>
      </c>
      <c r="B48" s="88">
        <v>603240031</v>
      </c>
      <c r="C48" s="88">
        <v>301185169</v>
      </c>
      <c r="D48" s="88">
        <v>56038289</v>
      </c>
      <c r="E48" s="88">
        <v>10157282</v>
      </c>
      <c r="F48" s="88">
        <v>51053464</v>
      </c>
      <c r="G48" s="88">
        <v>5792724</v>
      </c>
      <c r="H48" s="88">
        <v>30455093</v>
      </c>
      <c r="I48" s="88">
        <v>1057922052</v>
      </c>
    </row>
    <row r="49" spans="1:9" ht="12.75">
      <c r="A49" s="87" t="s">
        <v>107</v>
      </c>
      <c r="B49" s="88">
        <v>144482130</v>
      </c>
      <c r="C49" s="88">
        <v>72102133</v>
      </c>
      <c r="D49" s="88">
        <v>9983326</v>
      </c>
      <c r="E49" s="88">
        <v>5871187</v>
      </c>
      <c r="F49" s="88">
        <v>10479532</v>
      </c>
      <c r="G49" s="88">
        <v>1672029</v>
      </c>
      <c r="H49" s="88">
        <v>7240957</v>
      </c>
      <c r="I49" s="88">
        <v>251831294</v>
      </c>
    </row>
    <row r="50" spans="1:9" ht="12.75">
      <c r="A50" s="87" t="s">
        <v>108</v>
      </c>
      <c r="B50" s="88">
        <v>753801609</v>
      </c>
      <c r="C50" s="88">
        <v>377202327</v>
      </c>
      <c r="D50" s="88">
        <v>69113347</v>
      </c>
      <c r="E50" s="88">
        <v>13603856</v>
      </c>
      <c r="F50" s="88">
        <v>95385605</v>
      </c>
      <c r="G50" s="88">
        <v>11536224</v>
      </c>
      <c r="H50" s="88">
        <v>39020269</v>
      </c>
      <c r="I50" s="88">
        <v>1359663237</v>
      </c>
    </row>
    <row r="51" spans="1:9" ht="12.75">
      <c r="A51" s="87" t="s">
        <v>109</v>
      </c>
      <c r="B51" s="88">
        <v>379730372</v>
      </c>
      <c r="C51" s="88">
        <v>189084248</v>
      </c>
      <c r="D51" s="88">
        <v>33389588</v>
      </c>
      <c r="E51" s="88">
        <v>8279511</v>
      </c>
      <c r="F51" s="88">
        <v>11709675</v>
      </c>
      <c r="G51" s="88">
        <v>2574929</v>
      </c>
      <c r="H51" s="88">
        <v>18547675</v>
      </c>
      <c r="I51" s="88">
        <v>643315998</v>
      </c>
    </row>
    <row r="52" spans="1:9" ht="12.75">
      <c r="A52" s="87" t="s">
        <v>110</v>
      </c>
      <c r="B52" s="88">
        <v>291863356</v>
      </c>
      <c r="C52" s="88">
        <v>145612671</v>
      </c>
      <c r="D52" s="88">
        <v>27454011</v>
      </c>
      <c r="E52" s="88">
        <v>4573143</v>
      </c>
      <c r="F52" s="88">
        <v>19325359</v>
      </c>
      <c r="G52" s="88">
        <v>3604875</v>
      </c>
      <c r="H52" s="88">
        <v>14570938</v>
      </c>
      <c r="I52" s="88">
        <v>507004353</v>
      </c>
    </row>
    <row r="53" spans="1:9" ht="12.75">
      <c r="A53" s="87" t="s">
        <v>111</v>
      </c>
      <c r="B53" s="88">
        <v>931501130</v>
      </c>
      <c r="C53" s="88">
        <v>465767004</v>
      </c>
      <c r="D53" s="88">
        <v>91937116</v>
      </c>
      <c r="E53" s="88">
        <v>10279657</v>
      </c>
      <c r="F53" s="88">
        <v>104095897</v>
      </c>
      <c r="G53" s="88">
        <v>12917282</v>
      </c>
      <c r="H53" s="88">
        <v>47798464</v>
      </c>
      <c r="I53" s="88">
        <v>1664296550</v>
      </c>
    </row>
    <row r="54" spans="1:9" ht="12.75">
      <c r="A54" s="87" t="s">
        <v>112</v>
      </c>
      <c r="B54" s="88">
        <v>126303052</v>
      </c>
      <c r="C54" s="88">
        <v>63068001</v>
      </c>
      <c r="D54" s="88">
        <v>12109661</v>
      </c>
      <c r="E54" s="88">
        <v>1750000</v>
      </c>
      <c r="F54" s="88">
        <v>10389924</v>
      </c>
      <c r="G54" s="88">
        <v>1849352</v>
      </c>
      <c r="H54" s="88">
        <v>6367383</v>
      </c>
      <c r="I54" s="88">
        <v>221837373</v>
      </c>
    </row>
    <row r="55" spans="1:9" ht="12.75">
      <c r="A55" s="87" t="s">
        <v>113</v>
      </c>
      <c r="B55" s="88">
        <v>400238109</v>
      </c>
      <c r="C55" s="88">
        <v>199322336</v>
      </c>
      <c r="D55" s="88">
        <v>37243356</v>
      </c>
      <c r="E55" s="88">
        <v>6676127</v>
      </c>
      <c r="F55" s="88">
        <v>13048905</v>
      </c>
      <c r="G55" s="88">
        <v>3136820</v>
      </c>
      <c r="H55" s="88">
        <v>19570931</v>
      </c>
      <c r="I55" s="88">
        <v>679236584</v>
      </c>
    </row>
    <row r="56" spans="1:9" ht="12.75">
      <c r="A56" s="87" t="s">
        <v>114</v>
      </c>
      <c r="B56" s="88">
        <v>164005151</v>
      </c>
      <c r="C56" s="88">
        <v>81849354</v>
      </c>
      <c r="D56" s="88">
        <v>14309825</v>
      </c>
      <c r="E56" s="88">
        <v>3687015</v>
      </c>
      <c r="F56" s="88">
        <v>12219376</v>
      </c>
      <c r="G56" s="88">
        <v>1759819</v>
      </c>
      <c r="H56" s="88">
        <v>8229265</v>
      </c>
      <c r="I56" s="88">
        <v>286059805</v>
      </c>
    </row>
    <row r="57" spans="1:9" ht="12.75">
      <c r="A57" s="87" t="s">
        <v>115</v>
      </c>
      <c r="B57" s="88">
        <v>491552314</v>
      </c>
      <c r="C57" s="88">
        <v>245312251</v>
      </c>
      <c r="D57" s="88">
        <v>46491611</v>
      </c>
      <c r="E57" s="88">
        <v>7448089</v>
      </c>
      <c r="F57" s="88">
        <v>36898500</v>
      </c>
      <c r="G57" s="88">
        <v>4787302</v>
      </c>
      <c r="H57" s="88">
        <v>24672946</v>
      </c>
      <c r="I57" s="88">
        <v>857163013</v>
      </c>
    </row>
    <row r="58" spans="1:9" ht="12.75">
      <c r="A58" s="87" t="s">
        <v>116</v>
      </c>
      <c r="B58" s="88">
        <v>1996468665</v>
      </c>
      <c r="C58" s="88">
        <v>996796988</v>
      </c>
      <c r="D58" s="88">
        <v>190687622</v>
      </c>
      <c r="E58" s="88">
        <v>28391645</v>
      </c>
      <c r="F58" s="88">
        <v>163993152</v>
      </c>
      <c r="G58" s="88">
        <v>24374383</v>
      </c>
      <c r="H58" s="88">
        <v>100641720</v>
      </c>
      <c r="I58" s="88">
        <v>3501354175</v>
      </c>
    </row>
    <row r="59" spans="1:9" ht="12.75">
      <c r="A59" s="87" t="s">
        <v>117</v>
      </c>
      <c r="B59" s="88">
        <v>202670322</v>
      </c>
      <c r="C59" s="88">
        <v>101117247</v>
      </c>
      <c r="D59" s="88">
        <v>19771965</v>
      </c>
      <c r="E59" s="88">
        <v>2467736</v>
      </c>
      <c r="F59" s="88">
        <v>12869684</v>
      </c>
      <c r="G59" s="88">
        <v>3227138</v>
      </c>
      <c r="H59" s="88">
        <v>10101301</v>
      </c>
      <c r="I59" s="88">
        <v>352225393</v>
      </c>
    </row>
    <row r="60" spans="1:9" ht="12.75">
      <c r="A60" s="87" t="s">
        <v>118</v>
      </c>
      <c r="B60" s="88">
        <v>115606627</v>
      </c>
      <c r="C60" s="88">
        <v>57790023</v>
      </c>
      <c r="D60" s="88">
        <v>10935907</v>
      </c>
      <c r="E60" s="88">
        <v>1750000</v>
      </c>
      <c r="F60" s="88">
        <v>11800051</v>
      </c>
      <c r="G60" s="88">
        <v>2087656</v>
      </c>
      <c r="H60" s="88">
        <v>5898018</v>
      </c>
      <c r="I60" s="88">
        <v>205868282</v>
      </c>
    </row>
    <row r="61" spans="1:9" ht="12.75">
      <c r="A61" s="87" t="s">
        <v>119</v>
      </c>
      <c r="B61" s="88">
        <v>584310665</v>
      </c>
      <c r="C61" s="88">
        <v>291902264</v>
      </c>
      <c r="D61" s="88">
        <v>57036403</v>
      </c>
      <c r="E61" s="88">
        <v>7081985</v>
      </c>
      <c r="F61" s="88">
        <v>54706409</v>
      </c>
      <c r="G61" s="88">
        <v>7528965</v>
      </c>
      <c r="H61" s="88">
        <v>29659781</v>
      </c>
      <c r="I61" s="88">
        <v>1032226472</v>
      </c>
    </row>
    <row r="62" spans="1:9" ht="12.75">
      <c r="A62" s="87" t="s">
        <v>120</v>
      </c>
      <c r="B62" s="88">
        <v>387614261</v>
      </c>
      <c r="C62" s="88">
        <v>193704178</v>
      </c>
      <c r="D62" s="88">
        <v>36100981</v>
      </c>
      <c r="E62" s="88">
        <v>6433245</v>
      </c>
      <c r="F62" s="88">
        <v>36809124</v>
      </c>
      <c r="G62" s="88">
        <v>7291937</v>
      </c>
      <c r="H62" s="88">
        <v>19691236</v>
      </c>
      <c r="I62" s="88">
        <v>687644962</v>
      </c>
    </row>
    <row r="63" spans="1:9" ht="12.75">
      <c r="A63" s="87" t="s">
        <v>121</v>
      </c>
      <c r="B63" s="88">
        <v>257760426</v>
      </c>
      <c r="C63" s="88">
        <v>128498198</v>
      </c>
      <c r="D63" s="88">
        <v>25167504</v>
      </c>
      <c r="E63" s="88">
        <v>3117421</v>
      </c>
      <c r="F63" s="88">
        <v>14267243</v>
      </c>
      <c r="G63" s="88">
        <v>1695189</v>
      </c>
      <c r="H63" s="88">
        <v>12782948</v>
      </c>
      <c r="I63" s="88">
        <v>443288929</v>
      </c>
    </row>
    <row r="64" spans="1:9" ht="12.75">
      <c r="A64" s="87" t="s">
        <v>122</v>
      </c>
      <c r="B64" s="88">
        <v>441049920</v>
      </c>
      <c r="C64" s="88">
        <v>219977204</v>
      </c>
      <c r="D64" s="88">
        <v>39436093</v>
      </c>
      <c r="E64" s="88">
        <v>8961808</v>
      </c>
      <c r="F64" s="88">
        <v>27291366</v>
      </c>
      <c r="G64" s="88">
        <v>4553034</v>
      </c>
      <c r="H64" s="88">
        <v>21960555</v>
      </c>
      <c r="I64" s="88">
        <v>763229980</v>
      </c>
    </row>
    <row r="65" spans="1:9" ht="12.75">
      <c r="A65" s="87" t="s">
        <v>123</v>
      </c>
      <c r="B65" s="88">
        <v>149458812</v>
      </c>
      <c r="C65" s="88">
        <v>74571250</v>
      </c>
      <c r="D65" s="88">
        <v>14650621</v>
      </c>
      <c r="E65" s="88">
        <v>1750000</v>
      </c>
      <c r="F65" s="88">
        <v>10379950</v>
      </c>
      <c r="G65" s="88">
        <v>1574430</v>
      </c>
      <c r="H65" s="88">
        <v>7476318</v>
      </c>
      <c r="I65" s="88">
        <v>259861381</v>
      </c>
    </row>
    <row r="66" spans="1:9" ht="12.75">
      <c r="A66" s="89" t="s">
        <v>124</v>
      </c>
      <c r="B66" s="88">
        <v>22332260060</v>
      </c>
      <c r="C66" s="88">
        <v>11162564768</v>
      </c>
      <c r="D66" s="88">
        <v>2100594512</v>
      </c>
      <c r="E66" s="88">
        <v>350000000</v>
      </c>
      <c r="F66" s="88">
        <v>2309059935</v>
      </c>
      <c r="G66" s="88">
        <v>329270722</v>
      </c>
      <c r="H66" s="88">
        <v>1140250003</v>
      </c>
      <c r="I66" s="88">
        <v>39724000000</v>
      </c>
    </row>
    <row r="67" spans="1:9" ht="12">
      <c r="A67" s="20" t="s">
        <v>52</v>
      </c>
      <c r="B67" s="5">
        <f>SUM(B15:B65)</f>
        <v>22332260060</v>
      </c>
      <c r="C67" s="5">
        <f aca="true" t="shared" si="0" ref="C67:I67">SUM(C15:C65)</f>
        <v>11162564768</v>
      </c>
      <c r="D67" s="5">
        <f t="shared" si="0"/>
        <v>2100594512</v>
      </c>
      <c r="E67" s="5">
        <f t="shared" si="0"/>
        <v>350000000</v>
      </c>
      <c r="F67" s="5">
        <f t="shared" si="0"/>
        <v>2309059935</v>
      </c>
      <c r="G67" s="5">
        <f t="shared" si="0"/>
        <v>329270722</v>
      </c>
      <c r="H67" s="5">
        <f>SUM(H15:H65)</f>
        <v>1140250003</v>
      </c>
      <c r="I67" s="5">
        <f t="shared" si="0"/>
        <v>39724000000</v>
      </c>
    </row>
    <row r="68" spans="1:9" ht="12">
      <c r="A68" s="19"/>
      <c r="B68" s="4"/>
      <c r="C68" s="4"/>
      <c r="D68" s="4"/>
      <c r="E68" s="4"/>
      <c r="F68" s="4"/>
      <c r="G68" s="4"/>
      <c r="H68" s="4"/>
      <c r="I68" s="18"/>
    </row>
    <row r="69" spans="1:9" ht="12">
      <c r="A69" s="21" t="s">
        <v>128</v>
      </c>
      <c r="B69" s="4"/>
      <c r="C69" s="4"/>
      <c r="D69" s="4"/>
      <c r="E69" s="4"/>
      <c r="F69" s="4"/>
      <c r="G69" s="4"/>
      <c r="H69" s="4"/>
      <c r="I69" s="18"/>
    </row>
    <row r="70" ht="12">
      <c r="A70" s="2" t="s">
        <v>127</v>
      </c>
    </row>
    <row r="71" ht="12">
      <c r="I71" s="18"/>
    </row>
  </sheetData>
  <sheetProtection/>
  <printOptions horizontalCentered="1"/>
  <pageMargins left="0.25" right="0.25" top="0.25" bottom="0.25" header="0.25" footer="0.2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Monaco</dc:creator>
  <cp:keywords/>
  <dc:description/>
  <cp:lastModifiedBy>USDOT_User</cp:lastModifiedBy>
  <cp:lastPrinted>2017-02-16T15:14:17Z</cp:lastPrinted>
  <dcterms:created xsi:type="dcterms:W3CDTF">2013-08-15T14:55:29Z</dcterms:created>
  <dcterms:modified xsi:type="dcterms:W3CDTF">2017-02-16T15:14:43Z</dcterms:modified>
  <cp:category/>
  <cp:version/>
  <cp:contentType/>
  <cp:contentStatus/>
</cp:coreProperties>
</file>