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<sst xmlns="http://schemas.openxmlformats.org/spreadsheetml/2006/main" count="2805" uniqueCount="926">
  <si>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</si>
  <si>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</si>
  <si>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</si>
  <si>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</si>
  <si>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</si>
  <si>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</si>
  <si>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</si>
  <si>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</si>
  <si>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</si>
  <si>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</si>
  <si>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</si>
  <si>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</si>
  <si>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</si>
  <si>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</si>
  <si>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</si>
  <si>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</si>
  <si>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</si>
  <si>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</si>
  <si>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</si>
  <si>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</si>
  <si>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</si>
  <si>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</si>
  <si>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</si>
  <si>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</si>
  <si>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</si>
  <si>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</si>
  <si>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</si>
  <si>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</si>
  <si>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</si>
  <si>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</si>
  <si>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</si>
  <si>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</si>
  <si>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</si>
  <si>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</si>
  <si>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</si>
  <si>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</si>
  <si>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</si>
  <si>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</si>
  <si>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</si>
  <si>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</si>
  <si>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</si>
  <si>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</si>
  <si>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</si>
  <si>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</si>
  <si>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</si>
  <si>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</si>
  <si>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</si>
  <si>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</si>
  <si>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</si>
  <si>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</si>
  <si>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</si>
  <si>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</si>
  <si>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</si>
  <si>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</si>
  <si>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</si>
  <si>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</si>
  <si>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</si>
  <si>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</si>
  <si>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</si>
  <si>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</si>
  <si>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</si>
  <si>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</si>
  <si>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</si>
  <si>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</si>
  <si>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</si>
  <si>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</si>
  <si>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</si>
  <si>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</si>
  <si>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</si>
  <si>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</si>
  <si>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</si>
  <si>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</si>
  <si>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</si>
  <si>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</si>
  <si>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</si>
  <si>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</si>
  <si>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</si>
  <si>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</si>
  <si>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</si>
  <si>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</si>
  <si>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</si>
  <si>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</si>
  <si>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</si>
  <si>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</si>
  <si>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</si>
  <si>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</si>
  <si>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</si>
  <si>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</si>
  <si>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</si>
  <si>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</si>
  <si>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</si>
  <si>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</si>
  <si>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</si>
  <si>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</si>
  <si>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</si>
  <si>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</si>
  <si>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</si>
  <si>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</si>
  <si>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</si>
  <si>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</si>
  <si>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</si>
  <si>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</si>
  <si>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</si>
  <si>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</si>
  <si>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</si>
  <si>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</si>
  <si>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</si>
  <si>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</si>
  <si>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</si>
  <si>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</si>
  <si>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</si>
  <si>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</si>
  <si>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</si>
  <si>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</si>
  <si>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</si>
  <si>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</si>
  <si>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</si>
  <si>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</si>
  <si>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</si>
  <si>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</si>
  <si>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</si>
  <si>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</si>
  <si>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</si>
  <si>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</si>
  <si>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</si>
  <si>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</si>
  <si>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</si>
  <si>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</si>
  <si>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</si>
  <si>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</si>
  <si>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</si>
  <si>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</si>
  <si>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</si>
  <si>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</si>
  <si>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</si>
  <si>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</si>
  <si>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</si>
  <si>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</si>
  <si>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</si>
  <si>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</si>
  <si>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</si>
  <si>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</si>
  <si>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</si>
  <si>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</si>
  <si>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</si>
  <si>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</si>
  <si>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</si>
  <si>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</si>
  <si>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</si>
  <si>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22.2</t>
  </si>
  <si>
    <t>23.6</t>
  </si>
  <si>
    <t>21.3</t>
  </si>
  <si>
    <t>19.8</t>
  </si>
  <si>
    <t>26.2</t>
  </si>
  <si>
    <t>30.9</t>
  </si>
  <si>
    <t>33.3</t>
  </si>
  <si>
    <t>35.4</t>
  </si>
  <si>
    <t>35.2</t>
  </si>
  <si>
    <t>31.6</t>
  </si>
  <si>
    <t>33.1</t>
  </si>
  <si>
    <t>30.2</t>
  </si>
  <si>
    <t>26.5</t>
  </si>
  <si>
    <t>25.0</t>
  </si>
  <si>
    <t>29.8</t>
  </si>
  <si>
    <t>32.1</t>
  </si>
  <si>
    <t>29.9</t>
  </si>
  <si>
    <t>37.4</t>
  </si>
  <si>
    <t>35.3</t>
  </si>
  <si>
    <t>40.6</t>
  </si>
  <si>
    <t>42.8</t>
  </si>
  <si>
    <t>42.6</t>
  </si>
  <si>
    <t>41.1</t>
  </si>
  <si>
    <t>42.9</t>
  </si>
  <si>
    <t>41.8</t>
  </si>
  <si>
    <t>39.7</t>
  </si>
  <si>
    <t>82.3</t>
  </si>
  <si>
    <t>77.6</t>
  </si>
  <si>
    <t>88.9</t>
  </si>
  <si>
    <t>90.1</t>
  </si>
  <si>
    <t>91.6</t>
  </si>
  <si>
    <t>89.1</t>
  </si>
  <si>
    <t>92.4</t>
  </si>
  <si>
    <t>84.0</t>
  </si>
  <si>
    <t>92.1</t>
  </si>
  <si>
    <t>35.7</t>
  </si>
  <si>
    <t>38.2</t>
  </si>
  <si>
    <t>39.5</t>
  </si>
  <si>
    <t>36.3</t>
  </si>
  <si>
    <t>227.0</t>
  </si>
  <si>
    <t>214.5</t>
  </si>
  <si>
    <t>248.8</t>
  </si>
  <si>
    <t>251.1</t>
  </si>
  <si>
    <t>262.1</t>
  </si>
  <si>
    <t>258.1</t>
  </si>
  <si>
    <t>267.0</t>
  </si>
  <si>
    <t>241.7</t>
  </si>
  <si>
    <t>258.7</t>
  </si>
  <si>
    <t>239.5</t>
  </si>
  <si>
    <t>Percent Change In Individual Monthly Travel 2012 vs 2013</t>
  </si>
  <si>
    <t>1.2</t>
  </si>
  <si>
    <t>-0.5</t>
  </si>
  <si>
    <t>1.6</t>
  </si>
  <si>
    <t>2.0</t>
  </si>
  <si>
    <t>0.8</t>
  </si>
  <si>
    <t>2.1</t>
  </si>
  <si>
    <t>2.7</t>
  </si>
  <si>
    <t>1.8</t>
  </si>
  <si>
    <t>3.1</t>
  </si>
  <si>
    <t>-1.1</t>
  </si>
  <si>
    <t>0.0</t>
  </si>
  <si>
    <t>-1.4</t>
  </si>
  <si>
    <t>-1.3</t>
  </si>
  <si>
    <t>0.4</t>
  </si>
  <si>
    <t>-0.6</t>
  </si>
  <si>
    <t>1.5</t>
  </si>
  <si>
    <t>1.4</t>
  </si>
  <si>
    <t>1.7</t>
  </si>
  <si>
    <t>2.3</t>
  </si>
  <si>
    <t>-0.4</t>
  </si>
  <si>
    <t>-0.2</t>
  </si>
  <si>
    <t>-1.8</t>
  </si>
  <si>
    <t>-2.5</t>
  </si>
  <si>
    <t>0.5</t>
  </si>
  <si>
    <t>1.9</t>
  </si>
  <si>
    <t>-0.1</t>
  </si>
  <si>
    <t>-0.7</t>
  </si>
  <si>
    <t>1.0</t>
  </si>
  <si>
    <t>1.3</t>
  </si>
  <si>
    <t>2.6</t>
  </si>
  <si>
    <t>0.2</t>
  </si>
  <si>
    <t>-1.5</t>
  </si>
  <si>
    <t>-2.0</t>
  </si>
  <si>
    <t>0.9</t>
  </si>
  <si>
    <t>-1.9</t>
  </si>
  <si>
    <t>2.4</t>
  </si>
  <si>
    <t>0.6</t>
  </si>
  <si>
    <t>-0.3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</si>
  <si>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</si>
  <si>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</si>
  <si>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</si>
  <si>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</si>
  <si>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</si>
  <si>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</si>
  <si>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</si>
  <si>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</si>
  <si>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</si>
  <si>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</si>
  <si>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</si>
  <si>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</si>
  <si>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</si>
  <si>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</si>
  <si>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</si>
  <si>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</si>
  <si>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</si>
  <si>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</si>
  <si>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</si>
  <si>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</si>
  <si>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</si>
  <si>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</si>
  <si>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</si>
  <si>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</si>
  <si>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</si>
  <si>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</si>
  <si>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</si>
  <si>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</si>
  <si>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</si>
  <si>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</si>
  <si>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</si>
  <si>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</si>
  <si>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</si>
  <si>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</si>
  <si>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</si>
  <si>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</si>
  <si>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</si>
  <si>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</si>
  <si>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</si>
  <si>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</si>
  <si>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</si>
  <si>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</si>
  <si>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</si>
  <si>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</si>
  <si>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</si>
  <si>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</si>
  <si>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</si>
  <si>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</si>
  <si>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</si>
  <si>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</si>
  <si>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</si>
  <si>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</si>
  <si>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</si>
  <si>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</si>
  <si>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</si>
  <si>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</si>
  <si>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</si>
  <si>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</si>
  <si>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</si>
  <si>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</si>
  <si>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</si>
  <si>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</si>
  <si>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</si>
  <si>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</si>
  <si>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</si>
  <si>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</si>
  <si>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</si>
  <si>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</si>
  <si>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</si>
  <si>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</si>
  <si>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</si>
  <si>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</si>
  <si>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</si>
  <si>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</si>
  <si>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</si>
  <si>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</si>
  <si>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</si>
  <si>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</si>
  <si>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</si>
  <si>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</si>
  <si>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</si>
  <si>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97.8</t>
  </si>
  <si>
    <t>120.1</t>
  </si>
  <si>
    <t>143.7</t>
  </si>
  <si>
    <t>167.3</t>
  </si>
  <si>
    <t>187.4</t>
  </si>
  <si>
    <t>208.7</t>
  </si>
  <si>
    <t>228.4</t>
  </si>
  <si>
    <t>53.4</t>
  </si>
  <si>
    <t>84.3</t>
  </si>
  <si>
    <t>115.0</t>
  </si>
  <si>
    <t>148.2</t>
  </si>
  <si>
    <t>181.5</t>
  </si>
  <si>
    <t>216.9</t>
  </si>
  <si>
    <t>252.2</t>
  </si>
  <si>
    <t>283.7</t>
  </si>
  <si>
    <t>316.9</t>
  </si>
  <si>
    <t>347.0</t>
  </si>
  <si>
    <t>51.5</t>
  </si>
  <si>
    <t>81.3</t>
  </si>
  <si>
    <t>111.5</t>
  </si>
  <si>
    <t>143.6</t>
  </si>
  <si>
    <t>175.7</t>
  </si>
  <si>
    <t>208.9</t>
  </si>
  <si>
    <t>272.0</t>
  </si>
  <si>
    <t>303.6</t>
  </si>
  <si>
    <t>331.8</t>
  </si>
  <si>
    <t>72.7</t>
  </si>
  <si>
    <t>113.3</t>
  </si>
  <si>
    <t>154.0</t>
  </si>
  <si>
    <t>196.8</t>
  </si>
  <si>
    <t>239.4</t>
  </si>
  <si>
    <t>280.4</t>
  </si>
  <si>
    <t>323.4</t>
  </si>
  <si>
    <t>363.2</t>
  </si>
  <si>
    <t>404.9</t>
  </si>
  <si>
    <t>444.6</t>
  </si>
  <si>
    <t>159.8</t>
  </si>
  <si>
    <t>248.7</t>
  </si>
  <si>
    <t>338.8</t>
  </si>
  <si>
    <t>519.5</t>
  </si>
  <si>
    <t>610.2</t>
  </si>
  <si>
    <t>702.6</t>
  </si>
  <si>
    <t>786.6</t>
  </si>
  <si>
    <t>878.7</t>
  </si>
  <si>
    <t>963.8</t>
  </si>
  <si>
    <t>69.2</t>
  </si>
  <si>
    <t>107.4</t>
  </si>
  <si>
    <t>146.5</t>
  </si>
  <si>
    <t>186.7</t>
  </si>
  <si>
    <t>225.6</t>
  </si>
  <si>
    <t>265.2</t>
  </si>
  <si>
    <t>304.7</t>
  </si>
  <si>
    <t>341.0</t>
  </si>
  <si>
    <t>379.9</t>
  </si>
  <si>
    <t>416.6</t>
  </si>
  <si>
    <t>441.5</t>
  </si>
  <si>
    <t>690.3</t>
  </si>
  <si>
    <t>941.4</t>
  </si>
  <si>
    <t>1203.5</t>
  </si>
  <si>
    <t>1461.7</t>
  </si>
  <si>
    <t>1725.3</t>
  </si>
  <si>
    <t>1992.3</t>
  </si>
  <si>
    <t>2233.9</t>
  </si>
  <si>
    <t>2492.6</t>
  </si>
  <si>
    <t>2732.2</t>
  </si>
  <si>
    <t>Percent Change In Cumulative Monthly Travel 2012 vs 2013</t>
  </si>
  <si>
    <t>-0.9</t>
  </si>
  <si>
    <t>0.1</t>
  </si>
  <si>
    <t>-1.0</t>
  </si>
  <si>
    <t>-1.6</t>
  </si>
  <si>
    <t>0.3</t>
  </si>
  <si>
    <t>0.7</t>
  </si>
  <si>
    <t>-1.2</t>
  </si>
  <si>
    <t>-0.8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</si>
  <si>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</si>
  <si>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</si>
  <si>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</si>
  <si>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</si>
  <si>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</si>
  <si>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</si>
  <si>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</si>
  <si>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</si>
  <si>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</si>
  <si>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</si>
  <si>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</si>
  <si>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</si>
  <si>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</si>
  <si>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</si>
  <si>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</si>
  <si>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</si>
  <si>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</si>
  <si>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</si>
  <si>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</si>
  <si>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</si>
  <si>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</si>
  <si>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</si>
  <si>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</si>
  <si>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</si>
  <si>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</si>
  <si>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</si>
  <si>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</si>
  <si>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</si>
  <si>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</si>
  <si>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</si>
  <si>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</si>
  <si>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</si>
  <si>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</si>
  <si>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</si>
  <si>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</si>
  <si>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</si>
  <si>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</si>
  <si>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</si>
  <si>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</si>
  <si>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</si>
  <si>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</si>
  <si>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</si>
  <si>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</si>
  <si>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</si>
  <si>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</si>
  <si>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</si>
  <si>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</si>
  <si>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</si>
  <si>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</si>
  <si>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</si>
  <si>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</si>
  <si>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</si>
  <si>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</si>
  <si>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</si>
  <si>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</si>
  <si>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</si>
  <si>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</si>
  <si>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</si>
  <si>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</si>
  <si>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</si>
  <si>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</si>
  <si>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</si>
  <si>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</si>
  <si>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</si>
  <si>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</si>
  <si>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</si>
  <si>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</si>
  <si>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</si>
  <si>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</si>
  <si>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</si>
  <si>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</si>
  <si>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</si>
  <si>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</si>
  <si>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</si>
  <si>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</si>
  <si>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</si>
  <si>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</si>
  <si>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</si>
  <si>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</si>
  <si>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</si>
  <si>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</si>
  <si>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</si>
  <si>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</si>
  <si>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</si>
  <si>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</si>
  <si>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</si>
  <si>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</si>
  <si>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</si>
  <si>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</si>
  <si>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</si>
  <si>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</si>
  <si>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</si>
  <si>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</si>
  <si>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</si>
  <si>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</si>
  <si>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</si>
  <si>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</si>
  <si>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</si>
  <si>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</si>
  <si>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</si>
  <si>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</si>
  <si>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</si>
  <si>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</si>
  <si>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</si>
  <si>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</si>
  <si>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</si>
  <si>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</si>
  <si>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</si>
  <si>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</si>
  <si>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</si>
  <si>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</si>
  <si>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</si>
  <si>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</si>
  <si>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</si>
  <si>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</si>
  <si>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</si>
  <si>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</si>
  <si>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</si>
  <si>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</si>
  <si>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</si>
  <si>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</si>
  <si>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</si>
  <si>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</si>
  <si>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</si>
  <si>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</si>
  <si>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</si>
  <si>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</si>
  <si>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</si>
  <si>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</si>
  <si>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</si>
  <si>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</si>
  <si>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</si>
  <si>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</si>
  <si>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</si>
  <si>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</si>
  <si>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</si>
  <si>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November</t>
  </si>
  <si>
    <t>54.6</t>
  </si>
  <si>
    <t>53.2</t>
  </si>
  <si>
    <t>47.5</t>
  </si>
  <si>
    <t>34.1</t>
  </si>
  <si>
    <t>50.2</t>
  </si>
  <si>
    <t>78.1</t>
  </si>
  <si>
    <t>161.4</t>
  </si>
  <si>
    <t>2011</t>
  </si>
  <si>
    <t>January   17, 2014</t>
  </si>
  <si>
    <t>October 2012</t>
  </si>
  <si>
    <t>January 17, 2014</t>
  </si>
  <si>
    <t>15.4</t>
  </si>
  <si>
    <t>Page 2 - table</t>
  </si>
  <si>
    <t>year_record</t>
  </si>
  <si>
    <t>tmonth</t>
  </si>
  <si>
    <t>yearToDate</t>
  </si>
  <si>
    <t>moving</t>
  </si>
  <si>
    <t>1988</t>
  </si>
  <si>
    <t>162957</t>
  </si>
  <si>
    <t>1860788</t>
  </si>
  <si>
    <t>2016367</t>
  </si>
  <si>
    <t>1989</t>
  </si>
  <si>
    <t>169735</t>
  </si>
  <si>
    <t>1939510</t>
  </si>
  <si>
    <t>2104309</t>
  </si>
  <si>
    <t>1990</t>
  </si>
  <si>
    <t>171565</t>
  </si>
  <si>
    <t>1978880</t>
  </si>
  <si>
    <t>2146410</t>
  </si>
  <si>
    <t>1991</t>
  </si>
  <si>
    <t>169693</t>
  </si>
  <si>
    <t>1999432</t>
  </si>
  <si>
    <t>2168052</t>
  </si>
  <si>
    <t>1992</t>
  </si>
  <si>
    <t>177380</t>
  </si>
  <si>
    <t>2066153</t>
  </si>
  <si>
    <t>2238935</t>
  </si>
  <si>
    <t>1993</t>
  </si>
  <si>
    <t>182322</t>
  </si>
  <si>
    <t>2109876</t>
  </si>
  <si>
    <t>2290875</t>
  </si>
  <si>
    <t>1994</t>
  </si>
  <si>
    <t>190074</t>
  </si>
  <si>
    <t>2164501</t>
  </si>
  <si>
    <t>2351329</t>
  </si>
  <si>
    <t>1995</t>
  </si>
  <si>
    <t>194131</t>
  </si>
  <si>
    <t>2229434</t>
  </si>
  <si>
    <t>2422521</t>
  </si>
  <si>
    <t>1996</t>
  </si>
  <si>
    <t>199643</t>
  </si>
  <si>
    <t>2280740</t>
  </si>
  <si>
    <t>2474081</t>
  </si>
  <si>
    <t>1997</t>
  </si>
  <si>
    <t>202422</t>
  </si>
  <si>
    <t>2353051</t>
  </si>
  <si>
    <t>2554513</t>
  </si>
  <si>
    <t>1998</t>
  </si>
  <si>
    <t>211178</t>
  </si>
  <si>
    <t>2409060</t>
  </si>
  <si>
    <t>2616382</t>
  </si>
  <si>
    <t>1999</t>
  </si>
  <si>
    <t>221856</t>
  </si>
  <si>
    <t>2457994</t>
  </si>
  <si>
    <t>2674296</t>
  </si>
  <si>
    <t>2000</t>
  </si>
  <si>
    <t>222819</t>
  </si>
  <si>
    <t>2528536</t>
  </si>
  <si>
    <t>2750001</t>
  </si>
  <si>
    <t>2001</t>
  </si>
  <si>
    <t>230511</t>
  </si>
  <si>
    <t>2566027</t>
  </si>
  <si>
    <t>2784417</t>
  </si>
  <si>
    <t>2002</t>
  </si>
  <si>
    <t>230648</t>
  </si>
  <si>
    <t>2621249</t>
  </si>
  <si>
    <t>2850833</t>
  </si>
  <si>
    <t>2003</t>
  </si>
  <si>
    <t>233698</t>
  </si>
  <si>
    <t>2651684</t>
  </si>
  <si>
    <t>2885944</t>
  </si>
  <si>
    <t>2004</t>
  </si>
  <si>
    <t>239796</t>
  </si>
  <si>
    <t>2719760</t>
  </si>
  <si>
    <t>2958298</t>
  </si>
  <si>
    <t>2005</t>
  </si>
  <si>
    <t>243056</t>
  </si>
  <si>
    <t>2743643</t>
  </si>
  <si>
    <t>2988672</t>
  </si>
  <si>
    <t>2006</t>
  </si>
  <si>
    <t>245367</t>
  </si>
  <si>
    <t>2766163</t>
  </si>
  <si>
    <t>3011950</t>
  </si>
  <si>
    <t>2007</t>
  </si>
  <si>
    <t>245928</t>
  </si>
  <si>
    <t>2790680</t>
  </si>
  <si>
    <t>3038889</t>
  </si>
  <si>
    <t>2008</t>
  </si>
  <si>
    <t>237009</t>
  </si>
  <si>
    <t>2734202</t>
  </si>
  <si>
    <t>2974646</t>
  </si>
  <si>
    <t>2009</t>
  </si>
  <si>
    <t>237342</t>
  </si>
  <si>
    <t>2716988</t>
  </si>
  <si>
    <t>2959314</t>
  </si>
  <si>
    <t>2010</t>
  </si>
  <si>
    <t>239656</t>
  </si>
  <si>
    <t>2726031</t>
  </si>
  <si>
    <t>2965805</t>
  </si>
  <si>
    <t>238278</t>
  </si>
  <si>
    <t>2701200</t>
  </si>
  <si>
    <t>2942132</t>
  </si>
  <si>
    <t>2012</t>
  </si>
  <si>
    <t>239791</t>
  </si>
  <si>
    <t>2716799</t>
  </si>
  <si>
    <t>2961413</t>
  </si>
  <si>
    <t>239545</t>
  </si>
  <si>
    <t>2732194</t>
  </si>
  <si>
    <t>2969790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</si>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</sst>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4390093"/>
        <c:axId val="18184246"/>
      </c:lineChart>
      <c:catAx>
        <c:axId val="24390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84246"/>
        <c:crosses val="autoZero"/>
        <c:auto val="0"/>
        <c:lblOffset val="100"/>
        <c:tickLblSkip val="12"/>
        <c:noMultiLvlLbl val="0"/>
      </c:catAx>
      <c:valAx>
        <c:axId val="1818424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9009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9440487"/>
        <c:axId val="63637792"/>
      </c:lineChart>
      <c:catAx>
        <c:axId val="29440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37792"/>
        <c:crosses val="autoZero"/>
        <c:auto val="1"/>
        <c:lblOffset val="100"/>
        <c:tickLblSkip val="1"/>
        <c:noMultiLvlLbl val="0"/>
      </c:catAx>
      <c:valAx>
        <c:axId val="63637792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04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0225"/>
          <c:w val="0.0662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4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5869217"/>
        <c:axId val="54387498"/>
      </c:lineChart>
      <c:catAx>
        <c:axId val="3586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7498"/>
        <c:crosses val="autoZero"/>
        <c:auto val="1"/>
        <c:lblOffset val="100"/>
        <c:tickLblSkip val="1"/>
        <c:noMultiLvlLbl val="0"/>
      </c:catAx>
      <c:valAx>
        <c:axId val="5438749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921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75"/>
          <c:w val="0.065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276225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1885950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582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1905000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6201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M72" sqref="M72"/>
    </sheetView>
  </sheetViews>
  <sheetFormatPr defaultColWidth="9.140625" defaultRowHeight="12.75"/>
  <cols>
    <col min="1" max="4" width="9.140625" style="3" customWidth="1"/>
    <col min="5" max="5" width="16.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November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-0.1%</v>
      </c>
      <c r="F15" s="2" t="str">
        <f>CONCATENATE(" (",Data!Y4," billion vehicle miles ) for ",E10," as compared  with")</f>
        <v> (-0.2 billion vehicle miles ) for November 2013 as compared  with</v>
      </c>
      <c r="G15" s="1"/>
      <c r="H15" s="1"/>
      <c r="I15" s="1"/>
      <c r="J15" s="1"/>
    </row>
    <row r="16" spans="5:10" ht="18">
      <c r="E16" s="121">
        <f>Data!A6</f>
        <v>41214</v>
      </c>
      <c r="F16" s="122">
        <f>E16</f>
        <v>41214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239.5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0.6%</v>
      </c>
    </row>
    <row r="21" spans="5:6" ht="18">
      <c r="E21" s="4" t="str">
        <f>CONCATENATE("(",Data!Z4," billion vehicle miles",")")</f>
        <v>(15.4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2732.2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November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54.6</v>
      </c>
      <c r="G56" s="12" t="str">
        <f>Data!D4</f>
        <v>53.2</v>
      </c>
      <c r="J56" s="12" t="str">
        <f>Data!G4</f>
        <v>34.1</v>
      </c>
    </row>
    <row r="57" spans="4:10" ht="15">
      <c r="D57" s="11" t="str">
        <f>Data!L4&amp;"%"</f>
        <v>1.3%</v>
      </c>
      <c r="G57" s="11" t="str">
        <f>Data!M4&amp;"%"</f>
        <v>-0.8%</v>
      </c>
      <c r="J57" s="11" t="str">
        <f>Data!O4&amp;"%"</f>
        <v>-0.9%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47.5</v>
      </c>
      <c r="J60" s="10" t="str">
        <f>Data!H4</f>
        <v>50.2</v>
      </c>
    </row>
    <row r="61" spans="7:10" ht="15">
      <c r="G61" s="11" t="str">
        <f>Data!N4&amp;"%"</f>
        <v>-0.5%</v>
      </c>
      <c r="J61" s="11" t="str">
        <f>Data!P4&amp;"%"</f>
        <v>0.1%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January 17, 2014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1">
      <selection activeCell="M38" sqref="M38"/>
    </sheetView>
  </sheetViews>
  <sheetFormatPr defaultColWidth="9.140625" defaultRowHeight="12.75"/>
  <cols>
    <col min="1" max="1" width="9.7109375" style="0" customWidth="1"/>
    <col min="12" max="12" width="29.421875" style="0" customWidth="1"/>
  </cols>
  <sheetData>
    <row r="1" spans="1:16" ht="12.75" customHeight="1">
      <c r="A1" s="250" t="s">
        <v>498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499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475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476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477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479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480</v>
      </c>
      <c r="N9" s="80">
        <f>Data!M367</f>
        <v>5.46</v>
      </c>
      <c r="O9" s="80">
        <f>Data!N367</f>
        <v>5.58</v>
      </c>
      <c r="P9" s="80">
        <f>Data!O367</f>
        <v>5.63</v>
      </c>
    </row>
    <row r="10" spans="13:16" ht="12.75">
      <c r="M10" s="22" t="s">
        <v>481</v>
      </c>
      <c r="N10" s="80">
        <f>Data!M368</f>
        <v>5.71</v>
      </c>
      <c r="O10" s="80">
        <f>Data!N368</f>
        <v>5.71</v>
      </c>
      <c r="P10" s="80">
        <f>Data!O368</f>
        <v>5.69</v>
      </c>
    </row>
    <row r="11" spans="13:16" ht="12.75">
      <c r="M11" s="22" t="s">
        <v>484</v>
      </c>
      <c r="N11" s="80">
        <f>Data!M369</f>
        <v>5.44</v>
      </c>
      <c r="O11" s="80">
        <f>Data!N369</f>
        <v>5.44</v>
      </c>
      <c r="P11" s="80">
        <f>Data!O369</f>
        <v>5.53</v>
      </c>
    </row>
    <row r="12" spans="13:16" ht="12.75">
      <c r="M12" s="22" t="s">
        <v>485</v>
      </c>
      <c r="N12" s="80">
        <f>Data!M370</f>
        <v>5.53</v>
      </c>
      <c r="O12" s="80">
        <f>Data!N370</f>
        <v>5.59</v>
      </c>
      <c r="P12" s="80">
        <f>Data!O370</f>
        <v>5.64</v>
      </c>
    </row>
    <row r="13" spans="13:16" ht="12.75" customHeight="1">
      <c r="M13" s="22" t="s">
        <v>486</v>
      </c>
      <c r="N13" s="80">
        <f>Data!M371</f>
        <v>5.34</v>
      </c>
      <c r="O13" s="80">
        <f>Data!N371</f>
        <v>5.26</v>
      </c>
      <c r="P13" s="80">
        <f>Data!O371</f>
        <v>5.34</v>
      </c>
    </row>
    <row r="14" spans="13:16" ht="12.75">
      <c r="M14" s="22" t="s">
        <v>488</v>
      </c>
      <c r="N14" s="80">
        <f>Data!M372</f>
        <v>5.41</v>
      </c>
      <c r="O14" s="80">
        <f>Data!N372</f>
        <v>5.45</v>
      </c>
      <c r="P14" s="80">
        <f>Data!O372</f>
        <v>5.57</v>
      </c>
    </row>
    <row r="15" spans="13:16" ht="12.75">
      <c r="M15" s="22" t="s">
        <v>489</v>
      </c>
      <c r="N15" s="80">
        <f>Data!M373</f>
        <v>5.35</v>
      </c>
      <c r="O15" s="80">
        <f>Data!N373</f>
        <v>5.38</v>
      </c>
      <c r="P15" s="80">
        <f>Data!O373</f>
        <v>5.38</v>
      </c>
    </row>
    <row r="16" spans="13:16" ht="12.75" customHeight="1">
      <c r="M16" s="22" t="s">
        <v>490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500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475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476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477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479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480</v>
      </c>
      <c r="N26" s="81">
        <f>Data!H367</f>
        <v>2.73</v>
      </c>
      <c r="O26" s="81">
        <f>Data!I367</f>
        <v>2.8</v>
      </c>
      <c r="P26" s="81">
        <f>Data!J367</f>
        <v>2.83</v>
      </c>
    </row>
    <row r="27" spans="13:16" ht="12.75">
      <c r="M27" s="22" t="s">
        <v>481</v>
      </c>
      <c r="N27" s="81">
        <f>Data!H368</f>
        <v>2.89</v>
      </c>
      <c r="O27" s="81">
        <f>Data!I368</f>
        <v>2.92</v>
      </c>
      <c r="P27" s="81">
        <f>Data!J368</f>
        <v>2.92</v>
      </c>
    </row>
    <row r="28" spans="13:16" ht="12.75">
      <c r="M28" s="22" t="s">
        <v>484</v>
      </c>
      <c r="N28" s="81">
        <f>Data!H369</f>
        <v>2.95</v>
      </c>
      <c r="O28" s="81">
        <f>Data!I369</f>
        <v>2.92</v>
      </c>
      <c r="P28" s="81">
        <f>Data!J369</f>
        <v>2.98</v>
      </c>
    </row>
    <row r="29" spans="13:16" ht="12.75">
      <c r="M29" s="22" t="s">
        <v>485</v>
      </c>
      <c r="N29" s="81">
        <f>Data!H370</f>
        <v>2.87</v>
      </c>
      <c r="O29" s="81">
        <f>Data!I370</f>
        <v>2.92</v>
      </c>
      <c r="P29" s="81">
        <f>Data!J370</f>
        <v>2.97</v>
      </c>
    </row>
    <row r="30" spans="13:16" ht="12.75" customHeight="1">
      <c r="M30" s="22" t="s">
        <v>486</v>
      </c>
      <c r="N30" s="81">
        <f>Data!H371</f>
        <v>2.72</v>
      </c>
      <c r="O30" s="81">
        <f>Data!I371</f>
        <v>2.67</v>
      </c>
      <c r="P30" s="81">
        <f>Data!J371</f>
        <v>2.72</v>
      </c>
    </row>
    <row r="31" spans="13:16" ht="12.75">
      <c r="M31" s="22" t="s">
        <v>488</v>
      </c>
      <c r="N31" s="81">
        <f>Data!H372</f>
        <v>2.72</v>
      </c>
      <c r="O31" s="81">
        <f>Data!I372</f>
        <v>2.71</v>
      </c>
      <c r="P31" s="81">
        <f>Data!J372</f>
        <v>2.77</v>
      </c>
    </row>
    <row r="32" spans="13:16" ht="12.75">
      <c r="M32" s="22" t="s">
        <v>489</v>
      </c>
      <c r="N32" s="81">
        <f>Data!H373</f>
        <v>2.59</v>
      </c>
      <c r="O32" s="81">
        <f>Data!I373</f>
        <v>2.62</v>
      </c>
      <c r="P32" s="81">
        <f>Data!J373</f>
        <v>2.6</v>
      </c>
    </row>
    <row r="33" spans="13:16" ht="12.75" customHeight="1">
      <c r="M33" s="22" t="s">
        <v>490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501</v>
      </c>
    </row>
    <row r="2" spans="1:26" ht="12.75">
      <c r="A2" t="s">
        <v>502</v>
      </c>
      <c r="B2" t="s">
        <v>503</v>
      </c>
      <c r="C2" t="s">
        <v>504</v>
      </c>
      <c r="D2" t="s">
        <v>505</v>
      </c>
      <c r="E2" t="s">
        <v>506</v>
      </c>
      <c r="G2" t="s">
        <v>507</v>
      </c>
      <c r="H2" t="s">
        <v>508</v>
      </c>
      <c r="I2" t="s">
        <v>509</v>
      </c>
      <c r="J2" t="s">
        <v>510</v>
      </c>
      <c r="K2" t="s">
        <v>511</v>
      </c>
      <c r="L2" t="s">
        <v>512</v>
      </c>
      <c r="M2" t="s">
        <v>513</v>
      </c>
      <c r="N2" t="s">
        <v>514</v>
      </c>
      <c r="O2" t="s">
        <v>515</v>
      </c>
      <c r="P2" t="s">
        <v>516</v>
      </c>
      <c r="Q2" t="s">
        <v>517</v>
      </c>
      <c r="R2" t="s">
        <v>518</v>
      </c>
      <c r="S2" t="s">
        <v>519</v>
      </c>
      <c r="T2" t="s">
        <v>520</v>
      </c>
      <c r="U2" t="s">
        <v>521</v>
      </c>
      <c r="V2" t="s">
        <v>522</v>
      </c>
      <c r="W2" t="s">
        <v>523</v>
      </c>
      <c r="X2" t="s">
        <v>524</v>
      </c>
      <c r="Y2" t="s">
        <v>525</v>
      </c>
      <c r="Z2" t="s">
        <v>526</v>
      </c>
    </row>
    <row r="3" ht="12.75">
      <c r="B3" s="44"/>
    </row>
    <row r="4" spans="1:26" ht="12.75">
      <c r="A4" s="16" t="s">
        <v>527</v>
      </c>
      <c r="B4" s="16" t="s">
        <v>528</v>
      </c>
      <c r="C4" s="16" t="s">
        <v>529</v>
      </c>
      <c r="D4" s="16" t="s">
        <v>530</v>
      </c>
      <c r="E4" s="16" t="s">
        <v>531</v>
      </c>
      <c r="G4" s="16" t="s">
        <v>532</v>
      </c>
      <c r="H4" s="16" t="s">
        <v>533</v>
      </c>
      <c r="I4" s="16" t="s">
        <v>534</v>
      </c>
      <c r="J4" s="16" t="s">
        <v>535</v>
      </c>
      <c r="K4" s="16" t="s">
        <v>197</v>
      </c>
      <c r="L4" s="16" t="s">
        <v>227</v>
      </c>
      <c r="M4" s="16" t="s">
        <v>391</v>
      </c>
      <c r="N4" s="16" t="s">
        <v>200</v>
      </c>
      <c r="O4" s="16" t="s">
        <v>384</v>
      </c>
      <c r="P4" s="16" t="s">
        <v>385</v>
      </c>
      <c r="Q4" s="16" t="s">
        <v>224</v>
      </c>
      <c r="R4" s="16" t="s">
        <v>385</v>
      </c>
      <c r="S4" s="16" t="s">
        <v>235</v>
      </c>
      <c r="T4" s="16" t="s">
        <v>536</v>
      </c>
      <c r="U4" s="16" t="s">
        <v>537</v>
      </c>
      <c r="V4" s="16" t="s">
        <v>382</v>
      </c>
      <c r="W4" s="16" t="s">
        <v>538</v>
      </c>
      <c r="X4" s="16" t="s">
        <v>539</v>
      </c>
      <c r="Y4" s="16" t="s">
        <v>219</v>
      </c>
      <c r="Z4" s="16" t="s">
        <v>540</v>
      </c>
    </row>
    <row r="6" spans="1:2" ht="12.75">
      <c r="A6" s="110">
        <f>IF(B4="January",W4-330,W4+31)</f>
        <v>41214</v>
      </c>
      <c r="B6" s="111">
        <f>A6-31</f>
        <v>41183</v>
      </c>
    </row>
    <row r="7" spans="1:23" ht="12.75">
      <c r="A7" s="74"/>
      <c r="B7" s="74"/>
      <c r="C7" s="74"/>
      <c r="D7" s="74"/>
      <c r="E7" s="74"/>
      <c r="F7" s="74"/>
      <c r="G7" s="74" t="s">
        <v>541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542</v>
      </c>
      <c r="B8" s="75" t="s">
        <v>543</v>
      </c>
      <c r="C8" s="75" t="s">
        <v>544</v>
      </c>
      <c r="D8" s="75" t="s">
        <v>545</v>
      </c>
    </row>
    <row r="9" spans="1:4" ht="12.75">
      <c r="A9" s="75" t="s">
        <v>546</v>
      </c>
      <c r="B9" s="75" t="s">
        <v>547</v>
      </c>
      <c r="C9" s="75" t="s">
        <v>548</v>
      </c>
      <c r="D9" s="75" t="s">
        <v>549</v>
      </c>
    </row>
    <row r="10" spans="1:4" ht="12.75">
      <c r="A10" s="75" t="s">
        <v>550</v>
      </c>
      <c r="B10" s="75" t="s">
        <v>551</v>
      </c>
      <c r="C10" s="75" t="s">
        <v>552</v>
      </c>
      <c r="D10" s="75" t="s">
        <v>553</v>
      </c>
    </row>
    <row r="11" spans="1:4" ht="12.75">
      <c r="A11" s="75" t="s">
        <v>554</v>
      </c>
      <c r="B11" s="75" t="s">
        <v>555</v>
      </c>
      <c r="C11" s="75" t="s">
        <v>556</v>
      </c>
      <c r="D11" s="75" t="s">
        <v>557</v>
      </c>
    </row>
    <row r="12" spans="1:4" ht="12.75">
      <c r="A12" s="75" t="s">
        <v>558</v>
      </c>
      <c r="B12" s="75" t="s">
        <v>559</v>
      </c>
      <c r="C12" s="75" t="s">
        <v>560</v>
      </c>
      <c r="D12" s="75" t="s">
        <v>561</v>
      </c>
    </row>
    <row r="13" spans="1:4" ht="12.75">
      <c r="A13" s="75" t="s">
        <v>562</v>
      </c>
      <c r="B13" s="75" t="s">
        <v>563</v>
      </c>
      <c r="C13" s="75" t="s">
        <v>564</v>
      </c>
      <c r="D13" s="75" t="s">
        <v>565</v>
      </c>
    </row>
    <row r="14" spans="1:4" ht="12.75">
      <c r="A14" s="75" t="s">
        <v>566</v>
      </c>
      <c r="B14" s="75" t="s">
        <v>567</v>
      </c>
      <c r="C14" s="75" t="s">
        <v>568</v>
      </c>
      <c r="D14" s="75" t="s">
        <v>569</v>
      </c>
    </row>
    <row r="15" spans="1:4" ht="12.75">
      <c r="A15" s="75" t="s">
        <v>570</v>
      </c>
      <c r="B15" s="75" t="s">
        <v>571</v>
      </c>
      <c r="C15" s="75" t="s">
        <v>572</v>
      </c>
      <c r="D15" s="75" t="s">
        <v>573</v>
      </c>
    </row>
    <row r="16" spans="1:4" ht="12.75">
      <c r="A16" s="75" t="s">
        <v>574</v>
      </c>
      <c r="B16" s="75" t="s">
        <v>575</v>
      </c>
      <c r="C16" s="75" t="s">
        <v>576</v>
      </c>
      <c r="D16" s="75" t="s">
        <v>577</v>
      </c>
    </row>
    <row r="17" spans="1:4" ht="12.75">
      <c r="A17" s="75" t="s">
        <v>578</v>
      </c>
      <c r="B17" s="75" t="s">
        <v>579</v>
      </c>
      <c r="C17" s="75" t="s">
        <v>580</v>
      </c>
      <c r="D17" s="75" t="s">
        <v>581</v>
      </c>
    </row>
    <row r="18" spans="1:4" ht="12.75">
      <c r="A18" s="75" t="s">
        <v>582</v>
      </c>
      <c r="B18" s="75" t="s">
        <v>583</v>
      </c>
      <c r="C18" s="75" t="s">
        <v>584</v>
      </c>
      <c r="D18" s="75" t="s">
        <v>585</v>
      </c>
    </row>
    <row r="19" spans="1:4" ht="12.75">
      <c r="A19" s="75" t="s">
        <v>586</v>
      </c>
      <c r="B19" s="75" t="s">
        <v>587</v>
      </c>
      <c r="C19" s="75" t="s">
        <v>588</v>
      </c>
      <c r="D19" s="75" t="s">
        <v>589</v>
      </c>
    </row>
    <row r="20" spans="1:4" ht="12.75">
      <c r="A20" s="75" t="s">
        <v>590</v>
      </c>
      <c r="B20" s="75" t="s">
        <v>591</v>
      </c>
      <c r="C20" s="75" t="s">
        <v>592</v>
      </c>
      <c r="D20" s="75" t="s">
        <v>593</v>
      </c>
    </row>
    <row r="21" spans="1:4" ht="12.75">
      <c r="A21" s="75" t="s">
        <v>594</v>
      </c>
      <c r="B21" s="75" t="s">
        <v>595</v>
      </c>
      <c r="C21" s="75" t="s">
        <v>596</v>
      </c>
      <c r="D21" s="75" t="s">
        <v>597</v>
      </c>
    </row>
    <row r="22" spans="1:4" ht="12.75">
      <c r="A22" s="75" t="s">
        <v>598</v>
      </c>
      <c r="B22" s="75" t="s">
        <v>599</v>
      </c>
      <c r="C22" s="75" t="s">
        <v>600</v>
      </c>
      <c r="D22" s="75" t="s">
        <v>601</v>
      </c>
    </row>
    <row r="23" spans="1:4" ht="12.75">
      <c r="A23" s="75" t="s">
        <v>602</v>
      </c>
      <c r="B23" s="75" t="s">
        <v>603</v>
      </c>
      <c r="C23" s="75" t="s">
        <v>604</v>
      </c>
      <c r="D23" s="75" t="s">
        <v>605</v>
      </c>
    </row>
    <row r="24" spans="1:4" ht="12.75">
      <c r="A24" s="75" t="s">
        <v>606</v>
      </c>
      <c r="B24" s="75" t="s">
        <v>607</v>
      </c>
      <c r="C24" s="75" t="s">
        <v>608</v>
      </c>
      <c r="D24" s="75" t="s">
        <v>609</v>
      </c>
    </row>
    <row r="25" spans="1:4" ht="12.75">
      <c r="A25" s="75" t="s">
        <v>610</v>
      </c>
      <c r="B25" s="75" t="s">
        <v>611</v>
      </c>
      <c r="C25" s="75" t="s">
        <v>612</v>
      </c>
      <c r="D25" s="75" t="s">
        <v>613</v>
      </c>
    </row>
    <row r="26" spans="1:4" ht="12.75">
      <c r="A26" s="75" t="s">
        <v>614</v>
      </c>
      <c r="B26" s="75" t="s">
        <v>615</v>
      </c>
      <c r="C26" s="75" t="s">
        <v>616</v>
      </c>
      <c r="D26" s="75" t="s">
        <v>617</v>
      </c>
    </row>
    <row r="27" spans="1:4" ht="12.75">
      <c r="A27" s="75" t="s">
        <v>618</v>
      </c>
      <c r="B27" s="75" t="s">
        <v>619</v>
      </c>
      <c r="C27" s="75" t="s">
        <v>620</v>
      </c>
      <c r="D27" s="75" t="s">
        <v>621</v>
      </c>
    </row>
    <row r="28" spans="1:4" ht="12.75">
      <c r="A28" s="75" t="s">
        <v>622</v>
      </c>
      <c r="B28" s="75" t="s">
        <v>623</v>
      </c>
      <c r="C28" s="75" t="s">
        <v>624</v>
      </c>
      <c r="D28" s="75" t="s">
        <v>625</v>
      </c>
    </row>
    <row r="29" spans="1:4" ht="12.75">
      <c r="A29" s="75" t="s">
        <v>626</v>
      </c>
      <c r="B29" s="75" t="s">
        <v>627</v>
      </c>
      <c r="C29" s="75" t="s">
        <v>628</v>
      </c>
      <c r="D29" s="75" t="s">
        <v>629</v>
      </c>
    </row>
    <row r="30" spans="1:4" ht="12.75">
      <c r="A30" s="75" t="s">
        <v>630</v>
      </c>
      <c r="B30" s="75" t="s">
        <v>631</v>
      </c>
      <c r="C30" s="75" t="s">
        <v>632</v>
      </c>
      <c r="D30" s="75" t="s">
        <v>633</v>
      </c>
    </row>
    <row r="31" spans="1:4" ht="12.75">
      <c r="A31" s="75" t="s">
        <v>634</v>
      </c>
      <c r="B31" s="75" t="s">
        <v>635</v>
      </c>
      <c r="C31" s="75" t="s">
        <v>636</v>
      </c>
      <c r="D31" s="75" t="s">
        <v>637</v>
      </c>
    </row>
    <row r="32" spans="1:4" ht="12.75">
      <c r="A32" s="75" t="s">
        <v>536</v>
      </c>
      <c r="B32" s="75" t="s">
        <v>638</v>
      </c>
      <c r="C32" s="75" t="s">
        <v>639</v>
      </c>
      <c r="D32" s="75" t="s">
        <v>640</v>
      </c>
    </row>
    <row r="33" spans="1:4" ht="12.75">
      <c r="A33" s="75" t="s">
        <v>641</v>
      </c>
      <c r="B33" s="75" t="s">
        <v>642</v>
      </c>
      <c r="C33" s="75" t="s">
        <v>643</v>
      </c>
      <c r="D33" s="75" t="s">
        <v>644</v>
      </c>
    </row>
    <row r="34" spans="1:4" ht="12.75">
      <c r="A34" s="75" t="s">
        <v>527</v>
      </c>
      <c r="B34" s="75" t="s">
        <v>645</v>
      </c>
      <c r="C34" s="75" t="s">
        <v>646</v>
      </c>
      <c r="D34" s="75" t="s">
        <v>647</v>
      </c>
    </row>
    <row r="40" ht="12.75">
      <c r="H40" s="74" t="s">
        <v>648</v>
      </c>
    </row>
    <row r="41" spans="1:6" ht="12.75">
      <c r="A41" t="s">
        <v>502</v>
      </c>
      <c r="B41" t="s">
        <v>649</v>
      </c>
      <c r="C41" t="s">
        <v>650</v>
      </c>
      <c r="D41" t="s">
        <v>651</v>
      </c>
      <c r="E41" t="s">
        <v>652</v>
      </c>
      <c r="F41" s="75" t="s">
        <v>56</v>
      </c>
    </row>
    <row r="42" spans="1:9" ht="12.75">
      <c r="A42" s="16" t="s">
        <v>546</v>
      </c>
      <c r="B42" s="16" t="s">
        <v>653</v>
      </c>
      <c r="C42" s="16" t="s">
        <v>475</v>
      </c>
      <c r="E42" s="16" t="s">
        <v>654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546</v>
      </c>
      <c r="B43" s="16" t="s">
        <v>655</v>
      </c>
      <c r="C43" s="16" t="s">
        <v>476</v>
      </c>
      <c r="E43" s="16" t="s">
        <v>656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546</v>
      </c>
      <c r="B44" s="16" t="s">
        <v>657</v>
      </c>
      <c r="C44" s="16" t="s">
        <v>477</v>
      </c>
      <c r="E44" s="16" t="s">
        <v>658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546</v>
      </c>
      <c r="B45" s="16" t="s">
        <v>659</v>
      </c>
      <c r="C45" s="16" t="s">
        <v>479</v>
      </c>
      <c r="E45" s="16" t="s">
        <v>660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546</v>
      </c>
      <c r="B46" s="16" t="s">
        <v>661</v>
      </c>
      <c r="C46" s="16" t="s">
        <v>480</v>
      </c>
      <c r="E46" s="16" t="s">
        <v>662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546</v>
      </c>
      <c r="B47" s="16" t="s">
        <v>663</v>
      </c>
      <c r="C47" s="16" t="s">
        <v>481</v>
      </c>
      <c r="E47" s="16" t="s">
        <v>664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546</v>
      </c>
      <c r="B48" s="16" t="s">
        <v>665</v>
      </c>
      <c r="C48" s="16" t="s">
        <v>484</v>
      </c>
      <c r="E48" s="16" t="s">
        <v>666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546</v>
      </c>
      <c r="B49" s="16" t="s">
        <v>667</v>
      </c>
      <c r="C49" s="16" t="s">
        <v>485</v>
      </c>
      <c r="E49" s="16" t="s">
        <v>570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546</v>
      </c>
      <c r="B50" s="16" t="s">
        <v>668</v>
      </c>
      <c r="C50" s="16" t="s">
        <v>486</v>
      </c>
      <c r="E50" s="16" t="s">
        <v>594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546</v>
      </c>
      <c r="B51" s="16" t="s">
        <v>669</v>
      </c>
      <c r="C51" s="16" t="s">
        <v>488</v>
      </c>
      <c r="E51" s="16" t="s">
        <v>630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546</v>
      </c>
      <c r="B52" s="16" t="s">
        <v>670</v>
      </c>
      <c r="C52" s="16" t="s">
        <v>489</v>
      </c>
      <c r="E52" s="16" t="s">
        <v>671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546</v>
      </c>
      <c r="B53" s="16" t="s">
        <v>672</v>
      </c>
      <c r="C53" s="16" t="s">
        <v>490</v>
      </c>
      <c r="E53" s="16" t="s">
        <v>673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550</v>
      </c>
      <c r="B54" s="16" t="s">
        <v>653</v>
      </c>
      <c r="C54" s="16" t="s">
        <v>475</v>
      </c>
      <c r="E54" s="16" t="s">
        <v>674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550</v>
      </c>
      <c r="B55" s="16" t="s">
        <v>655</v>
      </c>
      <c r="C55" s="16" t="s">
        <v>476</v>
      </c>
      <c r="E55" s="16" t="s">
        <v>675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550</v>
      </c>
      <c r="B56" s="16" t="s">
        <v>657</v>
      </c>
      <c r="C56" s="16" t="s">
        <v>477</v>
      </c>
      <c r="E56" s="16" t="s">
        <v>676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550</v>
      </c>
      <c r="B57" s="16" t="s">
        <v>659</v>
      </c>
      <c r="C57" s="16" t="s">
        <v>479</v>
      </c>
      <c r="E57" s="16" t="s">
        <v>677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550</v>
      </c>
      <c r="B58" s="16" t="s">
        <v>661</v>
      </c>
      <c r="C58" s="16" t="s">
        <v>480</v>
      </c>
      <c r="E58" s="16" t="s">
        <v>678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550</v>
      </c>
      <c r="B59" s="16" t="s">
        <v>663</v>
      </c>
      <c r="C59" s="16" t="s">
        <v>481</v>
      </c>
      <c r="E59" s="16" t="s">
        <v>679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550</v>
      </c>
      <c r="B60" s="16" t="s">
        <v>665</v>
      </c>
      <c r="C60" s="16" t="s">
        <v>484</v>
      </c>
      <c r="E60" s="16" t="s">
        <v>680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550</v>
      </c>
      <c r="B61" s="16" t="s">
        <v>667</v>
      </c>
      <c r="C61" s="16" t="s">
        <v>485</v>
      </c>
      <c r="E61" s="16" t="s">
        <v>681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550</v>
      </c>
      <c r="B62" s="16" t="s">
        <v>668</v>
      </c>
      <c r="C62" s="16" t="s">
        <v>486</v>
      </c>
      <c r="E62" s="16" t="s">
        <v>682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550</v>
      </c>
      <c r="B63" s="16" t="s">
        <v>669</v>
      </c>
      <c r="C63" s="16" t="s">
        <v>488</v>
      </c>
      <c r="E63" s="16" t="s">
        <v>683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550</v>
      </c>
      <c r="B64" s="16" t="s">
        <v>670</v>
      </c>
      <c r="C64" s="16" t="s">
        <v>489</v>
      </c>
      <c r="E64" s="16" t="s">
        <v>684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550</v>
      </c>
      <c r="B65" s="16" t="s">
        <v>672</v>
      </c>
      <c r="C65" s="16" t="s">
        <v>490</v>
      </c>
      <c r="E65" s="16" t="s">
        <v>685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554</v>
      </c>
      <c r="B66" s="16" t="s">
        <v>653</v>
      </c>
      <c r="C66" s="16" t="s">
        <v>475</v>
      </c>
      <c r="E66" s="16" t="s">
        <v>686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554</v>
      </c>
      <c r="B67" s="16" t="s">
        <v>655</v>
      </c>
      <c r="C67" s="16" t="s">
        <v>476</v>
      </c>
      <c r="E67" s="16" t="s">
        <v>687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554</v>
      </c>
      <c r="B68" s="16" t="s">
        <v>657</v>
      </c>
      <c r="C68" s="16" t="s">
        <v>477</v>
      </c>
      <c r="E68" s="16" t="s">
        <v>688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554</v>
      </c>
      <c r="B69" s="16" t="s">
        <v>659</v>
      </c>
      <c r="C69" s="16" t="s">
        <v>479</v>
      </c>
      <c r="E69" s="16" t="s">
        <v>689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554</v>
      </c>
      <c r="B70" s="16" t="s">
        <v>661</v>
      </c>
      <c r="C70" s="16" t="s">
        <v>480</v>
      </c>
      <c r="E70" s="16" t="s">
        <v>690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554</v>
      </c>
      <c r="B71" s="16" t="s">
        <v>663</v>
      </c>
      <c r="C71" s="16" t="s">
        <v>481</v>
      </c>
      <c r="E71" s="16" t="s">
        <v>691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554</v>
      </c>
      <c r="B72" s="16" t="s">
        <v>665</v>
      </c>
      <c r="C72" s="16" t="s">
        <v>484</v>
      </c>
      <c r="E72" s="16" t="s">
        <v>692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554</v>
      </c>
      <c r="B73" s="16" t="s">
        <v>667</v>
      </c>
      <c r="C73" s="16" t="s">
        <v>485</v>
      </c>
      <c r="E73" s="16" t="s">
        <v>693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554</v>
      </c>
      <c r="B74" s="16" t="s">
        <v>668</v>
      </c>
      <c r="C74" s="16" t="s">
        <v>486</v>
      </c>
      <c r="E74" s="16" t="s">
        <v>694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554</v>
      </c>
      <c r="B75" s="16" t="s">
        <v>669</v>
      </c>
      <c r="C75" s="16" t="s">
        <v>488</v>
      </c>
      <c r="E75" s="16" t="s">
        <v>694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554</v>
      </c>
      <c r="B76" s="16" t="s">
        <v>670</v>
      </c>
      <c r="C76" s="16" t="s">
        <v>489</v>
      </c>
      <c r="E76" s="16" t="s">
        <v>695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554</v>
      </c>
      <c r="B77" s="16" t="s">
        <v>672</v>
      </c>
      <c r="C77" s="16" t="s">
        <v>490</v>
      </c>
      <c r="E77" s="16" t="s">
        <v>696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558</v>
      </c>
      <c r="B78" s="16" t="s">
        <v>653</v>
      </c>
      <c r="C78" s="16" t="s">
        <v>475</v>
      </c>
      <c r="E78" s="16" t="s">
        <v>697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558</v>
      </c>
      <c r="B79" s="16" t="s">
        <v>655</v>
      </c>
      <c r="C79" s="16" t="s">
        <v>476</v>
      </c>
      <c r="E79" s="16" t="s">
        <v>697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558</v>
      </c>
      <c r="B80" s="16" t="s">
        <v>657</v>
      </c>
      <c r="C80" s="16" t="s">
        <v>477</v>
      </c>
      <c r="E80" s="16" t="s">
        <v>697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558</v>
      </c>
      <c r="B81" s="16" t="s">
        <v>659</v>
      </c>
      <c r="C81" s="16" t="s">
        <v>479</v>
      </c>
      <c r="E81" s="16" t="s">
        <v>697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558</v>
      </c>
      <c r="B82" s="16" t="s">
        <v>661</v>
      </c>
      <c r="C82" s="16" t="s">
        <v>480</v>
      </c>
      <c r="E82" s="16" t="s">
        <v>694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558</v>
      </c>
      <c r="B83" s="16" t="s">
        <v>663</v>
      </c>
      <c r="C83" s="16" t="s">
        <v>481</v>
      </c>
      <c r="E83" s="16" t="s">
        <v>698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558</v>
      </c>
      <c r="B84" s="16" t="s">
        <v>665</v>
      </c>
      <c r="C84" s="16" t="s">
        <v>484</v>
      </c>
      <c r="E84" s="16" t="s">
        <v>699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558</v>
      </c>
      <c r="B85" s="16" t="s">
        <v>667</v>
      </c>
      <c r="C85" s="16" t="s">
        <v>485</v>
      </c>
      <c r="E85" s="16" t="s">
        <v>700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558</v>
      </c>
      <c r="B86" s="16" t="s">
        <v>668</v>
      </c>
      <c r="C86" s="16" t="s">
        <v>486</v>
      </c>
      <c r="E86" s="16" t="s">
        <v>701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558</v>
      </c>
      <c r="B87" s="16" t="s">
        <v>669</v>
      </c>
      <c r="C87" s="16" t="s">
        <v>488</v>
      </c>
      <c r="E87" s="16" t="s">
        <v>702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558</v>
      </c>
      <c r="B88" s="16" t="s">
        <v>670</v>
      </c>
      <c r="C88" s="16" t="s">
        <v>489</v>
      </c>
      <c r="E88" s="16" t="s">
        <v>703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558</v>
      </c>
      <c r="B89" s="16" t="s">
        <v>672</v>
      </c>
      <c r="C89" s="16" t="s">
        <v>490</v>
      </c>
      <c r="E89" s="16" t="s">
        <v>704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562</v>
      </c>
      <c r="B90" s="16" t="s">
        <v>653</v>
      </c>
      <c r="C90" s="16" t="s">
        <v>475</v>
      </c>
      <c r="E90" s="16" t="s">
        <v>705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562</v>
      </c>
      <c r="B91" s="16" t="s">
        <v>655</v>
      </c>
      <c r="C91" s="16" t="s">
        <v>476</v>
      </c>
      <c r="E91" s="16" t="s">
        <v>706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562</v>
      </c>
      <c r="B92" s="16" t="s">
        <v>657</v>
      </c>
      <c r="C92" s="16" t="s">
        <v>477</v>
      </c>
      <c r="E92" s="16" t="s">
        <v>707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562</v>
      </c>
      <c r="B93" s="16" t="s">
        <v>659</v>
      </c>
      <c r="C93" s="16" t="s">
        <v>479</v>
      </c>
      <c r="E93" s="16" t="s">
        <v>708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562</v>
      </c>
      <c r="B94" s="16" t="s">
        <v>661</v>
      </c>
      <c r="C94" s="16" t="s">
        <v>480</v>
      </c>
      <c r="E94" s="16" t="s">
        <v>709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562</v>
      </c>
      <c r="B95" s="16" t="s">
        <v>663</v>
      </c>
      <c r="C95" s="16" t="s">
        <v>481</v>
      </c>
      <c r="E95" s="16" t="s">
        <v>710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562</v>
      </c>
      <c r="B96" s="16" t="s">
        <v>665</v>
      </c>
      <c r="C96" s="16" t="s">
        <v>484</v>
      </c>
      <c r="E96" s="16" t="s">
        <v>711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562</v>
      </c>
      <c r="B97" s="16" t="s">
        <v>667</v>
      </c>
      <c r="C97" s="16" t="s">
        <v>485</v>
      </c>
      <c r="E97" s="16" t="s">
        <v>712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562</v>
      </c>
      <c r="B98" s="16" t="s">
        <v>668</v>
      </c>
      <c r="C98" s="16" t="s">
        <v>486</v>
      </c>
      <c r="E98" s="16" t="s">
        <v>713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562</v>
      </c>
      <c r="B99" s="16" t="s">
        <v>669</v>
      </c>
      <c r="C99" s="16" t="s">
        <v>488</v>
      </c>
      <c r="E99" s="16" t="s">
        <v>714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562</v>
      </c>
      <c r="B100" s="16" t="s">
        <v>670</v>
      </c>
      <c r="C100" s="16" t="s">
        <v>489</v>
      </c>
      <c r="E100" s="16" t="s">
        <v>715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562</v>
      </c>
      <c r="B101" s="16" t="s">
        <v>672</v>
      </c>
      <c r="C101" s="16" t="s">
        <v>490</v>
      </c>
      <c r="E101" s="16" t="s">
        <v>716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566</v>
      </c>
      <c r="B102" s="16" t="s">
        <v>653</v>
      </c>
      <c r="C102" s="16" t="s">
        <v>475</v>
      </c>
      <c r="E102" s="16" t="s">
        <v>717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566</v>
      </c>
      <c r="B103" s="16" t="s">
        <v>655</v>
      </c>
      <c r="C103" s="16" t="s">
        <v>476</v>
      </c>
      <c r="E103" s="16" t="s">
        <v>718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566</v>
      </c>
      <c r="B104" s="16" t="s">
        <v>657</v>
      </c>
      <c r="C104" s="16" t="s">
        <v>477</v>
      </c>
      <c r="E104" s="16" t="s">
        <v>719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566</v>
      </c>
      <c r="B105" s="16" t="s">
        <v>659</v>
      </c>
      <c r="C105" s="16" t="s">
        <v>479</v>
      </c>
      <c r="E105" s="16" t="s">
        <v>720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566</v>
      </c>
      <c r="B106" s="16" t="s">
        <v>661</v>
      </c>
      <c r="C106" s="16" t="s">
        <v>480</v>
      </c>
      <c r="E106" s="16" t="s">
        <v>721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566</v>
      </c>
      <c r="B107" s="16" t="s">
        <v>663</v>
      </c>
      <c r="C107" s="16" t="s">
        <v>481</v>
      </c>
      <c r="E107" s="16" t="s">
        <v>722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566</v>
      </c>
      <c r="B108" s="16" t="s">
        <v>665</v>
      </c>
      <c r="C108" s="16" t="s">
        <v>484</v>
      </c>
      <c r="E108" s="16" t="s">
        <v>723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566</v>
      </c>
      <c r="B109" s="16" t="s">
        <v>667</v>
      </c>
      <c r="C109" s="16" t="s">
        <v>485</v>
      </c>
      <c r="E109" s="16" t="s">
        <v>724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566</v>
      </c>
      <c r="B110" s="16" t="s">
        <v>668</v>
      </c>
      <c r="C110" s="16" t="s">
        <v>486</v>
      </c>
      <c r="E110" s="16" t="s">
        <v>725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566</v>
      </c>
      <c r="B111" s="16" t="s">
        <v>669</v>
      </c>
      <c r="C111" s="16" t="s">
        <v>488</v>
      </c>
      <c r="E111" s="16" t="s">
        <v>726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566</v>
      </c>
      <c r="B112" s="16" t="s">
        <v>670</v>
      </c>
      <c r="C112" s="16" t="s">
        <v>489</v>
      </c>
      <c r="E112" s="16" t="s">
        <v>727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566</v>
      </c>
      <c r="B113" s="16" t="s">
        <v>672</v>
      </c>
      <c r="C113" s="16" t="s">
        <v>490</v>
      </c>
      <c r="E113" s="16" t="s">
        <v>728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570</v>
      </c>
      <c r="B114" s="16" t="s">
        <v>653</v>
      </c>
      <c r="C114" s="16" t="s">
        <v>475</v>
      </c>
      <c r="E114" s="16" t="s">
        <v>729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570</v>
      </c>
      <c r="B115" s="16" t="s">
        <v>655</v>
      </c>
      <c r="C115" s="16" t="s">
        <v>476</v>
      </c>
      <c r="E115" s="16" t="s">
        <v>730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570</v>
      </c>
      <c r="B116" s="16" t="s">
        <v>657</v>
      </c>
      <c r="C116" s="16" t="s">
        <v>477</v>
      </c>
      <c r="E116" s="16" t="s">
        <v>731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570</v>
      </c>
      <c r="B117" s="16" t="s">
        <v>659</v>
      </c>
      <c r="C117" s="16" t="s">
        <v>479</v>
      </c>
      <c r="E117" s="16" t="s">
        <v>732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570</v>
      </c>
      <c r="B118" s="16" t="s">
        <v>661</v>
      </c>
      <c r="C118" s="16" t="s">
        <v>480</v>
      </c>
      <c r="E118" s="16" t="s">
        <v>733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570</v>
      </c>
      <c r="B119" s="16" t="s">
        <v>663</v>
      </c>
      <c r="C119" s="16" t="s">
        <v>481</v>
      </c>
      <c r="E119" s="16" t="s">
        <v>734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570</v>
      </c>
      <c r="B120" s="16" t="s">
        <v>665</v>
      </c>
      <c r="C120" s="16" t="s">
        <v>484</v>
      </c>
      <c r="E120" s="16" t="s">
        <v>735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570</v>
      </c>
      <c r="B121" s="16" t="s">
        <v>667</v>
      </c>
      <c r="C121" s="16" t="s">
        <v>485</v>
      </c>
      <c r="E121" s="16" t="s">
        <v>736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570</v>
      </c>
      <c r="B122" s="16" t="s">
        <v>668</v>
      </c>
      <c r="C122" s="16" t="s">
        <v>486</v>
      </c>
      <c r="E122" s="16" t="s">
        <v>737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570</v>
      </c>
      <c r="B123" s="16" t="s">
        <v>669</v>
      </c>
      <c r="C123" s="16" t="s">
        <v>488</v>
      </c>
      <c r="E123" s="16" t="s">
        <v>738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570</v>
      </c>
      <c r="B124" s="16" t="s">
        <v>670</v>
      </c>
      <c r="C124" s="16" t="s">
        <v>489</v>
      </c>
      <c r="E124" s="16" t="s">
        <v>739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570</v>
      </c>
      <c r="B125" s="16" t="s">
        <v>672</v>
      </c>
      <c r="C125" s="16" t="s">
        <v>490</v>
      </c>
      <c r="E125" s="16" t="s">
        <v>740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574</v>
      </c>
      <c r="B126" s="16" t="s">
        <v>653</v>
      </c>
      <c r="C126" s="16" t="s">
        <v>475</v>
      </c>
      <c r="E126" s="16" t="s">
        <v>741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574</v>
      </c>
      <c r="B127" s="16" t="s">
        <v>655</v>
      </c>
      <c r="C127" s="16" t="s">
        <v>476</v>
      </c>
      <c r="E127" s="16" t="s">
        <v>742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574</v>
      </c>
      <c r="B128" s="16" t="s">
        <v>657</v>
      </c>
      <c r="C128" s="16" t="s">
        <v>477</v>
      </c>
      <c r="E128" s="16" t="s">
        <v>743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574</v>
      </c>
      <c r="B129" s="16" t="s">
        <v>659</v>
      </c>
      <c r="C129" s="16" t="s">
        <v>479</v>
      </c>
      <c r="E129" s="16" t="s">
        <v>744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574</v>
      </c>
      <c r="B130" s="16" t="s">
        <v>661</v>
      </c>
      <c r="C130" s="16" t="s">
        <v>480</v>
      </c>
      <c r="E130" s="16" t="s">
        <v>745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574</v>
      </c>
      <c r="B131" s="16" t="s">
        <v>663</v>
      </c>
      <c r="C131" s="16" t="s">
        <v>481</v>
      </c>
      <c r="E131" s="16" t="s">
        <v>746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574</v>
      </c>
      <c r="B132" s="16" t="s">
        <v>665</v>
      </c>
      <c r="C132" s="16" t="s">
        <v>484</v>
      </c>
      <c r="E132" s="16" t="s">
        <v>747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574</v>
      </c>
      <c r="B133" s="16" t="s">
        <v>667</v>
      </c>
      <c r="C133" s="16" t="s">
        <v>485</v>
      </c>
      <c r="E133" s="16" t="s">
        <v>748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574</v>
      </c>
      <c r="B134" s="16" t="s">
        <v>668</v>
      </c>
      <c r="C134" s="16" t="s">
        <v>486</v>
      </c>
      <c r="E134" s="16" t="s">
        <v>749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574</v>
      </c>
      <c r="B135" s="16" t="s">
        <v>669</v>
      </c>
      <c r="C135" s="16" t="s">
        <v>488</v>
      </c>
      <c r="E135" s="16" t="s">
        <v>750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574</v>
      </c>
      <c r="B136" s="16" t="s">
        <v>670</v>
      </c>
      <c r="C136" s="16" t="s">
        <v>489</v>
      </c>
      <c r="E136" s="16" t="s">
        <v>751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574</v>
      </c>
      <c r="B137" s="16" t="s">
        <v>672</v>
      </c>
      <c r="C137" s="16" t="s">
        <v>490</v>
      </c>
      <c r="E137" s="16" t="s">
        <v>751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578</v>
      </c>
      <c r="B138" s="16" t="s">
        <v>653</v>
      </c>
      <c r="C138" s="16" t="s">
        <v>475</v>
      </c>
      <c r="E138" s="16" t="s">
        <v>752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578</v>
      </c>
      <c r="B139" s="16" t="s">
        <v>655</v>
      </c>
      <c r="C139" s="16" t="s">
        <v>476</v>
      </c>
      <c r="E139" s="16" t="s">
        <v>750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578</v>
      </c>
      <c r="B140" s="16" t="s">
        <v>657</v>
      </c>
      <c r="C140" s="16" t="s">
        <v>477</v>
      </c>
      <c r="E140" s="16" t="s">
        <v>753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578</v>
      </c>
      <c r="B141" s="16" t="s">
        <v>659</v>
      </c>
      <c r="C141" s="16" t="s">
        <v>479</v>
      </c>
      <c r="E141" s="16" t="s">
        <v>754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578</v>
      </c>
      <c r="B142" s="16" t="s">
        <v>661</v>
      </c>
      <c r="C142" s="16" t="s">
        <v>480</v>
      </c>
      <c r="E142" s="16" t="s">
        <v>755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578</v>
      </c>
      <c r="B143" s="16" t="s">
        <v>663</v>
      </c>
      <c r="C143" s="16" t="s">
        <v>481</v>
      </c>
      <c r="E143" s="16" t="s">
        <v>756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578</v>
      </c>
      <c r="B144" s="16" t="s">
        <v>665</v>
      </c>
      <c r="C144" s="16" t="s">
        <v>484</v>
      </c>
      <c r="E144" s="16" t="s">
        <v>757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578</v>
      </c>
      <c r="B145" s="16" t="s">
        <v>667</v>
      </c>
      <c r="C145" s="16" t="s">
        <v>485</v>
      </c>
      <c r="E145" s="16" t="s">
        <v>758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578</v>
      </c>
      <c r="B146" s="16" t="s">
        <v>668</v>
      </c>
      <c r="C146" s="16" t="s">
        <v>486</v>
      </c>
      <c r="E146" s="16" t="s">
        <v>759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578</v>
      </c>
      <c r="B147" s="16" t="s">
        <v>669</v>
      </c>
      <c r="C147" s="16" t="s">
        <v>488</v>
      </c>
      <c r="E147" s="16" t="s">
        <v>760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578</v>
      </c>
      <c r="B148" s="16" t="s">
        <v>670</v>
      </c>
      <c r="C148" s="16" t="s">
        <v>489</v>
      </c>
      <c r="E148" s="16" t="s">
        <v>761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578</v>
      </c>
      <c r="B149" s="16" t="s">
        <v>672</v>
      </c>
      <c r="C149" s="16" t="s">
        <v>490</v>
      </c>
      <c r="E149" s="16" t="s">
        <v>762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582</v>
      </c>
      <c r="B150" s="16" t="s">
        <v>653</v>
      </c>
      <c r="C150" s="16" t="s">
        <v>475</v>
      </c>
      <c r="E150" s="16" t="s">
        <v>763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582</v>
      </c>
      <c r="B151" s="16" t="s">
        <v>655</v>
      </c>
      <c r="C151" s="16" t="s">
        <v>476</v>
      </c>
      <c r="E151" s="16" t="s">
        <v>764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582</v>
      </c>
      <c r="B152" s="16" t="s">
        <v>657</v>
      </c>
      <c r="C152" s="16" t="s">
        <v>477</v>
      </c>
      <c r="E152" s="16" t="s">
        <v>765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582</v>
      </c>
      <c r="B153" s="16" t="s">
        <v>659</v>
      </c>
      <c r="C153" s="16" t="s">
        <v>479</v>
      </c>
      <c r="E153" s="16" t="s">
        <v>766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582</v>
      </c>
      <c r="B154" s="16" t="s">
        <v>661</v>
      </c>
      <c r="C154" s="16" t="s">
        <v>480</v>
      </c>
      <c r="E154" s="16" t="s">
        <v>767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582</v>
      </c>
      <c r="B155" s="16" t="s">
        <v>663</v>
      </c>
      <c r="C155" s="16" t="s">
        <v>481</v>
      </c>
      <c r="E155" s="16" t="s">
        <v>768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582</v>
      </c>
      <c r="B156" s="16" t="s">
        <v>665</v>
      </c>
      <c r="C156" s="16" t="s">
        <v>484</v>
      </c>
      <c r="E156" s="16" t="s">
        <v>769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582</v>
      </c>
      <c r="B157" s="16" t="s">
        <v>667</v>
      </c>
      <c r="C157" s="16" t="s">
        <v>485</v>
      </c>
      <c r="E157" s="16" t="s">
        <v>770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582</v>
      </c>
      <c r="B158" s="16" t="s">
        <v>668</v>
      </c>
      <c r="C158" s="16" t="s">
        <v>486</v>
      </c>
      <c r="E158" s="16" t="s">
        <v>771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582</v>
      </c>
      <c r="B159" s="16" t="s">
        <v>669</v>
      </c>
      <c r="C159" s="16" t="s">
        <v>488</v>
      </c>
      <c r="E159" s="16" t="s">
        <v>772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582</v>
      </c>
      <c r="B160" s="16" t="s">
        <v>670</v>
      </c>
      <c r="C160" s="16" t="s">
        <v>489</v>
      </c>
      <c r="E160" s="16" t="s">
        <v>773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582</v>
      </c>
      <c r="B161" s="16" t="s">
        <v>672</v>
      </c>
      <c r="C161" s="16" t="s">
        <v>490</v>
      </c>
      <c r="E161" s="16" t="s">
        <v>774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586</v>
      </c>
      <c r="B162" s="16" t="s">
        <v>653</v>
      </c>
      <c r="C162" s="16" t="s">
        <v>475</v>
      </c>
      <c r="E162" s="16" t="s">
        <v>775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586</v>
      </c>
      <c r="B163" s="16" t="s">
        <v>655</v>
      </c>
      <c r="C163" s="16" t="s">
        <v>476</v>
      </c>
      <c r="E163" s="16" t="s">
        <v>776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586</v>
      </c>
      <c r="B164" s="16" t="s">
        <v>657</v>
      </c>
      <c r="C164" s="16" t="s">
        <v>477</v>
      </c>
      <c r="E164" s="16" t="s">
        <v>777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586</v>
      </c>
      <c r="B165" s="16" t="s">
        <v>659</v>
      </c>
      <c r="C165" s="16" t="s">
        <v>479</v>
      </c>
      <c r="E165" s="16" t="s">
        <v>778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586</v>
      </c>
      <c r="B166" s="16" t="s">
        <v>661</v>
      </c>
      <c r="C166" s="16" t="s">
        <v>480</v>
      </c>
      <c r="E166" s="16" t="s">
        <v>779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586</v>
      </c>
      <c r="B167" s="16" t="s">
        <v>663</v>
      </c>
      <c r="C167" s="16" t="s">
        <v>481</v>
      </c>
      <c r="E167" s="16" t="s">
        <v>780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586</v>
      </c>
      <c r="B168" s="16" t="s">
        <v>665</v>
      </c>
      <c r="C168" s="16" t="s">
        <v>484</v>
      </c>
      <c r="E168" s="16" t="s">
        <v>781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586</v>
      </c>
      <c r="B169" s="16" t="s">
        <v>667</v>
      </c>
      <c r="C169" s="16" t="s">
        <v>485</v>
      </c>
      <c r="E169" s="16" t="s">
        <v>782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586</v>
      </c>
      <c r="B170" s="16" t="s">
        <v>668</v>
      </c>
      <c r="C170" s="16" t="s">
        <v>486</v>
      </c>
      <c r="E170" s="16" t="s">
        <v>783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586</v>
      </c>
      <c r="B171" s="16" t="s">
        <v>669</v>
      </c>
      <c r="C171" s="16" t="s">
        <v>488</v>
      </c>
      <c r="E171" s="16" t="s">
        <v>784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586</v>
      </c>
      <c r="B172" s="16" t="s">
        <v>670</v>
      </c>
      <c r="C172" s="16" t="s">
        <v>489</v>
      </c>
      <c r="E172" s="16" t="s">
        <v>785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586</v>
      </c>
      <c r="B173" s="16" t="s">
        <v>672</v>
      </c>
      <c r="C173" s="16" t="s">
        <v>490</v>
      </c>
      <c r="E173" s="16" t="s">
        <v>786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590</v>
      </c>
      <c r="B174" s="16" t="s">
        <v>653</v>
      </c>
      <c r="C174" s="16" t="s">
        <v>475</v>
      </c>
      <c r="E174" s="16" t="s">
        <v>787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590</v>
      </c>
      <c r="B175" s="16" t="s">
        <v>655</v>
      </c>
      <c r="C175" s="16" t="s">
        <v>476</v>
      </c>
      <c r="E175" s="16" t="s">
        <v>788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590</v>
      </c>
      <c r="B176" s="16" t="s">
        <v>657</v>
      </c>
      <c r="C176" s="16" t="s">
        <v>477</v>
      </c>
      <c r="E176" s="16" t="s">
        <v>789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590</v>
      </c>
      <c r="B177" s="16" t="s">
        <v>659</v>
      </c>
      <c r="C177" s="16" t="s">
        <v>479</v>
      </c>
      <c r="E177" s="16" t="s">
        <v>790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590</v>
      </c>
      <c r="B178" s="16" t="s">
        <v>661</v>
      </c>
      <c r="C178" s="16" t="s">
        <v>480</v>
      </c>
      <c r="E178" s="16" t="s">
        <v>791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590</v>
      </c>
      <c r="B179" s="16" t="s">
        <v>663</v>
      </c>
      <c r="C179" s="16" t="s">
        <v>481</v>
      </c>
      <c r="E179" s="16" t="s">
        <v>792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590</v>
      </c>
      <c r="B180" s="16" t="s">
        <v>665</v>
      </c>
      <c r="C180" s="16" t="s">
        <v>484</v>
      </c>
      <c r="E180" s="16" t="s">
        <v>793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590</v>
      </c>
      <c r="B181" s="16" t="s">
        <v>667</v>
      </c>
      <c r="C181" s="16" t="s">
        <v>485</v>
      </c>
      <c r="E181" s="16" t="s">
        <v>794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590</v>
      </c>
      <c r="B182" s="16" t="s">
        <v>668</v>
      </c>
      <c r="C182" s="16" t="s">
        <v>486</v>
      </c>
      <c r="E182" s="16" t="s">
        <v>795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590</v>
      </c>
      <c r="B183" s="16" t="s">
        <v>669</v>
      </c>
      <c r="C183" s="16" t="s">
        <v>488</v>
      </c>
      <c r="E183" s="16" t="s">
        <v>796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590</v>
      </c>
      <c r="B184" s="16" t="s">
        <v>670</v>
      </c>
      <c r="C184" s="16" t="s">
        <v>489</v>
      </c>
      <c r="E184" s="16" t="s">
        <v>797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590</v>
      </c>
      <c r="B185" s="16" t="s">
        <v>672</v>
      </c>
      <c r="C185" s="16" t="s">
        <v>490</v>
      </c>
      <c r="E185" s="16" t="s">
        <v>798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594</v>
      </c>
      <c r="B186" s="16" t="s">
        <v>653</v>
      </c>
      <c r="C186" s="16" t="s">
        <v>475</v>
      </c>
      <c r="E186" s="16" t="s">
        <v>799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594</v>
      </c>
      <c r="B187" s="16" t="s">
        <v>655</v>
      </c>
      <c r="C187" s="16" t="s">
        <v>476</v>
      </c>
      <c r="E187" s="16" t="s">
        <v>800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594</v>
      </c>
      <c r="B188" s="16" t="s">
        <v>657</v>
      </c>
      <c r="C188" s="16" t="s">
        <v>477</v>
      </c>
      <c r="E188" s="16" t="s">
        <v>801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594</v>
      </c>
      <c r="B189" s="16" t="s">
        <v>659</v>
      </c>
      <c r="C189" s="16" t="s">
        <v>479</v>
      </c>
      <c r="E189" s="16" t="s">
        <v>802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594</v>
      </c>
      <c r="B190" s="16" t="s">
        <v>661</v>
      </c>
      <c r="C190" s="16" t="s">
        <v>480</v>
      </c>
      <c r="E190" s="16" t="s">
        <v>803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594</v>
      </c>
      <c r="B191" s="16" t="s">
        <v>663</v>
      </c>
      <c r="C191" s="16" t="s">
        <v>481</v>
      </c>
      <c r="E191" s="16" t="s">
        <v>804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594</v>
      </c>
      <c r="B192" s="16" t="s">
        <v>665</v>
      </c>
      <c r="C192" s="16" t="s">
        <v>484</v>
      </c>
      <c r="E192" s="16" t="s">
        <v>805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594</v>
      </c>
      <c r="B193" s="16" t="s">
        <v>667</v>
      </c>
      <c r="C193" s="16" t="s">
        <v>485</v>
      </c>
      <c r="E193" s="16" t="s">
        <v>806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594</v>
      </c>
      <c r="B194" s="16" t="s">
        <v>668</v>
      </c>
      <c r="C194" s="16" t="s">
        <v>486</v>
      </c>
      <c r="E194" s="16" t="s">
        <v>807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594</v>
      </c>
      <c r="B195" s="16" t="s">
        <v>669</v>
      </c>
      <c r="C195" s="16" t="s">
        <v>488</v>
      </c>
      <c r="E195" s="16" t="s">
        <v>808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594</v>
      </c>
      <c r="B196" s="16" t="s">
        <v>670</v>
      </c>
      <c r="C196" s="16" t="s">
        <v>489</v>
      </c>
      <c r="E196" s="16" t="s">
        <v>809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594</v>
      </c>
      <c r="B197" s="16" t="s">
        <v>672</v>
      </c>
      <c r="C197" s="16" t="s">
        <v>490</v>
      </c>
      <c r="E197" s="16" t="s">
        <v>810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598</v>
      </c>
      <c r="B198" s="16" t="s">
        <v>653</v>
      </c>
      <c r="C198" s="16" t="s">
        <v>475</v>
      </c>
      <c r="E198" s="16" t="s">
        <v>811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598</v>
      </c>
      <c r="B199" s="16" t="s">
        <v>655</v>
      </c>
      <c r="C199" s="16" t="s">
        <v>476</v>
      </c>
      <c r="E199" s="16" t="s">
        <v>812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598</v>
      </c>
      <c r="B200" s="16" t="s">
        <v>657</v>
      </c>
      <c r="C200" s="16" t="s">
        <v>477</v>
      </c>
      <c r="E200" s="16" t="s">
        <v>812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598</v>
      </c>
      <c r="B201" s="16" t="s">
        <v>659</v>
      </c>
      <c r="C201" s="16" t="s">
        <v>479</v>
      </c>
      <c r="E201" s="16" t="s">
        <v>813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598</v>
      </c>
      <c r="B202" s="16" t="s">
        <v>661</v>
      </c>
      <c r="C202" s="16" t="s">
        <v>480</v>
      </c>
      <c r="E202" s="16" t="s">
        <v>814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598</v>
      </c>
      <c r="B203" s="16" t="s">
        <v>663</v>
      </c>
      <c r="C203" s="16" t="s">
        <v>481</v>
      </c>
      <c r="E203" s="16" t="s">
        <v>814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598</v>
      </c>
      <c r="B204" s="16" t="s">
        <v>665</v>
      </c>
      <c r="C204" s="16" t="s">
        <v>484</v>
      </c>
      <c r="E204" s="16" t="s">
        <v>815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598</v>
      </c>
      <c r="B205" s="16" t="s">
        <v>667</v>
      </c>
      <c r="C205" s="16" t="s">
        <v>485</v>
      </c>
      <c r="E205" s="16" t="s">
        <v>816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598</v>
      </c>
      <c r="B206" s="16" t="s">
        <v>668</v>
      </c>
      <c r="C206" s="16" t="s">
        <v>486</v>
      </c>
      <c r="E206" s="16" t="s">
        <v>817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598</v>
      </c>
      <c r="B207" s="16" t="s">
        <v>669</v>
      </c>
      <c r="C207" s="16" t="s">
        <v>488</v>
      </c>
      <c r="E207" s="16" t="s">
        <v>818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598</v>
      </c>
      <c r="B208" s="16" t="s">
        <v>670</v>
      </c>
      <c r="C208" s="16" t="s">
        <v>489</v>
      </c>
      <c r="E208" s="16" t="s">
        <v>819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598</v>
      </c>
      <c r="B209" s="16" t="s">
        <v>672</v>
      </c>
      <c r="C209" s="16" t="s">
        <v>490</v>
      </c>
      <c r="E209" s="16" t="s">
        <v>820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602</v>
      </c>
      <c r="B210" s="16" t="s">
        <v>653</v>
      </c>
      <c r="C210" s="16" t="s">
        <v>475</v>
      </c>
      <c r="E210" s="16" t="s">
        <v>821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602</v>
      </c>
      <c r="B211" s="16" t="s">
        <v>655</v>
      </c>
      <c r="C211" s="16" t="s">
        <v>476</v>
      </c>
      <c r="E211" s="16" t="s">
        <v>822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602</v>
      </c>
      <c r="B212" s="16" t="s">
        <v>657</v>
      </c>
      <c r="C212" s="16" t="s">
        <v>477</v>
      </c>
      <c r="E212" s="16" t="s">
        <v>823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602</v>
      </c>
      <c r="B213" s="16" t="s">
        <v>659</v>
      </c>
      <c r="C213" s="16" t="s">
        <v>479</v>
      </c>
      <c r="E213" s="16" t="s">
        <v>824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602</v>
      </c>
      <c r="B214" s="16" t="s">
        <v>661</v>
      </c>
      <c r="C214" s="16" t="s">
        <v>480</v>
      </c>
      <c r="E214" s="16" t="s">
        <v>825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602</v>
      </c>
      <c r="B215" s="16" t="s">
        <v>663</v>
      </c>
      <c r="C215" s="16" t="s">
        <v>481</v>
      </c>
      <c r="E215" s="16" t="s">
        <v>826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602</v>
      </c>
      <c r="B216" s="16" t="s">
        <v>665</v>
      </c>
      <c r="C216" s="16" t="s">
        <v>484</v>
      </c>
      <c r="E216" s="16" t="s">
        <v>827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602</v>
      </c>
      <c r="B217" s="16" t="s">
        <v>667</v>
      </c>
      <c r="C217" s="16" t="s">
        <v>485</v>
      </c>
      <c r="E217" s="16" t="s">
        <v>828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602</v>
      </c>
      <c r="B218" s="16" t="s">
        <v>668</v>
      </c>
      <c r="C218" s="16" t="s">
        <v>486</v>
      </c>
      <c r="E218" s="16" t="s">
        <v>829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602</v>
      </c>
      <c r="B219" s="16" t="s">
        <v>669</v>
      </c>
      <c r="C219" s="16" t="s">
        <v>488</v>
      </c>
      <c r="E219" s="16" t="s">
        <v>830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602</v>
      </c>
      <c r="B220" s="16" t="s">
        <v>670</v>
      </c>
      <c r="C220" s="16" t="s">
        <v>489</v>
      </c>
      <c r="E220" s="16" t="s">
        <v>830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602</v>
      </c>
      <c r="B221" s="16" t="s">
        <v>672</v>
      </c>
      <c r="C221" s="16" t="s">
        <v>490</v>
      </c>
      <c r="E221" s="16" t="s">
        <v>831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606</v>
      </c>
      <c r="B222" s="16" t="s">
        <v>653</v>
      </c>
      <c r="C222" s="16" t="s">
        <v>475</v>
      </c>
      <c r="E222" s="16" t="s">
        <v>832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606</v>
      </c>
      <c r="B223" s="16" t="s">
        <v>655</v>
      </c>
      <c r="C223" s="16" t="s">
        <v>476</v>
      </c>
      <c r="E223" s="16" t="s">
        <v>833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606</v>
      </c>
      <c r="B224" s="16" t="s">
        <v>657</v>
      </c>
      <c r="C224" s="16" t="s">
        <v>477</v>
      </c>
      <c r="E224" s="16" t="s">
        <v>834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606</v>
      </c>
      <c r="B225" s="16" t="s">
        <v>659</v>
      </c>
      <c r="C225" s="16" t="s">
        <v>479</v>
      </c>
      <c r="E225" s="16" t="s">
        <v>835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606</v>
      </c>
      <c r="B226" s="16" t="s">
        <v>661</v>
      </c>
      <c r="C226" s="16" t="s">
        <v>480</v>
      </c>
      <c r="E226" s="16" t="s">
        <v>832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606</v>
      </c>
      <c r="B227" s="16" t="s">
        <v>663</v>
      </c>
      <c r="C227" s="16" t="s">
        <v>481</v>
      </c>
      <c r="E227" s="16" t="s">
        <v>836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606</v>
      </c>
      <c r="B228" s="16" t="s">
        <v>665</v>
      </c>
      <c r="C228" s="16" t="s">
        <v>484</v>
      </c>
      <c r="E228" s="16" t="s">
        <v>837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606</v>
      </c>
      <c r="B229" s="16" t="s">
        <v>667</v>
      </c>
      <c r="C229" s="16" t="s">
        <v>485</v>
      </c>
      <c r="E229" s="16" t="s">
        <v>838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606</v>
      </c>
      <c r="B230" s="16" t="s">
        <v>668</v>
      </c>
      <c r="C230" s="16" t="s">
        <v>486</v>
      </c>
      <c r="E230" s="16" t="s">
        <v>839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606</v>
      </c>
      <c r="B231" s="16" t="s">
        <v>669</v>
      </c>
      <c r="C231" s="16" t="s">
        <v>488</v>
      </c>
      <c r="E231" s="16" t="s">
        <v>840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606</v>
      </c>
      <c r="B232" s="16" t="s">
        <v>670</v>
      </c>
      <c r="C232" s="16" t="s">
        <v>489</v>
      </c>
      <c r="E232" s="16" t="s">
        <v>841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606</v>
      </c>
      <c r="B233" s="16" t="s">
        <v>672</v>
      </c>
      <c r="C233" s="16" t="s">
        <v>490</v>
      </c>
      <c r="E233" s="16" t="s">
        <v>842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610</v>
      </c>
      <c r="B234" s="16" t="s">
        <v>653</v>
      </c>
      <c r="C234" s="16" t="s">
        <v>475</v>
      </c>
      <c r="E234" s="16" t="s">
        <v>843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610</v>
      </c>
      <c r="B235" s="16" t="s">
        <v>655</v>
      </c>
      <c r="C235" s="16" t="s">
        <v>476</v>
      </c>
      <c r="E235" s="16" t="s">
        <v>844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610</v>
      </c>
      <c r="B236" s="16" t="s">
        <v>657</v>
      </c>
      <c r="C236" s="16" t="s">
        <v>477</v>
      </c>
      <c r="E236" s="16" t="s">
        <v>845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610</v>
      </c>
      <c r="B237" s="16" t="s">
        <v>659</v>
      </c>
      <c r="C237" s="16" t="s">
        <v>479</v>
      </c>
      <c r="E237" s="16" t="s">
        <v>846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610</v>
      </c>
      <c r="B238" s="16" t="s">
        <v>661</v>
      </c>
      <c r="C238" s="16" t="s">
        <v>480</v>
      </c>
      <c r="E238" s="16" t="s">
        <v>847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610</v>
      </c>
      <c r="B239" s="16" t="s">
        <v>663</v>
      </c>
      <c r="C239" s="16" t="s">
        <v>481</v>
      </c>
      <c r="E239" s="16" t="s">
        <v>848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610</v>
      </c>
      <c r="B240" s="16" t="s">
        <v>665</v>
      </c>
      <c r="C240" s="16" t="s">
        <v>484</v>
      </c>
      <c r="E240" s="16" t="s">
        <v>849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610</v>
      </c>
      <c r="B241" s="16" t="s">
        <v>667</v>
      </c>
      <c r="C241" s="16" t="s">
        <v>485</v>
      </c>
      <c r="E241" s="16" t="s">
        <v>850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610</v>
      </c>
      <c r="B242" s="16" t="s">
        <v>668</v>
      </c>
      <c r="C242" s="16" t="s">
        <v>486</v>
      </c>
      <c r="E242" s="16" t="s">
        <v>851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610</v>
      </c>
      <c r="B243" s="16" t="s">
        <v>669</v>
      </c>
      <c r="C243" s="16" t="s">
        <v>488</v>
      </c>
      <c r="E243" s="16" t="s">
        <v>851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610</v>
      </c>
      <c r="B244" s="16" t="s">
        <v>670</v>
      </c>
      <c r="C244" s="16" t="s">
        <v>489</v>
      </c>
      <c r="E244" s="16" t="s">
        <v>852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610</v>
      </c>
      <c r="B245" s="16" t="s">
        <v>672</v>
      </c>
      <c r="C245" s="16" t="s">
        <v>490</v>
      </c>
      <c r="E245" s="16" t="s">
        <v>853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614</v>
      </c>
      <c r="B246" s="16" t="s">
        <v>653</v>
      </c>
      <c r="C246" s="16" t="s">
        <v>475</v>
      </c>
      <c r="E246" s="16" t="s">
        <v>854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614</v>
      </c>
      <c r="B247" s="16" t="s">
        <v>655</v>
      </c>
      <c r="C247" s="16" t="s">
        <v>476</v>
      </c>
      <c r="E247" s="16" t="s">
        <v>855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614</v>
      </c>
      <c r="B248" s="16" t="s">
        <v>657</v>
      </c>
      <c r="C248" s="16" t="s">
        <v>477</v>
      </c>
      <c r="E248" s="16" t="s">
        <v>856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614</v>
      </c>
      <c r="B249" s="16" t="s">
        <v>659</v>
      </c>
      <c r="C249" s="16" t="s">
        <v>479</v>
      </c>
      <c r="E249" s="16" t="s">
        <v>856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614</v>
      </c>
      <c r="B250" s="16" t="s">
        <v>661</v>
      </c>
      <c r="C250" s="16" t="s">
        <v>480</v>
      </c>
      <c r="E250" s="16" t="s">
        <v>857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614</v>
      </c>
      <c r="B251" s="16" t="s">
        <v>663</v>
      </c>
      <c r="C251" s="16" t="s">
        <v>481</v>
      </c>
      <c r="E251" s="16" t="s">
        <v>858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614</v>
      </c>
      <c r="B252" s="16" t="s">
        <v>665</v>
      </c>
      <c r="C252" s="16" t="s">
        <v>484</v>
      </c>
      <c r="E252" s="16" t="s">
        <v>859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614</v>
      </c>
      <c r="B253" s="16" t="s">
        <v>667</v>
      </c>
      <c r="C253" s="16" t="s">
        <v>485</v>
      </c>
      <c r="E253" s="16" t="s">
        <v>860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614</v>
      </c>
      <c r="B254" s="16" t="s">
        <v>668</v>
      </c>
      <c r="C254" s="16" t="s">
        <v>486</v>
      </c>
      <c r="E254" s="16" t="s">
        <v>861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614</v>
      </c>
      <c r="B255" s="16" t="s">
        <v>669</v>
      </c>
      <c r="C255" s="16" t="s">
        <v>488</v>
      </c>
      <c r="E255" s="16" t="s">
        <v>862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614</v>
      </c>
      <c r="B256" s="16" t="s">
        <v>670</v>
      </c>
      <c r="C256" s="16" t="s">
        <v>489</v>
      </c>
      <c r="E256" s="16" t="s">
        <v>863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614</v>
      </c>
      <c r="B257" s="16" t="s">
        <v>672</v>
      </c>
      <c r="C257" s="16" t="s">
        <v>490</v>
      </c>
      <c r="E257" s="16" t="s">
        <v>863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618</v>
      </c>
      <c r="B258" s="16" t="s">
        <v>653</v>
      </c>
      <c r="C258" s="16" t="s">
        <v>475</v>
      </c>
      <c r="E258" s="16" t="s">
        <v>864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618</v>
      </c>
      <c r="B259" s="16" t="s">
        <v>655</v>
      </c>
      <c r="C259" s="16" t="s">
        <v>476</v>
      </c>
      <c r="E259" s="16" t="s">
        <v>864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618</v>
      </c>
      <c r="B260" s="16" t="s">
        <v>657</v>
      </c>
      <c r="C260" s="16" t="s">
        <v>477</v>
      </c>
      <c r="E260" s="16" t="s">
        <v>865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618</v>
      </c>
      <c r="B261" s="16" t="s">
        <v>659</v>
      </c>
      <c r="C261" s="16" t="s">
        <v>479</v>
      </c>
      <c r="E261" s="16" t="s">
        <v>865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618</v>
      </c>
      <c r="B262" s="16" t="s">
        <v>661</v>
      </c>
      <c r="C262" s="16" t="s">
        <v>480</v>
      </c>
      <c r="E262" s="16" t="s">
        <v>865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618</v>
      </c>
      <c r="B263" s="16" t="s">
        <v>663</v>
      </c>
      <c r="C263" s="16" t="s">
        <v>481</v>
      </c>
      <c r="E263" s="16" t="s">
        <v>865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618</v>
      </c>
      <c r="B264" s="16" t="s">
        <v>665</v>
      </c>
      <c r="C264" s="16" t="s">
        <v>484</v>
      </c>
      <c r="E264" s="16" t="s">
        <v>866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618</v>
      </c>
      <c r="B265" s="16" t="s">
        <v>667</v>
      </c>
      <c r="C265" s="16" t="s">
        <v>485</v>
      </c>
      <c r="E265" s="16" t="s">
        <v>866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618</v>
      </c>
      <c r="B266" s="16" t="s">
        <v>668</v>
      </c>
      <c r="C266" s="16" t="s">
        <v>486</v>
      </c>
      <c r="E266" s="16" t="s">
        <v>865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618</v>
      </c>
      <c r="B267" s="16" t="s">
        <v>669</v>
      </c>
      <c r="C267" s="16" t="s">
        <v>488</v>
      </c>
      <c r="E267" s="16" t="s">
        <v>867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618</v>
      </c>
      <c r="B268" s="16" t="s">
        <v>670</v>
      </c>
      <c r="C268" s="16" t="s">
        <v>489</v>
      </c>
      <c r="E268" s="16" t="s">
        <v>868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618</v>
      </c>
      <c r="B269" s="16" t="s">
        <v>672</v>
      </c>
      <c r="C269" s="16" t="s">
        <v>490</v>
      </c>
      <c r="E269" s="16" t="s">
        <v>869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622</v>
      </c>
      <c r="B270" s="16" t="s">
        <v>653</v>
      </c>
      <c r="C270" s="16" t="s">
        <v>475</v>
      </c>
      <c r="E270" s="16" t="s">
        <v>870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622</v>
      </c>
      <c r="B271" s="16" t="s">
        <v>655</v>
      </c>
      <c r="C271" s="16" t="s">
        <v>476</v>
      </c>
      <c r="E271" s="16" t="s">
        <v>871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622</v>
      </c>
      <c r="B272" s="16" t="s">
        <v>657</v>
      </c>
      <c r="C272" s="16" t="s">
        <v>477</v>
      </c>
      <c r="E272" s="16" t="s">
        <v>872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622</v>
      </c>
      <c r="B273" s="16" t="s">
        <v>659</v>
      </c>
      <c r="C273" s="16" t="s">
        <v>479</v>
      </c>
      <c r="E273" s="16" t="s">
        <v>873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622</v>
      </c>
      <c r="B274" s="16" t="s">
        <v>661</v>
      </c>
      <c r="C274" s="16" t="s">
        <v>480</v>
      </c>
      <c r="E274" s="16" t="s">
        <v>874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622</v>
      </c>
      <c r="B275" s="16" t="s">
        <v>663</v>
      </c>
      <c r="C275" s="16" t="s">
        <v>481</v>
      </c>
      <c r="E275" s="16" t="s">
        <v>875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622</v>
      </c>
      <c r="B276" s="16" t="s">
        <v>665</v>
      </c>
      <c r="C276" s="16" t="s">
        <v>484</v>
      </c>
      <c r="E276" s="16" t="s">
        <v>876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622</v>
      </c>
      <c r="B277" s="16" t="s">
        <v>667</v>
      </c>
      <c r="C277" s="16" t="s">
        <v>485</v>
      </c>
      <c r="E277" s="16" t="s">
        <v>877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622</v>
      </c>
      <c r="B278" s="16" t="s">
        <v>668</v>
      </c>
      <c r="C278" s="16" t="s">
        <v>486</v>
      </c>
      <c r="E278" s="16" t="s">
        <v>878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622</v>
      </c>
      <c r="B279" s="16" t="s">
        <v>669</v>
      </c>
      <c r="C279" s="16" t="s">
        <v>488</v>
      </c>
      <c r="E279" s="16" t="s">
        <v>879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622</v>
      </c>
      <c r="B280" s="16" t="s">
        <v>670</v>
      </c>
      <c r="C280" s="16" t="s">
        <v>489</v>
      </c>
      <c r="E280" s="16" t="s">
        <v>880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622</v>
      </c>
      <c r="B281" s="16" t="s">
        <v>672</v>
      </c>
      <c r="C281" s="16" t="s">
        <v>490</v>
      </c>
      <c r="E281" s="16" t="s">
        <v>881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626</v>
      </c>
      <c r="B282" s="16" t="s">
        <v>653</v>
      </c>
      <c r="C282" s="16" t="s">
        <v>475</v>
      </c>
      <c r="E282" s="16" t="s">
        <v>881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626</v>
      </c>
      <c r="B283" s="16" t="s">
        <v>655</v>
      </c>
      <c r="C283" s="16" t="s">
        <v>476</v>
      </c>
      <c r="E283" s="16" t="s">
        <v>882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626</v>
      </c>
      <c r="B284" s="16" t="s">
        <v>657</v>
      </c>
      <c r="C284" s="16" t="s">
        <v>477</v>
      </c>
      <c r="E284" s="16" t="s">
        <v>883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626</v>
      </c>
      <c r="B285" s="16" t="s">
        <v>659</v>
      </c>
      <c r="C285" s="16" t="s">
        <v>479</v>
      </c>
      <c r="E285" s="16" t="s">
        <v>883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626</v>
      </c>
      <c r="B286" s="16" t="s">
        <v>661</v>
      </c>
      <c r="C286" s="16" t="s">
        <v>480</v>
      </c>
      <c r="E286" s="16" t="s">
        <v>884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626</v>
      </c>
      <c r="B287" s="16" t="s">
        <v>663</v>
      </c>
      <c r="C287" s="16" t="s">
        <v>481</v>
      </c>
      <c r="E287" s="16" t="s">
        <v>885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626</v>
      </c>
      <c r="B288" s="16" t="s">
        <v>665</v>
      </c>
      <c r="C288" s="16" t="s">
        <v>484</v>
      </c>
      <c r="E288" s="16" t="s">
        <v>886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626</v>
      </c>
      <c r="B289" s="16" t="s">
        <v>667</v>
      </c>
      <c r="C289" s="16" t="s">
        <v>485</v>
      </c>
      <c r="E289" s="16" t="s">
        <v>887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626</v>
      </c>
      <c r="B290" s="16" t="s">
        <v>668</v>
      </c>
      <c r="C290" s="16" t="s">
        <v>486</v>
      </c>
      <c r="E290" s="16" t="s">
        <v>863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626</v>
      </c>
      <c r="B291" s="16" t="s">
        <v>669</v>
      </c>
      <c r="C291" s="16" t="s">
        <v>488</v>
      </c>
      <c r="E291" s="16" t="s">
        <v>888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626</v>
      </c>
      <c r="B292" s="16" t="s">
        <v>670</v>
      </c>
      <c r="C292" s="16" t="s">
        <v>489</v>
      </c>
      <c r="E292" s="16" t="s">
        <v>889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626</v>
      </c>
      <c r="B293" s="16" t="s">
        <v>672</v>
      </c>
      <c r="C293" s="16" t="s">
        <v>490</v>
      </c>
      <c r="E293" s="16" t="s">
        <v>890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630</v>
      </c>
      <c r="B294" s="16" t="s">
        <v>653</v>
      </c>
      <c r="C294" s="16" t="s">
        <v>475</v>
      </c>
      <c r="E294" s="16" t="s">
        <v>891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630</v>
      </c>
      <c r="B295" s="16" t="s">
        <v>655</v>
      </c>
      <c r="C295" s="16" t="s">
        <v>476</v>
      </c>
      <c r="E295" s="16" t="s">
        <v>892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630</v>
      </c>
      <c r="B296" s="16" t="s">
        <v>657</v>
      </c>
      <c r="C296" s="16" t="s">
        <v>477</v>
      </c>
      <c r="E296" s="16" t="s">
        <v>893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630</v>
      </c>
      <c r="B297" s="16" t="s">
        <v>659</v>
      </c>
      <c r="C297" s="16" t="s">
        <v>479</v>
      </c>
      <c r="E297" s="16" t="s">
        <v>852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630</v>
      </c>
      <c r="B298" s="16" t="s">
        <v>661</v>
      </c>
      <c r="C298" s="16" t="s">
        <v>480</v>
      </c>
      <c r="E298" s="16" t="s">
        <v>894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630</v>
      </c>
      <c r="B299" s="16" t="s">
        <v>663</v>
      </c>
      <c r="C299" s="16" t="s">
        <v>481</v>
      </c>
      <c r="E299" s="16" t="s">
        <v>895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630</v>
      </c>
      <c r="B300" s="16" t="s">
        <v>665</v>
      </c>
      <c r="C300" s="16" t="s">
        <v>484</v>
      </c>
      <c r="E300" s="16" t="s">
        <v>896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630</v>
      </c>
      <c r="B301" s="16" t="s">
        <v>667</v>
      </c>
      <c r="C301" s="16" t="s">
        <v>485</v>
      </c>
      <c r="E301" s="16" t="s">
        <v>893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630</v>
      </c>
      <c r="B302" s="16" t="s">
        <v>668</v>
      </c>
      <c r="C302" s="16" t="s">
        <v>486</v>
      </c>
      <c r="E302" s="16" t="s">
        <v>897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630</v>
      </c>
      <c r="B303" s="16" t="s">
        <v>669</v>
      </c>
      <c r="C303" s="16" t="s">
        <v>488</v>
      </c>
      <c r="E303" s="16" t="s">
        <v>893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630</v>
      </c>
      <c r="B304" s="16" t="s">
        <v>670</v>
      </c>
      <c r="C304" s="16" t="s">
        <v>489</v>
      </c>
      <c r="E304" s="16" t="s">
        <v>893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630</v>
      </c>
      <c r="B305" s="16" t="s">
        <v>672</v>
      </c>
      <c r="C305" s="16" t="s">
        <v>490</v>
      </c>
      <c r="E305" s="16" t="s">
        <v>895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634</v>
      </c>
      <c r="B306" s="16" t="s">
        <v>653</v>
      </c>
      <c r="C306" s="16" t="s">
        <v>475</v>
      </c>
      <c r="E306" s="16" t="s">
        <v>851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634</v>
      </c>
      <c r="B307" s="16" t="s">
        <v>655</v>
      </c>
      <c r="C307" s="16" t="s">
        <v>476</v>
      </c>
      <c r="E307" s="16" t="s">
        <v>898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634</v>
      </c>
      <c r="B308" s="16" t="s">
        <v>657</v>
      </c>
      <c r="C308" s="16" t="s">
        <v>477</v>
      </c>
      <c r="E308" s="16" t="s">
        <v>899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634</v>
      </c>
      <c r="B309" s="16" t="s">
        <v>659</v>
      </c>
      <c r="C309" s="16" t="s">
        <v>479</v>
      </c>
      <c r="E309" s="16" t="s">
        <v>851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634</v>
      </c>
      <c r="B310" s="16" t="s">
        <v>661</v>
      </c>
      <c r="C310" s="16" t="s">
        <v>480</v>
      </c>
      <c r="E310" s="16" t="s">
        <v>900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634</v>
      </c>
      <c r="B311" s="16" t="s">
        <v>663</v>
      </c>
      <c r="C311" s="16" t="s">
        <v>481</v>
      </c>
      <c r="E311" s="16" t="s">
        <v>851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634</v>
      </c>
      <c r="B312" s="16" t="s">
        <v>665</v>
      </c>
      <c r="C312" s="16" t="s">
        <v>484</v>
      </c>
      <c r="E312" s="16" t="s">
        <v>901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634</v>
      </c>
      <c r="B313" s="16" t="s">
        <v>667</v>
      </c>
      <c r="C313" s="16" t="s">
        <v>485</v>
      </c>
      <c r="E313" s="16" t="s">
        <v>895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634</v>
      </c>
      <c r="B314" s="16" t="s">
        <v>668</v>
      </c>
      <c r="C314" s="16" t="s">
        <v>486</v>
      </c>
      <c r="E314" s="16" t="s">
        <v>893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634</v>
      </c>
      <c r="B315" s="16" t="s">
        <v>669</v>
      </c>
      <c r="C315" s="16" t="s">
        <v>488</v>
      </c>
      <c r="E315" s="16" t="s">
        <v>897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634</v>
      </c>
      <c r="B316" s="16" t="s">
        <v>670</v>
      </c>
      <c r="C316" s="16" t="s">
        <v>489</v>
      </c>
      <c r="E316" s="16" t="s">
        <v>854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634</v>
      </c>
      <c r="B317" s="16" t="s">
        <v>672</v>
      </c>
      <c r="C317" s="16" t="s">
        <v>490</v>
      </c>
      <c r="E317" s="16" t="s">
        <v>902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536</v>
      </c>
      <c r="B318" s="16" t="s">
        <v>653</v>
      </c>
      <c r="C318" s="16" t="s">
        <v>475</v>
      </c>
      <c r="E318" s="16" t="s">
        <v>903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536</v>
      </c>
      <c r="B319" s="16" t="s">
        <v>655</v>
      </c>
      <c r="C319" s="16" t="s">
        <v>476</v>
      </c>
      <c r="E319" s="16" t="s">
        <v>904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536</v>
      </c>
      <c r="B320" s="16" t="s">
        <v>657</v>
      </c>
      <c r="C320" s="16" t="s">
        <v>477</v>
      </c>
      <c r="E320" s="16" t="s">
        <v>905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536</v>
      </c>
      <c r="B321" s="16" t="s">
        <v>659</v>
      </c>
      <c r="C321" s="16" t="s">
        <v>479</v>
      </c>
      <c r="E321" s="16" t="s">
        <v>854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536</v>
      </c>
      <c r="B322" s="16" t="s">
        <v>661</v>
      </c>
      <c r="C322" s="16" t="s">
        <v>480</v>
      </c>
      <c r="E322" s="16" t="s">
        <v>897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536</v>
      </c>
      <c r="B323" s="16" t="s">
        <v>663</v>
      </c>
      <c r="C323" s="16" t="s">
        <v>481</v>
      </c>
      <c r="E323" s="16" t="s">
        <v>906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536</v>
      </c>
      <c r="B324" s="16" t="s">
        <v>665</v>
      </c>
      <c r="C324" s="16" t="s">
        <v>484</v>
      </c>
      <c r="E324" s="16" t="s">
        <v>894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536</v>
      </c>
      <c r="B325" s="16" t="s">
        <v>667</v>
      </c>
      <c r="C325" s="16" t="s">
        <v>485</v>
      </c>
      <c r="E325" s="16" t="s">
        <v>900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536</v>
      </c>
      <c r="B326" s="16" t="s">
        <v>668</v>
      </c>
      <c r="C326" s="16" t="s">
        <v>486</v>
      </c>
      <c r="E326" s="16" t="s">
        <v>907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536</v>
      </c>
      <c r="B327" s="16" t="s">
        <v>669</v>
      </c>
      <c r="C327" s="16" t="s">
        <v>488</v>
      </c>
      <c r="E327" s="16" t="s">
        <v>849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536</v>
      </c>
      <c r="B328" s="16" t="s">
        <v>670</v>
      </c>
      <c r="C328" s="16" t="s">
        <v>489</v>
      </c>
      <c r="E328" s="16" t="s">
        <v>908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536</v>
      </c>
      <c r="B329" s="16" t="s">
        <v>672</v>
      </c>
      <c r="C329" s="16" t="s">
        <v>490</v>
      </c>
      <c r="E329" s="16" t="s">
        <v>850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641</v>
      </c>
      <c r="B330" s="16" t="s">
        <v>653</v>
      </c>
      <c r="C330" s="16" t="s">
        <v>475</v>
      </c>
      <c r="E330" s="16" t="s">
        <v>899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641</v>
      </c>
      <c r="B331" s="16" t="s">
        <v>655</v>
      </c>
      <c r="C331" s="16" t="s">
        <v>476</v>
      </c>
      <c r="E331" s="16" t="s">
        <v>901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641</v>
      </c>
      <c r="B332" s="16" t="s">
        <v>657</v>
      </c>
      <c r="C332" s="16" t="s">
        <v>477</v>
      </c>
      <c r="E332" s="16" t="s">
        <v>894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641</v>
      </c>
      <c r="B333" s="16" t="s">
        <v>659</v>
      </c>
      <c r="C333" s="16" t="s">
        <v>479</v>
      </c>
      <c r="E333" s="16" t="s">
        <v>909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641</v>
      </c>
      <c r="B334" s="16" t="s">
        <v>661</v>
      </c>
      <c r="C334" s="16" t="s">
        <v>480</v>
      </c>
      <c r="E334" s="16" t="s">
        <v>896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641</v>
      </c>
      <c r="B335" s="16" t="s">
        <v>663</v>
      </c>
      <c r="C335" s="16" t="s">
        <v>481</v>
      </c>
      <c r="E335" s="16" t="s">
        <v>906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641</v>
      </c>
      <c r="B336" s="16" t="s">
        <v>665</v>
      </c>
      <c r="C336" s="16" t="s">
        <v>484</v>
      </c>
      <c r="E336" s="16" t="s">
        <v>896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641</v>
      </c>
      <c r="B337" s="16" t="s">
        <v>667</v>
      </c>
      <c r="C337" s="16" t="s">
        <v>485</v>
      </c>
      <c r="E337" s="16" t="s">
        <v>897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641</v>
      </c>
      <c r="B338" s="16" t="s">
        <v>668</v>
      </c>
      <c r="C338" s="16" t="s">
        <v>486</v>
      </c>
      <c r="E338" s="16" t="s">
        <v>893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641</v>
      </c>
      <c r="B339" s="16" t="s">
        <v>669</v>
      </c>
      <c r="C339" s="16" t="s">
        <v>488</v>
      </c>
      <c r="E339" s="16" t="s">
        <v>896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641</v>
      </c>
      <c r="B340" s="16" t="s">
        <v>670</v>
      </c>
      <c r="C340" s="16" t="s">
        <v>489</v>
      </c>
      <c r="E340" s="16" t="s">
        <v>906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641</v>
      </c>
      <c r="B341" t="s">
        <v>672</v>
      </c>
      <c r="C341" t="s">
        <v>490</v>
      </c>
      <c r="D341">
        <v>500</v>
      </c>
      <c r="E341" t="s">
        <v>909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527</v>
      </c>
      <c r="B342" s="16" t="s">
        <v>653</v>
      </c>
      <c r="C342" s="16" t="s">
        <v>475</v>
      </c>
      <c r="E342" s="16" t="s">
        <v>910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527</v>
      </c>
      <c r="B343" s="16" t="s">
        <v>655</v>
      </c>
      <c r="C343" s="16" t="s">
        <v>476</v>
      </c>
      <c r="E343" s="16" t="s">
        <v>901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527</v>
      </c>
      <c r="B344" s="16" t="s">
        <v>657</v>
      </c>
      <c r="C344" s="16" t="s">
        <v>477</v>
      </c>
      <c r="E344" s="16" t="s">
        <v>899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527</v>
      </c>
      <c r="B345" s="16" t="s">
        <v>659</v>
      </c>
      <c r="C345" s="16" t="s">
        <v>479</v>
      </c>
      <c r="E345" s="16" t="s">
        <v>851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1:9" ht="12.75">
      <c r="A346" s="16" t="s">
        <v>527</v>
      </c>
      <c r="B346" s="16" t="s">
        <v>661</v>
      </c>
      <c r="C346" s="16" t="s">
        <v>480</v>
      </c>
      <c r="E346" s="16" t="s">
        <v>909</v>
      </c>
      <c r="F346" s="76">
        <v>305</v>
      </c>
      <c r="G346">
        <f t="shared" si="12"/>
        <v>2013</v>
      </c>
      <c r="H346" s="77">
        <f t="shared" si="13"/>
        <v>41395</v>
      </c>
      <c r="I346">
        <f t="shared" si="14"/>
        <v>2954</v>
      </c>
    </row>
    <row r="347" spans="1:9" ht="12.75">
      <c r="A347" s="16" t="s">
        <v>527</v>
      </c>
      <c r="B347" s="16" t="s">
        <v>663</v>
      </c>
      <c r="C347" s="16" t="s">
        <v>481</v>
      </c>
      <c r="E347" s="16" t="s">
        <v>901</v>
      </c>
      <c r="F347" s="76">
        <v>306</v>
      </c>
      <c r="G347">
        <f t="shared" si="12"/>
        <v>2013</v>
      </c>
      <c r="H347" s="77">
        <f t="shared" si="13"/>
        <v>41426</v>
      </c>
      <c r="I347">
        <f t="shared" si="14"/>
        <v>2953</v>
      </c>
    </row>
    <row r="348" spans="1:9" ht="12.75">
      <c r="A348" s="16" t="s">
        <v>527</v>
      </c>
      <c r="B348" s="16" t="s">
        <v>665</v>
      </c>
      <c r="C348" s="16" t="s">
        <v>484</v>
      </c>
      <c r="E348" s="16" t="s">
        <v>895</v>
      </c>
      <c r="F348" s="76">
        <v>307</v>
      </c>
      <c r="G348">
        <f t="shared" si="12"/>
        <v>2013</v>
      </c>
      <c r="H348" s="77">
        <f t="shared" si="13"/>
        <v>41456</v>
      </c>
      <c r="I348">
        <f t="shared" si="14"/>
        <v>2957</v>
      </c>
    </row>
    <row r="349" spans="1:9" ht="12.75">
      <c r="A349" s="16" t="s">
        <v>527</v>
      </c>
      <c r="B349" s="16" t="s">
        <v>667</v>
      </c>
      <c r="C349" s="16" t="s">
        <v>485</v>
      </c>
      <c r="E349" s="16" t="s">
        <v>906</v>
      </c>
      <c r="F349" s="76">
        <v>308</v>
      </c>
      <c r="G349">
        <f t="shared" si="12"/>
        <v>2013</v>
      </c>
      <c r="H349" s="77">
        <f t="shared" si="13"/>
        <v>41487</v>
      </c>
      <c r="I349">
        <f t="shared" si="14"/>
        <v>2961</v>
      </c>
    </row>
    <row r="350" spans="1:9" ht="12.75">
      <c r="A350" s="16" t="s">
        <v>527</v>
      </c>
      <c r="B350" s="16" t="s">
        <v>668</v>
      </c>
      <c r="C350" s="16" t="s">
        <v>486</v>
      </c>
      <c r="E350" s="16" t="s">
        <v>892</v>
      </c>
      <c r="F350" s="76">
        <v>309</v>
      </c>
      <c r="G350">
        <f t="shared" si="12"/>
        <v>2013</v>
      </c>
      <c r="H350" s="77">
        <f t="shared" si="13"/>
        <v>41518</v>
      </c>
      <c r="I350">
        <f t="shared" si="14"/>
        <v>2964</v>
      </c>
    </row>
    <row r="351" spans="1:9" ht="12.75">
      <c r="A351" s="16" t="s">
        <v>527</v>
      </c>
      <c r="B351" s="16" t="s">
        <v>669</v>
      </c>
      <c r="C351" s="16" t="s">
        <v>488</v>
      </c>
      <c r="E351" s="16" t="s">
        <v>903</v>
      </c>
      <c r="F351" s="76">
        <v>310</v>
      </c>
      <c r="G351">
        <f t="shared" si="12"/>
        <v>2013</v>
      </c>
      <c r="H351" s="77">
        <f t="shared" si="13"/>
        <v>41548</v>
      </c>
      <c r="I351">
        <f t="shared" si="14"/>
        <v>2970</v>
      </c>
    </row>
    <row r="352" spans="1:9" ht="12.75">
      <c r="A352" s="16" t="s">
        <v>527</v>
      </c>
      <c r="B352" s="16" t="s">
        <v>670</v>
      </c>
      <c r="C352" s="16" t="s">
        <v>489</v>
      </c>
      <c r="E352" s="16" t="s">
        <v>903</v>
      </c>
      <c r="F352" s="76">
        <v>311</v>
      </c>
      <c r="G352">
        <f t="shared" si="12"/>
        <v>2013</v>
      </c>
      <c r="H352" s="77">
        <f t="shared" si="13"/>
        <v>41579</v>
      </c>
      <c r="I352">
        <f t="shared" si="14"/>
        <v>2970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911</v>
      </c>
    </row>
    <row r="361" spans="1:14" ht="12.75">
      <c r="A361" t="s">
        <v>502</v>
      </c>
      <c r="B361" t="s">
        <v>912</v>
      </c>
      <c r="C361" t="s">
        <v>649</v>
      </c>
      <c r="D361" t="s">
        <v>652</v>
      </c>
      <c r="E361" t="s">
        <v>913</v>
      </c>
      <c r="F361" t="s">
        <v>56</v>
      </c>
      <c r="I361" t="s">
        <v>914</v>
      </c>
      <c r="N361" t="s">
        <v>915</v>
      </c>
    </row>
    <row r="362" spans="1:15" ht="12.75">
      <c r="A362" s="75">
        <v>2011</v>
      </c>
      <c r="B362" s="75">
        <v>1</v>
      </c>
      <c r="C362" s="76" t="s">
        <v>916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917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918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919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480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920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>
        <f t="shared" si="22"/>
        <v>2.83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>
        <f t="shared" si="18"/>
        <v>5.63</v>
      </c>
    </row>
    <row r="368" spans="1:15" ht="12.75">
      <c r="A368" s="75">
        <v>2011</v>
      </c>
      <c r="B368" s="75">
        <v>7</v>
      </c>
      <c r="C368" s="76" t="s">
        <v>921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>
        <f t="shared" si="22"/>
        <v>2.92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>
        <f t="shared" si="18"/>
        <v>5.69</v>
      </c>
    </row>
    <row r="369" spans="1:15" ht="12.75">
      <c r="A369" s="75">
        <v>2011</v>
      </c>
      <c r="B369" s="75">
        <v>8</v>
      </c>
      <c r="C369" s="76" t="s">
        <v>922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>
        <f t="shared" si="22"/>
        <v>2.98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>
        <f t="shared" si="18"/>
        <v>5.53</v>
      </c>
    </row>
    <row r="370" spans="1:15" ht="12.75">
      <c r="A370" s="75">
        <v>2011</v>
      </c>
      <c r="B370" s="75">
        <v>9</v>
      </c>
      <c r="C370" s="76" t="s">
        <v>923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>
        <f t="shared" si="22"/>
        <v>2.97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>
        <f t="shared" si="18"/>
        <v>5.64</v>
      </c>
    </row>
    <row r="371" spans="1:15" ht="12.75">
      <c r="A371" s="75">
        <v>2011</v>
      </c>
      <c r="B371" s="75">
        <v>10</v>
      </c>
      <c r="C371" s="76" t="s">
        <v>924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>
        <f t="shared" si="22"/>
        <v>2.72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>
        <f t="shared" si="18"/>
        <v>5.34</v>
      </c>
    </row>
    <row r="372" spans="1:15" ht="12.75">
      <c r="A372" s="75">
        <v>2011</v>
      </c>
      <c r="B372" s="75">
        <v>11</v>
      </c>
      <c r="C372" s="76" t="s">
        <v>528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>
        <f t="shared" si="22"/>
        <v>2.77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>
        <f t="shared" si="18"/>
        <v>5.57</v>
      </c>
    </row>
    <row r="373" spans="1:15" ht="12.75">
      <c r="A373" s="75">
        <v>2011</v>
      </c>
      <c r="B373" s="75">
        <v>12</v>
      </c>
      <c r="C373" s="76" t="s">
        <v>925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>
        <f t="shared" si="22"/>
        <v>2.6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>
        <f t="shared" si="18"/>
        <v>5.38</v>
      </c>
    </row>
    <row r="374" spans="1:15" ht="12.75">
      <c r="A374" s="75">
        <v>2012</v>
      </c>
      <c r="B374" s="75">
        <v>1</v>
      </c>
      <c r="C374" s="76" t="s">
        <v>916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917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918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919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480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920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921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922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923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924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528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925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916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917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918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919</v>
      </c>
      <c r="D389" s="78">
        <v>2.71</v>
      </c>
      <c r="E389" s="78">
        <v>5.66</v>
      </c>
      <c r="F389" s="76">
        <v>28</v>
      </c>
    </row>
    <row r="390" spans="1:6" ht="12.75">
      <c r="A390" s="75">
        <v>2013</v>
      </c>
      <c r="B390" s="75">
        <v>5</v>
      </c>
      <c r="C390" s="76" t="s">
        <v>480</v>
      </c>
      <c r="D390" s="78">
        <v>2.83</v>
      </c>
      <c r="E390" s="78">
        <v>5.63</v>
      </c>
      <c r="F390" s="76">
        <v>29</v>
      </c>
    </row>
    <row r="391" spans="1:6" ht="12.75">
      <c r="A391" s="75">
        <v>2013</v>
      </c>
      <c r="B391" s="75">
        <v>6</v>
      </c>
      <c r="C391" s="76" t="s">
        <v>920</v>
      </c>
      <c r="D391" s="78">
        <v>2.92</v>
      </c>
      <c r="E391" s="78">
        <v>5.69</v>
      </c>
      <c r="F391" s="76">
        <v>30</v>
      </c>
    </row>
    <row r="392" spans="1:6" ht="12.75">
      <c r="A392" s="75">
        <v>2013</v>
      </c>
      <c r="B392" s="75">
        <v>7</v>
      </c>
      <c r="C392" s="76" t="s">
        <v>921</v>
      </c>
      <c r="D392" s="78">
        <v>2.98</v>
      </c>
      <c r="E392" s="78">
        <v>5.53</v>
      </c>
      <c r="F392" s="76">
        <v>31</v>
      </c>
    </row>
    <row r="393" spans="1:6" ht="12.75">
      <c r="A393" s="75">
        <v>2013</v>
      </c>
      <c r="B393" s="75">
        <v>8</v>
      </c>
      <c r="C393" s="76" t="s">
        <v>922</v>
      </c>
      <c r="D393" s="78">
        <v>2.97</v>
      </c>
      <c r="E393" s="78">
        <v>5.64</v>
      </c>
      <c r="F393" s="76">
        <v>32</v>
      </c>
    </row>
    <row r="394" spans="1:6" ht="12.75">
      <c r="A394" s="75">
        <v>2013</v>
      </c>
      <c r="B394" s="75">
        <v>9</v>
      </c>
      <c r="C394" s="76" t="s">
        <v>923</v>
      </c>
      <c r="D394" s="78">
        <v>2.72</v>
      </c>
      <c r="E394" s="78">
        <v>5.34</v>
      </c>
      <c r="F394" s="76">
        <v>33</v>
      </c>
    </row>
    <row r="395" spans="1:6" ht="12.75">
      <c r="A395" s="75">
        <v>2013</v>
      </c>
      <c r="B395" s="75">
        <v>10</v>
      </c>
      <c r="C395" s="76" t="s">
        <v>924</v>
      </c>
      <c r="D395" s="78">
        <v>2.77</v>
      </c>
      <c r="E395" s="78">
        <v>5.57</v>
      </c>
      <c r="F395" s="76">
        <v>34</v>
      </c>
    </row>
    <row r="396" spans="1:6" ht="12.75">
      <c r="A396" s="75">
        <v>2013</v>
      </c>
      <c r="B396" s="75">
        <v>11</v>
      </c>
      <c r="C396" s="76" t="s">
        <v>528</v>
      </c>
      <c r="D396" s="78">
        <v>2.6</v>
      </c>
      <c r="E396" s="78">
        <v>5.38</v>
      </c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November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November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-0.1% (-0.2 billion vehicle miles ) resulting in estimated travel for the month at 239.5**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78.1 billion vehicle-miles on rural roads and 161.4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0.6% ( 15.4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November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162957</v>
      </c>
      <c r="G25" s="32">
        <f>VALUE(Data!C9)</f>
        <v>1860788</v>
      </c>
      <c r="H25" s="32">
        <f>VALUE(Data!D9)</f>
        <v>2016367</v>
      </c>
    </row>
    <row r="26" spans="5:8" ht="12.75">
      <c r="E26" s="31">
        <f>VALUE(Data!A10)</f>
        <v>1989</v>
      </c>
      <c r="F26" s="32">
        <f>VALUE(Data!B10)</f>
        <v>169735</v>
      </c>
      <c r="G26" s="32">
        <f>VALUE(Data!C10)</f>
        <v>1939510</v>
      </c>
      <c r="H26" s="32">
        <f>VALUE(Data!D10)</f>
        <v>2104309</v>
      </c>
    </row>
    <row r="27" spans="5:8" ht="12.75">
      <c r="E27" s="31">
        <f>VALUE(Data!A11)</f>
        <v>1990</v>
      </c>
      <c r="F27" s="32">
        <f>VALUE(Data!B11)</f>
        <v>171565</v>
      </c>
      <c r="G27" s="32">
        <f>VALUE(Data!C11)</f>
        <v>1978880</v>
      </c>
      <c r="H27" s="32">
        <f>VALUE(Data!D11)</f>
        <v>2146410</v>
      </c>
    </row>
    <row r="28" spans="5:8" ht="12.75">
      <c r="E28" s="31">
        <f>VALUE(Data!A12)</f>
        <v>1991</v>
      </c>
      <c r="F28" s="32">
        <f>VALUE(Data!B12)</f>
        <v>169693</v>
      </c>
      <c r="G28" s="32">
        <f>VALUE(Data!C12)</f>
        <v>1999432</v>
      </c>
      <c r="H28" s="32">
        <f>VALUE(Data!D12)</f>
        <v>2168052</v>
      </c>
    </row>
    <row r="29" spans="5:8" ht="12.75">
      <c r="E29" s="31">
        <f>VALUE(Data!A13)</f>
        <v>1992</v>
      </c>
      <c r="F29" s="32">
        <f>VALUE(Data!B13)</f>
        <v>177380</v>
      </c>
      <c r="G29" s="32">
        <f>VALUE(Data!C13)</f>
        <v>2066153</v>
      </c>
      <c r="H29" s="32">
        <f>VALUE(Data!D13)</f>
        <v>2238935</v>
      </c>
    </row>
    <row r="30" spans="5:8" ht="12.75">
      <c r="E30" s="31">
        <f>VALUE(Data!A14)</f>
        <v>1993</v>
      </c>
      <c r="F30" s="32">
        <f>VALUE(Data!B14)</f>
        <v>182322</v>
      </c>
      <c r="G30" s="32">
        <f>VALUE(Data!C14)</f>
        <v>2109876</v>
      </c>
      <c r="H30" s="32">
        <f>VALUE(Data!D14)</f>
        <v>2290875</v>
      </c>
    </row>
    <row r="31" spans="5:8" ht="12.75">
      <c r="E31" s="31">
        <f>VALUE(Data!A15)</f>
        <v>1994</v>
      </c>
      <c r="F31" s="32">
        <f>VALUE(Data!B15)</f>
        <v>190074</v>
      </c>
      <c r="G31" s="32">
        <f>VALUE(Data!C15)</f>
        <v>2164501</v>
      </c>
      <c r="H31" s="32">
        <f>VALUE(Data!D15)</f>
        <v>2351329</v>
      </c>
    </row>
    <row r="32" spans="5:8" ht="12.75">
      <c r="E32" s="31">
        <f>VALUE(Data!A16)</f>
        <v>1995</v>
      </c>
      <c r="F32" s="32">
        <f>VALUE(Data!B16)</f>
        <v>194131</v>
      </c>
      <c r="G32" s="32">
        <f>VALUE(Data!C16)</f>
        <v>2229434</v>
      </c>
      <c r="H32" s="32">
        <f>VALUE(Data!D16)</f>
        <v>2422521</v>
      </c>
    </row>
    <row r="33" spans="5:8" ht="12.75">
      <c r="E33" s="31">
        <f>VALUE(Data!A17)</f>
        <v>1996</v>
      </c>
      <c r="F33" s="32">
        <f>VALUE(Data!B17)</f>
        <v>199643</v>
      </c>
      <c r="G33" s="32">
        <f>VALUE(Data!C17)</f>
        <v>2280740</v>
      </c>
      <c r="H33" s="32">
        <f>VALUE(Data!D17)</f>
        <v>2474081</v>
      </c>
    </row>
    <row r="34" spans="5:8" ht="12.75">
      <c r="E34" s="31">
        <f>VALUE(Data!A18)</f>
        <v>1997</v>
      </c>
      <c r="F34" s="32">
        <f>VALUE(Data!B18)</f>
        <v>202422</v>
      </c>
      <c r="G34" s="32">
        <f>VALUE(Data!C18)</f>
        <v>2353051</v>
      </c>
      <c r="H34" s="32">
        <f>VALUE(Data!D18)</f>
        <v>2554513</v>
      </c>
    </row>
    <row r="35" spans="5:8" ht="12.75">
      <c r="E35" s="31">
        <f>VALUE(Data!A19)</f>
        <v>1998</v>
      </c>
      <c r="F35" s="32">
        <f>VALUE(Data!B19)</f>
        <v>211178</v>
      </c>
      <c r="G35" s="32">
        <f>VALUE(Data!C19)</f>
        <v>2409060</v>
      </c>
      <c r="H35" s="32">
        <f>VALUE(Data!D19)</f>
        <v>2616382</v>
      </c>
    </row>
    <row r="36" spans="5:8" ht="12.75">
      <c r="E36" s="31">
        <f>VALUE(Data!A20)</f>
        <v>1999</v>
      </c>
      <c r="F36" s="32">
        <f>VALUE(Data!B20)</f>
        <v>221856</v>
      </c>
      <c r="G36" s="32">
        <f>VALUE(Data!C20)</f>
        <v>2457994</v>
      </c>
      <c r="H36" s="32">
        <f>VALUE(Data!D20)</f>
        <v>2674296</v>
      </c>
    </row>
    <row r="37" spans="5:8" ht="12.75">
      <c r="E37" s="31">
        <f>VALUE(Data!A21)</f>
        <v>2000</v>
      </c>
      <c r="F37" s="32">
        <f>VALUE(Data!B21)</f>
        <v>222819</v>
      </c>
      <c r="G37" s="32">
        <f>VALUE(Data!C21)</f>
        <v>2528536</v>
      </c>
      <c r="H37" s="32">
        <f>VALUE(Data!D21)</f>
        <v>2750001</v>
      </c>
    </row>
    <row r="38" spans="5:8" ht="12.75">
      <c r="E38" s="31">
        <f>VALUE(Data!A22)</f>
        <v>2001</v>
      </c>
      <c r="F38" s="32">
        <f>VALUE(Data!B22)</f>
        <v>230511</v>
      </c>
      <c r="G38" s="32">
        <f>VALUE(Data!C22)</f>
        <v>2566027</v>
      </c>
      <c r="H38" s="32">
        <f>VALUE(Data!D22)</f>
        <v>2784417</v>
      </c>
    </row>
    <row r="39" spans="5:8" ht="12.75">
      <c r="E39" s="31">
        <f>VALUE(Data!A23)</f>
        <v>2002</v>
      </c>
      <c r="F39" s="32">
        <f>VALUE(Data!B23)</f>
        <v>230648</v>
      </c>
      <c r="G39" s="32">
        <f>VALUE(Data!C23)</f>
        <v>2621249</v>
      </c>
      <c r="H39" s="32">
        <f>VALUE(Data!D23)</f>
        <v>2850833</v>
      </c>
    </row>
    <row r="40" spans="5:8" ht="12.75">
      <c r="E40" s="31">
        <f>VALUE(Data!A24)</f>
        <v>2003</v>
      </c>
      <c r="F40" s="32">
        <f>VALUE(Data!B24)</f>
        <v>233698</v>
      </c>
      <c r="G40" s="32">
        <f>VALUE(Data!C24)</f>
        <v>2651684</v>
      </c>
      <c r="H40" s="32">
        <f>VALUE(Data!D24)</f>
        <v>2885944</v>
      </c>
    </row>
    <row r="41" spans="5:8" ht="12.75">
      <c r="E41" s="31">
        <f>VALUE(Data!A25)</f>
        <v>2004</v>
      </c>
      <c r="F41" s="32">
        <f>VALUE(Data!B25)</f>
        <v>239796</v>
      </c>
      <c r="G41" s="32">
        <f>VALUE(Data!C25)</f>
        <v>2719760</v>
      </c>
      <c r="H41" s="32">
        <f>VALUE(Data!D25)</f>
        <v>2958298</v>
      </c>
    </row>
    <row r="42" spans="5:8" ht="12.75">
      <c r="E42" s="31">
        <f>VALUE(Data!A26)</f>
        <v>2005</v>
      </c>
      <c r="F42" s="32">
        <f>VALUE(Data!B26)</f>
        <v>243056</v>
      </c>
      <c r="G42" s="32">
        <f>VALUE(Data!C26)</f>
        <v>2743643</v>
      </c>
      <c r="H42" s="32">
        <f>VALUE(Data!D26)</f>
        <v>2988672</v>
      </c>
    </row>
    <row r="43" spans="5:8" ht="12.75">
      <c r="E43" s="31">
        <f>VALUE(Data!A27)</f>
        <v>2006</v>
      </c>
      <c r="F43" s="32">
        <f>VALUE(Data!B27)</f>
        <v>245367</v>
      </c>
      <c r="G43" s="32">
        <f>VALUE(Data!C27)</f>
        <v>2766163</v>
      </c>
      <c r="H43" s="32">
        <f>VALUE(Data!D27)</f>
        <v>3011950</v>
      </c>
    </row>
    <row r="44" spans="5:8" ht="12.75">
      <c r="E44" s="31">
        <f>VALUE(Data!A28)</f>
        <v>2007</v>
      </c>
      <c r="F44" s="32">
        <f>VALUE(Data!B28)</f>
        <v>245928</v>
      </c>
      <c r="G44" s="32">
        <f>VALUE(Data!C28)</f>
        <v>2790680</v>
      </c>
      <c r="H44" s="32">
        <f>VALUE(Data!D28)</f>
        <v>3038889</v>
      </c>
    </row>
    <row r="45" spans="5:8" ht="12.75">
      <c r="E45" s="31">
        <f>VALUE(Data!A29)</f>
        <v>2008</v>
      </c>
      <c r="F45" s="32">
        <f>VALUE(Data!B29)</f>
        <v>237009</v>
      </c>
      <c r="G45" s="32">
        <f>VALUE(Data!C29)</f>
        <v>2734202</v>
      </c>
      <c r="H45" s="32">
        <f>VALUE(Data!D29)</f>
        <v>2974646</v>
      </c>
    </row>
    <row r="46" spans="5:8" ht="12.75">
      <c r="E46" s="31">
        <f>VALUE(Data!A30)</f>
        <v>2009</v>
      </c>
      <c r="F46" s="32">
        <f>VALUE(Data!B30)</f>
        <v>237342</v>
      </c>
      <c r="G46" s="32">
        <f>VALUE(Data!C30)</f>
        <v>2716988</v>
      </c>
      <c r="H46" s="32">
        <f>VALUE(Data!D30)</f>
        <v>2959314</v>
      </c>
    </row>
    <row r="47" spans="5:8" ht="12.75">
      <c r="E47" s="31">
        <f>VALUE(Data!A31)</f>
        <v>2010</v>
      </c>
      <c r="F47" s="32">
        <f>VALUE(Data!B31)</f>
        <v>239656</v>
      </c>
      <c r="G47" s="32">
        <f>VALUE(Data!C31)</f>
        <v>2726031</v>
      </c>
      <c r="H47" s="32">
        <f>VALUE(Data!D31)</f>
        <v>2965805</v>
      </c>
    </row>
    <row r="48" spans="5:8" ht="12.75">
      <c r="E48" s="31">
        <f>VALUE(Data!A32)</f>
        <v>2011</v>
      </c>
      <c r="F48" s="32">
        <f>VALUE(Data!B32)</f>
        <v>238278</v>
      </c>
      <c r="G48" s="32">
        <f>VALUE(Data!C32)</f>
        <v>2701200</v>
      </c>
      <c r="H48" s="32">
        <f>VALUE(Data!D32)</f>
        <v>2942132</v>
      </c>
    </row>
    <row r="49" spans="5:8" ht="12.75">
      <c r="E49" s="31">
        <f>VALUE(Data!A33)</f>
        <v>2012</v>
      </c>
      <c r="F49" s="32">
        <f>VALUE(Data!B33)</f>
        <v>239791</v>
      </c>
      <c r="G49" s="32">
        <f>VALUE(Data!C33)</f>
        <v>2716799</v>
      </c>
      <c r="H49" s="32">
        <f>VALUE(Data!D33)</f>
        <v>2961413</v>
      </c>
    </row>
    <row r="50" spans="5:8" ht="12.75">
      <c r="E50" s="31">
        <f>VALUE(Data!A34)</f>
        <v>2013</v>
      </c>
      <c r="F50" s="32">
        <f>VALUE(Data!B34)</f>
        <v>239545</v>
      </c>
      <c r="G50" s="32">
        <f>VALUE(Data!C34)</f>
        <v>2732194</v>
      </c>
      <c r="H50" s="32">
        <f>VALUE(Data!D34)</f>
        <v>2969790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9">
      <selection activeCell="I56" sqref="I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1" t="s">
        <v>95</v>
      </c>
      <c r="B9" s="192"/>
      <c r="C9" s="193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1" t="s">
        <v>108</v>
      </c>
      <c r="B10" s="192"/>
      <c r="C10" s="193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1" t="s">
        <v>121</v>
      </c>
      <c r="B11" s="192"/>
      <c r="C11" s="193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1" t="s">
        <v>132</v>
      </c>
      <c r="B12" s="192"/>
      <c r="C12" s="193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146</v>
      </c>
      <c r="E14" s="120" t="s">
        <v>147</v>
      </c>
      <c r="F14" s="120" t="s">
        <v>61</v>
      </c>
      <c r="G14" s="120" t="s">
        <v>148</v>
      </c>
      <c r="H14" s="120" t="s">
        <v>149</v>
      </c>
      <c r="I14" s="120" t="s">
        <v>149</v>
      </c>
      <c r="J14" s="120" t="s">
        <v>150</v>
      </c>
      <c r="K14" s="120" t="s">
        <v>150</v>
      </c>
      <c r="L14" s="120" t="s">
        <v>68</v>
      </c>
      <c r="M14" s="120" t="s">
        <v>151</v>
      </c>
      <c r="N14" s="120" t="s">
        <v>152</v>
      </c>
      <c r="O14" s="120"/>
      <c r="P14">
        <v>8</v>
      </c>
    </row>
    <row r="15" spans="1:16" ht="12.75" customHeight="1">
      <c r="A15" s="191" t="s">
        <v>70</v>
      </c>
      <c r="B15" s="192"/>
      <c r="C15" s="193"/>
      <c r="D15" s="120" t="s">
        <v>71</v>
      </c>
      <c r="E15" s="120" t="s">
        <v>153</v>
      </c>
      <c r="F15" s="120" t="s">
        <v>154</v>
      </c>
      <c r="G15" s="120" t="s">
        <v>74</v>
      </c>
      <c r="H15" s="120" t="s">
        <v>155</v>
      </c>
      <c r="I15" s="120" t="s">
        <v>155</v>
      </c>
      <c r="J15" s="120" t="s">
        <v>156</v>
      </c>
      <c r="K15" s="120" t="s">
        <v>157</v>
      </c>
      <c r="L15" s="120" t="s">
        <v>158</v>
      </c>
      <c r="M15" s="120" t="s">
        <v>159</v>
      </c>
      <c r="N15" s="120" t="s">
        <v>160</v>
      </c>
      <c r="O15" s="120"/>
      <c r="P15">
        <v>9</v>
      </c>
    </row>
    <row r="16" spans="1:16" ht="12.75" customHeight="1">
      <c r="A16" s="191" t="s">
        <v>83</v>
      </c>
      <c r="B16" s="192"/>
      <c r="C16" s="193"/>
      <c r="D16" s="120" t="s">
        <v>161</v>
      </c>
      <c r="E16" s="120" t="s">
        <v>162</v>
      </c>
      <c r="F16" s="120" t="s">
        <v>163</v>
      </c>
      <c r="G16" s="120" t="s">
        <v>160</v>
      </c>
      <c r="H16" s="120" t="s">
        <v>164</v>
      </c>
      <c r="I16" s="120" t="s">
        <v>164</v>
      </c>
      <c r="J16" s="120" t="s">
        <v>75</v>
      </c>
      <c r="K16" s="120" t="s">
        <v>155</v>
      </c>
      <c r="L16" s="120" t="s">
        <v>165</v>
      </c>
      <c r="M16" s="120" t="s">
        <v>158</v>
      </c>
      <c r="N16" s="120" t="s">
        <v>93</v>
      </c>
      <c r="O16" s="120"/>
      <c r="P16">
        <v>10</v>
      </c>
    </row>
    <row r="17" spans="1:16" ht="12.75" customHeight="1">
      <c r="A17" s="191" t="s">
        <v>95</v>
      </c>
      <c r="B17" s="192"/>
      <c r="C17" s="193"/>
      <c r="D17" s="120" t="s">
        <v>166</v>
      </c>
      <c r="E17" s="120" t="s">
        <v>167</v>
      </c>
      <c r="F17" s="120" t="s">
        <v>168</v>
      </c>
      <c r="G17" s="120" t="s">
        <v>105</v>
      </c>
      <c r="H17" s="120" t="s">
        <v>169</v>
      </c>
      <c r="I17" s="120" t="s">
        <v>170</v>
      </c>
      <c r="J17" s="120" t="s">
        <v>171</v>
      </c>
      <c r="K17" s="120" t="s">
        <v>172</v>
      </c>
      <c r="L17" s="120" t="s">
        <v>126</v>
      </c>
      <c r="M17" s="120" t="s">
        <v>173</v>
      </c>
      <c r="N17" s="120" t="s">
        <v>174</v>
      </c>
      <c r="O17" s="120"/>
      <c r="P17">
        <v>11</v>
      </c>
    </row>
    <row r="18" spans="1:16" ht="12.75" customHeight="1">
      <c r="A18" s="191" t="s">
        <v>108</v>
      </c>
      <c r="B18" s="192"/>
      <c r="C18" s="193"/>
      <c r="D18" s="120" t="s">
        <v>175</v>
      </c>
      <c r="E18" s="120" t="s">
        <v>176</v>
      </c>
      <c r="F18" s="120" t="s">
        <v>177</v>
      </c>
      <c r="G18" s="120" t="s">
        <v>178</v>
      </c>
      <c r="H18" s="120" t="s">
        <v>179</v>
      </c>
      <c r="I18" s="120" t="s">
        <v>180</v>
      </c>
      <c r="J18" s="120" t="s">
        <v>111</v>
      </c>
      <c r="K18" s="120" t="s">
        <v>181</v>
      </c>
      <c r="L18" s="120" t="s">
        <v>182</v>
      </c>
      <c r="M18" s="120" t="s">
        <v>183</v>
      </c>
      <c r="N18" s="120" t="s">
        <v>119</v>
      </c>
      <c r="O18" s="120"/>
      <c r="P18">
        <v>12</v>
      </c>
    </row>
    <row r="19" spans="1:16" ht="12.75" customHeight="1" thickBot="1">
      <c r="A19" s="191" t="s">
        <v>121</v>
      </c>
      <c r="B19" s="192"/>
      <c r="C19" s="193"/>
      <c r="D19" s="120" t="s">
        <v>184</v>
      </c>
      <c r="E19" s="120" t="s">
        <v>76</v>
      </c>
      <c r="F19" s="120" t="s">
        <v>185</v>
      </c>
      <c r="G19" s="120" t="s">
        <v>104</v>
      </c>
      <c r="H19" s="120" t="s">
        <v>99</v>
      </c>
      <c r="I19" s="120" t="s">
        <v>124</v>
      </c>
      <c r="J19" s="120" t="s">
        <v>106</v>
      </c>
      <c r="K19" s="120" t="s">
        <v>186</v>
      </c>
      <c r="L19" s="120" t="s">
        <v>187</v>
      </c>
      <c r="M19" s="120" t="s">
        <v>124</v>
      </c>
      <c r="N19" s="120" t="s">
        <v>130</v>
      </c>
      <c r="O19" s="120"/>
      <c r="P19">
        <v>13</v>
      </c>
    </row>
    <row r="20" spans="1:16" ht="12.75" customHeight="1">
      <c r="A20" s="191" t="s">
        <v>132</v>
      </c>
      <c r="B20" s="192"/>
      <c r="C20" s="193"/>
      <c r="D20" s="153" t="s">
        <v>188</v>
      </c>
      <c r="E20" s="153" t="s">
        <v>189</v>
      </c>
      <c r="F20" s="153" t="s">
        <v>190</v>
      </c>
      <c r="G20" s="153" t="s">
        <v>191</v>
      </c>
      <c r="H20" s="153" t="s">
        <v>192</v>
      </c>
      <c r="I20" s="153" t="s">
        <v>193</v>
      </c>
      <c r="J20" s="153" t="s">
        <v>140</v>
      </c>
      <c r="K20" s="153" t="s">
        <v>194</v>
      </c>
      <c r="L20" s="153" t="s">
        <v>195</v>
      </c>
      <c r="M20" s="153" t="s">
        <v>196</v>
      </c>
      <c r="N20" s="153" t="s">
        <v>197</v>
      </c>
      <c r="O20" s="153"/>
      <c r="P20">
        <v>14</v>
      </c>
    </row>
    <row r="21" spans="1:15" ht="12.75" customHeight="1">
      <c r="A21" s="150"/>
      <c r="B21" s="151"/>
      <c r="C21" s="151"/>
      <c r="D21" s="87" t="s">
        <v>198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199</v>
      </c>
      <c r="E22" s="120" t="s">
        <v>200</v>
      </c>
      <c r="F22" s="120" t="s">
        <v>201</v>
      </c>
      <c r="G22" s="120" t="s">
        <v>200</v>
      </c>
      <c r="H22" s="120" t="s">
        <v>202</v>
      </c>
      <c r="I22" s="120" t="s">
        <v>203</v>
      </c>
      <c r="J22" s="120" t="s">
        <v>204</v>
      </c>
      <c r="K22" s="120" t="s">
        <v>205</v>
      </c>
      <c r="L22" s="120" t="s">
        <v>206</v>
      </c>
      <c r="M22" s="120" t="s">
        <v>207</v>
      </c>
      <c r="N22" s="120" t="s">
        <v>208</v>
      </c>
      <c r="O22" s="120"/>
      <c r="P22">
        <v>15</v>
      </c>
    </row>
    <row r="23" spans="1:16" ht="12.75" customHeight="1">
      <c r="A23" s="191" t="s">
        <v>70</v>
      </c>
      <c r="B23" s="192"/>
      <c r="C23" s="193"/>
      <c r="D23" s="120" t="s">
        <v>209</v>
      </c>
      <c r="E23" s="120" t="s">
        <v>210</v>
      </c>
      <c r="F23" s="120" t="s">
        <v>211</v>
      </c>
      <c r="G23" s="120" t="s">
        <v>209</v>
      </c>
      <c r="H23" s="120" t="s">
        <v>212</v>
      </c>
      <c r="I23" s="120" t="s">
        <v>213</v>
      </c>
      <c r="J23" s="120" t="s">
        <v>214</v>
      </c>
      <c r="K23" s="120" t="s">
        <v>215</v>
      </c>
      <c r="L23" s="120" t="s">
        <v>216</v>
      </c>
      <c r="M23" s="120" t="s">
        <v>217</v>
      </c>
      <c r="N23" s="120" t="s">
        <v>218</v>
      </c>
      <c r="O23" s="120"/>
      <c r="P23">
        <v>16</v>
      </c>
    </row>
    <row r="24" spans="1:16" ht="12.75" customHeight="1">
      <c r="A24" s="191" t="s">
        <v>83</v>
      </c>
      <c r="B24" s="192"/>
      <c r="C24" s="193"/>
      <c r="D24" s="120" t="s">
        <v>219</v>
      </c>
      <c r="E24" s="120" t="s">
        <v>220</v>
      </c>
      <c r="F24" s="120" t="s">
        <v>221</v>
      </c>
      <c r="G24" s="120" t="s">
        <v>212</v>
      </c>
      <c r="H24" s="120" t="s">
        <v>222</v>
      </c>
      <c r="I24" s="120" t="s">
        <v>218</v>
      </c>
      <c r="J24" s="120" t="s">
        <v>216</v>
      </c>
      <c r="K24" s="120" t="s">
        <v>206</v>
      </c>
      <c r="L24" s="120" t="s">
        <v>216</v>
      </c>
      <c r="M24" s="120" t="s">
        <v>223</v>
      </c>
      <c r="N24" s="120" t="s">
        <v>224</v>
      </c>
      <c r="O24" s="120"/>
      <c r="P24">
        <v>17</v>
      </c>
    </row>
    <row r="25" spans="1:16" ht="12.75" customHeight="1">
      <c r="A25" s="191" t="s">
        <v>95</v>
      </c>
      <c r="B25" s="192"/>
      <c r="C25" s="193"/>
      <c r="D25" s="120" t="s">
        <v>215</v>
      </c>
      <c r="E25" s="120" t="s">
        <v>208</v>
      </c>
      <c r="F25" s="120" t="s">
        <v>225</v>
      </c>
      <c r="G25" s="120" t="s">
        <v>199</v>
      </c>
      <c r="H25" s="120" t="s">
        <v>226</v>
      </c>
      <c r="I25" s="120" t="s">
        <v>219</v>
      </c>
      <c r="J25" s="120" t="s">
        <v>214</v>
      </c>
      <c r="K25" s="120" t="s">
        <v>227</v>
      </c>
      <c r="L25" s="120" t="s">
        <v>206</v>
      </c>
      <c r="M25" s="120" t="s">
        <v>228</v>
      </c>
      <c r="N25" s="120" t="s">
        <v>229</v>
      </c>
      <c r="O25" s="120"/>
      <c r="P25">
        <v>18</v>
      </c>
    </row>
    <row r="26" spans="1:16" ht="12.75" customHeight="1">
      <c r="A26" s="191" t="s">
        <v>108</v>
      </c>
      <c r="B26" s="192"/>
      <c r="C26" s="193"/>
      <c r="D26" s="120" t="s">
        <v>222</v>
      </c>
      <c r="E26" s="120" t="s">
        <v>230</v>
      </c>
      <c r="F26" s="120" t="s">
        <v>231</v>
      </c>
      <c r="G26" s="120" t="s">
        <v>202</v>
      </c>
      <c r="H26" s="120" t="s">
        <v>203</v>
      </c>
      <c r="I26" s="120" t="s">
        <v>213</v>
      </c>
      <c r="J26" s="120" t="s">
        <v>215</v>
      </c>
      <c r="K26" s="120" t="s">
        <v>222</v>
      </c>
      <c r="L26" s="120" t="s">
        <v>232</v>
      </c>
      <c r="M26" s="120" t="s">
        <v>204</v>
      </c>
      <c r="N26" s="120" t="s">
        <v>209</v>
      </c>
      <c r="O26" s="120"/>
      <c r="P26">
        <v>19</v>
      </c>
    </row>
    <row r="27" spans="1:16" ht="12.75" customHeight="1" thickBot="1">
      <c r="A27" s="191" t="s">
        <v>121</v>
      </c>
      <c r="B27" s="192"/>
      <c r="C27" s="193"/>
      <c r="D27" s="120" t="s">
        <v>212</v>
      </c>
      <c r="E27" s="120" t="s">
        <v>233</v>
      </c>
      <c r="F27" s="120" t="s">
        <v>231</v>
      </c>
      <c r="G27" s="120" t="s">
        <v>214</v>
      </c>
      <c r="H27" s="120" t="s">
        <v>232</v>
      </c>
      <c r="I27" s="120" t="s">
        <v>218</v>
      </c>
      <c r="J27" s="120" t="s">
        <v>223</v>
      </c>
      <c r="K27" s="120" t="s">
        <v>216</v>
      </c>
      <c r="L27" s="120" t="s">
        <v>217</v>
      </c>
      <c r="M27" s="120" t="s">
        <v>234</v>
      </c>
      <c r="N27" s="120" t="s">
        <v>209</v>
      </c>
      <c r="O27" s="120"/>
      <c r="P27">
        <v>20</v>
      </c>
    </row>
    <row r="28" spans="1:16" ht="12.75" customHeight="1">
      <c r="A28" s="191" t="s">
        <v>132</v>
      </c>
      <c r="B28" s="192"/>
      <c r="C28" s="193"/>
      <c r="D28" s="153" t="s">
        <v>235</v>
      </c>
      <c r="E28" s="251" t="s">
        <v>210</v>
      </c>
      <c r="F28" s="251" t="s">
        <v>230</v>
      </c>
      <c r="G28" s="153" t="s">
        <v>199</v>
      </c>
      <c r="H28" s="153" t="s">
        <v>232</v>
      </c>
      <c r="I28" s="251" t="s">
        <v>236</v>
      </c>
      <c r="J28" s="153" t="s">
        <v>201</v>
      </c>
      <c r="K28" s="153" t="s">
        <v>227</v>
      </c>
      <c r="L28" s="153" t="s">
        <v>214</v>
      </c>
      <c r="M28" s="153" t="s">
        <v>217</v>
      </c>
      <c r="N28" s="251" t="s">
        <v>224</v>
      </c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78</v>
      </c>
      <c r="F34" s="120" t="s">
        <v>239</v>
      </c>
      <c r="G34" s="120" t="s">
        <v>240</v>
      </c>
      <c r="H34" s="120" t="s">
        <v>241</v>
      </c>
      <c r="I34" s="120" t="s">
        <v>242</v>
      </c>
      <c r="J34" s="120" t="s">
        <v>243</v>
      </c>
      <c r="K34" s="120" t="s">
        <v>244</v>
      </c>
      <c r="L34" s="120" t="s">
        <v>245</v>
      </c>
      <c r="M34" s="120" t="s">
        <v>246</v>
      </c>
      <c r="N34" s="120" t="s">
        <v>247</v>
      </c>
      <c r="O34" s="120" t="s">
        <v>248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249</v>
      </c>
      <c r="F35" s="120" t="s">
        <v>119</v>
      </c>
      <c r="G35" s="120" t="s">
        <v>250</v>
      </c>
      <c r="H35" s="120" t="s">
        <v>251</v>
      </c>
      <c r="I35" s="120" t="s">
        <v>252</v>
      </c>
      <c r="J35" s="120" t="s">
        <v>253</v>
      </c>
      <c r="K35" s="120" t="s">
        <v>254</v>
      </c>
      <c r="L35" s="120" t="s">
        <v>255</v>
      </c>
      <c r="M35" s="120" t="s">
        <v>256</v>
      </c>
      <c r="N35" s="120" t="s">
        <v>257</v>
      </c>
      <c r="O35" s="120" t="s">
        <v>258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72</v>
      </c>
      <c r="E36" s="120" t="s">
        <v>259</v>
      </c>
      <c r="F36" s="120" t="s">
        <v>260</v>
      </c>
      <c r="G36" s="120" t="s">
        <v>261</v>
      </c>
      <c r="H36" s="120" t="s">
        <v>262</v>
      </c>
      <c r="I36" s="120" t="s">
        <v>263</v>
      </c>
      <c r="J36" s="120" t="s">
        <v>264</v>
      </c>
      <c r="K36" s="120" t="s">
        <v>265</v>
      </c>
      <c r="L36" s="120" t="s">
        <v>266</v>
      </c>
      <c r="M36" s="120" t="s">
        <v>267</v>
      </c>
      <c r="N36" s="120" t="s">
        <v>268</v>
      </c>
      <c r="O36" s="120" t="s">
        <v>269</v>
      </c>
      <c r="P36">
        <v>24</v>
      </c>
    </row>
    <row r="37" spans="1:16" ht="12.75" customHeight="1">
      <c r="A37" s="191" t="s">
        <v>95</v>
      </c>
      <c r="B37" s="192"/>
      <c r="C37" s="193"/>
      <c r="D37" s="120" t="s">
        <v>96</v>
      </c>
      <c r="E37" s="120" t="s">
        <v>270</v>
      </c>
      <c r="F37" s="120" t="s">
        <v>271</v>
      </c>
      <c r="G37" s="120" t="s">
        <v>272</v>
      </c>
      <c r="H37" s="120" t="s">
        <v>273</v>
      </c>
      <c r="I37" s="120" t="s">
        <v>274</v>
      </c>
      <c r="J37" s="120" t="s">
        <v>275</v>
      </c>
      <c r="K37" s="120" t="s">
        <v>276</v>
      </c>
      <c r="L37" s="120" t="s">
        <v>277</v>
      </c>
      <c r="M37" s="120" t="s">
        <v>278</v>
      </c>
      <c r="N37" s="120" t="s">
        <v>279</v>
      </c>
      <c r="O37" s="120" t="s">
        <v>280</v>
      </c>
      <c r="P37">
        <v>25</v>
      </c>
    </row>
    <row r="38" spans="1:16" ht="12.75" customHeight="1">
      <c r="A38" s="191" t="s">
        <v>108</v>
      </c>
      <c r="B38" s="192"/>
      <c r="C38" s="193"/>
      <c r="D38" s="120" t="s">
        <v>109</v>
      </c>
      <c r="E38" s="120" t="s">
        <v>281</v>
      </c>
      <c r="F38" s="120" t="s">
        <v>282</v>
      </c>
      <c r="G38" s="120" t="s">
        <v>283</v>
      </c>
      <c r="H38" s="120" t="s">
        <v>284</v>
      </c>
      <c r="I38" s="120" t="s">
        <v>285</v>
      </c>
      <c r="J38" s="120" t="s">
        <v>286</v>
      </c>
      <c r="K38" s="120" t="s">
        <v>287</v>
      </c>
      <c r="L38" s="120" t="s">
        <v>288</v>
      </c>
      <c r="M38" s="120" t="s">
        <v>289</v>
      </c>
      <c r="N38" s="120" t="s">
        <v>290</v>
      </c>
      <c r="O38" s="120" t="s">
        <v>291</v>
      </c>
      <c r="P38">
        <v>26</v>
      </c>
    </row>
    <row r="39" spans="1:16" ht="12.75" customHeight="1" thickBot="1">
      <c r="A39" s="191" t="s">
        <v>121</v>
      </c>
      <c r="B39" s="192"/>
      <c r="C39" s="193"/>
      <c r="D39" s="120" t="s">
        <v>122</v>
      </c>
      <c r="E39" s="120" t="s">
        <v>292</v>
      </c>
      <c r="F39" s="120" t="s">
        <v>293</v>
      </c>
      <c r="G39" s="120" t="s">
        <v>294</v>
      </c>
      <c r="H39" s="120" t="s">
        <v>295</v>
      </c>
      <c r="I39" s="120" t="s">
        <v>296</v>
      </c>
      <c r="J39" s="120" t="s">
        <v>297</v>
      </c>
      <c r="K39" s="120" t="s">
        <v>298</v>
      </c>
      <c r="L39" s="120" t="s">
        <v>299</v>
      </c>
      <c r="M39" s="120" t="s">
        <v>300</v>
      </c>
      <c r="N39" s="120" t="s">
        <v>301</v>
      </c>
      <c r="O39" s="120" t="s">
        <v>302</v>
      </c>
      <c r="P39">
        <v>27</v>
      </c>
    </row>
    <row r="40" spans="1:16" ht="12.75" customHeight="1">
      <c r="A40" s="191" t="s">
        <v>132</v>
      </c>
      <c r="B40" s="192"/>
      <c r="C40" s="193"/>
      <c r="D40" s="153" t="s">
        <v>133</v>
      </c>
      <c r="E40" s="153" t="s">
        <v>303</v>
      </c>
      <c r="F40" s="153" t="s">
        <v>304</v>
      </c>
      <c r="G40" s="153" t="s">
        <v>305</v>
      </c>
      <c r="H40" s="153" t="s">
        <v>306</v>
      </c>
      <c r="I40" s="153" t="s">
        <v>307</v>
      </c>
      <c r="J40" s="153" t="s">
        <v>308</v>
      </c>
      <c r="K40" s="153" t="s">
        <v>309</v>
      </c>
      <c r="L40" s="153" t="s">
        <v>310</v>
      </c>
      <c r="M40" s="153" t="s">
        <v>311</v>
      </c>
      <c r="N40" s="153" t="s">
        <v>312</v>
      </c>
      <c r="O40" s="153" t="s">
        <v>313</v>
      </c>
      <c r="P40">
        <v>28</v>
      </c>
    </row>
    <row r="41" spans="1:15" ht="12.75" customHeight="1">
      <c r="A41" s="45"/>
      <c r="B41" s="46"/>
      <c r="C41" s="46"/>
      <c r="D41" s="87" t="s">
        <v>314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146</v>
      </c>
      <c r="E42" s="120" t="s">
        <v>315</v>
      </c>
      <c r="F42" s="120" t="s">
        <v>316</v>
      </c>
      <c r="G42" s="120" t="s">
        <v>317</v>
      </c>
      <c r="H42" s="120" t="s">
        <v>318</v>
      </c>
      <c r="I42" s="120" t="s">
        <v>319</v>
      </c>
      <c r="J42" s="120" t="s">
        <v>320</v>
      </c>
      <c r="K42" s="120" t="s">
        <v>321</v>
      </c>
      <c r="L42" s="120" t="s">
        <v>322</v>
      </c>
      <c r="M42" s="120" t="s">
        <v>323</v>
      </c>
      <c r="N42" s="120" t="s">
        <v>324</v>
      </c>
      <c r="O42" s="120"/>
      <c r="P42">
        <v>29</v>
      </c>
    </row>
    <row r="43" spans="1:16" ht="12.75" customHeight="1">
      <c r="A43" s="191" t="s">
        <v>70</v>
      </c>
      <c r="B43" s="192"/>
      <c r="C43" s="193"/>
      <c r="D43" s="120" t="s">
        <v>71</v>
      </c>
      <c r="E43" s="120" t="s">
        <v>325</v>
      </c>
      <c r="F43" s="120" t="s">
        <v>326</v>
      </c>
      <c r="G43" s="120" t="s">
        <v>327</v>
      </c>
      <c r="H43" s="120" t="s">
        <v>328</v>
      </c>
      <c r="I43" s="120" t="s">
        <v>329</v>
      </c>
      <c r="J43" s="120" t="s">
        <v>330</v>
      </c>
      <c r="K43" s="120" t="s">
        <v>331</v>
      </c>
      <c r="L43" s="120" t="s">
        <v>332</v>
      </c>
      <c r="M43" s="120" t="s">
        <v>333</v>
      </c>
      <c r="N43" s="120" t="s">
        <v>334</v>
      </c>
      <c r="O43" s="120"/>
      <c r="P43">
        <v>30</v>
      </c>
    </row>
    <row r="44" spans="1:16" ht="12.75" customHeight="1">
      <c r="A44" s="191" t="s">
        <v>83</v>
      </c>
      <c r="B44" s="192"/>
      <c r="C44" s="193"/>
      <c r="D44" s="120" t="s">
        <v>161</v>
      </c>
      <c r="E44" s="120" t="s">
        <v>335</v>
      </c>
      <c r="F44" s="120" t="s">
        <v>336</v>
      </c>
      <c r="G44" s="120" t="s">
        <v>337</v>
      </c>
      <c r="H44" s="120" t="s">
        <v>338</v>
      </c>
      <c r="I44" s="120" t="s">
        <v>339</v>
      </c>
      <c r="J44" s="120" t="s">
        <v>340</v>
      </c>
      <c r="K44" s="120" t="s">
        <v>265</v>
      </c>
      <c r="L44" s="120" t="s">
        <v>341</v>
      </c>
      <c r="M44" s="120" t="s">
        <v>342</v>
      </c>
      <c r="N44" s="120" t="s">
        <v>343</v>
      </c>
      <c r="O44" s="120"/>
      <c r="P44">
        <v>31</v>
      </c>
    </row>
    <row r="45" spans="1:16" ht="12.75" customHeight="1">
      <c r="A45" s="191" t="s">
        <v>95</v>
      </c>
      <c r="B45" s="192"/>
      <c r="C45" s="193"/>
      <c r="D45" s="120" t="s">
        <v>166</v>
      </c>
      <c r="E45" s="120" t="s">
        <v>344</v>
      </c>
      <c r="F45" s="120" t="s">
        <v>345</v>
      </c>
      <c r="G45" s="120" t="s">
        <v>346</v>
      </c>
      <c r="H45" s="120" t="s">
        <v>347</v>
      </c>
      <c r="I45" s="120" t="s">
        <v>348</v>
      </c>
      <c r="J45" s="120" t="s">
        <v>349</v>
      </c>
      <c r="K45" s="120" t="s">
        <v>350</v>
      </c>
      <c r="L45" s="120" t="s">
        <v>351</v>
      </c>
      <c r="M45" s="120" t="s">
        <v>352</v>
      </c>
      <c r="N45" s="120" t="s">
        <v>353</v>
      </c>
      <c r="O45" s="120"/>
      <c r="P45">
        <v>32</v>
      </c>
    </row>
    <row r="46" spans="1:16" ht="12.75" customHeight="1">
      <c r="A46" s="191" t="s">
        <v>108</v>
      </c>
      <c r="B46" s="192"/>
      <c r="C46" s="193"/>
      <c r="D46" s="120" t="s">
        <v>175</v>
      </c>
      <c r="E46" s="120" t="s">
        <v>354</v>
      </c>
      <c r="F46" s="120" t="s">
        <v>355</v>
      </c>
      <c r="G46" s="120" t="s">
        <v>356</v>
      </c>
      <c r="H46" s="120" t="s">
        <v>284</v>
      </c>
      <c r="I46" s="120" t="s">
        <v>357</v>
      </c>
      <c r="J46" s="120" t="s">
        <v>358</v>
      </c>
      <c r="K46" s="120" t="s">
        <v>359</v>
      </c>
      <c r="L46" s="120" t="s">
        <v>360</v>
      </c>
      <c r="M46" s="120" t="s">
        <v>361</v>
      </c>
      <c r="N46" s="120" t="s">
        <v>362</v>
      </c>
      <c r="O46" s="120"/>
      <c r="P46">
        <v>33</v>
      </c>
    </row>
    <row r="47" spans="1:16" ht="12.75" customHeight="1" thickBot="1">
      <c r="A47" s="191" t="s">
        <v>121</v>
      </c>
      <c r="B47" s="192"/>
      <c r="C47" s="193"/>
      <c r="D47" s="120" t="s">
        <v>184</v>
      </c>
      <c r="E47" s="120" t="s">
        <v>363</v>
      </c>
      <c r="F47" s="120" t="s">
        <v>364</v>
      </c>
      <c r="G47" s="120" t="s">
        <v>365</v>
      </c>
      <c r="H47" s="120" t="s">
        <v>366</v>
      </c>
      <c r="I47" s="120" t="s">
        <v>367</v>
      </c>
      <c r="J47" s="120" t="s">
        <v>368</v>
      </c>
      <c r="K47" s="120" t="s">
        <v>369</v>
      </c>
      <c r="L47" s="120" t="s">
        <v>370</v>
      </c>
      <c r="M47" s="120" t="s">
        <v>371</v>
      </c>
      <c r="N47" s="120" t="s">
        <v>372</v>
      </c>
      <c r="O47" s="120"/>
      <c r="P47">
        <v>34</v>
      </c>
    </row>
    <row r="48" spans="1:16" ht="12.75" customHeight="1">
      <c r="A48" s="191" t="s">
        <v>132</v>
      </c>
      <c r="B48" s="192"/>
      <c r="C48" s="193"/>
      <c r="D48" s="153" t="s">
        <v>188</v>
      </c>
      <c r="E48" s="153" t="s">
        <v>373</v>
      </c>
      <c r="F48" s="153" t="s">
        <v>374</v>
      </c>
      <c r="G48" s="153" t="s">
        <v>375</v>
      </c>
      <c r="H48" s="153" t="s">
        <v>376</v>
      </c>
      <c r="I48" s="153" t="s">
        <v>377</v>
      </c>
      <c r="J48" s="153" t="s">
        <v>378</v>
      </c>
      <c r="K48" s="153" t="s">
        <v>379</v>
      </c>
      <c r="L48" s="153" t="s">
        <v>380</v>
      </c>
      <c r="M48" s="153" t="s">
        <v>381</v>
      </c>
      <c r="N48" s="153" t="s">
        <v>382</v>
      </c>
      <c r="O48" s="153"/>
      <c r="P48">
        <v>35</v>
      </c>
    </row>
    <row r="49" spans="1:15" ht="12.75" customHeight="1">
      <c r="A49" s="45"/>
      <c r="B49" s="46"/>
      <c r="C49" s="46"/>
      <c r="D49" s="87" t="s">
        <v>383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199</v>
      </c>
      <c r="E50" s="120" t="s">
        <v>212</v>
      </c>
      <c r="F50" s="120" t="s">
        <v>203</v>
      </c>
      <c r="G50" s="120" t="s">
        <v>222</v>
      </c>
      <c r="H50" s="120" t="s">
        <v>203</v>
      </c>
      <c r="I50" s="120" t="s">
        <v>203</v>
      </c>
      <c r="J50" s="120" t="s">
        <v>226</v>
      </c>
      <c r="K50" s="120" t="s">
        <v>227</v>
      </c>
      <c r="L50" s="120" t="s">
        <v>227</v>
      </c>
      <c r="M50" s="120" t="s">
        <v>214</v>
      </c>
      <c r="N50" s="120" t="s">
        <v>227</v>
      </c>
      <c r="O50" s="120"/>
      <c r="P50">
        <v>36</v>
      </c>
    </row>
    <row r="51" spans="1:16" ht="12.75" customHeight="1">
      <c r="A51" s="191" t="s">
        <v>70</v>
      </c>
      <c r="B51" s="192"/>
      <c r="C51" s="193"/>
      <c r="D51" s="120" t="s">
        <v>209</v>
      </c>
      <c r="E51" s="120" t="s">
        <v>225</v>
      </c>
      <c r="F51" s="120" t="s">
        <v>384</v>
      </c>
      <c r="G51" s="120" t="s">
        <v>225</v>
      </c>
      <c r="H51" s="120" t="s">
        <v>218</v>
      </c>
      <c r="I51" s="120" t="s">
        <v>200</v>
      </c>
      <c r="J51" s="120" t="s">
        <v>219</v>
      </c>
      <c r="K51" s="120" t="s">
        <v>385</v>
      </c>
      <c r="L51" s="120" t="s">
        <v>229</v>
      </c>
      <c r="M51" s="120" t="s">
        <v>212</v>
      </c>
      <c r="N51" s="120" t="s">
        <v>212</v>
      </c>
      <c r="O51" s="120"/>
      <c r="P51">
        <v>37</v>
      </c>
    </row>
    <row r="52" spans="1:16" ht="12.75" customHeight="1">
      <c r="A52" s="191" t="s">
        <v>83</v>
      </c>
      <c r="B52" s="192"/>
      <c r="C52" s="193"/>
      <c r="D52" s="120" t="s">
        <v>219</v>
      </c>
      <c r="E52" s="120" t="s">
        <v>386</v>
      </c>
      <c r="F52" s="120" t="s">
        <v>387</v>
      </c>
      <c r="G52" s="120" t="s">
        <v>386</v>
      </c>
      <c r="H52" s="120" t="s">
        <v>225</v>
      </c>
      <c r="I52" s="120" t="s">
        <v>213</v>
      </c>
      <c r="J52" s="120" t="s">
        <v>236</v>
      </c>
      <c r="K52" s="120" t="s">
        <v>209</v>
      </c>
      <c r="L52" s="120" t="s">
        <v>229</v>
      </c>
      <c r="M52" s="120" t="s">
        <v>212</v>
      </c>
      <c r="N52" s="120" t="s">
        <v>388</v>
      </c>
      <c r="O52" s="120"/>
      <c r="P52">
        <v>38</v>
      </c>
    </row>
    <row r="53" spans="1:16" ht="12.75" customHeight="1">
      <c r="A53" s="191" t="s">
        <v>95</v>
      </c>
      <c r="B53" s="192"/>
      <c r="C53" s="193"/>
      <c r="D53" s="120" t="s">
        <v>215</v>
      </c>
      <c r="E53" s="120" t="s">
        <v>229</v>
      </c>
      <c r="F53" s="120" t="s">
        <v>224</v>
      </c>
      <c r="G53" s="120" t="s">
        <v>229</v>
      </c>
      <c r="H53" s="120" t="s">
        <v>212</v>
      </c>
      <c r="I53" s="120" t="s">
        <v>388</v>
      </c>
      <c r="J53" s="120" t="s">
        <v>222</v>
      </c>
      <c r="K53" s="120" t="s">
        <v>235</v>
      </c>
      <c r="L53" s="120" t="s">
        <v>389</v>
      </c>
      <c r="M53" s="120" t="s">
        <v>232</v>
      </c>
      <c r="N53" s="120" t="s">
        <v>203</v>
      </c>
      <c r="O53" s="120"/>
      <c r="P53">
        <v>39</v>
      </c>
    </row>
    <row r="54" spans="1:16" ht="12.75" customHeight="1">
      <c r="A54" s="191" t="s">
        <v>108</v>
      </c>
      <c r="B54" s="192"/>
      <c r="C54" s="193"/>
      <c r="D54" s="120" t="s">
        <v>222</v>
      </c>
      <c r="E54" s="120" t="s">
        <v>200</v>
      </c>
      <c r="F54" s="120" t="s">
        <v>386</v>
      </c>
      <c r="G54" s="120" t="s">
        <v>219</v>
      </c>
      <c r="H54" s="120" t="s">
        <v>209</v>
      </c>
      <c r="I54" s="120" t="s">
        <v>224</v>
      </c>
      <c r="J54" s="120" t="s">
        <v>385</v>
      </c>
      <c r="K54" s="120" t="s">
        <v>229</v>
      </c>
      <c r="L54" s="120" t="s">
        <v>229</v>
      </c>
      <c r="M54" s="120" t="s">
        <v>212</v>
      </c>
      <c r="N54" s="120" t="s">
        <v>212</v>
      </c>
      <c r="O54" s="120"/>
      <c r="P54">
        <v>40</v>
      </c>
    </row>
    <row r="55" spans="1:16" ht="12.75" customHeight="1" thickBot="1">
      <c r="A55" s="191" t="s">
        <v>121</v>
      </c>
      <c r="B55" s="192"/>
      <c r="C55" s="193"/>
      <c r="D55" s="120" t="s">
        <v>212</v>
      </c>
      <c r="E55" s="120" t="s">
        <v>225</v>
      </c>
      <c r="F55" s="120" t="s">
        <v>390</v>
      </c>
      <c r="G55" s="120" t="s">
        <v>200</v>
      </c>
      <c r="H55" s="120" t="s">
        <v>219</v>
      </c>
      <c r="I55" s="120" t="s">
        <v>219</v>
      </c>
      <c r="J55" s="120" t="s">
        <v>385</v>
      </c>
      <c r="K55" s="120" t="s">
        <v>388</v>
      </c>
      <c r="L55" s="120" t="s">
        <v>222</v>
      </c>
      <c r="M55" s="120" t="s">
        <v>389</v>
      </c>
      <c r="N55" s="120" t="s">
        <v>235</v>
      </c>
      <c r="O55" s="120"/>
      <c r="P55">
        <v>41</v>
      </c>
    </row>
    <row r="56" spans="1:16" ht="12.75" customHeight="1">
      <c r="A56" s="191" t="s">
        <v>132</v>
      </c>
      <c r="B56" s="192"/>
      <c r="C56" s="193"/>
      <c r="D56" s="153" t="s">
        <v>235</v>
      </c>
      <c r="E56" s="251" t="s">
        <v>218</v>
      </c>
      <c r="F56" s="251" t="s">
        <v>391</v>
      </c>
      <c r="G56" s="251" t="s">
        <v>236</v>
      </c>
      <c r="H56" s="153" t="s">
        <v>209</v>
      </c>
      <c r="I56" s="251" t="s">
        <v>224</v>
      </c>
      <c r="J56" s="153" t="s">
        <v>229</v>
      </c>
      <c r="K56" s="153" t="s">
        <v>388</v>
      </c>
      <c r="L56" s="153" t="s">
        <v>212</v>
      </c>
      <c r="M56" s="153" t="s">
        <v>235</v>
      </c>
      <c r="N56" s="153" t="s">
        <v>235</v>
      </c>
      <c r="O56" s="153"/>
      <c r="P56">
        <v>42</v>
      </c>
    </row>
    <row r="57" spans="1:15" ht="12.75">
      <c r="A57" s="194" t="s">
        <v>392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0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393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394</v>
      </c>
      <c r="B3" s="218"/>
      <c r="C3" s="219"/>
      <c r="D3" s="226" t="str">
        <f>Data!B4</f>
        <v>November</v>
      </c>
      <c r="E3" s="227"/>
      <c r="F3" s="227"/>
      <c r="G3" s="228"/>
      <c r="H3" s="226">
        <f>Data!B6</f>
        <v>41183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395</v>
      </c>
      <c r="E4" s="231" t="s">
        <v>396</v>
      </c>
      <c r="F4" s="232"/>
      <c r="G4" s="229" t="s">
        <v>397</v>
      </c>
      <c r="H4" s="229" t="s">
        <v>395</v>
      </c>
      <c r="I4" s="231" t="s">
        <v>396</v>
      </c>
      <c r="J4" s="232"/>
      <c r="K4" s="229" t="s">
        <v>397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0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398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399</v>
      </c>
      <c r="E8" s="68" t="s">
        <v>400</v>
      </c>
      <c r="F8" s="68" t="s">
        <v>401</v>
      </c>
      <c r="G8" s="68" t="s">
        <v>402</v>
      </c>
      <c r="H8" s="68" t="s">
        <v>403</v>
      </c>
      <c r="I8" s="68" t="s">
        <v>404</v>
      </c>
      <c r="J8" s="68" t="s">
        <v>405</v>
      </c>
      <c r="K8" s="69" t="s">
        <v>406</v>
      </c>
      <c r="L8" s="72" t="s">
        <v>56</v>
      </c>
    </row>
    <row r="9" spans="1:12" ht="12.75" customHeight="1">
      <c r="A9" s="206" t="s">
        <v>407</v>
      </c>
      <c r="B9" s="207"/>
      <c r="C9" s="208"/>
      <c r="D9" s="143">
        <v>4</v>
      </c>
      <c r="E9" s="83">
        <v>158</v>
      </c>
      <c r="F9" s="117">
        <v>155</v>
      </c>
      <c r="G9" s="134">
        <v>2</v>
      </c>
      <c r="H9" s="143">
        <v>4</v>
      </c>
      <c r="I9" s="83">
        <v>178</v>
      </c>
      <c r="J9" s="83">
        <v>167</v>
      </c>
      <c r="K9" s="134">
        <v>6.9</v>
      </c>
      <c r="L9">
        <v>1</v>
      </c>
    </row>
    <row r="10" spans="1:12" ht="12.75" customHeight="1">
      <c r="A10" s="206" t="s">
        <v>408</v>
      </c>
      <c r="B10" s="207"/>
      <c r="C10" s="208"/>
      <c r="D10" s="143">
        <v>34</v>
      </c>
      <c r="E10" s="83">
        <v>456</v>
      </c>
      <c r="F10" s="117">
        <v>457</v>
      </c>
      <c r="G10" s="134">
        <v>-0.3</v>
      </c>
      <c r="H10" s="143">
        <v>32</v>
      </c>
      <c r="I10" s="83">
        <v>507</v>
      </c>
      <c r="J10" s="83">
        <v>495</v>
      </c>
      <c r="K10" s="134">
        <v>2.2</v>
      </c>
      <c r="L10">
        <v>2</v>
      </c>
    </row>
    <row r="11" spans="1:12" ht="12.75" customHeight="1">
      <c r="A11" s="206" t="s">
        <v>409</v>
      </c>
      <c r="B11" s="207"/>
      <c r="C11" s="208"/>
      <c r="D11" s="143">
        <v>7</v>
      </c>
      <c r="E11" s="83">
        <v>194</v>
      </c>
      <c r="F11" s="117">
        <v>197</v>
      </c>
      <c r="G11" s="134">
        <v>-1.2</v>
      </c>
      <c r="H11" s="143">
        <v>5</v>
      </c>
      <c r="I11" s="83">
        <v>230</v>
      </c>
      <c r="J11" s="83">
        <v>218</v>
      </c>
      <c r="K11" s="134">
        <v>5.2</v>
      </c>
      <c r="L11">
        <v>3</v>
      </c>
    </row>
    <row r="12" spans="1:12" ht="12.75" customHeight="1">
      <c r="A12" s="206" t="s">
        <v>410</v>
      </c>
      <c r="B12" s="207"/>
      <c r="C12" s="208"/>
      <c r="D12" s="143">
        <v>75</v>
      </c>
      <c r="E12" s="83">
        <v>352</v>
      </c>
      <c r="F12" s="117">
        <v>354</v>
      </c>
      <c r="G12" s="134">
        <v>-0.4</v>
      </c>
      <c r="H12" s="143">
        <v>77</v>
      </c>
      <c r="I12" s="83">
        <v>307</v>
      </c>
      <c r="J12" s="83">
        <v>294</v>
      </c>
      <c r="K12" s="134">
        <v>4.4</v>
      </c>
      <c r="L12">
        <v>4</v>
      </c>
    </row>
    <row r="13" spans="1:12" ht="12.75" customHeight="1">
      <c r="A13" s="206" t="s">
        <v>411</v>
      </c>
      <c r="B13" s="207"/>
      <c r="C13" s="208"/>
      <c r="D13" s="143">
        <v>3</v>
      </c>
      <c r="E13" s="83">
        <v>310</v>
      </c>
      <c r="F13" s="117">
        <v>310</v>
      </c>
      <c r="G13" s="134">
        <v>-0.1</v>
      </c>
      <c r="H13" s="143">
        <v>3</v>
      </c>
      <c r="I13" s="83">
        <v>347</v>
      </c>
      <c r="J13" s="83">
        <v>338</v>
      </c>
      <c r="K13" s="134">
        <v>2.7</v>
      </c>
      <c r="L13">
        <v>5</v>
      </c>
    </row>
    <row r="14" spans="1:12" ht="12.75" customHeight="1">
      <c r="A14" s="206" t="s">
        <v>412</v>
      </c>
      <c r="B14" s="207"/>
      <c r="C14" s="208"/>
      <c r="D14" s="143">
        <v>49</v>
      </c>
      <c r="E14" s="83">
        <v>1061</v>
      </c>
      <c r="F14" s="117">
        <v>1103</v>
      </c>
      <c r="G14" s="134">
        <v>-3.8</v>
      </c>
      <c r="H14" s="143">
        <v>53</v>
      </c>
      <c r="I14" s="83">
        <v>1223</v>
      </c>
      <c r="J14" s="83">
        <v>1198</v>
      </c>
      <c r="K14" s="134">
        <v>2.1</v>
      </c>
      <c r="L14">
        <v>6</v>
      </c>
    </row>
    <row r="15" spans="1:12" ht="12.75" customHeight="1">
      <c r="A15" s="206" t="s">
        <v>413</v>
      </c>
      <c r="B15" s="207"/>
      <c r="C15" s="208"/>
      <c r="D15" s="143">
        <v>20</v>
      </c>
      <c r="E15" s="83">
        <v>1881</v>
      </c>
      <c r="F15" s="117">
        <v>1947</v>
      </c>
      <c r="G15" s="134">
        <v>-3.4</v>
      </c>
      <c r="H15" s="143">
        <v>20</v>
      </c>
      <c r="I15" s="83">
        <v>2093</v>
      </c>
      <c r="J15" s="83">
        <v>2045</v>
      </c>
      <c r="K15" s="134">
        <v>2.3</v>
      </c>
      <c r="L15">
        <v>7</v>
      </c>
    </row>
    <row r="16" spans="1:12" ht="12.75" customHeight="1">
      <c r="A16" s="206" t="s">
        <v>414</v>
      </c>
      <c r="B16" s="207"/>
      <c r="C16" s="208"/>
      <c r="D16" s="143">
        <v>1</v>
      </c>
      <c r="E16" s="83">
        <v>51</v>
      </c>
      <c r="F16" s="117">
        <v>50</v>
      </c>
      <c r="G16" s="134">
        <v>0.4</v>
      </c>
      <c r="H16" s="143">
        <v>0</v>
      </c>
      <c r="I16" s="83">
        <v>58</v>
      </c>
      <c r="J16" s="83">
        <v>57</v>
      </c>
      <c r="K16" s="134">
        <v>1.9</v>
      </c>
      <c r="L16">
        <v>8</v>
      </c>
    </row>
    <row r="17" spans="1:12" ht="12.75" customHeight="1">
      <c r="A17" s="206" t="s">
        <v>415</v>
      </c>
      <c r="B17" s="207"/>
      <c r="C17" s="208"/>
      <c r="D17" s="143">
        <v>36</v>
      </c>
      <c r="E17" s="83">
        <v>217</v>
      </c>
      <c r="F17" s="117">
        <v>222</v>
      </c>
      <c r="G17" s="134">
        <v>-2.2</v>
      </c>
      <c r="H17" s="143">
        <v>38</v>
      </c>
      <c r="I17" s="83">
        <v>251</v>
      </c>
      <c r="J17" s="83">
        <v>244</v>
      </c>
      <c r="K17" s="134">
        <v>2.7</v>
      </c>
      <c r="L17">
        <v>9</v>
      </c>
    </row>
    <row r="18" spans="1:11" ht="12.75" customHeight="1">
      <c r="A18" s="206" t="s">
        <v>416</v>
      </c>
      <c r="B18" s="207"/>
      <c r="C18" s="208"/>
      <c r="D18" s="144"/>
      <c r="E18" s="84">
        <f>SUM(E9:E17)</f>
        <v>4680</v>
      </c>
      <c r="F18" s="34">
        <f>SUM(F9:F17)</f>
        <v>4795</v>
      </c>
      <c r="G18" s="134">
        <f>((E18-F18)/F18)*100</f>
        <v>-2.398331595411887</v>
      </c>
      <c r="H18" s="144"/>
      <c r="I18" s="84">
        <f>SUM(I9:I17)</f>
        <v>5194</v>
      </c>
      <c r="J18" s="84">
        <f>SUM(J9:J17)</f>
        <v>5056</v>
      </c>
      <c r="K18" s="134">
        <f>((I18-J18)/J18)*100</f>
        <v>2.7294303797468356</v>
      </c>
    </row>
    <row r="19" spans="1:11" ht="12.75" customHeight="1">
      <c r="A19" s="60" t="s">
        <v>417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418</v>
      </c>
      <c r="B20" s="207"/>
      <c r="C20" s="208"/>
      <c r="D20" s="143">
        <v>24</v>
      </c>
      <c r="E20" s="83">
        <v>112</v>
      </c>
      <c r="F20" s="117">
        <v>112</v>
      </c>
      <c r="G20" s="134">
        <v>-0.2</v>
      </c>
      <c r="H20" s="143">
        <v>23</v>
      </c>
      <c r="I20" s="83">
        <v>137</v>
      </c>
      <c r="J20" s="83">
        <v>128</v>
      </c>
      <c r="K20" s="134">
        <v>6.6</v>
      </c>
      <c r="L20">
        <v>10</v>
      </c>
    </row>
    <row r="21" spans="1:12" ht="12.75" customHeight="1">
      <c r="A21" s="206" t="s">
        <v>419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420</v>
      </c>
      <c r="B22" s="207"/>
      <c r="C22" s="208"/>
      <c r="D22" s="143">
        <v>94</v>
      </c>
      <c r="E22" s="83">
        <v>1915</v>
      </c>
      <c r="F22" s="117">
        <v>1894</v>
      </c>
      <c r="G22" s="134">
        <v>1.1</v>
      </c>
      <c r="H22" s="143">
        <v>95</v>
      </c>
      <c r="I22" s="83">
        <v>1984</v>
      </c>
      <c r="J22" s="83">
        <v>1915</v>
      </c>
      <c r="K22" s="134">
        <v>3.6</v>
      </c>
      <c r="L22">
        <v>12</v>
      </c>
    </row>
    <row r="23" spans="1:12" ht="12.75" customHeight="1">
      <c r="A23" s="206" t="s">
        <v>421</v>
      </c>
      <c r="B23" s="207"/>
      <c r="C23" s="208"/>
      <c r="D23" s="143">
        <v>59</v>
      </c>
      <c r="E23" s="83">
        <v>1801</v>
      </c>
      <c r="F23" s="117">
        <v>1814</v>
      </c>
      <c r="G23" s="134">
        <v>-0.7</v>
      </c>
      <c r="H23" s="143">
        <v>63</v>
      </c>
      <c r="I23" s="83">
        <v>1931</v>
      </c>
      <c r="J23" s="83">
        <v>1879</v>
      </c>
      <c r="K23" s="134">
        <v>2.8</v>
      </c>
      <c r="L23">
        <v>13</v>
      </c>
    </row>
    <row r="24" spans="1:12" ht="12.75" customHeight="1">
      <c r="A24" s="206" t="s">
        <v>422</v>
      </c>
      <c r="B24" s="207"/>
      <c r="C24" s="208"/>
      <c r="D24" s="143">
        <v>26</v>
      </c>
      <c r="E24" s="83">
        <v>742</v>
      </c>
      <c r="F24" s="117">
        <v>763</v>
      </c>
      <c r="G24" s="134">
        <v>-2.8</v>
      </c>
      <c r="H24" s="143">
        <v>26</v>
      </c>
      <c r="I24" s="83">
        <v>786</v>
      </c>
      <c r="J24" s="83">
        <v>761</v>
      </c>
      <c r="K24" s="134">
        <v>3.3</v>
      </c>
      <c r="L24">
        <v>14</v>
      </c>
    </row>
    <row r="25" spans="1:12" ht="12.75" customHeight="1">
      <c r="A25" s="206" t="s">
        <v>423</v>
      </c>
      <c r="B25" s="207"/>
      <c r="C25" s="208"/>
      <c r="D25" s="143">
        <v>16</v>
      </c>
      <c r="E25" s="83">
        <v>1529</v>
      </c>
      <c r="F25" s="117">
        <v>1542</v>
      </c>
      <c r="G25" s="134">
        <v>-0.9</v>
      </c>
      <c r="H25" s="143">
        <v>23</v>
      </c>
      <c r="I25" s="83">
        <v>1678</v>
      </c>
      <c r="J25" s="83">
        <v>1641</v>
      </c>
      <c r="K25" s="134">
        <v>2.2</v>
      </c>
      <c r="L25">
        <v>15</v>
      </c>
    </row>
    <row r="26" spans="1:12" ht="12.75" customHeight="1">
      <c r="A26" s="206" t="s">
        <v>424</v>
      </c>
      <c r="B26" s="207"/>
      <c r="C26" s="208"/>
      <c r="D26" s="143">
        <v>72</v>
      </c>
      <c r="E26" s="83">
        <v>1265</v>
      </c>
      <c r="F26" s="117">
        <v>1254</v>
      </c>
      <c r="G26" s="134">
        <v>0.8</v>
      </c>
      <c r="H26" s="143">
        <v>67</v>
      </c>
      <c r="I26" s="83">
        <v>1348</v>
      </c>
      <c r="J26" s="83">
        <v>1289</v>
      </c>
      <c r="K26" s="134">
        <v>4.6</v>
      </c>
      <c r="L26">
        <v>16</v>
      </c>
    </row>
    <row r="27" spans="1:12" ht="12.75" customHeight="1">
      <c r="A27" s="206" t="s">
        <v>425</v>
      </c>
      <c r="B27" s="207"/>
      <c r="C27" s="208"/>
      <c r="D27" s="143">
        <v>278</v>
      </c>
      <c r="E27" s="83">
        <v>1723</v>
      </c>
      <c r="F27" s="117">
        <v>1775</v>
      </c>
      <c r="G27" s="134">
        <v>-2.9</v>
      </c>
      <c r="H27" s="143">
        <v>282</v>
      </c>
      <c r="I27" s="83">
        <v>1793</v>
      </c>
      <c r="J27" s="83">
        <v>1734</v>
      </c>
      <c r="K27" s="134">
        <v>3.4</v>
      </c>
      <c r="L27">
        <v>17</v>
      </c>
    </row>
    <row r="28" spans="1:12" ht="12.75" customHeight="1">
      <c r="A28" s="206" t="s">
        <v>426</v>
      </c>
      <c r="B28" s="207"/>
      <c r="C28" s="208"/>
      <c r="D28" s="143">
        <v>18</v>
      </c>
      <c r="E28" s="83">
        <v>611</v>
      </c>
      <c r="F28" s="117">
        <v>631</v>
      </c>
      <c r="G28" s="134">
        <v>-3.3</v>
      </c>
      <c r="H28" s="143">
        <v>18</v>
      </c>
      <c r="I28" s="83">
        <v>586</v>
      </c>
      <c r="J28" s="83">
        <v>579</v>
      </c>
      <c r="K28" s="134">
        <v>1.1</v>
      </c>
      <c r="L28">
        <v>18</v>
      </c>
    </row>
    <row r="29" spans="1:11" ht="12.75" customHeight="1">
      <c r="A29" s="206" t="s">
        <v>416</v>
      </c>
      <c r="B29" s="207"/>
      <c r="C29" s="208"/>
      <c r="D29" s="144"/>
      <c r="E29" s="84">
        <f>SUM(E20:E28)</f>
        <v>9698</v>
      </c>
      <c r="F29" s="34">
        <f>SUM(F20:F28)</f>
        <v>9785</v>
      </c>
      <c r="G29" s="134">
        <f>((E29-F29)/F29)*100</f>
        <v>-0.8891159938681656</v>
      </c>
      <c r="H29" s="144"/>
      <c r="I29" s="84">
        <f>SUM(I20:I28)</f>
        <v>10243</v>
      </c>
      <c r="J29" s="84">
        <f>SUM(J20:J28)</f>
        <v>9926</v>
      </c>
      <c r="K29" s="134">
        <f>((I29-J29)/J29)*100</f>
        <v>3.193632883336692</v>
      </c>
    </row>
    <row r="30" spans="1:11" ht="12.75" customHeight="1">
      <c r="A30" s="60" t="s">
        <v>427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428</v>
      </c>
      <c r="B31" s="207"/>
      <c r="C31" s="208"/>
      <c r="D31" s="143">
        <v>18</v>
      </c>
      <c r="E31" s="83">
        <v>1190</v>
      </c>
      <c r="F31" s="117">
        <v>1195</v>
      </c>
      <c r="G31" s="134">
        <v>-0.4</v>
      </c>
      <c r="H31" s="143">
        <v>21</v>
      </c>
      <c r="I31" s="83">
        <v>1494</v>
      </c>
      <c r="J31" s="83">
        <v>1495</v>
      </c>
      <c r="K31" s="134">
        <v>-0.1</v>
      </c>
      <c r="L31">
        <v>19</v>
      </c>
    </row>
    <row r="32" spans="1:12" ht="12.75" customHeight="1">
      <c r="A32" s="206" t="s">
        <v>429</v>
      </c>
      <c r="B32" s="207"/>
      <c r="C32" s="208"/>
      <c r="D32" s="143">
        <v>28</v>
      </c>
      <c r="E32" s="83">
        <v>1198</v>
      </c>
      <c r="F32" s="117">
        <v>1218</v>
      </c>
      <c r="G32" s="134">
        <v>-1.6</v>
      </c>
      <c r="H32" s="143">
        <v>29</v>
      </c>
      <c r="I32" s="83">
        <v>1336</v>
      </c>
      <c r="J32" s="83">
        <v>1310</v>
      </c>
      <c r="K32" s="134">
        <v>2</v>
      </c>
      <c r="L32">
        <v>20</v>
      </c>
    </row>
    <row r="33" spans="1:12" ht="12.75" customHeight="1">
      <c r="A33" s="206" t="s">
        <v>430</v>
      </c>
      <c r="B33" s="207"/>
      <c r="C33" s="208"/>
      <c r="D33" s="143">
        <v>90</v>
      </c>
      <c r="E33" s="83">
        <v>1051</v>
      </c>
      <c r="F33" s="117">
        <v>1073</v>
      </c>
      <c r="G33" s="134">
        <v>-2</v>
      </c>
      <c r="H33" s="143">
        <v>88</v>
      </c>
      <c r="I33" s="83">
        <v>1164</v>
      </c>
      <c r="J33" s="83">
        <v>1145</v>
      </c>
      <c r="K33" s="134">
        <v>1.6</v>
      </c>
      <c r="L33">
        <v>21</v>
      </c>
    </row>
    <row r="34" spans="1:12" ht="12.75" customHeight="1">
      <c r="A34" s="206" t="s">
        <v>431</v>
      </c>
      <c r="B34" s="207"/>
      <c r="C34" s="208"/>
      <c r="D34" s="143">
        <v>57</v>
      </c>
      <c r="E34" s="83">
        <v>799</v>
      </c>
      <c r="F34" s="117">
        <v>812</v>
      </c>
      <c r="G34" s="134">
        <v>-1.6</v>
      </c>
      <c r="H34" s="143">
        <v>55</v>
      </c>
      <c r="I34" s="83">
        <v>867</v>
      </c>
      <c r="J34" s="83">
        <v>844</v>
      </c>
      <c r="K34" s="134">
        <v>2.8</v>
      </c>
      <c r="L34">
        <v>22</v>
      </c>
    </row>
    <row r="35" spans="1:12" ht="12.75" customHeight="1">
      <c r="A35" s="206" t="s">
        <v>432</v>
      </c>
      <c r="B35" s="207"/>
      <c r="C35" s="208"/>
      <c r="D35" s="143">
        <v>64</v>
      </c>
      <c r="E35" s="83">
        <v>1451</v>
      </c>
      <c r="F35" s="117">
        <v>1458</v>
      </c>
      <c r="G35" s="134">
        <v>-0.5</v>
      </c>
      <c r="H35" s="143">
        <v>63</v>
      </c>
      <c r="I35" s="83">
        <v>1620</v>
      </c>
      <c r="J35" s="83">
        <v>1566</v>
      </c>
      <c r="K35" s="134">
        <v>3.4</v>
      </c>
      <c r="L35">
        <v>23</v>
      </c>
    </row>
    <row r="36" spans="1:12" ht="12.75" customHeight="1">
      <c r="A36" s="206" t="s">
        <v>433</v>
      </c>
      <c r="B36" s="207"/>
      <c r="C36" s="208"/>
      <c r="D36" s="143">
        <v>3</v>
      </c>
      <c r="E36" s="83">
        <v>1392</v>
      </c>
      <c r="F36" s="117">
        <v>1365</v>
      </c>
      <c r="G36" s="134">
        <v>2</v>
      </c>
      <c r="H36" s="143">
        <v>3</v>
      </c>
      <c r="I36" s="83">
        <v>1587</v>
      </c>
      <c r="J36" s="83">
        <v>1492</v>
      </c>
      <c r="K36" s="134">
        <v>6.4</v>
      </c>
      <c r="L36">
        <v>24</v>
      </c>
    </row>
    <row r="37" spans="1:12" ht="12.75" customHeight="1">
      <c r="A37" s="206" t="s">
        <v>434</v>
      </c>
      <c r="B37" s="207"/>
      <c r="C37" s="208"/>
      <c r="D37" s="143">
        <v>83</v>
      </c>
      <c r="E37" s="83">
        <v>1470</v>
      </c>
      <c r="F37" s="117">
        <v>1482</v>
      </c>
      <c r="G37" s="134">
        <v>-0.8</v>
      </c>
      <c r="H37" s="143">
        <v>82</v>
      </c>
      <c r="I37" s="83">
        <v>1426</v>
      </c>
      <c r="J37" s="83">
        <v>1404</v>
      </c>
      <c r="K37" s="134">
        <v>1.6</v>
      </c>
      <c r="L37">
        <v>25</v>
      </c>
    </row>
    <row r="38" spans="1:12" ht="12.75" customHeight="1">
      <c r="A38" s="206" t="s">
        <v>435</v>
      </c>
      <c r="B38" s="207"/>
      <c r="C38" s="208"/>
      <c r="D38" s="143">
        <v>37</v>
      </c>
      <c r="E38" s="83">
        <v>719</v>
      </c>
      <c r="F38" s="117">
        <v>695</v>
      </c>
      <c r="G38" s="134">
        <v>3.4</v>
      </c>
      <c r="H38" s="143">
        <v>36</v>
      </c>
      <c r="I38" s="83">
        <v>769</v>
      </c>
      <c r="J38" s="83">
        <v>742</v>
      </c>
      <c r="K38" s="134">
        <v>3.6</v>
      </c>
      <c r="L38">
        <v>26</v>
      </c>
    </row>
    <row r="39" spans="1:12" ht="12.75" customHeight="1">
      <c r="A39" s="206" t="s">
        <v>436</v>
      </c>
      <c r="B39" s="207"/>
      <c r="C39" s="208"/>
      <c r="D39" s="143">
        <v>1</v>
      </c>
      <c r="E39" s="83">
        <v>372</v>
      </c>
      <c r="F39" s="117">
        <v>357</v>
      </c>
      <c r="G39" s="134">
        <v>4.4</v>
      </c>
      <c r="H39" s="143">
        <v>1</v>
      </c>
      <c r="I39" s="83">
        <v>445</v>
      </c>
      <c r="J39" s="83">
        <v>449</v>
      </c>
      <c r="K39" s="134">
        <v>-0.8</v>
      </c>
      <c r="L39">
        <v>27</v>
      </c>
    </row>
    <row r="40" spans="1:12" ht="12.75" customHeight="1">
      <c r="A40" s="206" t="s">
        <v>437</v>
      </c>
      <c r="B40" s="207"/>
      <c r="C40" s="208"/>
      <c r="D40" s="143">
        <v>47</v>
      </c>
      <c r="E40" s="83">
        <v>1651</v>
      </c>
      <c r="F40" s="117">
        <v>1654</v>
      </c>
      <c r="G40" s="134">
        <v>-0.2</v>
      </c>
      <c r="H40" s="143">
        <v>47</v>
      </c>
      <c r="I40" s="83">
        <v>1842</v>
      </c>
      <c r="J40" s="83">
        <v>1775</v>
      </c>
      <c r="K40" s="134">
        <v>3.8</v>
      </c>
      <c r="L40">
        <v>28</v>
      </c>
    </row>
    <row r="41" spans="1:12" ht="12.75" customHeight="1">
      <c r="A41" s="206" t="s">
        <v>438</v>
      </c>
      <c r="B41" s="207"/>
      <c r="C41" s="208"/>
      <c r="D41" s="143">
        <v>38</v>
      </c>
      <c r="E41" s="83">
        <v>362</v>
      </c>
      <c r="F41" s="117">
        <v>371</v>
      </c>
      <c r="G41" s="134">
        <v>-2.4</v>
      </c>
      <c r="H41" s="143">
        <v>35</v>
      </c>
      <c r="I41" s="83">
        <v>395</v>
      </c>
      <c r="J41" s="83">
        <v>407</v>
      </c>
      <c r="K41" s="134">
        <v>-2.9</v>
      </c>
      <c r="L41">
        <v>29</v>
      </c>
    </row>
    <row r="42" spans="1:12" ht="12.75" customHeight="1">
      <c r="A42" s="206" t="s">
        <v>439</v>
      </c>
      <c r="B42" s="207"/>
      <c r="C42" s="208"/>
      <c r="D42" s="143">
        <v>1</v>
      </c>
      <c r="E42" s="83">
        <v>1622</v>
      </c>
      <c r="F42" s="117">
        <v>1672</v>
      </c>
      <c r="G42" s="134">
        <v>-3</v>
      </c>
      <c r="H42" s="143">
        <v>83</v>
      </c>
      <c r="I42" s="83">
        <v>1780</v>
      </c>
      <c r="J42" s="83">
        <v>1756</v>
      </c>
      <c r="K42" s="134">
        <v>1.4</v>
      </c>
      <c r="L42">
        <v>30</v>
      </c>
    </row>
    <row r="43" spans="1:11" ht="12.75" customHeight="1">
      <c r="A43" s="206" t="s">
        <v>416</v>
      </c>
      <c r="B43" s="207"/>
      <c r="C43" s="208"/>
      <c r="D43" s="144"/>
      <c r="E43" s="84">
        <f>SUM(E31:E42)</f>
        <v>13277</v>
      </c>
      <c r="F43" s="34">
        <f>SUM(F31:F42)</f>
        <v>13352</v>
      </c>
      <c r="G43" s="134">
        <f>((E43-F43)/F43)*100</f>
        <v>-0.5617136009586579</v>
      </c>
      <c r="H43" s="144"/>
      <c r="I43" s="84">
        <f>SUM(I31:I42)</f>
        <v>14725</v>
      </c>
      <c r="J43" s="84">
        <f>SUM(J31:J42)</f>
        <v>14385</v>
      </c>
      <c r="K43" s="134">
        <f>((I43-J43)/J43)*100</f>
        <v>2.3635731664928743</v>
      </c>
    </row>
    <row r="44" spans="1:11" ht="12.75" customHeight="1">
      <c r="A44" s="60" t="s">
        <v>440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441</v>
      </c>
      <c r="B45" s="207"/>
      <c r="C45" s="208"/>
      <c r="D45" s="143">
        <v>47</v>
      </c>
      <c r="E45" s="83">
        <v>1218</v>
      </c>
      <c r="F45" s="117">
        <v>1239</v>
      </c>
      <c r="G45" s="134">
        <v>-1.8</v>
      </c>
      <c r="H45" s="143">
        <v>53</v>
      </c>
      <c r="I45" s="83">
        <v>1369</v>
      </c>
      <c r="J45" s="83">
        <v>1354</v>
      </c>
      <c r="K45" s="134">
        <v>1.1</v>
      </c>
      <c r="L45">
        <v>31</v>
      </c>
    </row>
    <row r="46" spans="1:12" ht="12.75" customHeight="1">
      <c r="A46" s="206" t="s">
        <v>442</v>
      </c>
      <c r="B46" s="207"/>
      <c r="C46" s="208"/>
      <c r="D46" s="143">
        <v>6</v>
      </c>
      <c r="E46" s="83">
        <v>873</v>
      </c>
      <c r="F46" s="117">
        <v>901</v>
      </c>
      <c r="G46" s="134">
        <v>-3.1</v>
      </c>
      <c r="H46" s="143">
        <v>10</v>
      </c>
      <c r="I46" s="83">
        <v>973</v>
      </c>
      <c r="J46" s="83">
        <v>972</v>
      </c>
      <c r="K46" s="134">
        <v>0</v>
      </c>
      <c r="L46">
        <v>32</v>
      </c>
    </row>
    <row r="47" spans="1:12" ht="12.75" customHeight="1">
      <c r="A47" s="206" t="s">
        <v>443</v>
      </c>
      <c r="B47" s="207"/>
      <c r="C47" s="208"/>
      <c r="D47" s="143">
        <v>12</v>
      </c>
      <c r="E47" s="83">
        <v>1429</v>
      </c>
      <c r="F47" s="117">
        <v>1444</v>
      </c>
      <c r="G47" s="134">
        <v>-1</v>
      </c>
      <c r="H47" s="143">
        <v>14</v>
      </c>
      <c r="I47" s="83">
        <v>1563</v>
      </c>
      <c r="J47" s="83">
        <v>1536</v>
      </c>
      <c r="K47" s="134">
        <v>1.8</v>
      </c>
      <c r="L47">
        <v>33</v>
      </c>
    </row>
    <row r="48" spans="1:12" ht="12.75" customHeight="1">
      <c r="A48" s="206" t="s">
        <v>444</v>
      </c>
      <c r="B48" s="207"/>
      <c r="C48" s="208"/>
      <c r="D48" s="143">
        <v>0</v>
      </c>
      <c r="E48" s="83">
        <v>839</v>
      </c>
      <c r="F48" s="117">
        <v>854</v>
      </c>
      <c r="G48" s="134">
        <v>-1.8</v>
      </c>
      <c r="H48" s="143">
        <v>12</v>
      </c>
      <c r="I48" s="83">
        <v>883</v>
      </c>
      <c r="J48" s="83">
        <v>861</v>
      </c>
      <c r="K48" s="134">
        <v>2.6</v>
      </c>
      <c r="L48">
        <v>34</v>
      </c>
    </row>
    <row r="49" spans="1:12" ht="12.75" customHeight="1">
      <c r="A49" s="206" t="s">
        <v>445</v>
      </c>
      <c r="B49" s="207"/>
      <c r="C49" s="208"/>
      <c r="D49" s="143">
        <v>39</v>
      </c>
      <c r="E49" s="83">
        <v>1033</v>
      </c>
      <c r="F49" s="117">
        <v>1051</v>
      </c>
      <c r="G49" s="134">
        <v>-1.7</v>
      </c>
      <c r="H49" s="143">
        <v>32</v>
      </c>
      <c r="I49" s="83">
        <v>1052</v>
      </c>
      <c r="J49" s="83">
        <v>1044</v>
      </c>
      <c r="K49" s="134">
        <v>0.8</v>
      </c>
      <c r="L49">
        <v>35</v>
      </c>
    </row>
    <row r="50" spans="1:12" ht="12.75" customHeight="1">
      <c r="A50" s="206" t="s">
        <v>446</v>
      </c>
      <c r="B50" s="207"/>
      <c r="C50" s="208"/>
      <c r="D50" s="143">
        <v>45</v>
      </c>
      <c r="E50" s="83">
        <v>1107</v>
      </c>
      <c r="F50" s="117">
        <v>1139</v>
      </c>
      <c r="G50" s="134">
        <v>-2.8</v>
      </c>
      <c r="H50" s="143">
        <v>45</v>
      </c>
      <c r="I50" s="83">
        <v>1144</v>
      </c>
      <c r="J50" s="83">
        <v>1123</v>
      </c>
      <c r="K50" s="134">
        <v>1.8</v>
      </c>
      <c r="L50">
        <v>36</v>
      </c>
    </row>
    <row r="51" spans="1:12" ht="12.75" customHeight="1">
      <c r="A51" s="206" t="s">
        <v>447</v>
      </c>
      <c r="B51" s="207"/>
      <c r="C51" s="208"/>
      <c r="D51" s="143">
        <v>19</v>
      </c>
      <c r="E51" s="83">
        <v>1372</v>
      </c>
      <c r="F51" s="117">
        <v>1390</v>
      </c>
      <c r="G51" s="134">
        <v>-1.3</v>
      </c>
      <c r="H51" s="143">
        <v>20</v>
      </c>
      <c r="I51" s="83">
        <v>1695</v>
      </c>
      <c r="J51" s="83">
        <v>1655</v>
      </c>
      <c r="K51" s="134">
        <v>2.4</v>
      </c>
      <c r="L51">
        <v>37</v>
      </c>
    </row>
    <row r="52" spans="1:12" ht="12.75" customHeight="1">
      <c r="A52" s="206" t="s">
        <v>448</v>
      </c>
      <c r="B52" s="207"/>
      <c r="C52" s="208"/>
      <c r="D52" s="143">
        <v>113</v>
      </c>
      <c r="E52" s="83">
        <v>4160</v>
      </c>
      <c r="F52" s="117">
        <v>4212</v>
      </c>
      <c r="G52" s="134">
        <v>-1.2</v>
      </c>
      <c r="H52" s="143">
        <v>122</v>
      </c>
      <c r="I52" s="83">
        <v>4363</v>
      </c>
      <c r="J52" s="83">
        <v>4259</v>
      </c>
      <c r="K52" s="134">
        <v>2.4</v>
      </c>
      <c r="L52">
        <v>38</v>
      </c>
    </row>
    <row r="53" spans="1:11" ht="12.75" customHeight="1">
      <c r="A53" s="206" t="s">
        <v>416</v>
      </c>
      <c r="B53" s="207"/>
      <c r="C53" s="208"/>
      <c r="D53" s="144"/>
      <c r="E53" s="84">
        <f>SUM(E45:E52)</f>
        <v>12031</v>
      </c>
      <c r="F53" s="34">
        <f>SUM(F45:F52)</f>
        <v>12230</v>
      </c>
      <c r="G53" s="134">
        <f>((E53-F53)/F53)*100</f>
        <v>-1.627146361406378</v>
      </c>
      <c r="H53" s="144"/>
      <c r="I53" s="84">
        <f>SUM(I45:I52)</f>
        <v>13042</v>
      </c>
      <c r="J53" s="84">
        <f>SUM(J45:J52)</f>
        <v>12804</v>
      </c>
      <c r="K53" s="134">
        <f>((I53-J53)/J53)*100</f>
        <v>1.8587941268353638</v>
      </c>
    </row>
    <row r="54" spans="1:11" ht="12.75" customHeight="1">
      <c r="A54" s="60" t="s">
        <v>449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450</v>
      </c>
      <c r="B55" s="207"/>
      <c r="C55" s="208"/>
      <c r="D55" s="143">
        <v>42</v>
      </c>
      <c r="E55" s="83">
        <v>84</v>
      </c>
      <c r="F55" s="117">
        <v>87</v>
      </c>
      <c r="G55" s="134">
        <v>-3</v>
      </c>
      <c r="H55" s="143">
        <v>36</v>
      </c>
      <c r="I55" s="83">
        <v>113</v>
      </c>
      <c r="J55" s="83">
        <v>112</v>
      </c>
      <c r="K55" s="134">
        <v>1</v>
      </c>
      <c r="L55">
        <v>39</v>
      </c>
    </row>
    <row r="56" spans="1:12" ht="12.75" customHeight="1">
      <c r="A56" s="206" t="s">
        <v>451</v>
      </c>
      <c r="B56" s="207"/>
      <c r="C56" s="208"/>
      <c r="D56" s="143">
        <v>36</v>
      </c>
      <c r="E56" s="83">
        <v>1023</v>
      </c>
      <c r="F56" s="117">
        <v>1018</v>
      </c>
      <c r="G56" s="134">
        <v>0.5</v>
      </c>
      <c r="H56" s="143">
        <v>42</v>
      </c>
      <c r="I56" s="83">
        <v>1154</v>
      </c>
      <c r="J56" s="83">
        <v>1150</v>
      </c>
      <c r="K56" s="134">
        <v>0.4</v>
      </c>
      <c r="L56">
        <v>40</v>
      </c>
    </row>
    <row r="57" spans="1:12" ht="12.75" customHeight="1">
      <c r="A57" s="206" t="s">
        <v>452</v>
      </c>
      <c r="B57" s="207"/>
      <c r="C57" s="208"/>
      <c r="D57" s="143">
        <v>60</v>
      </c>
      <c r="E57" s="83">
        <v>3699</v>
      </c>
      <c r="F57" s="117">
        <v>3616</v>
      </c>
      <c r="G57" s="134">
        <v>2.3</v>
      </c>
      <c r="H57" s="143">
        <v>18</v>
      </c>
      <c r="I57" s="83">
        <v>3966</v>
      </c>
      <c r="J57" s="83">
        <v>3727</v>
      </c>
      <c r="K57" s="134">
        <v>6.4</v>
      </c>
      <c r="L57">
        <v>41</v>
      </c>
    </row>
    <row r="58" spans="1:12" ht="12.75" customHeight="1">
      <c r="A58" s="206" t="s">
        <v>453</v>
      </c>
      <c r="B58" s="207"/>
      <c r="C58" s="208"/>
      <c r="D58" s="143">
        <v>1</v>
      </c>
      <c r="E58" s="83">
        <v>1015</v>
      </c>
      <c r="F58" s="117">
        <v>965</v>
      </c>
      <c r="G58" s="134">
        <v>5.2</v>
      </c>
      <c r="H58" s="143">
        <v>13</v>
      </c>
      <c r="I58" s="83">
        <v>971</v>
      </c>
      <c r="J58" s="83">
        <v>942</v>
      </c>
      <c r="K58" s="134">
        <v>3.1</v>
      </c>
      <c r="L58">
        <v>42</v>
      </c>
    </row>
    <row r="59" spans="1:12" ht="12.75" customHeight="1">
      <c r="A59" s="206" t="s">
        <v>454</v>
      </c>
      <c r="B59" s="207"/>
      <c r="C59" s="208"/>
      <c r="D59" s="143">
        <v>10</v>
      </c>
      <c r="E59" s="83">
        <v>86</v>
      </c>
      <c r="F59" s="117">
        <v>87</v>
      </c>
      <c r="G59" s="134">
        <v>-0.7</v>
      </c>
      <c r="H59" s="143">
        <v>10</v>
      </c>
      <c r="I59" s="83">
        <v>140</v>
      </c>
      <c r="J59" s="83">
        <v>138</v>
      </c>
      <c r="K59" s="134">
        <v>1.5</v>
      </c>
      <c r="L59">
        <v>43</v>
      </c>
    </row>
    <row r="60" spans="1:12" ht="12.75" customHeight="1">
      <c r="A60" s="206" t="s">
        <v>455</v>
      </c>
      <c r="B60" s="207"/>
      <c r="C60" s="208"/>
      <c r="D60" s="143">
        <v>104</v>
      </c>
      <c r="E60" s="83">
        <v>414</v>
      </c>
      <c r="F60" s="117">
        <v>412</v>
      </c>
      <c r="G60" s="134">
        <v>0.4</v>
      </c>
      <c r="H60" s="143">
        <v>101</v>
      </c>
      <c r="I60" s="83">
        <v>471</v>
      </c>
      <c r="J60" s="83">
        <v>461</v>
      </c>
      <c r="K60" s="134">
        <v>2.1</v>
      </c>
      <c r="L60">
        <v>44</v>
      </c>
    </row>
    <row r="61" spans="1:12" ht="12.75" customHeight="1">
      <c r="A61" s="206" t="s">
        <v>456</v>
      </c>
      <c r="B61" s="207"/>
      <c r="C61" s="208"/>
      <c r="D61" s="143">
        <v>50</v>
      </c>
      <c r="E61" s="83">
        <v>490</v>
      </c>
      <c r="F61" s="117">
        <v>475</v>
      </c>
      <c r="G61" s="134">
        <v>3.2</v>
      </c>
      <c r="H61" s="143">
        <v>9</v>
      </c>
      <c r="I61" s="83">
        <v>511</v>
      </c>
      <c r="J61" s="83">
        <v>512</v>
      </c>
      <c r="K61" s="134">
        <v>-0.2</v>
      </c>
      <c r="L61">
        <v>45</v>
      </c>
    </row>
    <row r="62" spans="1:12" ht="12.75" customHeight="1">
      <c r="A62" s="206" t="s">
        <v>457</v>
      </c>
      <c r="B62" s="207"/>
      <c r="C62" s="208"/>
      <c r="D62" s="143">
        <v>37</v>
      </c>
      <c r="E62" s="83">
        <v>295</v>
      </c>
      <c r="F62" s="117">
        <v>293</v>
      </c>
      <c r="G62" s="134">
        <v>0.5</v>
      </c>
      <c r="H62" s="143">
        <v>34</v>
      </c>
      <c r="I62" s="83">
        <v>321</v>
      </c>
      <c r="J62" s="83">
        <v>310</v>
      </c>
      <c r="K62" s="134">
        <v>3.4</v>
      </c>
      <c r="L62">
        <v>46</v>
      </c>
    </row>
    <row r="63" spans="1:12" ht="12.75" customHeight="1">
      <c r="A63" s="206" t="s">
        <v>458</v>
      </c>
      <c r="B63" s="207"/>
      <c r="C63" s="208"/>
      <c r="D63" s="143">
        <v>29</v>
      </c>
      <c r="E63" s="83">
        <v>691</v>
      </c>
      <c r="F63" s="117">
        <v>703</v>
      </c>
      <c r="G63" s="134">
        <v>-1.7</v>
      </c>
      <c r="H63" s="143">
        <v>33</v>
      </c>
      <c r="I63" s="83">
        <v>838</v>
      </c>
      <c r="J63" s="83">
        <v>828</v>
      </c>
      <c r="K63" s="134">
        <v>1.2</v>
      </c>
      <c r="L63">
        <v>47</v>
      </c>
    </row>
    <row r="64" spans="1:12" ht="12.75" customHeight="1">
      <c r="A64" s="206" t="s">
        <v>459</v>
      </c>
      <c r="B64" s="207"/>
      <c r="C64" s="208"/>
      <c r="D64" s="143">
        <v>99</v>
      </c>
      <c r="E64" s="83">
        <v>813</v>
      </c>
      <c r="F64" s="117">
        <v>799</v>
      </c>
      <c r="G64" s="134">
        <v>1.8</v>
      </c>
      <c r="H64" s="143">
        <v>101</v>
      </c>
      <c r="I64" s="83">
        <v>926</v>
      </c>
      <c r="J64" s="83">
        <v>893</v>
      </c>
      <c r="K64" s="134">
        <v>3.7</v>
      </c>
      <c r="L64">
        <v>48</v>
      </c>
    </row>
    <row r="65" spans="1:12" ht="12.75" customHeight="1">
      <c r="A65" s="206" t="s">
        <v>460</v>
      </c>
      <c r="B65" s="207"/>
      <c r="C65" s="208"/>
      <c r="D65" s="143">
        <v>43</v>
      </c>
      <c r="E65" s="83">
        <v>431</v>
      </c>
      <c r="F65" s="117">
        <v>429</v>
      </c>
      <c r="G65" s="134">
        <v>0.4</v>
      </c>
      <c r="H65" s="143">
        <v>41</v>
      </c>
      <c r="I65" s="83">
        <v>475</v>
      </c>
      <c r="J65" s="83">
        <v>463</v>
      </c>
      <c r="K65" s="134">
        <v>2.5</v>
      </c>
      <c r="L65">
        <v>49</v>
      </c>
    </row>
    <row r="66" spans="1:12" ht="12.75" customHeight="1">
      <c r="A66" s="206" t="s">
        <v>461</v>
      </c>
      <c r="B66" s="207"/>
      <c r="C66" s="208"/>
      <c r="D66" s="143">
        <v>61</v>
      </c>
      <c r="E66" s="83">
        <v>837</v>
      </c>
      <c r="F66" s="117">
        <v>833</v>
      </c>
      <c r="G66" s="134">
        <v>0.5</v>
      </c>
      <c r="H66" s="143">
        <v>43</v>
      </c>
      <c r="I66" s="83">
        <v>893</v>
      </c>
      <c r="J66" s="83">
        <v>863</v>
      </c>
      <c r="K66" s="134">
        <v>3.5</v>
      </c>
      <c r="L66">
        <v>50</v>
      </c>
    </row>
    <row r="67" spans="1:12" ht="12.75" customHeight="1">
      <c r="A67" s="206" t="s">
        <v>462</v>
      </c>
      <c r="B67" s="207"/>
      <c r="C67" s="208"/>
      <c r="D67" s="143">
        <v>102</v>
      </c>
      <c r="E67" s="83">
        <v>376</v>
      </c>
      <c r="F67" s="117">
        <v>379</v>
      </c>
      <c r="G67" s="134">
        <v>-0.8</v>
      </c>
      <c r="H67" s="143">
        <v>99</v>
      </c>
      <c r="I67" s="83">
        <v>407</v>
      </c>
      <c r="J67" s="83">
        <v>424</v>
      </c>
      <c r="K67" s="134">
        <v>-4.1</v>
      </c>
      <c r="L67">
        <v>51</v>
      </c>
    </row>
    <row r="68" spans="1:11" ht="12.75" customHeight="1">
      <c r="A68" s="206" t="s">
        <v>416</v>
      </c>
      <c r="B68" s="207"/>
      <c r="C68" s="208"/>
      <c r="D68" s="73"/>
      <c r="E68" s="84">
        <f>SUM(E55:E67)</f>
        <v>10254</v>
      </c>
      <c r="F68" s="34">
        <f>SUM(F55:F67)</f>
        <v>10096</v>
      </c>
      <c r="G68" s="134">
        <f>((E68-F68)/F68)*100</f>
        <v>1.5649762282091917</v>
      </c>
      <c r="H68" s="85"/>
      <c r="I68" s="84">
        <f>SUM(I55:I67)</f>
        <v>11186</v>
      </c>
      <c r="J68" s="84">
        <f>SUM(J55:J67)</f>
        <v>10823</v>
      </c>
      <c r="K68" s="134">
        <f>((I68-J68)/J68)*100</f>
        <v>3.353968400628292</v>
      </c>
    </row>
    <row r="69" spans="1:11" ht="12.75" customHeight="1">
      <c r="A69" s="209" t="s">
        <v>463</v>
      </c>
      <c r="B69" s="210"/>
      <c r="C69" s="211"/>
      <c r="D69" s="84">
        <f>SUM(D6:D68)</f>
        <v>2238</v>
      </c>
      <c r="E69" s="84">
        <f>E18+E29+E43+E53+E68</f>
        <v>49940</v>
      </c>
      <c r="F69" s="34">
        <f>F18+F29+F43+F53+F68</f>
        <v>50258</v>
      </c>
      <c r="G69" s="134">
        <f>((E69-F69)/F69)*100</f>
        <v>-0.6327350869513311</v>
      </c>
      <c r="H69" s="84">
        <f>SUM(H6:H68)</f>
        <v>2260</v>
      </c>
      <c r="I69" s="84">
        <f>I18+I29+I43+I53+I68</f>
        <v>54390</v>
      </c>
      <c r="J69" s="84">
        <f>J18+J29+J43+J53+J68</f>
        <v>52994</v>
      </c>
      <c r="K69" s="134">
        <f>((I69-J69)/J69)*100</f>
        <v>2.634260482318753</v>
      </c>
    </row>
    <row r="70" spans="1:11" ht="12.75">
      <c r="A70" s="212" t="s">
        <v>464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60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465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394</v>
      </c>
      <c r="B3" s="218"/>
      <c r="C3" s="219"/>
      <c r="D3" s="226" t="str">
        <f>Data!B4</f>
        <v>November</v>
      </c>
      <c r="E3" s="227"/>
      <c r="F3" s="227"/>
      <c r="G3" s="228"/>
      <c r="H3" s="226">
        <f>Data!B6</f>
        <v>41183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395</v>
      </c>
      <c r="E4" s="231" t="s">
        <v>396</v>
      </c>
      <c r="F4" s="232"/>
      <c r="G4" s="233" t="s">
        <v>397</v>
      </c>
      <c r="H4" s="229" t="s">
        <v>395</v>
      </c>
      <c r="I4" s="231" t="s">
        <v>396</v>
      </c>
      <c r="J4" s="232"/>
      <c r="K4" s="233" t="s">
        <v>397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4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398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399</v>
      </c>
      <c r="E8" s="68" t="s">
        <v>400</v>
      </c>
      <c r="F8" s="68" t="s">
        <v>401</v>
      </c>
      <c r="G8" s="135" t="s">
        <v>402</v>
      </c>
      <c r="H8" s="68" t="s">
        <v>403</v>
      </c>
      <c r="I8" s="68" t="s">
        <v>404</v>
      </c>
      <c r="J8" s="68" t="s">
        <v>405</v>
      </c>
      <c r="K8" s="136" t="s">
        <v>406</v>
      </c>
      <c r="L8" s="72" t="s">
        <v>56</v>
      </c>
    </row>
    <row r="9" spans="1:12" ht="12.75" customHeight="1">
      <c r="A9" s="206" t="s">
        <v>407</v>
      </c>
      <c r="B9" s="207"/>
      <c r="C9" s="208"/>
      <c r="D9" s="143">
        <v>25</v>
      </c>
      <c r="E9" s="83">
        <v>1863</v>
      </c>
      <c r="F9" s="83">
        <v>1876</v>
      </c>
      <c r="G9" s="134">
        <v>-0.7</v>
      </c>
      <c r="H9" s="143">
        <v>25</v>
      </c>
      <c r="I9" s="83">
        <v>2026</v>
      </c>
      <c r="J9" s="83">
        <v>1946</v>
      </c>
      <c r="K9" s="134">
        <v>4.1</v>
      </c>
      <c r="L9">
        <v>1</v>
      </c>
    </row>
    <row r="10" spans="1:12" ht="12.75" customHeight="1">
      <c r="A10" s="206" t="s">
        <v>408</v>
      </c>
      <c r="B10" s="207"/>
      <c r="C10" s="208"/>
      <c r="D10" s="143">
        <v>4</v>
      </c>
      <c r="E10" s="83">
        <v>208</v>
      </c>
      <c r="F10" s="83">
        <v>207</v>
      </c>
      <c r="G10" s="134">
        <v>0.2</v>
      </c>
      <c r="H10" s="143">
        <v>4</v>
      </c>
      <c r="I10" s="83">
        <v>231</v>
      </c>
      <c r="J10" s="83">
        <v>221</v>
      </c>
      <c r="K10" s="134">
        <v>4.5</v>
      </c>
      <c r="L10">
        <v>2</v>
      </c>
    </row>
    <row r="11" spans="1:12" ht="12.75" customHeight="1">
      <c r="A11" s="206" t="s">
        <v>409</v>
      </c>
      <c r="B11" s="207"/>
      <c r="C11" s="208"/>
      <c r="D11" s="143">
        <v>51</v>
      </c>
      <c r="E11" s="83">
        <v>3382</v>
      </c>
      <c r="F11" s="83">
        <v>3364</v>
      </c>
      <c r="G11" s="134">
        <v>0.5</v>
      </c>
      <c r="H11" s="143">
        <v>43</v>
      </c>
      <c r="I11" s="83">
        <v>3565</v>
      </c>
      <c r="J11" s="83">
        <v>3444</v>
      </c>
      <c r="K11" s="134">
        <v>3.5</v>
      </c>
      <c r="L11">
        <v>3</v>
      </c>
    </row>
    <row r="12" spans="1:12" ht="12.75" customHeight="1">
      <c r="A12" s="206" t="s">
        <v>410</v>
      </c>
      <c r="B12" s="207"/>
      <c r="C12" s="208"/>
      <c r="D12" s="143">
        <v>74</v>
      </c>
      <c r="E12" s="83">
        <v>329</v>
      </c>
      <c r="F12" s="83">
        <v>327</v>
      </c>
      <c r="G12" s="134">
        <v>0.5</v>
      </c>
      <c r="H12" s="143">
        <v>70</v>
      </c>
      <c r="I12" s="83">
        <v>497</v>
      </c>
      <c r="J12" s="83">
        <v>482</v>
      </c>
      <c r="K12" s="134">
        <v>2.9</v>
      </c>
      <c r="L12">
        <v>4</v>
      </c>
    </row>
    <row r="13" spans="1:12" ht="12.75" customHeight="1">
      <c r="A13" s="206" t="s">
        <v>411</v>
      </c>
      <c r="B13" s="207"/>
      <c r="C13" s="208"/>
      <c r="D13" s="143">
        <v>27</v>
      </c>
      <c r="E13" s="83">
        <v>4618</v>
      </c>
      <c r="F13" s="83">
        <v>4627</v>
      </c>
      <c r="G13" s="134">
        <v>-0.2</v>
      </c>
      <c r="H13" s="143">
        <v>9</v>
      </c>
      <c r="I13" s="83">
        <v>4626</v>
      </c>
      <c r="J13" s="83">
        <v>4604</v>
      </c>
      <c r="K13" s="134">
        <v>0.5</v>
      </c>
      <c r="L13">
        <v>5</v>
      </c>
    </row>
    <row r="14" spans="1:12" ht="12.75" customHeight="1">
      <c r="A14" s="206" t="s">
        <v>412</v>
      </c>
      <c r="B14" s="207"/>
      <c r="C14" s="208"/>
      <c r="D14" s="143">
        <v>80</v>
      </c>
      <c r="E14" s="83">
        <v>5354</v>
      </c>
      <c r="F14" s="83">
        <v>5426</v>
      </c>
      <c r="G14" s="134">
        <v>-1.3</v>
      </c>
      <c r="H14" s="143">
        <v>83</v>
      </c>
      <c r="I14" s="83">
        <v>6206</v>
      </c>
      <c r="J14" s="83">
        <v>6033</v>
      </c>
      <c r="K14" s="134">
        <v>2.9</v>
      </c>
      <c r="L14">
        <v>6</v>
      </c>
    </row>
    <row r="15" spans="1:12" ht="12.75" customHeight="1">
      <c r="A15" s="206" t="s">
        <v>413</v>
      </c>
      <c r="B15" s="207"/>
      <c r="C15" s="208"/>
      <c r="D15" s="143">
        <v>13</v>
      </c>
      <c r="E15" s="83">
        <v>3836</v>
      </c>
      <c r="F15" s="83">
        <v>3922</v>
      </c>
      <c r="G15" s="134">
        <v>-2.2</v>
      </c>
      <c r="H15" s="143">
        <v>14</v>
      </c>
      <c r="I15" s="83">
        <v>4303</v>
      </c>
      <c r="J15" s="83">
        <v>4165</v>
      </c>
      <c r="K15" s="134">
        <v>3.3</v>
      </c>
      <c r="L15">
        <v>7</v>
      </c>
    </row>
    <row r="16" spans="1:12" ht="12.75" customHeight="1">
      <c r="A16" s="206" t="s">
        <v>414</v>
      </c>
      <c r="B16" s="207"/>
      <c r="C16" s="208"/>
      <c r="D16" s="143">
        <v>42</v>
      </c>
      <c r="E16" s="83">
        <v>425</v>
      </c>
      <c r="F16" s="83">
        <v>424</v>
      </c>
      <c r="G16" s="134">
        <v>0.2</v>
      </c>
      <c r="H16" s="143">
        <v>42</v>
      </c>
      <c r="I16" s="83">
        <v>425</v>
      </c>
      <c r="J16" s="83">
        <v>417</v>
      </c>
      <c r="K16" s="134">
        <v>1.9</v>
      </c>
      <c r="L16">
        <v>8</v>
      </c>
    </row>
    <row r="17" spans="1:12" ht="12.75" customHeight="1">
      <c r="A17" s="206" t="s">
        <v>415</v>
      </c>
      <c r="B17" s="207"/>
      <c r="C17" s="208"/>
      <c r="D17" s="143">
        <v>15</v>
      </c>
      <c r="E17" s="83">
        <v>96</v>
      </c>
      <c r="F17" s="83">
        <v>98</v>
      </c>
      <c r="G17" s="134">
        <v>-2</v>
      </c>
      <c r="H17" s="143">
        <v>15</v>
      </c>
      <c r="I17" s="83">
        <v>107</v>
      </c>
      <c r="J17" s="83">
        <v>105</v>
      </c>
      <c r="K17" s="134">
        <v>1.5</v>
      </c>
      <c r="L17">
        <v>9</v>
      </c>
    </row>
    <row r="18" spans="1:11" ht="12.75" customHeight="1">
      <c r="A18" s="206" t="s">
        <v>416</v>
      </c>
      <c r="B18" s="207"/>
      <c r="C18" s="208"/>
      <c r="D18" s="144"/>
      <c r="E18" s="84">
        <f>SUM(E9:E17)</f>
        <v>20111</v>
      </c>
      <c r="F18" s="84">
        <f>SUM(F9:F17)</f>
        <v>20271</v>
      </c>
      <c r="G18" s="134">
        <f>((E18-F18)/F18)*100</f>
        <v>-0.7893049183562725</v>
      </c>
      <c r="H18" s="144"/>
      <c r="I18" s="84">
        <f>SUM(I9:I17)</f>
        <v>21986</v>
      </c>
      <c r="J18" s="84">
        <f>SUM(J9:J17)</f>
        <v>21417</v>
      </c>
      <c r="K18" s="134">
        <f>((I18-J18)/J18)*100</f>
        <v>2.6567679880468784</v>
      </c>
    </row>
    <row r="19" spans="1:11" ht="12.75" customHeight="1">
      <c r="A19" s="60" t="s">
        <v>417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418</v>
      </c>
      <c r="B20" s="207"/>
      <c r="C20" s="208"/>
      <c r="D20" s="143">
        <v>16</v>
      </c>
      <c r="E20" s="83">
        <v>345</v>
      </c>
      <c r="F20" s="83">
        <v>351</v>
      </c>
      <c r="G20" s="134">
        <v>-1.8</v>
      </c>
      <c r="H20" s="143">
        <v>15</v>
      </c>
      <c r="I20" s="83">
        <v>394</v>
      </c>
      <c r="J20" s="83">
        <v>376</v>
      </c>
      <c r="K20" s="134">
        <v>4.6</v>
      </c>
      <c r="L20">
        <v>10</v>
      </c>
    </row>
    <row r="21" spans="1:12" ht="12.75" customHeight="1">
      <c r="A21" s="206" t="s">
        <v>419</v>
      </c>
      <c r="B21" s="207"/>
      <c r="C21" s="208"/>
      <c r="D21" s="143">
        <v>2</v>
      </c>
      <c r="E21" s="83">
        <v>204</v>
      </c>
      <c r="F21" s="83">
        <v>193</v>
      </c>
      <c r="G21" s="134">
        <v>5.2</v>
      </c>
      <c r="H21" s="143">
        <v>3</v>
      </c>
      <c r="I21" s="83">
        <v>226</v>
      </c>
      <c r="J21" s="83">
        <v>205</v>
      </c>
      <c r="K21" s="134">
        <v>10.4</v>
      </c>
      <c r="L21">
        <v>11</v>
      </c>
    </row>
    <row r="22" spans="1:12" ht="12.75" customHeight="1">
      <c r="A22" s="206" t="s">
        <v>420</v>
      </c>
      <c r="B22" s="207"/>
      <c r="C22" s="208"/>
      <c r="D22" s="143">
        <v>132</v>
      </c>
      <c r="E22" s="83">
        <v>8426</v>
      </c>
      <c r="F22" s="83">
        <v>8348</v>
      </c>
      <c r="G22" s="134">
        <v>0.9</v>
      </c>
      <c r="H22" s="143">
        <v>137</v>
      </c>
      <c r="I22" s="83">
        <v>9107</v>
      </c>
      <c r="J22" s="83">
        <v>8872</v>
      </c>
      <c r="K22" s="134">
        <v>2.6</v>
      </c>
      <c r="L22">
        <v>12</v>
      </c>
    </row>
    <row r="23" spans="1:12" ht="12.75" customHeight="1">
      <c r="A23" s="206" t="s">
        <v>421</v>
      </c>
      <c r="B23" s="207"/>
      <c r="C23" s="208"/>
      <c r="D23" s="143">
        <v>110</v>
      </c>
      <c r="E23" s="83">
        <v>3720</v>
      </c>
      <c r="F23" s="83">
        <v>3730</v>
      </c>
      <c r="G23" s="134">
        <v>-0.3</v>
      </c>
      <c r="H23" s="143">
        <v>111</v>
      </c>
      <c r="I23" s="83">
        <v>4335</v>
      </c>
      <c r="J23" s="83">
        <v>4273</v>
      </c>
      <c r="K23" s="134">
        <v>1.5</v>
      </c>
      <c r="L23">
        <v>13</v>
      </c>
    </row>
    <row r="24" spans="1:12" ht="12.75" customHeight="1">
      <c r="A24" s="206" t="s">
        <v>422</v>
      </c>
      <c r="B24" s="207"/>
      <c r="C24" s="208"/>
      <c r="D24" s="143">
        <v>37</v>
      </c>
      <c r="E24" s="83">
        <v>2918</v>
      </c>
      <c r="F24" s="83">
        <v>2953</v>
      </c>
      <c r="G24" s="134">
        <v>-1.2</v>
      </c>
      <c r="H24" s="143">
        <v>38</v>
      </c>
      <c r="I24" s="83">
        <v>3230</v>
      </c>
      <c r="J24" s="83">
        <v>3118</v>
      </c>
      <c r="K24" s="134">
        <v>3.6</v>
      </c>
      <c r="L24">
        <v>14</v>
      </c>
    </row>
    <row r="25" spans="1:12" ht="12.75" customHeight="1">
      <c r="A25" s="206" t="s">
        <v>423</v>
      </c>
      <c r="B25" s="207"/>
      <c r="C25" s="208"/>
      <c r="D25" s="143">
        <v>20</v>
      </c>
      <c r="E25" s="83">
        <v>3695</v>
      </c>
      <c r="F25" s="83">
        <v>3659</v>
      </c>
      <c r="G25" s="134">
        <v>1</v>
      </c>
      <c r="H25" s="143">
        <v>22</v>
      </c>
      <c r="I25" s="83">
        <v>3950</v>
      </c>
      <c r="J25" s="83">
        <v>3853</v>
      </c>
      <c r="K25" s="134">
        <v>2.5</v>
      </c>
      <c r="L25">
        <v>15</v>
      </c>
    </row>
    <row r="26" spans="1:12" ht="12.75" customHeight="1">
      <c r="A26" s="206" t="s">
        <v>424</v>
      </c>
      <c r="B26" s="207"/>
      <c r="C26" s="208"/>
      <c r="D26" s="143">
        <v>43</v>
      </c>
      <c r="E26" s="83">
        <v>1560</v>
      </c>
      <c r="F26" s="83">
        <v>1525</v>
      </c>
      <c r="G26" s="134">
        <v>2.4</v>
      </c>
      <c r="H26" s="143">
        <v>41</v>
      </c>
      <c r="I26" s="83">
        <v>1703</v>
      </c>
      <c r="J26" s="83">
        <v>1672</v>
      </c>
      <c r="K26" s="134">
        <v>1.9</v>
      </c>
      <c r="L26">
        <v>16</v>
      </c>
    </row>
    <row r="27" spans="1:12" ht="12.75" customHeight="1">
      <c r="A27" s="206" t="s">
        <v>425</v>
      </c>
      <c r="B27" s="207"/>
      <c r="C27" s="208"/>
      <c r="D27" s="143">
        <v>351</v>
      </c>
      <c r="E27" s="83">
        <v>3313</v>
      </c>
      <c r="F27" s="83">
        <v>3375</v>
      </c>
      <c r="G27" s="134">
        <v>-1.9</v>
      </c>
      <c r="H27" s="143">
        <v>340</v>
      </c>
      <c r="I27" s="83">
        <v>3555</v>
      </c>
      <c r="J27" s="83">
        <v>3463</v>
      </c>
      <c r="K27" s="134">
        <v>2.7</v>
      </c>
      <c r="L27">
        <v>17</v>
      </c>
    </row>
    <row r="28" spans="1:12" ht="12.75" customHeight="1">
      <c r="A28" s="206" t="s">
        <v>426</v>
      </c>
      <c r="B28" s="207"/>
      <c r="C28" s="208"/>
      <c r="D28" s="143">
        <v>14</v>
      </c>
      <c r="E28" s="83">
        <v>706</v>
      </c>
      <c r="F28" s="83">
        <v>723</v>
      </c>
      <c r="G28" s="134">
        <v>-2.2</v>
      </c>
      <c r="H28" s="143">
        <v>12</v>
      </c>
      <c r="I28" s="83">
        <v>652</v>
      </c>
      <c r="J28" s="83">
        <v>639</v>
      </c>
      <c r="K28" s="134">
        <v>2.1</v>
      </c>
      <c r="L28">
        <v>18</v>
      </c>
    </row>
    <row r="29" spans="1:11" ht="12.75" customHeight="1">
      <c r="A29" s="206" t="s">
        <v>416</v>
      </c>
      <c r="B29" s="207"/>
      <c r="C29" s="208"/>
      <c r="D29" s="144"/>
      <c r="E29" s="84">
        <f>SUM(E20:E28)</f>
        <v>24887</v>
      </c>
      <c r="F29" s="84">
        <f>SUM(F20:F28)</f>
        <v>24857</v>
      </c>
      <c r="G29" s="134">
        <f>((E29-F29)/F29)*100</f>
        <v>0.12069034879510802</v>
      </c>
      <c r="H29" s="144"/>
      <c r="I29" s="84">
        <f>SUM(I20:I28)</f>
        <v>27152</v>
      </c>
      <c r="J29" s="84">
        <f>SUM(J20:J28)</f>
        <v>26471</v>
      </c>
      <c r="K29" s="134">
        <f>((I29-J29)/J29)*100</f>
        <v>2.5726266480299196</v>
      </c>
    </row>
    <row r="30" spans="1:11" ht="12.75" customHeight="1">
      <c r="A30" s="60" t="s">
        <v>427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428</v>
      </c>
      <c r="B31" s="207"/>
      <c r="C31" s="208"/>
      <c r="D31" s="143">
        <v>42</v>
      </c>
      <c r="E31" s="83">
        <v>4626</v>
      </c>
      <c r="F31" s="83">
        <v>4661</v>
      </c>
      <c r="G31" s="134">
        <v>-0.8</v>
      </c>
      <c r="H31" s="143">
        <v>43</v>
      </c>
      <c r="I31" s="83">
        <v>5520</v>
      </c>
      <c r="J31" s="83">
        <v>5411</v>
      </c>
      <c r="K31" s="134">
        <v>2</v>
      </c>
      <c r="L31">
        <v>19</v>
      </c>
    </row>
    <row r="32" spans="1:12" ht="12.75" customHeight="1">
      <c r="A32" s="206" t="s">
        <v>429</v>
      </c>
      <c r="B32" s="207"/>
      <c r="C32" s="208"/>
      <c r="D32" s="143">
        <v>26</v>
      </c>
      <c r="E32" s="83">
        <v>2365</v>
      </c>
      <c r="F32" s="83">
        <v>2360</v>
      </c>
      <c r="G32" s="134">
        <v>0.2</v>
      </c>
      <c r="H32" s="143">
        <v>24</v>
      </c>
      <c r="I32" s="83">
        <v>2741</v>
      </c>
      <c r="J32" s="83">
        <v>2662</v>
      </c>
      <c r="K32" s="134">
        <v>3</v>
      </c>
      <c r="L32">
        <v>20</v>
      </c>
    </row>
    <row r="33" spans="1:12" ht="12.75" customHeight="1">
      <c r="A33" s="206" t="s">
        <v>430</v>
      </c>
      <c r="B33" s="207"/>
      <c r="C33" s="208"/>
      <c r="D33" s="143">
        <v>32</v>
      </c>
      <c r="E33" s="83">
        <v>708</v>
      </c>
      <c r="F33" s="83">
        <v>731</v>
      </c>
      <c r="G33" s="134">
        <v>-3.1</v>
      </c>
      <c r="H33" s="143">
        <v>30</v>
      </c>
      <c r="I33" s="83">
        <v>829</v>
      </c>
      <c r="J33" s="83">
        <v>838</v>
      </c>
      <c r="K33" s="134">
        <v>-1.1</v>
      </c>
      <c r="L33">
        <v>21</v>
      </c>
    </row>
    <row r="34" spans="1:12" ht="12.75" customHeight="1">
      <c r="A34" s="206" t="s">
        <v>431</v>
      </c>
      <c r="B34" s="207"/>
      <c r="C34" s="208"/>
      <c r="D34" s="143">
        <v>0</v>
      </c>
      <c r="E34" s="83">
        <v>1032</v>
      </c>
      <c r="F34" s="83">
        <v>1048</v>
      </c>
      <c r="G34" s="134">
        <v>-1.5</v>
      </c>
      <c r="H34" s="143">
        <v>15</v>
      </c>
      <c r="I34" s="83">
        <v>1010</v>
      </c>
      <c r="J34" s="83">
        <v>1011</v>
      </c>
      <c r="K34" s="134">
        <v>-0.1</v>
      </c>
      <c r="L34">
        <v>22</v>
      </c>
    </row>
    <row r="35" spans="1:12" ht="12.75" customHeight="1">
      <c r="A35" s="206" t="s">
        <v>432</v>
      </c>
      <c r="B35" s="207"/>
      <c r="C35" s="208"/>
      <c r="D35" s="143">
        <v>52</v>
      </c>
      <c r="E35" s="83">
        <v>4218</v>
      </c>
      <c r="F35" s="83">
        <v>4227</v>
      </c>
      <c r="G35" s="134">
        <v>-0.2</v>
      </c>
      <c r="H35" s="143">
        <v>51</v>
      </c>
      <c r="I35" s="83">
        <v>4731</v>
      </c>
      <c r="J35" s="83">
        <v>4622</v>
      </c>
      <c r="K35" s="134">
        <v>2.4</v>
      </c>
      <c r="L35">
        <v>23</v>
      </c>
    </row>
    <row r="36" spans="1:12" ht="12.75" customHeight="1">
      <c r="A36" s="206" t="s">
        <v>433</v>
      </c>
      <c r="B36" s="207"/>
      <c r="C36" s="208"/>
      <c r="D36" s="143">
        <v>17</v>
      </c>
      <c r="E36" s="83">
        <v>2039</v>
      </c>
      <c r="F36" s="83">
        <v>2059</v>
      </c>
      <c r="G36" s="134">
        <v>-1</v>
      </c>
      <c r="H36" s="143">
        <v>17</v>
      </c>
      <c r="I36" s="83">
        <v>2192</v>
      </c>
      <c r="J36" s="83">
        <v>2174</v>
      </c>
      <c r="K36" s="134">
        <v>0.8</v>
      </c>
      <c r="L36">
        <v>24</v>
      </c>
    </row>
    <row r="37" spans="1:12" ht="12.75" customHeight="1">
      <c r="A37" s="206" t="s">
        <v>434</v>
      </c>
      <c r="B37" s="207"/>
      <c r="C37" s="208"/>
      <c r="D37" s="143">
        <v>65</v>
      </c>
      <c r="E37" s="83">
        <v>2270</v>
      </c>
      <c r="F37" s="83">
        <v>2311</v>
      </c>
      <c r="G37" s="134">
        <v>-1.8</v>
      </c>
      <c r="H37" s="143">
        <v>66</v>
      </c>
      <c r="I37" s="83">
        <v>2388</v>
      </c>
      <c r="J37" s="83">
        <v>2365</v>
      </c>
      <c r="K37" s="134">
        <v>1</v>
      </c>
      <c r="L37">
        <v>25</v>
      </c>
    </row>
    <row r="38" spans="1:12" ht="12.75" customHeight="1">
      <c r="A38" s="206" t="s">
        <v>435</v>
      </c>
      <c r="B38" s="207"/>
      <c r="C38" s="208"/>
      <c r="D38" s="143">
        <v>14</v>
      </c>
      <c r="E38" s="83">
        <v>526</v>
      </c>
      <c r="F38" s="83">
        <v>536</v>
      </c>
      <c r="G38" s="134">
        <v>-1.7</v>
      </c>
      <c r="H38" s="143">
        <v>14</v>
      </c>
      <c r="I38" s="83">
        <v>565</v>
      </c>
      <c r="J38" s="83">
        <v>570</v>
      </c>
      <c r="K38" s="134">
        <v>-0.7</v>
      </c>
      <c r="L38">
        <v>26</v>
      </c>
    </row>
    <row r="39" spans="1:12" ht="12.75" customHeight="1">
      <c r="A39" s="206" t="s">
        <v>436</v>
      </c>
      <c r="B39" s="207"/>
      <c r="C39" s="208"/>
      <c r="D39" s="143">
        <v>5</v>
      </c>
      <c r="E39" s="83">
        <v>145</v>
      </c>
      <c r="F39" s="83">
        <v>146</v>
      </c>
      <c r="G39" s="134">
        <v>-0.1</v>
      </c>
      <c r="H39" s="143">
        <v>5</v>
      </c>
      <c r="I39" s="83">
        <v>179</v>
      </c>
      <c r="J39" s="83">
        <v>176</v>
      </c>
      <c r="K39" s="134">
        <v>1.9</v>
      </c>
      <c r="L39">
        <v>27</v>
      </c>
    </row>
    <row r="40" spans="1:12" ht="12.75" customHeight="1">
      <c r="A40" s="206" t="s">
        <v>437</v>
      </c>
      <c r="B40" s="207"/>
      <c r="C40" s="208"/>
      <c r="D40" s="143">
        <v>77</v>
      </c>
      <c r="E40" s="83">
        <v>4455</v>
      </c>
      <c r="F40" s="83">
        <v>4542</v>
      </c>
      <c r="G40" s="134">
        <v>-1.9</v>
      </c>
      <c r="H40" s="143">
        <v>74</v>
      </c>
      <c r="I40" s="83">
        <v>4678</v>
      </c>
      <c r="J40" s="83">
        <v>4643</v>
      </c>
      <c r="K40" s="134">
        <v>0.8</v>
      </c>
      <c r="L40">
        <v>28</v>
      </c>
    </row>
    <row r="41" spans="1:12" ht="12.75" customHeight="1">
      <c r="A41" s="206" t="s">
        <v>438</v>
      </c>
      <c r="B41" s="207"/>
      <c r="C41" s="208"/>
      <c r="D41" s="143">
        <v>11</v>
      </c>
      <c r="E41" s="83">
        <v>165</v>
      </c>
      <c r="F41" s="83">
        <v>162</v>
      </c>
      <c r="G41" s="134">
        <v>2</v>
      </c>
      <c r="H41" s="143">
        <v>11</v>
      </c>
      <c r="I41" s="83">
        <v>176</v>
      </c>
      <c r="J41" s="83">
        <v>173</v>
      </c>
      <c r="K41" s="134">
        <v>2.1</v>
      </c>
      <c r="L41">
        <v>29</v>
      </c>
    </row>
    <row r="42" spans="1:12" ht="12.75" customHeight="1">
      <c r="A42" s="206" t="s">
        <v>439</v>
      </c>
      <c r="B42" s="207"/>
      <c r="C42" s="208"/>
      <c r="D42" s="143">
        <v>0</v>
      </c>
      <c r="E42" s="83">
        <v>1692</v>
      </c>
      <c r="F42" s="83">
        <v>1745</v>
      </c>
      <c r="G42" s="134">
        <v>-3</v>
      </c>
      <c r="H42" s="143">
        <v>53</v>
      </c>
      <c r="I42" s="83">
        <v>1842</v>
      </c>
      <c r="J42" s="83">
        <v>1816</v>
      </c>
      <c r="K42" s="134">
        <v>1.4</v>
      </c>
      <c r="L42">
        <v>30</v>
      </c>
    </row>
    <row r="43" spans="1:11" ht="12.75" customHeight="1">
      <c r="A43" s="206" t="s">
        <v>416</v>
      </c>
      <c r="B43" s="207"/>
      <c r="C43" s="208"/>
      <c r="D43" s="144"/>
      <c r="E43" s="84">
        <f>SUM(E31:E42)</f>
        <v>24241</v>
      </c>
      <c r="F43" s="84">
        <f>SUM(F31:F42)</f>
        <v>24528</v>
      </c>
      <c r="G43" s="134">
        <f>((E43-F43)/F43)*100</f>
        <v>-1.1700913242009132</v>
      </c>
      <c r="H43" s="144"/>
      <c r="I43" s="84">
        <f>SUM(I31:I42)</f>
        <v>26851</v>
      </c>
      <c r="J43" s="84">
        <f>SUM(J31:J42)</f>
        <v>26461</v>
      </c>
      <c r="K43" s="134">
        <f>((I43-J43)/J43)*100</f>
        <v>1.4738672007860625</v>
      </c>
    </row>
    <row r="44" spans="1:11" ht="12.75" customHeight="1">
      <c r="A44" s="60" t="s">
        <v>440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441</v>
      </c>
      <c r="B45" s="207"/>
      <c r="C45" s="208"/>
      <c r="D45" s="143">
        <v>38</v>
      </c>
      <c r="E45" s="83">
        <v>1747</v>
      </c>
      <c r="F45" s="83">
        <v>1780</v>
      </c>
      <c r="G45" s="134">
        <v>-1.9</v>
      </c>
      <c r="H45" s="143">
        <v>36</v>
      </c>
      <c r="I45" s="83">
        <v>1922</v>
      </c>
      <c r="J45" s="83">
        <v>1927</v>
      </c>
      <c r="K45" s="134">
        <v>-0.3</v>
      </c>
      <c r="L45">
        <v>31</v>
      </c>
    </row>
    <row r="46" spans="1:12" ht="12.75" customHeight="1">
      <c r="A46" s="206" t="s">
        <v>442</v>
      </c>
      <c r="B46" s="207"/>
      <c r="C46" s="208"/>
      <c r="D46" s="143">
        <v>0</v>
      </c>
      <c r="E46" s="83">
        <v>854</v>
      </c>
      <c r="F46" s="83">
        <v>882</v>
      </c>
      <c r="G46" s="134">
        <v>-3.2</v>
      </c>
      <c r="H46" s="143">
        <v>0</v>
      </c>
      <c r="I46" s="83">
        <v>985</v>
      </c>
      <c r="J46" s="83">
        <v>984</v>
      </c>
      <c r="K46" s="134">
        <v>0.1</v>
      </c>
      <c r="L46">
        <v>32</v>
      </c>
    </row>
    <row r="47" spans="1:12" ht="12.75" customHeight="1">
      <c r="A47" s="206" t="s">
        <v>443</v>
      </c>
      <c r="B47" s="207"/>
      <c r="C47" s="208"/>
      <c r="D47" s="143">
        <v>7</v>
      </c>
      <c r="E47" s="83">
        <v>1366</v>
      </c>
      <c r="F47" s="83">
        <v>1380</v>
      </c>
      <c r="G47" s="134">
        <v>-1</v>
      </c>
      <c r="H47" s="143">
        <v>7</v>
      </c>
      <c r="I47" s="83">
        <v>1489</v>
      </c>
      <c r="J47" s="83">
        <v>1496</v>
      </c>
      <c r="K47" s="134">
        <v>-0.4</v>
      </c>
      <c r="L47">
        <v>33</v>
      </c>
    </row>
    <row r="48" spans="1:12" ht="12.75" customHeight="1">
      <c r="A48" s="206" t="s">
        <v>444</v>
      </c>
      <c r="B48" s="207"/>
      <c r="C48" s="208"/>
      <c r="D48" s="143">
        <v>0</v>
      </c>
      <c r="E48" s="83">
        <v>1551</v>
      </c>
      <c r="F48" s="83">
        <v>1544</v>
      </c>
      <c r="G48" s="134">
        <v>0.5</v>
      </c>
      <c r="H48" s="143">
        <v>2</v>
      </c>
      <c r="I48" s="83">
        <v>1939</v>
      </c>
      <c r="J48" s="83">
        <v>1850</v>
      </c>
      <c r="K48" s="134">
        <v>4.8</v>
      </c>
      <c r="L48">
        <v>34</v>
      </c>
    </row>
    <row r="49" spans="1:12" ht="12.75" customHeight="1">
      <c r="A49" s="206" t="s">
        <v>445</v>
      </c>
      <c r="B49" s="207"/>
      <c r="C49" s="208"/>
      <c r="D49" s="143">
        <v>26</v>
      </c>
      <c r="E49" s="83">
        <v>882</v>
      </c>
      <c r="F49" s="83">
        <v>872</v>
      </c>
      <c r="G49" s="134">
        <v>1.1</v>
      </c>
      <c r="H49" s="143">
        <v>27</v>
      </c>
      <c r="I49" s="83">
        <v>970</v>
      </c>
      <c r="J49" s="83">
        <v>963</v>
      </c>
      <c r="K49" s="134">
        <v>0.8</v>
      </c>
      <c r="L49">
        <v>35</v>
      </c>
    </row>
    <row r="50" spans="1:12" ht="12.75" customHeight="1">
      <c r="A50" s="206" t="s">
        <v>446</v>
      </c>
      <c r="B50" s="207"/>
      <c r="C50" s="208"/>
      <c r="D50" s="143">
        <v>30</v>
      </c>
      <c r="E50" s="83">
        <v>1614</v>
      </c>
      <c r="F50" s="83">
        <v>1648</v>
      </c>
      <c r="G50" s="134">
        <v>-2</v>
      </c>
      <c r="H50" s="143">
        <v>30</v>
      </c>
      <c r="I50" s="83">
        <v>1725</v>
      </c>
      <c r="J50" s="83">
        <v>1704</v>
      </c>
      <c r="K50" s="134">
        <v>1.2</v>
      </c>
      <c r="L50">
        <v>36</v>
      </c>
    </row>
    <row r="51" spans="1:12" ht="12.75" customHeight="1">
      <c r="A51" s="206" t="s">
        <v>447</v>
      </c>
      <c r="B51" s="207"/>
      <c r="C51" s="208"/>
      <c r="D51" s="143">
        <v>7</v>
      </c>
      <c r="E51" s="83">
        <v>2780</v>
      </c>
      <c r="F51" s="83">
        <v>2720</v>
      </c>
      <c r="G51" s="134">
        <v>2.2</v>
      </c>
      <c r="H51" s="143">
        <v>8</v>
      </c>
      <c r="I51" s="83">
        <v>2697</v>
      </c>
      <c r="J51" s="83">
        <v>2700</v>
      </c>
      <c r="K51" s="134">
        <v>-0.1</v>
      </c>
      <c r="L51">
        <v>37</v>
      </c>
    </row>
    <row r="52" spans="1:12" ht="12.75" customHeight="1">
      <c r="A52" s="206" t="s">
        <v>448</v>
      </c>
      <c r="B52" s="207"/>
      <c r="C52" s="208"/>
      <c r="D52" s="143">
        <v>82</v>
      </c>
      <c r="E52" s="83">
        <v>11715</v>
      </c>
      <c r="F52" s="83">
        <v>11609</v>
      </c>
      <c r="G52" s="134">
        <v>0.9</v>
      </c>
      <c r="H52" s="143">
        <v>84</v>
      </c>
      <c r="I52" s="83">
        <v>12503</v>
      </c>
      <c r="J52" s="83">
        <v>12305</v>
      </c>
      <c r="K52" s="134">
        <v>1.6</v>
      </c>
      <c r="L52">
        <v>38</v>
      </c>
    </row>
    <row r="53" spans="1:11" ht="12.75" customHeight="1">
      <c r="A53" s="206" t="s">
        <v>416</v>
      </c>
      <c r="B53" s="207"/>
      <c r="C53" s="208"/>
      <c r="D53" s="144"/>
      <c r="E53" s="84">
        <f>SUM(E45:E52)</f>
        <v>22509</v>
      </c>
      <c r="F53" s="84">
        <f>SUM(F45:F52)</f>
        <v>22435</v>
      </c>
      <c r="G53" s="134">
        <f>((E53-F53)/F53)*100</f>
        <v>0.3298417650991754</v>
      </c>
      <c r="H53" s="144"/>
      <c r="I53" s="84">
        <f>SUM(I45:I52)</f>
        <v>24230</v>
      </c>
      <c r="J53" s="84">
        <f>SUM(J45:J52)</f>
        <v>23929</v>
      </c>
      <c r="K53" s="134">
        <f>((I53-J53)/J53)*100</f>
        <v>1.2578879184253415</v>
      </c>
    </row>
    <row r="54" spans="1:11" ht="12.75" customHeight="1">
      <c r="A54" s="60" t="s">
        <v>449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450</v>
      </c>
      <c r="B55" s="207"/>
      <c r="C55" s="208"/>
      <c r="D55" s="143">
        <v>46</v>
      </c>
      <c r="E55" s="83">
        <v>131</v>
      </c>
      <c r="F55" s="83">
        <v>139</v>
      </c>
      <c r="G55" s="134">
        <v>-5.4</v>
      </c>
      <c r="H55" s="143">
        <v>40</v>
      </c>
      <c r="I55" s="83">
        <v>166</v>
      </c>
      <c r="J55" s="83">
        <v>172</v>
      </c>
      <c r="K55" s="134">
        <v>-3.3</v>
      </c>
      <c r="L55">
        <v>39</v>
      </c>
    </row>
    <row r="56" spans="1:12" ht="12.75" customHeight="1">
      <c r="A56" s="206" t="s">
        <v>451</v>
      </c>
      <c r="B56" s="207"/>
      <c r="C56" s="208"/>
      <c r="D56" s="143">
        <v>14</v>
      </c>
      <c r="E56" s="83">
        <v>2531</v>
      </c>
      <c r="F56" s="83">
        <v>2548</v>
      </c>
      <c r="G56" s="134">
        <v>-0.7</v>
      </c>
      <c r="H56" s="143">
        <v>16</v>
      </c>
      <c r="I56" s="83">
        <v>2608</v>
      </c>
      <c r="J56" s="83">
        <v>2622</v>
      </c>
      <c r="K56" s="134">
        <v>-0.5</v>
      </c>
      <c r="L56">
        <v>40</v>
      </c>
    </row>
    <row r="57" spans="1:12" ht="12.75" customHeight="1">
      <c r="A57" s="206" t="s">
        <v>452</v>
      </c>
      <c r="B57" s="207"/>
      <c r="C57" s="208"/>
      <c r="D57" s="143">
        <v>84</v>
      </c>
      <c r="E57" s="83">
        <v>20794</v>
      </c>
      <c r="F57" s="83">
        <v>20528</v>
      </c>
      <c r="G57" s="134">
        <v>1.3</v>
      </c>
      <c r="H57" s="143">
        <v>18</v>
      </c>
      <c r="I57" s="83">
        <v>20324</v>
      </c>
      <c r="J57" s="83">
        <v>19562</v>
      </c>
      <c r="K57" s="134">
        <v>3.9</v>
      </c>
      <c r="L57">
        <v>41</v>
      </c>
    </row>
    <row r="58" spans="1:12" ht="12.75" customHeight="1">
      <c r="A58" s="206" t="s">
        <v>453</v>
      </c>
      <c r="B58" s="207"/>
      <c r="C58" s="208"/>
      <c r="D58" s="143">
        <v>1</v>
      </c>
      <c r="E58" s="83">
        <v>2115</v>
      </c>
      <c r="F58" s="83">
        <v>2024</v>
      </c>
      <c r="G58" s="134">
        <v>4.5</v>
      </c>
      <c r="H58" s="143">
        <v>11</v>
      </c>
      <c r="I58" s="83">
        <v>2317</v>
      </c>
      <c r="J58" s="83">
        <v>2237</v>
      </c>
      <c r="K58" s="134">
        <v>3.5</v>
      </c>
      <c r="L58">
        <v>42</v>
      </c>
    </row>
    <row r="59" spans="1:12" ht="12.75" customHeight="1">
      <c r="A59" s="206" t="s">
        <v>454</v>
      </c>
      <c r="B59" s="207"/>
      <c r="C59" s="208"/>
      <c r="D59" s="143">
        <v>44</v>
      </c>
      <c r="E59" s="83">
        <v>419</v>
      </c>
      <c r="F59" s="83">
        <v>419</v>
      </c>
      <c r="G59" s="134">
        <v>0</v>
      </c>
      <c r="H59" s="143">
        <v>44</v>
      </c>
      <c r="I59" s="83">
        <v>552</v>
      </c>
      <c r="J59" s="83">
        <v>547</v>
      </c>
      <c r="K59" s="134">
        <v>0.8</v>
      </c>
      <c r="L59">
        <v>43</v>
      </c>
    </row>
    <row r="60" spans="1:12" ht="12.75" customHeight="1">
      <c r="A60" s="206" t="s">
        <v>455</v>
      </c>
      <c r="B60" s="207"/>
      <c r="C60" s="208"/>
      <c r="D60" s="143">
        <v>79</v>
      </c>
      <c r="E60" s="83">
        <v>416</v>
      </c>
      <c r="F60" s="83">
        <v>410</v>
      </c>
      <c r="G60" s="134">
        <v>1.3</v>
      </c>
      <c r="H60" s="143">
        <v>76</v>
      </c>
      <c r="I60" s="83">
        <v>451</v>
      </c>
      <c r="J60" s="83">
        <v>438</v>
      </c>
      <c r="K60" s="134">
        <v>2.9</v>
      </c>
      <c r="L60">
        <v>44</v>
      </c>
    </row>
    <row r="61" spans="1:12" ht="12.75" customHeight="1">
      <c r="A61" s="206" t="s">
        <v>456</v>
      </c>
      <c r="B61" s="207"/>
      <c r="C61" s="208"/>
      <c r="D61" s="143">
        <v>6</v>
      </c>
      <c r="E61" s="83">
        <v>144</v>
      </c>
      <c r="F61" s="83">
        <v>144</v>
      </c>
      <c r="G61" s="134">
        <v>-0.3</v>
      </c>
      <c r="H61" s="143">
        <v>0</v>
      </c>
      <c r="I61" s="83">
        <v>161</v>
      </c>
      <c r="J61" s="83">
        <v>161</v>
      </c>
      <c r="K61" s="134">
        <v>0.3</v>
      </c>
      <c r="L61">
        <v>45</v>
      </c>
    </row>
    <row r="62" spans="1:12" ht="12.75" customHeight="1">
      <c r="A62" s="206" t="s">
        <v>457</v>
      </c>
      <c r="B62" s="207"/>
      <c r="C62" s="208"/>
      <c r="D62" s="143">
        <v>27</v>
      </c>
      <c r="E62" s="83">
        <v>1056</v>
      </c>
      <c r="F62" s="83">
        <v>1033</v>
      </c>
      <c r="G62" s="134">
        <v>2.2</v>
      </c>
      <c r="H62" s="143">
        <v>25</v>
      </c>
      <c r="I62" s="83">
        <v>1118</v>
      </c>
      <c r="J62" s="83">
        <v>1093</v>
      </c>
      <c r="K62" s="134">
        <v>2.3</v>
      </c>
      <c r="L62">
        <v>46</v>
      </c>
    </row>
    <row r="63" spans="1:12" ht="12.75" customHeight="1">
      <c r="A63" s="206" t="s">
        <v>458</v>
      </c>
      <c r="B63" s="207"/>
      <c r="C63" s="208"/>
      <c r="D63" s="143">
        <v>27</v>
      </c>
      <c r="E63" s="83">
        <v>581</v>
      </c>
      <c r="F63" s="83">
        <v>594</v>
      </c>
      <c r="G63" s="134">
        <v>-2.1</v>
      </c>
      <c r="H63" s="143">
        <v>29</v>
      </c>
      <c r="I63" s="83">
        <v>672</v>
      </c>
      <c r="J63" s="83">
        <v>674</v>
      </c>
      <c r="K63" s="134">
        <v>-0.3</v>
      </c>
      <c r="L63">
        <v>47</v>
      </c>
    </row>
    <row r="64" spans="1:12" ht="12.75" customHeight="1">
      <c r="A64" s="206" t="s">
        <v>459</v>
      </c>
      <c r="B64" s="207"/>
      <c r="C64" s="208"/>
      <c r="D64" s="143">
        <v>39</v>
      </c>
      <c r="E64" s="83">
        <v>1148</v>
      </c>
      <c r="F64" s="83">
        <v>1122</v>
      </c>
      <c r="G64" s="134">
        <v>2.3</v>
      </c>
      <c r="H64" s="143">
        <v>34</v>
      </c>
      <c r="I64" s="83">
        <v>1259</v>
      </c>
      <c r="J64" s="83">
        <v>1218</v>
      </c>
      <c r="K64" s="134">
        <v>3.4</v>
      </c>
      <c r="L64">
        <v>48</v>
      </c>
    </row>
    <row r="65" spans="1:12" ht="12.75" customHeight="1">
      <c r="A65" s="206" t="s">
        <v>460</v>
      </c>
      <c r="B65" s="207"/>
      <c r="C65" s="208"/>
      <c r="D65" s="143">
        <v>44</v>
      </c>
      <c r="E65" s="83">
        <v>1059</v>
      </c>
      <c r="F65" s="83">
        <v>1050</v>
      </c>
      <c r="G65" s="134">
        <v>0.8</v>
      </c>
      <c r="H65" s="143">
        <v>45</v>
      </c>
      <c r="I65" s="83">
        <v>1160</v>
      </c>
      <c r="J65" s="83">
        <v>1150</v>
      </c>
      <c r="K65" s="134">
        <v>0.9</v>
      </c>
      <c r="L65">
        <v>49</v>
      </c>
    </row>
    <row r="66" spans="1:12" ht="12.75" customHeight="1">
      <c r="A66" s="206" t="s">
        <v>461</v>
      </c>
      <c r="B66" s="207"/>
      <c r="C66" s="208"/>
      <c r="D66" s="143">
        <v>50</v>
      </c>
      <c r="E66" s="83">
        <v>2508</v>
      </c>
      <c r="F66" s="83">
        <v>2461</v>
      </c>
      <c r="G66" s="134">
        <v>1.9</v>
      </c>
      <c r="H66" s="143">
        <v>28</v>
      </c>
      <c r="I66" s="83">
        <v>2668</v>
      </c>
      <c r="J66" s="83">
        <v>2598</v>
      </c>
      <c r="K66" s="134">
        <v>2.7</v>
      </c>
      <c r="L66">
        <v>50</v>
      </c>
    </row>
    <row r="67" spans="1:12" ht="12.75" customHeight="1">
      <c r="A67" s="206" t="s">
        <v>462</v>
      </c>
      <c r="B67" s="207"/>
      <c r="C67" s="208"/>
      <c r="D67" s="143">
        <v>34</v>
      </c>
      <c r="E67" s="83">
        <v>123</v>
      </c>
      <c r="F67" s="83">
        <v>125</v>
      </c>
      <c r="G67" s="134">
        <v>-1.7</v>
      </c>
      <c r="H67" s="143">
        <v>32</v>
      </c>
      <c r="I67" s="83">
        <v>143</v>
      </c>
      <c r="J67" s="83">
        <v>148</v>
      </c>
      <c r="K67" s="134">
        <v>-3.1</v>
      </c>
      <c r="L67">
        <v>51</v>
      </c>
    </row>
    <row r="68" spans="1:11" ht="12.75" customHeight="1">
      <c r="A68" s="206" t="s">
        <v>416</v>
      </c>
      <c r="B68" s="207"/>
      <c r="C68" s="208"/>
      <c r="D68" s="31"/>
      <c r="E68" s="84">
        <f>SUM(E55:E67)</f>
        <v>33025</v>
      </c>
      <c r="F68" s="84">
        <f>SUM(F55:F67)</f>
        <v>32597</v>
      </c>
      <c r="G68" s="134">
        <f>((E68-F68)/F68)*100</f>
        <v>1.3130042641960917</v>
      </c>
      <c r="H68" s="85"/>
      <c r="I68" s="84">
        <f>SUM(I55:I67)</f>
        <v>33599</v>
      </c>
      <c r="J68" s="84">
        <f>SUM(J55:J67)</f>
        <v>32620</v>
      </c>
      <c r="K68" s="134">
        <f>((I68-J68)/J68)*100</f>
        <v>3.001226241569589</v>
      </c>
    </row>
    <row r="69" spans="1:11" ht="12.75" customHeight="1">
      <c r="A69" s="209" t="s">
        <v>463</v>
      </c>
      <c r="B69" s="210"/>
      <c r="C69" s="211"/>
      <c r="D69" s="34">
        <f>SUM(D6:D68)</f>
        <v>2082</v>
      </c>
      <c r="E69" s="84">
        <f>E18+E29+E43+E53+E68</f>
        <v>124773</v>
      </c>
      <c r="F69" s="84">
        <f>F18+F29+F43+F53+F68</f>
        <v>124688</v>
      </c>
      <c r="G69" s="134">
        <f>((E69-F69)/F69)*100</f>
        <v>0.06817015270114206</v>
      </c>
      <c r="H69" s="34">
        <f>SUM(H6:H68)</f>
        <v>2019</v>
      </c>
      <c r="I69" s="84">
        <f>I18+I29+I43+I53+I68</f>
        <v>133818</v>
      </c>
      <c r="J69" s="84">
        <f>J18+J29+J43+J53+J68</f>
        <v>130898</v>
      </c>
      <c r="K69" s="134">
        <f>((I69-J69)/J69)*100</f>
        <v>2.230744549190973</v>
      </c>
    </row>
    <row r="70" spans="1:11" ht="12.75">
      <c r="A70" s="212" t="s">
        <v>464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60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466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394</v>
      </c>
      <c r="B3" s="218"/>
      <c r="C3" s="219"/>
      <c r="D3" s="226" t="str">
        <f>Data!B4</f>
        <v>November</v>
      </c>
      <c r="E3" s="227"/>
      <c r="F3" s="227"/>
      <c r="G3" s="228"/>
      <c r="H3" s="226">
        <f>Data!B6</f>
        <v>41183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395</v>
      </c>
      <c r="E4" s="239" t="s">
        <v>396</v>
      </c>
      <c r="F4" s="240"/>
      <c r="G4" s="241" t="s">
        <v>397</v>
      </c>
      <c r="H4" s="237" t="s">
        <v>395</v>
      </c>
      <c r="I4" s="239" t="s">
        <v>396</v>
      </c>
      <c r="J4" s="240"/>
      <c r="K4" s="241" t="s">
        <v>397</v>
      </c>
    </row>
    <row r="5" spans="1:11" ht="25.5">
      <c r="A5" s="223"/>
      <c r="B5" s="224"/>
      <c r="C5" s="225"/>
      <c r="D5" s="238"/>
      <c r="E5" s="115" t="str">
        <f>CONCATENATE(Data!A4,"   (Preliminary)")</f>
        <v>2013   (Preliminary)</v>
      </c>
      <c r="F5" s="137">
        <f>Data!A4-1</f>
        <v>2012</v>
      </c>
      <c r="G5" s="242"/>
      <c r="H5" s="238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398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399</v>
      </c>
      <c r="E8" s="116" t="s">
        <v>400</v>
      </c>
      <c r="F8" s="116" t="s">
        <v>401</v>
      </c>
      <c r="G8" s="107" t="s">
        <v>402</v>
      </c>
      <c r="H8" s="116" t="s">
        <v>403</v>
      </c>
      <c r="I8" s="116" t="s">
        <v>404</v>
      </c>
      <c r="J8" s="116" t="s">
        <v>405</v>
      </c>
      <c r="K8" s="109" t="s">
        <v>406</v>
      </c>
      <c r="L8" s="72" t="s">
        <v>56</v>
      </c>
    </row>
    <row r="9" spans="1:12" ht="12.75" customHeight="1">
      <c r="A9" s="206" t="s">
        <v>407</v>
      </c>
      <c r="B9" s="207"/>
      <c r="C9" s="208"/>
      <c r="D9" s="143">
        <v>30</v>
      </c>
      <c r="E9" s="117">
        <v>2599</v>
      </c>
      <c r="F9" s="117">
        <v>2612</v>
      </c>
      <c r="G9" s="134">
        <v>-0.5</v>
      </c>
      <c r="H9" s="143">
        <v>30</v>
      </c>
      <c r="I9" s="117">
        <v>2836</v>
      </c>
      <c r="J9" s="117">
        <v>2721</v>
      </c>
      <c r="K9" s="134">
        <v>4.2</v>
      </c>
      <c r="L9">
        <v>1</v>
      </c>
    </row>
    <row r="10" spans="1:12" ht="12.75" customHeight="1">
      <c r="A10" s="206" t="s">
        <v>408</v>
      </c>
      <c r="B10" s="207"/>
      <c r="C10" s="208"/>
      <c r="D10" s="143">
        <v>52</v>
      </c>
      <c r="E10" s="117">
        <v>1105</v>
      </c>
      <c r="F10" s="117">
        <v>1110</v>
      </c>
      <c r="G10" s="134">
        <v>-0.4</v>
      </c>
      <c r="H10" s="143">
        <v>50</v>
      </c>
      <c r="I10" s="117">
        <v>1217</v>
      </c>
      <c r="J10" s="117">
        <v>1184</v>
      </c>
      <c r="K10" s="134">
        <v>2.8</v>
      </c>
      <c r="L10">
        <v>2</v>
      </c>
    </row>
    <row r="11" spans="1:12" ht="12.75" customHeight="1">
      <c r="A11" s="206" t="s">
        <v>409</v>
      </c>
      <c r="B11" s="207"/>
      <c r="C11" s="208"/>
      <c r="D11" s="143">
        <v>58</v>
      </c>
      <c r="E11" s="117">
        <v>4522</v>
      </c>
      <c r="F11" s="117">
        <v>4501</v>
      </c>
      <c r="G11" s="134">
        <v>0.5</v>
      </c>
      <c r="H11" s="143">
        <v>48</v>
      </c>
      <c r="I11" s="117">
        <v>4816</v>
      </c>
      <c r="J11" s="117">
        <v>4649</v>
      </c>
      <c r="K11" s="134">
        <v>3.6</v>
      </c>
      <c r="L11">
        <v>3</v>
      </c>
    </row>
    <row r="12" spans="1:12" ht="12.75" customHeight="1">
      <c r="A12" s="206" t="s">
        <v>410</v>
      </c>
      <c r="B12" s="207"/>
      <c r="C12" s="208"/>
      <c r="D12" s="143">
        <v>161</v>
      </c>
      <c r="E12" s="117">
        <v>974</v>
      </c>
      <c r="F12" s="117">
        <v>975</v>
      </c>
      <c r="G12" s="134">
        <v>-0.2</v>
      </c>
      <c r="H12" s="143">
        <v>159</v>
      </c>
      <c r="I12" s="117">
        <v>1112</v>
      </c>
      <c r="J12" s="117">
        <v>1075</v>
      </c>
      <c r="K12" s="134">
        <v>3.4</v>
      </c>
      <c r="L12">
        <v>4</v>
      </c>
    </row>
    <row r="13" spans="1:12" ht="12.75" customHeight="1">
      <c r="A13" s="206" t="s">
        <v>411</v>
      </c>
      <c r="B13" s="207"/>
      <c r="C13" s="208"/>
      <c r="D13" s="143">
        <v>34</v>
      </c>
      <c r="E13" s="117">
        <v>6408</v>
      </c>
      <c r="F13" s="117">
        <v>6393</v>
      </c>
      <c r="G13" s="134">
        <v>0.2</v>
      </c>
      <c r="H13" s="143">
        <v>12</v>
      </c>
      <c r="I13" s="117">
        <v>6465</v>
      </c>
      <c r="J13" s="117">
        <v>6422</v>
      </c>
      <c r="K13" s="134">
        <v>0.7</v>
      </c>
      <c r="L13">
        <v>5</v>
      </c>
    </row>
    <row r="14" spans="1:12" ht="12.75" customHeight="1">
      <c r="A14" s="206" t="s">
        <v>412</v>
      </c>
      <c r="B14" s="207"/>
      <c r="C14" s="208"/>
      <c r="D14" s="143">
        <v>146</v>
      </c>
      <c r="E14" s="117">
        <v>9593</v>
      </c>
      <c r="F14" s="117">
        <v>9796</v>
      </c>
      <c r="G14" s="134">
        <v>-2.1</v>
      </c>
      <c r="H14" s="143">
        <v>155</v>
      </c>
      <c r="I14" s="117">
        <v>10645</v>
      </c>
      <c r="J14" s="117">
        <v>10362</v>
      </c>
      <c r="K14" s="134">
        <v>2.7</v>
      </c>
      <c r="L14">
        <v>6</v>
      </c>
    </row>
    <row r="15" spans="1:12" ht="12.75" customHeight="1">
      <c r="A15" s="206" t="s">
        <v>413</v>
      </c>
      <c r="B15" s="207"/>
      <c r="C15" s="208"/>
      <c r="D15" s="143">
        <v>39</v>
      </c>
      <c r="E15" s="117">
        <v>7826</v>
      </c>
      <c r="F15" s="117">
        <v>7957</v>
      </c>
      <c r="G15" s="134">
        <v>-1.6</v>
      </c>
      <c r="H15" s="143">
        <v>40</v>
      </c>
      <c r="I15" s="117">
        <v>8795</v>
      </c>
      <c r="J15" s="117">
        <v>8567</v>
      </c>
      <c r="K15" s="134">
        <v>2.7</v>
      </c>
      <c r="L15">
        <v>7</v>
      </c>
    </row>
    <row r="16" spans="1:12" ht="12.75" customHeight="1">
      <c r="A16" s="206" t="s">
        <v>414</v>
      </c>
      <c r="B16" s="207"/>
      <c r="C16" s="208"/>
      <c r="D16" s="143">
        <v>43</v>
      </c>
      <c r="E16" s="117">
        <v>570</v>
      </c>
      <c r="F16" s="117">
        <v>569</v>
      </c>
      <c r="G16" s="134">
        <v>0.2</v>
      </c>
      <c r="H16" s="143">
        <v>42</v>
      </c>
      <c r="I16" s="117">
        <v>579</v>
      </c>
      <c r="J16" s="117">
        <v>568</v>
      </c>
      <c r="K16" s="134">
        <v>1.9</v>
      </c>
      <c r="L16">
        <v>8</v>
      </c>
    </row>
    <row r="17" spans="1:12" ht="12.75" customHeight="1">
      <c r="A17" s="206" t="s">
        <v>415</v>
      </c>
      <c r="B17" s="207"/>
      <c r="C17" s="208"/>
      <c r="D17" s="143">
        <v>66</v>
      </c>
      <c r="E17" s="117">
        <v>500</v>
      </c>
      <c r="F17" s="117">
        <v>512</v>
      </c>
      <c r="G17" s="134">
        <v>-2.2</v>
      </c>
      <c r="H17" s="143">
        <v>68</v>
      </c>
      <c r="I17" s="117">
        <v>614</v>
      </c>
      <c r="J17" s="117">
        <v>597</v>
      </c>
      <c r="K17" s="134">
        <v>2.8</v>
      </c>
      <c r="L17">
        <v>9</v>
      </c>
    </row>
    <row r="18" spans="1:11" ht="12.75" customHeight="1">
      <c r="A18" s="206" t="s">
        <v>416</v>
      </c>
      <c r="B18" s="207"/>
      <c r="C18" s="208"/>
      <c r="D18" s="144"/>
      <c r="E18" s="34">
        <f>SUM(E9:E17)</f>
        <v>34097</v>
      </c>
      <c r="F18" s="34">
        <f>SUM(F9:F17)</f>
        <v>34425</v>
      </c>
      <c r="G18" s="134">
        <f>((E18-F18)/F18)*100</f>
        <v>-0.95279593318809</v>
      </c>
      <c r="H18" s="144"/>
      <c r="I18" s="34">
        <f>SUM(I9:I17)</f>
        <v>37079</v>
      </c>
      <c r="J18" s="34">
        <f>SUM(J9:J17)</f>
        <v>36145</v>
      </c>
      <c r="K18" s="134">
        <f>((I18-J18)/J18)*100</f>
        <v>2.5840365195739383</v>
      </c>
    </row>
    <row r="19" spans="1:11" ht="12.75" customHeight="1">
      <c r="A19" s="60" t="s">
        <v>417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418</v>
      </c>
      <c r="B20" s="207"/>
      <c r="C20" s="208"/>
      <c r="D20" s="143">
        <v>68</v>
      </c>
      <c r="E20" s="117">
        <v>662</v>
      </c>
      <c r="F20" s="117">
        <v>669</v>
      </c>
      <c r="G20" s="134">
        <v>-1.1</v>
      </c>
      <c r="H20" s="143">
        <v>65</v>
      </c>
      <c r="I20" s="117">
        <v>764</v>
      </c>
      <c r="J20" s="117">
        <v>728</v>
      </c>
      <c r="K20" s="134">
        <v>4.9</v>
      </c>
      <c r="L20">
        <v>10</v>
      </c>
    </row>
    <row r="21" spans="1:12" ht="12.75" customHeight="1">
      <c r="A21" s="206" t="s">
        <v>419</v>
      </c>
      <c r="B21" s="207"/>
      <c r="C21" s="208"/>
      <c r="D21" s="143">
        <v>2</v>
      </c>
      <c r="E21" s="117">
        <v>290</v>
      </c>
      <c r="F21" s="117">
        <v>276</v>
      </c>
      <c r="G21" s="134">
        <v>5.2</v>
      </c>
      <c r="H21" s="143">
        <v>3</v>
      </c>
      <c r="I21" s="117">
        <v>319</v>
      </c>
      <c r="J21" s="117">
        <v>289</v>
      </c>
      <c r="K21" s="134">
        <v>10.4</v>
      </c>
      <c r="L21">
        <v>11</v>
      </c>
    </row>
    <row r="22" spans="1:12" ht="12.75" customHeight="1">
      <c r="A22" s="206" t="s">
        <v>420</v>
      </c>
      <c r="B22" s="207"/>
      <c r="C22" s="208"/>
      <c r="D22" s="143">
        <v>234</v>
      </c>
      <c r="E22" s="117">
        <v>15670</v>
      </c>
      <c r="F22" s="117">
        <v>15453</v>
      </c>
      <c r="G22" s="134">
        <v>1.4</v>
      </c>
      <c r="H22" s="143">
        <v>239</v>
      </c>
      <c r="I22" s="117">
        <v>16708</v>
      </c>
      <c r="J22" s="117">
        <v>16234</v>
      </c>
      <c r="K22" s="134">
        <v>2.9</v>
      </c>
      <c r="L22">
        <v>12</v>
      </c>
    </row>
    <row r="23" spans="1:12" ht="12.75" customHeight="1">
      <c r="A23" s="206" t="s">
        <v>421</v>
      </c>
      <c r="B23" s="207"/>
      <c r="C23" s="208"/>
      <c r="D23" s="143">
        <v>207</v>
      </c>
      <c r="E23" s="117">
        <v>8399</v>
      </c>
      <c r="F23" s="117">
        <v>8381</v>
      </c>
      <c r="G23" s="134">
        <v>0.2</v>
      </c>
      <c r="H23" s="143">
        <v>212</v>
      </c>
      <c r="I23" s="117">
        <v>9695</v>
      </c>
      <c r="J23" s="117">
        <v>9412</v>
      </c>
      <c r="K23" s="134">
        <v>3</v>
      </c>
      <c r="L23">
        <v>13</v>
      </c>
    </row>
    <row r="24" spans="1:12" ht="12.75" customHeight="1">
      <c r="A24" s="206" t="s">
        <v>422</v>
      </c>
      <c r="B24" s="207"/>
      <c r="C24" s="208"/>
      <c r="D24" s="143">
        <v>65</v>
      </c>
      <c r="E24" s="117">
        <v>4594</v>
      </c>
      <c r="F24" s="117">
        <v>4678</v>
      </c>
      <c r="G24" s="134">
        <v>-1.8</v>
      </c>
      <c r="H24" s="143">
        <v>65</v>
      </c>
      <c r="I24" s="117">
        <v>5026</v>
      </c>
      <c r="J24" s="117">
        <v>4858</v>
      </c>
      <c r="K24" s="134">
        <v>3.5</v>
      </c>
      <c r="L24">
        <v>14</v>
      </c>
    </row>
    <row r="25" spans="1:12" ht="12.75" customHeight="1">
      <c r="A25" s="206" t="s">
        <v>423</v>
      </c>
      <c r="B25" s="207"/>
      <c r="C25" s="208"/>
      <c r="D25" s="143">
        <v>55</v>
      </c>
      <c r="E25" s="117">
        <v>8353</v>
      </c>
      <c r="F25" s="117">
        <v>8338</v>
      </c>
      <c r="G25" s="134">
        <v>0.2</v>
      </c>
      <c r="H25" s="143">
        <v>65</v>
      </c>
      <c r="I25" s="117">
        <v>9318</v>
      </c>
      <c r="J25" s="117">
        <v>9145</v>
      </c>
      <c r="K25" s="134">
        <v>1.9</v>
      </c>
      <c r="L25">
        <v>15</v>
      </c>
    </row>
    <row r="26" spans="1:12" ht="12.75" customHeight="1">
      <c r="A26" s="206" t="s">
        <v>424</v>
      </c>
      <c r="B26" s="207"/>
      <c r="C26" s="208"/>
      <c r="D26" s="143">
        <v>123</v>
      </c>
      <c r="E26" s="117">
        <v>3882</v>
      </c>
      <c r="F26" s="117">
        <v>3813</v>
      </c>
      <c r="G26" s="134">
        <v>1.8</v>
      </c>
      <c r="H26" s="143">
        <v>116</v>
      </c>
      <c r="I26" s="117">
        <v>4156</v>
      </c>
      <c r="J26" s="117">
        <v>4029</v>
      </c>
      <c r="K26" s="134">
        <v>3.1</v>
      </c>
      <c r="L26">
        <v>16</v>
      </c>
    </row>
    <row r="27" spans="1:12" ht="12.75" customHeight="1">
      <c r="A27" s="206" t="s">
        <v>425</v>
      </c>
      <c r="B27" s="207"/>
      <c r="C27" s="208"/>
      <c r="D27" s="143">
        <v>643</v>
      </c>
      <c r="E27" s="117">
        <v>6536</v>
      </c>
      <c r="F27" s="117">
        <v>6672</v>
      </c>
      <c r="G27" s="134">
        <v>-2</v>
      </c>
      <c r="H27" s="143">
        <v>636</v>
      </c>
      <c r="I27" s="117">
        <v>6875</v>
      </c>
      <c r="J27" s="117">
        <v>6748</v>
      </c>
      <c r="K27" s="134">
        <v>1.9</v>
      </c>
      <c r="L27">
        <v>17</v>
      </c>
    </row>
    <row r="28" spans="1:12" ht="12.75" customHeight="1">
      <c r="A28" s="206" t="s">
        <v>426</v>
      </c>
      <c r="B28" s="207"/>
      <c r="C28" s="208"/>
      <c r="D28" s="143">
        <v>40</v>
      </c>
      <c r="E28" s="117">
        <v>1829</v>
      </c>
      <c r="F28" s="117">
        <v>1883</v>
      </c>
      <c r="G28" s="134">
        <v>-2.9</v>
      </c>
      <c r="H28" s="143">
        <v>37</v>
      </c>
      <c r="I28" s="117">
        <v>1729</v>
      </c>
      <c r="J28" s="117">
        <v>1703</v>
      </c>
      <c r="K28" s="134">
        <v>1.6</v>
      </c>
      <c r="L28">
        <v>18</v>
      </c>
    </row>
    <row r="29" spans="1:11" ht="12.75" customHeight="1">
      <c r="A29" s="206" t="s">
        <v>416</v>
      </c>
      <c r="B29" s="207"/>
      <c r="C29" s="208"/>
      <c r="D29" s="144"/>
      <c r="E29" s="34">
        <f>SUM(E20:E28)</f>
        <v>50215</v>
      </c>
      <c r="F29" s="34">
        <f>SUM(F20:F28)</f>
        <v>50163</v>
      </c>
      <c r="G29" s="134">
        <f>((E29-F29)/F29)*100</f>
        <v>0.1036620616789267</v>
      </c>
      <c r="H29" s="144"/>
      <c r="I29" s="34">
        <f>SUM(I20:I28)</f>
        <v>54590</v>
      </c>
      <c r="J29" s="34">
        <f>SUM(J20:J28)</f>
        <v>53146</v>
      </c>
      <c r="K29" s="134">
        <f>((I29-J29)/J29)*100</f>
        <v>2.7170436157001467</v>
      </c>
    </row>
    <row r="30" spans="1:11" ht="12.75" customHeight="1">
      <c r="A30" s="60" t="s">
        <v>427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428</v>
      </c>
      <c r="B31" s="207"/>
      <c r="C31" s="208"/>
      <c r="D31" s="143">
        <v>68</v>
      </c>
      <c r="E31" s="117">
        <v>7900</v>
      </c>
      <c r="F31" s="117">
        <v>7874</v>
      </c>
      <c r="G31" s="134">
        <v>0.3</v>
      </c>
      <c r="H31" s="143">
        <v>71</v>
      </c>
      <c r="I31" s="117">
        <v>9785</v>
      </c>
      <c r="J31" s="117">
        <v>9504</v>
      </c>
      <c r="K31" s="134">
        <v>3</v>
      </c>
      <c r="L31">
        <v>19</v>
      </c>
    </row>
    <row r="32" spans="1:12" ht="12.75" customHeight="1">
      <c r="A32" s="206" t="s">
        <v>429</v>
      </c>
      <c r="B32" s="207"/>
      <c r="C32" s="208"/>
      <c r="D32" s="143">
        <v>67</v>
      </c>
      <c r="E32" s="117">
        <v>6033</v>
      </c>
      <c r="F32" s="117">
        <v>6046</v>
      </c>
      <c r="G32" s="134">
        <v>-0.2</v>
      </c>
      <c r="H32" s="143">
        <v>66</v>
      </c>
      <c r="I32" s="117">
        <v>7087</v>
      </c>
      <c r="J32" s="117">
        <v>6914</v>
      </c>
      <c r="K32" s="134">
        <v>2.5</v>
      </c>
      <c r="L32">
        <v>20</v>
      </c>
    </row>
    <row r="33" spans="1:12" ht="12.75" customHeight="1">
      <c r="A33" s="206" t="s">
        <v>430</v>
      </c>
      <c r="B33" s="207"/>
      <c r="C33" s="208"/>
      <c r="D33" s="143">
        <v>152</v>
      </c>
      <c r="E33" s="117">
        <v>2456</v>
      </c>
      <c r="F33" s="117">
        <v>2501</v>
      </c>
      <c r="G33" s="134">
        <v>-1.8</v>
      </c>
      <c r="H33" s="143">
        <v>145</v>
      </c>
      <c r="I33" s="117">
        <v>2836</v>
      </c>
      <c r="J33" s="117">
        <v>2809</v>
      </c>
      <c r="K33" s="134">
        <v>1</v>
      </c>
      <c r="L33">
        <v>21</v>
      </c>
    </row>
    <row r="34" spans="1:12" ht="12.75" customHeight="1">
      <c r="A34" s="206" t="s">
        <v>431</v>
      </c>
      <c r="B34" s="207"/>
      <c r="C34" s="208"/>
      <c r="D34" s="143">
        <v>66</v>
      </c>
      <c r="E34" s="117">
        <v>2468</v>
      </c>
      <c r="F34" s="117">
        <v>2505</v>
      </c>
      <c r="G34" s="134">
        <v>-1.5</v>
      </c>
      <c r="H34" s="143">
        <v>79</v>
      </c>
      <c r="I34" s="117">
        <v>2572</v>
      </c>
      <c r="J34" s="117">
        <v>2535</v>
      </c>
      <c r="K34" s="134">
        <v>1.4</v>
      </c>
      <c r="L34">
        <v>22</v>
      </c>
    </row>
    <row r="35" spans="1:12" ht="12.75" customHeight="1">
      <c r="A35" s="206" t="s">
        <v>432</v>
      </c>
      <c r="B35" s="207"/>
      <c r="C35" s="208"/>
      <c r="D35" s="143">
        <v>118</v>
      </c>
      <c r="E35" s="117">
        <v>7351</v>
      </c>
      <c r="F35" s="117">
        <v>7373</v>
      </c>
      <c r="G35" s="134">
        <v>-0.3</v>
      </c>
      <c r="H35" s="143">
        <v>116</v>
      </c>
      <c r="I35" s="117">
        <v>8319</v>
      </c>
      <c r="J35" s="117">
        <v>8123</v>
      </c>
      <c r="K35" s="134">
        <v>2.4</v>
      </c>
      <c r="L35">
        <v>23</v>
      </c>
    </row>
    <row r="36" spans="1:12" ht="12.75" customHeight="1">
      <c r="A36" s="206" t="s">
        <v>433</v>
      </c>
      <c r="B36" s="207"/>
      <c r="C36" s="208"/>
      <c r="D36" s="143">
        <v>22</v>
      </c>
      <c r="E36" s="117">
        <v>4879</v>
      </c>
      <c r="F36" s="117">
        <v>4876</v>
      </c>
      <c r="G36" s="134">
        <v>0.1</v>
      </c>
      <c r="H36" s="143">
        <v>22</v>
      </c>
      <c r="I36" s="117">
        <v>5094</v>
      </c>
      <c r="J36" s="117">
        <v>4953</v>
      </c>
      <c r="K36" s="134">
        <v>2.8</v>
      </c>
      <c r="L36">
        <v>24</v>
      </c>
    </row>
    <row r="37" spans="1:12" ht="12.75" customHeight="1">
      <c r="A37" s="206" t="s">
        <v>434</v>
      </c>
      <c r="B37" s="207"/>
      <c r="C37" s="208"/>
      <c r="D37" s="143">
        <v>160</v>
      </c>
      <c r="E37" s="117">
        <v>5491</v>
      </c>
      <c r="F37" s="117">
        <v>5506</v>
      </c>
      <c r="G37" s="134">
        <v>-0.3</v>
      </c>
      <c r="H37" s="143">
        <v>160</v>
      </c>
      <c r="I37" s="117">
        <v>5641</v>
      </c>
      <c r="J37" s="117">
        <v>5569</v>
      </c>
      <c r="K37" s="134">
        <v>1.3</v>
      </c>
      <c r="L37">
        <v>25</v>
      </c>
    </row>
    <row r="38" spans="1:12" ht="12.75" customHeight="1">
      <c r="A38" s="206" t="s">
        <v>435</v>
      </c>
      <c r="B38" s="207"/>
      <c r="C38" s="208"/>
      <c r="D38" s="143">
        <v>61</v>
      </c>
      <c r="E38" s="117">
        <v>1599</v>
      </c>
      <c r="F38" s="117">
        <v>1585</v>
      </c>
      <c r="G38" s="134">
        <v>0.9</v>
      </c>
      <c r="H38" s="143">
        <v>60</v>
      </c>
      <c r="I38" s="117">
        <v>1737</v>
      </c>
      <c r="J38" s="117">
        <v>1705</v>
      </c>
      <c r="K38" s="134">
        <v>1.9</v>
      </c>
      <c r="L38">
        <v>26</v>
      </c>
    </row>
    <row r="39" spans="1:12" ht="12.75" customHeight="1">
      <c r="A39" s="206" t="s">
        <v>436</v>
      </c>
      <c r="B39" s="207"/>
      <c r="C39" s="208"/>
      <c r="D39" s="143">
        <v>9</v>
      </c>
      <c r="E39" s="117">
        <v>735</v>
      </c>
      <c r="F39" s="117">
        <v>711</v>
      </c>
      <c r="G39" s="134">
        <v>3.5</v>
      </c>
      <c r="H39" s="143">
        <v>8</v>
      </c>
      <c r="I39" s="117">
        <v>887</v>
      </c>
      <c r="J39" s="117">
        <v>893</v>
      </c>
      <c r="K39" s="134">
        <v>-0.7</v>
      </c>
      <c r="L39">
        <v>27</v>
      </c>
    </row>
    <row r="40" spans="1:12" ht="12.75" customHeight="1">
      <c r="A40" s="206" t="s">
        <v>437</v>
      </c>
      <c r="B40" s="207"/>
      <c r="C40" s="208"/>
      <c r="D40" s="143">
        <v>140</v>
      </c>
      <c r="E40" s="117">
        <v>9313</v>
      </c>
      <c r="F40" s="117">
        <v>9567</v>
      </c>
      <c r="G40" s="134">
        <v>-2.7</v>
      </c>
      <c r="H40" s="143">
        <v>137</v>
      </c>
      <c r="I40" s="117">
        <v>9774</v>
      </c>
      <c r="J40" s="117">
        <v>9670</v>
      </c>
      <c r="K40" s="134">
        <v>1.1</v>
      </c>
      <c r="L40">
        <v>28</v>
      </c>
    </row>
    <row r="41" spans="1:12" ht="12.75" customHeight="1">
      <c r="A41" s="206" t="s">
        <v>438</v>
      </c>
      <c r="B41" s="207"/>
      <c r="C41" s="208"/>
      <c r="D41" s="143">
        <v>55</v>
      </c>
      <c r="E41" s="117">
        <v>678</v>
      </c>
      <c r="F41" s="117">
        <v>680</v>
      </c>
      <c r="G41" s="134">
        <v>-0.2</v>
      </c>
      <c r="H41" s="143">
        <v>53</v>
      </c>
      <c r="I41" s="117">
        <v>734</v>
      </c>
      <c r="J41" s="117">
        <v>742</v>
      </c>
      <c r="K41" s="134">
        <v>-1</v>
      </c>
      <c r="L41">
        <v>29</v>
      </c>
    </row>
    <row r="42" spans="1:12" ht="12.75" customHeight="1">
      <c r="A42" s="206" t="s">
        <v>439</v>
      </c>
      <c r="B42" s="207"/>
      <c r="C42" s="208"/>
      <c r="D42" s="143">
        <v>1</v>
      </c>
      <c r="E42" s="117">
        <v>4270</v>
      </c>
      <c r="F42" s="117">
        <v>4402</v>
      </c>
      <c r="G42" s="134">
        <v>-3</v>
      </c>
      <c r="H42" s="143">
        <v>141</v>
      </c>
      <c r="I42" s="117">
        <v>4655</v>
      </c>
      <c r="J42" s="117">
        <v>4625</v>
      </c>
      <c r="K42" s="134">
        <v>0.6</v>
      </c>
      <c r="L42">
        <v>30</v>
      </c>
    </row>
    <row r="43" spans="1:11" ht="12.75" customHeight="1">
      <c r="A43" s="206" t="s">
        <v>416</v>
      </c>
      <c r="B43" s="207"/>
      <c r="C43" s="208"/>
      <c r="D43" s="144"/>
      <c r="E43" s="34">
        <f>SUM(E31:E42)</f>
        <v>53173</v>
      </c>
      <c r="F43" s="34">
        <f>SUM(F31:F42)</f>
        <v>53626</v>
      </c>
      <c r="G43" s="134">
        <f>((E43-F43)/F43)*100</f>
        <v>-0.8447394920374446</v>
      </c>
      <c r="H43" s="144"/>
      <c r="I43" s="34">
        <f>SUM(I31:I42)</f>
        <v>59121</v>
      </c>
      <c r="J43" s="34">
        <f>SUM(J31:J42)</f>
        <v>58042</v>
      </c>
      <c r="K43" s="134">
        <f>((I43-J43)/J43)*100</f>
        <v>1.85899865614555</v>
      </c>
    </row>
    <row r="44" spans="1:11" ht="12.75" customHeight="1">
      <c r="A44" s="60" t="s">
        <v>440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441</v>
      </c>
      <c r="B45" s="207"/>
      <c r="C45" s="208"/>
      <c r="D45" s="143">
        <v>88</v>
      </c>
      <c r="E45" s="117">
        <v>4934</v>
      </c>
      <c r="F45" s="117">
        <v>5029</v>
      </c>
      <c r="G45" s="134">
        <v>-1.9</v>
      </c>
      <c r="H45" s="143">
        <v>92</v>
      </c>
      <c r="I45" s="117">
        <v>5334</v>
      </c>
      <c r="J45" s="117">
        <v>5309</v>
      </c>
      <c r="K45" s="134">
        <v>0.5</v>
      </c>
      <c r="L45">
        <v>31</v>
      </c>
    </row>
    <row r="46" spans="1:12" ht="12.75" customHeight="1">
      <c r="A46" s="206" t="s">
        <v>442</v>
      </c>
      <c r="B46" s="207"/>
      <c r="C46" s="208"/>
      <c r="D46" s="143">
        <v>7</v>
      </c>
      <c r="E46" s="117">
        <v>2406</v>
      </c>
      <c r="F46" s="117">
        <v>2486</v>
      </c>
      <c r="G46" s="134">
        <v>-3.2</v>
      </c>
      <c r="H46" s="143">
        <v>10</v>
      </c>
      <c r="I46" s="117">
        <v>2757</v>
      </c>
      <c r="J46" s="117">
        <v>2755</v>
      </c>
      <c r="K46" s="134">
        <v>0.1</v>
      </c>
      <c r="L46">
        <v>32</v>
      </c>
    </row>
    <row r="47" spans="1:12" ht="12.75" customHeight="1">
      <c r="A47" s="206" t="s">
        <v>443</v>
      </c>
      <c r="B47" s="207"/>
      <c r="C47" s="208"/>
      <c r="D47" s="143">
        <v>29</v>
      </c>
      <c r="E47" s="117">
        <v>3981</v>
      </c>
      <c r="F47" s="117">
        <v>4014</v>
      </c>
      <c r="G47" s="134">
        <v>-0.8</v>
      </c>
      <c r="H47" s="143">
        <v>32</v>
      </c>
      <c r="I47" s="117">
        <v>4338</v>
      </c>
      <c r="J47" s="117">
        <v>4293</v>
      </c>
      <c r="K47" s="134">
        <v>1</v>
      </c>
      <c r="L47">
        <v>33</v>
      </c>
    </row>
    <row r="48" spans="1:12" ht="12.75" customHeight="1">
      <c r="A48" s="206" t="s">
        <v>444</v>
      </c>
      <c r="B48" s="207"/>
      <c r="C48" s="208"/>
      <c r="D48" s="143">
        <v>0</v>
      </c>
      <c r="E48" s="117">
        <v>3346</v>
      </c>
      <c r="F48" s="117">
        <v>3357</v>
      </c>
      <c r="G48" s="134">
        <v>-0.3</v>
      </c>
      <c r="H48" s="143">
        <v>21</v>
      </c>
      <c r="I48" s="117">
        <v>3891</v>
      </c>
      <c r="J48" s="117">
        <v>3762</v>
      </c>
      <c r="K48" s="134">
        <v>3.4</v>
      </c>
      <c r="L48">
        <v>34</v>
      </c>
    </row>
    <row r="49" spans="1:12" ht="12.75" customHeight="1">
      <c r="A49" s="206" t="s">
        <v>445</v>
      </c>
      <c r="B49" s="207"/>
      <c r="C49" s="208"/>
      <c r="D49" s="143">
        <v>72</v>
      </c>
      <c r="E49" s="117">
        <v>3075</v>
      </c>
      <c r="F49" s="117">
        <v>3091</v>
      </c>
      <c r="G49" s="134">
        <v>-0.5</v>
      </c>
      <c r="H49" s="143">
        <v>65</v>
      </c>
      <c r="I49" s="117">
        <v>3235</v>
      </c>
      <c r="J49" s="117">
        <v>3199</v>
      </c>
      <c r="K49" s="134">
        <v>1.1</v>
      </c>
      <c r="L49">
        <v>35</v>
      </c>
    </row>
    <row r="50" spans="1:12" ht="12.75" customHeight="1">
      <c r="A50" s="206" t="s">
        <v>446</v>
      </c>
      <c r="B50" s="207"/>
      <c r="C50" s="208"/>
      <c r="D50" s="143">
        <v>85</v>
      </c>
      <c r="E50" s="117">
        <v>4012</v>
      </c>
      <c r="F50" s="117">
        <v>4115</v>
      </c>
      <c r="G50" s="134">
        <v>-2.5</v>
      </c>
      <c r="H50" s="143">
        <v>84</v>
      </c>
      <c r="I50" s="117">
        <v>4193</v>
      </c>
      <c r="J50" s="117">
        <v>4139</v>
      </c>
      <c r="K50" s="134">
        <v>1.3</v>
      </c>
      <c r="L50">
        <v>36</v>
      </c>
    </row>
    <row r="51" spans="1:12" ht="12.75" customHeight="1">
      <c r="A51" s="206" t="s">
        <v>447</v>
      </c>
      <c r="B51" s="207"/>
      <c r="C51" s="208"/>
      <c r="D51" s="143">
        <v>33</v>
      </c>
      <c r="E51" s="117">
        <v>5613</v>
      </c>
      <c r="F51" s="117">
        <v>5574</v>
      </c>
      <c r="G51" s="134">
        <v>0.7</v>
      </c>
      <c r="H51" s="143">
        <v>35</v>
      </c>
      <c r="I51" s="117">
        <v>5995</v>
      </c>
      <c r="J51" s="117">
        <v>5955</v>
      </c>
      <c r="K51" s="134">
        <v>0.7</v>
      </c>
      <c r="L51">
        <v>37</v>
      </c>
    </row>
    <row r="52" spans="1:12" ht="12.75" customHeight="1">
      <c r="A52" s="206" t="s">
        <v>448</v>
      </c>
      <c r="B52" s="207"/>
      <c r="C52" s="208"/>
      <c r="D52" s="143">
        <v>225</v>
      </c>
      <c r="E52" s="117">
        <v>20083</v>
      </c>
      <c r="F52" s="117">
        <v>20008</v>
      </c>
      <c r="G52" s="134">
        <v>0.4</v>
      </c>
      <c r="H52" s="143">
        <v>237</v>
      </c>
      <c r="I52" s="117">
        <v>21421</v>
      </c>
      <c r="J52" s="117">
        <v>21011</v>
      </c>
      <c r="K52" s="134">
        <v>2</v>
      </c>
      <c r="L52">
        <v>38</v>
      </c>
    </row>
    <row r="53" spans="1:11" ht="12.75" customHeight="1">
      <c r="A53" s="206" t="s">
        <v>416</v>
      </c>
      <c r="B53" s="207"/>
      <c r="C53" s="208"/>
      <c r="D53" s="144"/>
      <c r="E53" s="34">
        <f>SUM(E45:E52)</f>
        <v>47450</v>
      </c>
      <c r="F53" s="34">
        <f>SUM(F45:F52)</f>
        <v>47674</v>
      </c>
      <c r="G53" s="134">
        <f>((E53-F53)/F53)*100</f>
        <v>-0.46985778411712886</v>
      </c>
      <c r="H53" s="144"/>
      <c r="I53" s="34">
        <f>SUM(I45:I52)</f>
        <v>51164</v>
      </c>
      <c r="J53" s="34">
        <f>SUM(J45:J52)</f>
        <v>50423</v>
      </c>
      <c r="K53" s="134">
        <f>((I53-J53)/J53)*100</f>
        <v>1.4695674592943697</v>
      </c>
    </row>
    <row r="54" spans="1:11" ht="12.75" customHeight="1">
      <c r="A54" s="60" t="s">
        <v>449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450</v>
      </c>
      <c r="B55" s="207"/>
      <c r="C55" s="208"/>
      <c r="D55" s="143">
        <v>95</v>
      </c>
      <c r="E55" s="117">
        <v>323</v>
      </c>
      <c r="F55" s="117">
        <v>340</v>
      </c>
      <c r="G55" s="134">
        <v>-4.9</v>
      </c>
      <c r="H55" s="143">
        <v>81</v>
      </c>
      <c r="I55" s="117">
        <v>407</v>
      </c>
      <c r="J55" s="117">
        <v>414</v>
      </c>
      <c r="K55" s="134">
        <v>-1.7</v>
      </c>
      <c r="L55">
        <v>39</v>
      </c>
    </row>
    <row r="56" spans="1:12" ht="12.75" customHeight="1">
      <c r="A56" s="206" t="s">
        <v>451</v>
      </c>
      <c r="B56" s="207"/>
      <c r="C56" s="208"/>
      <c r="D56" s="143">
        <v>60</v>
      </c>
      <c r="E56" s="117">
        <v>4621</v>
      </c>
      <c r="F56" s="117">
        <v>4649</v>
      </c>
      <c r="G56" s="134">
        <v>-0.6</v>
      </c>
      <c r="H56" s="143">
        <v>65</v>
      </c>
      <c r="I56" s="117">
        <v>4894</v>
      </c>
      <c r="J56" s="117">
        <v>4906</v>
      </c>
      <c r="K56" s="134">
        <v>-0.2</v>
      </c>
      <c r="L56">
        <v>40</v>
      </c>
    </row>
    <row r="57" spans="1:12" ht="12.75" customHeight="1">
      <c r="A57" s="206" t="s">
        <v>452</v>
      </c>
      <c r="B57" s="207"/>
      <c r="C57" s="208"/>
      <c r="D57" s="143">
        <v>144</v>
      </c>
      <c r="E57" s="117">
        <v>28996</v>
      </c>
      <c r="F57" s="117">
        <v>28580</v>
      </c>
      <c r="G57" s="134">
        <v>1.5</v>
      </c>
      <c r="H57" s="143">
        <v>36</v>
      </c>
      <c r="I57" s="117">
        <v>28772</v>
      </c>
      <c r="J57" s="117">
        <v>27586</v>
      </c>
      <c r="K57" s="134">
        <v>4.3</v>
      </c>
      <c r="L57">
        <v>41</v>
      </c>
    </row>
    <row r="58" spans="1:12" ht="12.75" customHeight="1">
      <c r="A58" s="206" t="s">
        <v>453</v>
      </c>
      <c r="B58" s="207"/>
      <c r="C58" s="208"/>
      <c r="D58" s="143">
        <v>2</v>
      </c>
      <c r="E58" s="117">
        <v>3941</v>
      </c>
      <c r="F58" s="117">
        <v>3764</v>
      </c>
      <c r="G58" s="134">
        <v>4.7</v>
      </c>
      <c r="H58" s="143">
        <v>25</v>
      </c>
      <c r="I58" s="117">
        <v>4168</v>
      </c>
      <c r="J58" s="117">
        <v>4025</v>
      </c>
      <c r="K58" s="134">
        <v>3.6</v>
      </c>
      <c r="L58">
        <v>42</v>
      </c>
    </row>
    <row r="59" spans="1:23" ht="12.75" customHeight="1">
      <c r="A59" s="206" t="s">
        <v>454</v>
      </c>
      <c r="B59" s="207"/>
      <c r="C59" s="208"/>
      <c r="D59" s="143">
        <v>60</v>
      </c>
      <c r="E59" s="117">
        <v>834</v>
      </c>
      <c r="F59" s="117">
        <v>827</v>
      </c>
      <c r="G59" s="134">
        <v>0.8</v>
      </c>
      <c r="H59" s="143">
        <v>60</v>
      </c>
      <c r="I59" s="117">
        <v>1170</v>
      </c>
      <c r="J59" s="117">
        <v>1148</v>
      </c>
      <c r="K59" s="134">
        <v>2</v>
      </c>
      <c r="L59">
        <v>43</v>
      </c>
      <c r="P59" s="116"/>
      <c r="Q59" s="116" t="s">
        <v>400</v>
      </c>
      <c r="R59" s="116" t="s">
        <v>401</v>
      </c>
      <c r="S59" s="107" t="s">
        <v>402</v>
      </c>
      <c r="T59" s="116" t="s">
        <v>404</v>
      </c>
      <c r="U59" s="116" t="s">
        <v>405</v>
      </c>
      <c r="V59" s="109" t="s">
        <v>406</v>
      </c>
      <c r="W59" s="72" t="s">
        <v>56</v>
      </c>
    </row>
    <row r="60" spans="1:23" ht="12.75" customHeight="1">
      <c r="A60" s="206" t="s">
        <v>455</v>
      </c>
      <c r="B60" s="207"/>
      <c r="C60" s="208"/>
      <c r="D60" s="143">
        <v>193</v>
      </c>
      <c r="E60" s="117">
        <v>1275</v>
      </c>
      <c r="F60" s="117">
        <v>1258</v>
      </c>
      <c r="G60" s="134">
        <v>1.3</v>
      </c>
      <c r="H60" s="143">
        <v>187</v>
      </c>
      <c r="I60" s="117">
        <v>1422</v>
      </c>
      <c r="J60" s="117">
        <v>1386</v>
      </c>
      <c r="K60" s="134">
        <v>2.6</v>
      </c>
      <c r="L60">
        <v>44</v>
      </c>
      <c r="P60" s="141"/>
      <c r="Q60" s="141">
        <v>239545</v>
      </c>
      <c r="R60" s="141">
        <v>239791</v>
      </c>
      <c r="S60" s="142">
        <v>-0.1</v>
      </c>
      <c r="T60" s="141">
        <v>258718</v>
      </c>
      <c r="U60" s="141">
        <v>252899</v>
      </c>
      <c r="V60" s="142">
        <v>2.3</v>
      </c>
      <c r="W60">
        <v>1</v>
      </c>
    </row>
    <row r="61" spans="1:12" ht="12.75" customHeight="1">
      <c r="A61" s="206" t="s">
        <v>456</v>
      </c>
      <c r="B61" s="207"/>
      <c r="C61" s="208"/>
      <c r="D61" s="143">
        <v>66</v>
      </c>
      <c r="E61" s="117">
        <v>938</v>
      </c>
      <c r="F61" s="117">
        <v>911</v>
      </c>
      <c r="G61" s="134">
        <v>3</v>
      </c>
      <c r="H61" s="143">
        <v>10</v>
      </c>
      <c r="I61" s="117">
        <v>998</v>
      </c>
      <c r="J61" s="117">
        <v>995</v>
      </c>
      <c r="K61" s="134">
        <v>0.3</v>
      </c>
      <c r="L61">
        <v>45</v>
      </c>
    </row>
    <row r="62" spans="1:12" ht="12.75" customHeight="1">
      <c r="A62" s="206" t="s">
        <v>457</v>
      </c>
      <c r="B62" s="207"/>
      <c r="C62" s="208"/>
      <c r="D62" s="143">
        <v>76</v>
      </c>
      <c r="E62" s="117">
        <v>1994</v>
      </c>
      <c r="F62" s="117">
        <v>1959</v>
      </c>
      <c r="G62" s="134">
        <v>1.8</v>
      </c>
      <c r="H62" s="143">
        <v>71</v>
      </c>
      <c r="I62" s="117">
        <v>2104</v>
      </c>
      <c r="J62" s="117">
        <v>2055</v>
      </c>
      <c r="K62" s="134">
        <v>2.4</v>
      </c>
      <c r="L62">
        <v>46</v>
      </c>
    </row>
    <row r="63" spans="1:12" ht="12.75" customHeight="1">
      <c r="A63" s="206" t="s">
        <v>458</v>
      </c>
      <c r="B63" s="207"/>
      <c r="C63" s="208"/>
      <c r="D63" s="143">
        <v>68</v>
      </c>
      <c r="E63" s="117">
        <v>1892</v>
      </c>
      <c r="F63" s="117">
        <v>1938</v>
      </c>
      <c r="G63" s="134">
        <v>-2.4</v>
      </c>
      <c r="H63" s="143">
        <v>70</v>
      </c>
      <c r="I63" s="117">
        <v>2245</v>
      </c>
      <c r="J63" s="117">
        <v>2235</v>
      </c>
      <c r="K63" s="134">
        <v>0.4</v>
      </c>
      <c r="L63">
        <v>47</v>
      </c>
    </row>
    <row r="64" spans="1:12" ht="12.75" customHeight="1">
      <c r="A64" s="206" t="s">
        <v>459</v>
      </c>
      <c r="B64" s="207"/>
      <c r="C64" s="208"/>
      <c r="D64" s="143">
        <v>146</v>
      </c>
      <c r="E64" s="117">
        <v>2577</v>
      </c>
      <c r="F64" s="117">
        <v>2518</v>
      </c>
      <c r="G64" s="134">
        <v>2.4</v>
      </c>
      <c r="H64" s="143">
        <v>141</v>
      </c>
      <c r="I64" s="117">
        <v>2902</v>
      </c>
      <c r="J64" s="117">
        <v>2809</v>
      </c>
      <c r="K64" s="134">
        <v>3.3</v>
      </c>
      <c r="L64">
        <v>48</v>
      </c>
    </row>
    <row r="65" spans="1:12" ht="12.75" customHeight="1">
      <c r="A65" s="206" t="s">
        <v>460</v>
      </c>
      <c r="B65" s="207"/>
      <c r="C65" s="208"/>
      <c r="D65" s="143">
        <v>91</v>
      </c>
      <c r="E65" s="117">
        <v>2102</v>
      </c>
      <c r="F65" s="117">
        <v>2090</v>
      </c>
      <c r="G65" s="134">
        <v>0.6</v>
      </c>
      <c r="H65" s="143">
        <v>91</v>
      </c>
      <c r="I65" s="117">
        <v>2283</v>
      </c>
      <c r="J65" s="117">
        <v>2256</v>
      </c>
      <c r="K65" s="134">
        <v>1.2</v>
      </c>
      <c r="L65">
        <v>49</v>
      </c>
    </row>
    <row r="66" spans="1:12" ht="12.75" customHeight="1">
      <c r="A66" s="206" t="s">
        <v>461</v>
      </c>
      <c r="B66" s="207"/>
      <c r="C66" s="208"/>
      <c r="D66" s="143">
        <v>114</v>
      </c>
      <c r="E66" s="117">
        <v>4393</v>
      </c>
      <c r="F66" s="117">
        <v>4329</v>
      </c>
      <c r="G66" s="134">
        <v>1.5</v>
      </c>
      <c r="H66" s="143">
        <v>72</v>
      </c>
      <c r="I66" s="117">
        <v>4600</v>
      </c>
      <c r="J66" s="117">
        <v>4491</v>
      </c>
      <c r="K66" s="134">
        <v>2.4</v>
      </c>
      <c r="L66">
        <v>50</v>
      </c>
    </row>
    <row r="67" spans="1:12" ht="12.75" customHeight="1">
      <c r="A67" s="206" t="s">
        <v>462</v>
      </c>
      <c r="B67" s="207"/>
      <c r="C67" s="208"/>
      <c r="D67" s="143">
        <v>159</v>
      </c>
      <c r="E67" s="117">
        <v>721</v>
      </c>
      <c r="F67" s="117">
        <v>744</v>
      </c>
      <c r="G67" s="134">
        <v>-3.1</v>
      </c>
      <c r="H67" s="143">
        <v>155</v>
      </c>
      <c r="I67" s="117">
        <v>802</v>
      </c>
      <c r="J67" s="117">
        <v>839</v>
      </c>
      <c r="K67" s="134">
        <v>-4.4</v>
      </c>
      <c r="L67">
        <v>51</v>
      </c>
    </row>
    <row r="68" spans="1:11" ht="12.75" customHeight="1">
      <c r="A68" s="206" t="s">
        <v>416</v>
      </c>
      <c r="B68" s="207"/>
      <c r="C68" s="208"/>
      <c r="D68" s="32"/>
      <c r="E68" s="34">
        <f>SUM(E55:E67)</f>
        <v>54607</v>
      </c>
      <c r="F68" s="34">
        <f>SUM(F55:F67)</f>
        <v>53907</v>
      </c>
      <c r="G68" s="134">
        <f>((E68-F68)/F68)*100</f>
        <v>1.2985326580963512</v>
      </c>
      <c r="H68" s="32"/>
      <c r="I68" s="34">
        <f>SUM(I55:I67)</f>
        <v>56767</v>
      </c>
      <c r="J68" s="34">
        <f>SUM(J55:J67)</f>
        <v>55145</v>
      </c>
      <c r="K68" s="134">
        <f>((I68-J68)/J68)*100</f>
        <v>2.9413364765617915</v>
      </c>
    </row>
    <row r="69" spans="1:12" ht="12.75" customHeight="1" hidden="1">
      <c r="A69" s="55"/>
      <c r="B69" s="139"/>
      <c r="C69" s="140"/>
      <c r="D69" s="116" t="s">
        <v>399</v>
      </c>
      <c r="E69" s="116" t="s">
        <v>400</v>
      </c>
      <c r="F69" s="116" t="s">
        <v>401</v>
      </c>
      <c r="G69" s="107" t="s">
        <v>402</v>
      </c>
      <c r="H69" s="116" t="s">
        <v>403</v>
      </c>
      <c r="I69" s="116" t="s">
        <v>404</v>
      </c>
      <c r="J69" s="116" t="s">
        <v>405</v>
      </c>
      <c r="K69" s="109" t="s">
        <v>406</v>
      </c>
      <c r="L69" s="72" t="s">
        <v>56</v>
      </c>
    </row>
    <row r="70" spans="1:12" ht="12.75" customHeight="1">
      <c r="A70" s="209" t="s">
        <v>463</v>
      </c>
      <c r="B70" s="210"/>
      <c r="C70" s="211"/>
      <c r="D70" s="34">
        <f>SUM(D9:D68)</f>
        <v>4798</v>
      </c>
      <c r="E70" s="34">
        <f>Q60</f>
        <v>239545</v>
      </c>
      <c r="F70" s="34">
        <f>R60</f>
        <v>239791</v>
      </c>
      <c r="G70" s="134">
        <f>S60</f>
        <v>-0.1</v>
      </c>
      <c r="H70" s="34">
        <f>SUM(H9:H68)</f>
        <v>4740</v>
      </c>
      <c r="I70" s="34">
        <f>T60</f>
        <v>258718</v>
      </c>
      <c r="J70" s="34">
        <f>U60</f>
        <v>252899</v>
      </c>
      <c r="K70" s="134">
        <f>V60</f>
        <v>2.3</v>
      </c>
      <c r="L70">
        <v>1</v>
      </c>
    </row>
    <row r="71" spans="1:11" ht="12.75" customHeight="1">
      <c r="A71" s="235" t="s">
        <v>467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468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469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470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471</v>
      </c>
      <c r="D3" s="55"/>
      <c r="E3" s="245" t="s">
        <v>70</v>
      </c>
      <c r="F3" s="246"/>
      <c r="G3" s="125" t="s">
        <v>471</v>
      </c>
      <c r="H3" s="55"/>
      <c r="I3" s="245" t="s">
        <v>83</v>
      </c>
      <c r="J3" s="246"/>
      <c r="K3" s="125" t="s">
        <v>471</v>
      </c>
      <c r="L3" s="55"/>
      <c r="M3" s="245" t="s">
        <v>472</v>
      </c>
      <c r="N3" s="246"/>
      <c r="O3" s="125" t="s">
        <v>471</v>
      </c>
      <c r="P3" s="55"/>
      <c r="Q3" s="245" t="s">
        <v>132</v>
      </c>
      <c r="R3" s="246"/>
      <c r="S3" s="125" t="s">
        <v>471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473</v>
      </c>
      <c r="C5" s="126" t="s">
        <v>474</v>
      </c>
      <c r="D5" s="31" t="s">
        <v>56</v>
      </c>
      <c r="E5" s="31"/>
      <c r="F5" s="31" t="s">
        <v>473</v>
      </c>
      <c r="G5" s="126" t="s">
        <v>474</v>
      </c>
      <c r="H5" s="31" t="s">
        <v>56</v>
      </c>
      <c r="I5" s="31"/>
      <c r="J5" s="31" t="s">
        <v>473</v>
      </c>
      <c r="K5" s="126" t="s">
        <v>474</v>
      </c>
      <c r="L5" s="31" t="s">
        <v>56</v>
      </c>
      <c r="M5" s="31"/>
      <c r="N5" s="31" t="s">
        <v>473</v>
      </c>
      <c r="O5" s="126" t="s">
        <v>474</v>
      </c>
      <c r="P5" s="31" t="s">
        <v>56</v>
      </c>
      <c r="Q5" s="31"/>
      <c r="R5" s="31" t="s">
        <v>473</v>
      </c>
      <c r="S5" s="126" t="s">
        <v>474</v>
      </c>
      <c r="T5" s="64" t="s">
        <v>56</v>
      </c>
    </row>
    <row r="6" spans="1:20" ht="12.75">
      <c r="A6" s="31" t="s">
        <v>475</v>
      </c>
      <c r="B6" s="32">
        <v>17710</v>
      </c>
      <c r="C6" s="126">
        <v>0.7</v>
      </c>
      <c r="D6" s="31">
        <v>1</v>
      </c>
      <c r="E6" s="31" t="s">
        <v>475</v>
      </c>
      <c r="F6" s="32">
        <v>27190</v>
      </c>
      <c r="G6" s="126">
        <v>1.2</v>
      </c>
      <c r="H6" s="31">
        <v>1</v>
      </c>
      <c r="I6" s="31" t="s">
        <v>475</v>
      </c>
      <c r="J6" s="32">
        <v>26561</v>
      </c>
      <c r="K6" s="126">
        <v>1</v>
      </c>
      <c r="L6" s="31">
        <v>1</v>
      </c>
      <c r="M6" s="31" t="s">
        <v>475</v>
      </c>
      <c r="N6" s="32">
        <v>71461</v>
      </c>
      <c r="O6" s="126">
        <v>1</v>
      </c>
      <c r="P6" s="31">
        <v>1</v>
      </c>
      <c r="Q6" s="31" t="s">
        <v>475</v>
      </c>
      <c r="R6" s="32">
        <v>225714</v>
      </c>
      <c r="S6" s="126">
        <v>1.3</v>
      </c>
      <c r="T6" s="31">
        <v>1</v>
      </c>
    </row>
    <row r="7" spans="1:20" ht="12.75">
      <c r="A7" s="31" t="s">
        <v>476</v>
      </c>
      <c r="B7" s="32">
        <v>16969</v>
      </c>
      <c r="C7" s="126">
        <v>2.2</v>
      </c>
      <c r="D7" s="31">
        <v>2</v>
      </c>
      <c r="E7" s="31" t="s">
        <v>476</v>
      </c>
      <c r="F7" s="32">
        <v>26597</v>
      </c>
      <c r="G7" s="126">
        <v>2</v>
      </c>
      <c r="H7" s="31">
        <v>2</v>
      </c>
      <c r="I7" s="31" t="s">
        <v>476</v>
      </c>
      <c r="J7" s="32">
        <v>25467</v>
      </c>
      <c r="K7" s="126">
        <v>1.8</v>
      </c>
      <c r="L7" s="31">
        <v>2</v>
      </c>
      <c r="M7" s="31" t="s">
        <v>476</v>
      </c>
      <c r="N7" s="32">
        <v>69033</v>
      </c>
      <c r="O7" s="126">
        <v>2</v>
      </c>
      <c r="P7" s="31">
        <v>2</v>
      </c>
      <c r="Q7" s="31" t="s">
        <v>476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477</v>
      </c>
      <c r="B8" s="156">
        <v>20165</v>
      </c>
      <c r="C8" s="157">
        <v>1.1</v>
      </c>
      <c r="D8" s="155">
        <v>3</v>
      </c>
      <c r="E8" s="155" t="s">
        <v>477</v>
      </c>
      <c r="F8" s="156">
        <v>31293</v>
      </c>
      <c r="G8" s="157">
        <v>2</v>
      </c>
      <c r="H8" s="155">
        <v>3</v>
      </c>
      <c r="I8" s="155" t="s">
        <v>477</v>
      </c>
      <c r="J8" s="156">
        <v>30541</v>
      </c>
      <c r="K8" s="157">
        <v>1.5</v>
      </c>
      <c r="L8" s="155">
        <v>3</v>
      </c>
      <c r="M8" s="155" t="s">
        <v>477</v>
      </c>
      <c r="N8" s="156">
        <v>81999</v>
      </c>
      <c r="O8" s="157">
        <v>1.6</v>
      </c>
      <c r="P8" s="155">
        <v>3</v>
      </c>
      <c r="Q8" s="155" t="s">
        <v>477</v>
      </c>
      <c r="R8" s="156">
        <v>252535</v>
      </c>
      <c r="S8" s="157">
        <v>0.8</v>
      </c>
      <c r="T8" s="31">
        <v>3</v>
      </c>
    </row>
    <row r="9" spans="1:20" ht="12.75">
      <c r="A9" s="158" t="s">
        <v>478</v>
      </c>
      <c r="B9" s="159">
        <v>54843</v>
      </c>
      <c r="C9" s="160">
        <v>1.3</v>
      </c>
      <c r="D9" s="158">
        <v>4</v>
      </c>
      <c r="E9" s="158" t="s">
        <v>478</v>
      </c>
      <c r="F9" s="159">
        <v>85080</v>
      </c>
      <c r="G9" s="160">
        <v>1.7</v>
      </c>
      <c r="H9" s="158">
        <v>4</v>
      </c>
      <c r="I9" s="158" t="s">
        <v>478</v>
      </c>
      <c r="J9" s="159">
        <v>82569</v>
      </c>
      <c r="K9" s="160">
        <v>1.4</v>
      </c>
      <c r="L9" s="158">
        <v>4</v>
      </c>
      <c r="M9" s="158" t="s">
        <v>478</v>
      </c>
      <c r="N9" s="159">
        <v>222493</v>
      </c>
      <c r="O9" s="160">
        <v>1.5</v>
      </c>
      <c r="P9" s="158">
        <v>4</v>
      </c>
      <c r="Q9" s="158" t="s">
        <v>478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479</v>
      </c>
      <c r="B12" s="32">
        <v>20487</v>
      </c>
      <c r="C12" s="126">
        <v>-0.3</v>
      </c>
      <c r="D12" s="31">
        <v>5</v>
      </c>
      <c r="E12" s="31" t="s">
        <v>479</v>
      </c>
      <c r="F12" s="32">
        <v>30670</v>
      </c>
      <c r="G12" s="126">
        <v>0.2</v>
      </c>
      <c r="H12" s="31">
        <v>5</v>
      </c>
      <c r="I12" s="31" t="s">
        <v>479</v>
      </c>
      <c r="J12" s="32">
        <v>30052</v>
      </c>
      <c r="K12" s="126">
        <v>-0.5</v>
      </c>
      <c r="L12" s="31">
        <v>5</v>
      </c>
      <c r="M12" s="31" t="s">
        <v>479</v>
      </c>
      <c r="N12" s="32">
        <v>81209</v>
      </c>
      <c r="O12" s="126">
        <v>-0.2</v>
      </c>
      <c r="P12" s="31">
        <v>5</v>
      </c>
      <c r="Q12" s="31" t="s">
        <v>479</v>
      </c>
      <c r="R12" s="32">
        <v>248261</v>
      </c>
      <c r="S12" s="126">
        <v>-0.4</v>
      </c>
      <c r="T12" s="31">
        <v>5</v>
      </c>
    </row>
    <row r="13" spans="1:20" ht="12.75">
      <c r="A13" s="31" t="s">
        <v>480</v>
      </c>
      <c r="B13" s="32">
        <v>21716</v>
      </c>
      <c r="C13" s="126">
        <v>2.4</v>
      </c>
      <c r="D13" s="31">
        <v>6</v>
      </c>
      <c r="E13" s="31" t="s">
        <v>480</v>
      </c>
      <c r="F13" s="32">
        <v>33158</v>
      </c>
      <c r="G13" s="126">
        <v>3</v>
      </c>
      <c r="H13" s="31">
        <v>6</v>
      </c>
      <c r="I13" s="31" t="s">
        <v>480</v>
      </c>
      <c r="J13" s="32">
        <v>31993</v>
      </c>
      <c r="K13" s="126">
        <v>2</v>
      </c>
      <c r="L13" s="31">
        <v>6</v>
      </c>
      <c r="M13" s="31" t="s">
        <v>480</v>
      </c>
      <c r="N13" s="32">
        <v>86867</v>
      </c>
      <c r="O13" s="126">
        <v>2.5</v>
      </c>
      <c r="P13" s="31">
        <v>6</v>
      </c>
      <c r="Q13" s="31" t="s">
        <v>480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481</v>
      </c>
      <c r="B14" s="156">
        <v>22027</v>
      </c>
      <c r="C14" s="157">
        <v>2.8</v>
      </c>
      <c r="D14" s="155">
        <v>7</v>
      </c>
      <c r="E14" s="155" t="s">
        <v>481</v>
      </c>
      <c r="F14" s="156">
        <v>33483</v>
      </c>
      <c r="G14" s="157">
        <v>0.8</v>
      </c>
      <c r="H14" s="155">
        <v>7</v>
      </c>
      <c r="I14" s="155" t="s">
        <v>481</v>
      </c>
      <c r="J14" s="156">
        <v>32214</v>
      </c>
      <c r="K14" s="157">
        <v>0.1</v>
      </c>
      <c r="L14" s="155">
        <v>7</v>
      </c>
      <c r="M14" s="155" t="s">
        <v>481</v>
      </c>
      <c r="N14" s="156">
        <v>87723</v>
      </c>
      <c r="O14" s="157">
        <v>1</v>
      </c>
      <c r="P14" s="155">
        <v>7</v>
      </c>
      <c r="Q14" s="155" t="s">
        <v>481</v>
      </c>
      <c r="R14" s="156">
        <v>259042</v>
      </c>
      <c r="S14" s="157">
        <v>0.4</v>
      </c>
      <c r="T14" s="31">
        <v>7</v>
      </c>
    </row>
    <row r="15" spans="1:20" ht="12.75">
      <c r="A15" s="158" t="s">
        <v>482</v>
      </c>
      <c r="B15" s="159">
        <v>64230</v>
      </c>
      <c r="C15" s="160">
        <v>1.7</v>
      </c>
      <c r="D15" s="158">
        <v>8</v>
      </c>
      <c r="E15" s="158" t="s">
        <v>482</v>
      </c>
      <c r="F15" s="159">
        <v>97311</v>
      </c>
      <c r="G15" s="160">
        <v>1.4</v>
      </c>
      <c r="H15" s="158">
        <v>8</v>
      </c>
      <c r="I15" s="158" t="s">
        <v>482</v>
      </c>
      <c r="J15" s="159">
        <v>94259</v>
      </c>
      <c r="K15" s="160">
        <v>0.6</v>
      </c>
      <c r="L15" s="158">
        <v>8</v>
      </c>
      <c r="M15" s="158" t="s">
        <v>482</v>
      </c>
      <c r="N15" s="159">
        <v>255799</v>
      </c>
      <c r="O15" s="160">
        <v>1.1</v>
      </c>
      <c r="P15" s="158">
        <v>8</v>
      </c>
      <c r="Q15" s="158" t="s">
        <v>482</v>
      </c>
      <c r="R15" s="159">
        <v>767191</v>
      </c>
      <c r="S15" s="160">
        <v>0.8</v>
      </c>
      <c r="T15" s="35">
        <v>8</v>
      </c>
    </row>
    <row r="16" spans="1:20" ht="12.75">
      <c r="A16" s="31" t="s">
        <v>483</v>
      </c>
      <c r="B16" s="32">
        <v>119073</v>
      </c>
      <c r="C16" s="126">
        <v>1.5</v>
      </c>
      <c r="D16" s="31">
        <v>9</v>
      </c>
      <c r="E16" s="31" t="s">
        <v>483</v>
      </c>
      <c r="F16" s="32">
        <v>182391</v>
      </c>
      <c r="G16" s="126">
        <v>1.6</v>
      </c>
      <c r="H16" s="31">
        <v>9</v>
      </c>
      <c r="I16" s="31" t="s">
        <v>483</v>
      </c>
      <c r="J16" s="32">
        <v>176828</v>
      </c>
      <c r="K16" s="126">
        <v>1</v>
      </c>
      <c r="L16" s="31">
        <v>9</v>
      </c>
      <c r="M16" s="31" t="s">
        <v>483</v>
      </c>
      <c r="N16" s="32">
        <v>478292</v>
      </c>
      <c r="O16" s="126">
        <v>1.3</v>
      </c>
      <c r="P16" s="31">
        <v>9</v>
      </c>
      <c r="Q16" s="31" t="s">
        <v>483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484</v>
      </c>
      <c r="B19" s="32">
        <v>23143</v>
      </c>
      <c r="C19" s="126">
        <v>-1</v>
      </c>
      <c r="D19" s="31">
        <v>10</v>
      </c>
      <c r="E19" s="31" t="s">
        <v>484</v>
      </c>
      <c r="F19" s="32">
        <v>34910</v>
      </c>
      <c r="G19" s="126">
        <v>-0.9</v>
      </c>
      <c r="H19" s="31">
        <v>10</v>
      </c>
      <c r="I19" s="31" t="s">
        <v>484</v>
      </c>
      <c r="J19" s="32">
        <v>32616</v>
      </c>
      <c r="K19" s="126">
        <v>-1.2</v>
      </c>
      <c r="L19" s="31">
        <v>10</v>
      </c>
      <c r="M19" s="31" t="s">
        <v>484</v>
      </c>
      <c r="N19" s="32">
        <v>90669</v>
      </c>
      <c r="O19" s="126">
        <v>-1</v>
      </c>
      <c r="P19" s="31">
        <v>10</v>
      </c>
      <c r="Q19" s="31" t="s">
        <v>484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485</v>
      </c>
      <c r="B20" s="32">
        <v>23018</v>
      </c>
      <c r="C20" s="126">
        <v>2.7</v>
      </c>
      <c r="D20" s="31">
        <v>11</v>
      </c>
      <c r="E20" s="31" t="s">
        <v>485</v>
      </c>
      <c r="F20" s="32">
        <v>34713</v>
      </c>
      <c r="G20" s="126">
        <v>1.2</v>
      </c>
      <c r="H20" s="31">
        <v>11</v>
      </c>
      <c r="I20" s="31" t="s">
        <v>485</v>
      </c>
      <c r="J20" s="32">
        <v>32725</v>
      </c>
      <c r="K20" s="126">
        <v>1.2</v>
      </c>
      <c r="L20" s="31">
        <v>11</v>
      </c>
      <c r="M20" s="31" t="s">
        <v>485</v>
      </c>
      <c r="N20" s="32">
        <v>90456</v>
      </c>
      <c r="O20" s="126">
        <v>1.6</v>
      </c>
      <c r="P20" s="31">
        <v>11</v>
      </c>
      <c r="Q20" s="31" t="s">
        <v>485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486</v>
      </c>
      <c r="B21" s="156">
        <v>19687</v>
      </c>
      <c r="C21" s="157">
        <v>-2</v>
      </c>
      <c r="D21" s="155">
        <v>12</v>
      </c>
      <c r="E21" s="155" t="s">
        <v>486</v>
      </c>
      <c r="F21" s="156">
        <v>31059</v>
      </c>
      <c r="G21" s="157">
        <v>-1.9</v>
      </c>
      <c r="H21" s="155">
        <v>12</v>
      </c>
      <c r="I21" s="155" t="s">
        <v>486</v>
      </c>
      <c r="J21" s="156">
        <v>29364</v>
      </c>
      <c r="K21" s="157">
        <v>-1.4</v>
      </c>
      <c r="L21" s="155">
        <v>12</v>
      </c>
      <c r="M21" s="155" t="s">
        <v>486</v>
      </c>
      <c r="N21" s="156">
        <v>80110</v>
      </c>
      <c r="O21" s="157">
        <v>-1.8</v>
      </c>
      <c r="P21" s="155">
        <v>12</v>
      </c>
      <c r="Q21" s="155" t="s">
        <v>486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487</v>
      </c>
      <c r="B22" s="159">
        <v>65848</v>
      </c>
      <c r="C22" s="160">
        <v>0</v>
      </c>
      <c r="D22" s="158">
        <v>13</v>
      </c>
      <c r="E22" s="158" t="s">
        <v>487</v>
      </c>
      <c r="F22" s="159">
        <v>100682</v>
      </c>
      <c r="G22" s="160">
        <v>-0.5</v>
      </c>
      <c r="H22" s="158">
        <v>13</v>
      </c>
      <c r="I22" s="158" t="s">
        <v>487</v>
      </c>
      <c r="J22" s="159">
        <v>94704</v>
      </c>
      <c r="K22" s="160">
        <v>-0.4</v>
      </c>
      <c r="L22" s="158">
        <v>13</v>
      </c>
      <c r="M22" s="158" t="s">
        <v>487</v>
      </c>
      <c r="N22" s="159">
        <v>261235</v>
      </c>
      <c r="O22" s="160">
        <v>-0.4</v>
      </c>
      <c r="P22" s="158">
        <v>13</v>
      </c>
      <c r="Q22" s="158" t="s">
        <v>487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488</v>
      </c>
      <c r="B25" s="32">
        <v>20638</v>
      </c>
      <c r="C25" s="126">
        <v>-0.6</v>
      </c>
      <c r="D25" s="31">
        <v>14</v>
      </c>
      <c r="E25" s="31" t="s">
        <v>488</v>
      </c>
      <c r="F25" s="32">
        <v>32359</v>
      </c>
      <c r="G25" s="126">
        <v>-0.6</v>
      </c>
      <c r="H25" s="31">
        <v>14</v>
      </c>
      <c r="I25" s="31" t="s">
        <v>488</v>
      </c>
      <c r="J25" s="32">
        <v>31006</v>
      </c>
      <c r="K25" s="126">
        <v>-0.2</v>
      </c>
      <c r="L25" s="31">
        <v>14</v>
      </c>
      <c r="M25" s="31" t="s">
        <v>488</v>
      </c>
      <c r="N25" s="32">
        <v>84003</v>
      </c>
      <c r="O25" s="126">
        <v>-0.4</v>
      </c>
      <c r="P25" s="31">
        <v>14</v>
      </c>
      <c r="Q25" s="31" t="s">
        <v>488</v>
      </c>
      <c r="R25" s="32">
        <v>252899</v>
      </c>
      <c r="S25" s="126">
        <v>0.3</v>
      </c>
      <c r="T25" s="31">
        <v>14</v>
      </c>
    </row>
    <row r="26" spans="1:20" ht="12.75">
      <c r="A26" s="31" t="s">
        <v>489</v>
      </c>
      <c r="B26" s="32">
        <v>19991</v>
      </c>
      <c r="C26" s="126">
        <v>1.5</v>
      </c>
      <c r="D26" s="31">
        <v>15</v>
      </c>
      <c r="E26" s="31" t="s">
        <v>489</v>
      </c>
      <c r="F26" s="32">
        <v>30268</v>
      </c>
      <c r="G26" s="126">
        <v>1</v>
      </c>
      <c r="H26" s="31">
        <v>15</v>
      </c>
      <c r="I26" s="31" t="s">
        <v>489</v>
      </c>
      <c r="J26" s="32">
        <v>28195</v>
      </c>
      <c r="K26" s="126">
        <v>0.7</v>
      </c>
      <c r="L26" s="31">
        <v>15</v>
      </c>
      <c r="M26" s="31" t="s">
        <v>489</v>
      </c>
      <c r="N26" s="32">
        <v>78454</v>
      </c>
      <c r="O26" s="126">
        <v>1.1</v>
      </c>
      <c r="P26" s="31">
        <v>15</v>
      </c>
      <c r="Q26" s="31" t="s">
        <v>489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490</v>
      </c>
      <c r="B27" s="156">
        <v>19630</v>
      </c>
      <c r="C27" s="157">
        <v>-1.4</v>
      </c>
      <c r="D27" s="155">
        <v>16</v>
      </c>
      <c r="E27" s="155" t="s">
        <v>490</v>
      </c>
      <c r="F27" s="156">
        <v>28950</v>
      </c>
      <c r="G27" s="157">
        <v>-2.6</v>
      </c>
      <c r="H27" s="155">
        <v>16</v>
      </c>
      <c r="I27" s="155" t="s">
        <v>490</v>
      </c>
      <c r="J27" s="156">
        <v>27063</v>
      </c>
      <c r="K27" s="157">
        <v>-3.2</v>
      </c>
      <c r="L27" s="155">
        <v>16</v>
      </c>
      <c r="M27" s="155" t="s">
        <v>490</v>
      </c>
      <c r="N27" s="156">
        <v>75642</v>
      </c>
      <c r="O27" s="157">
        <v>-2.5</v>
      </c>
      <c r="P27" s="155">
        <v>16</v>
      </c>
      <c r="Q27" s="155" t="s">
        <v>490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491</v>
      </c>
      <c r="B28" s="159">
        <v>60259</v>
      </c>
      <c r="C28" s="160">
        <v>-0.2</v>
      </c>
      <c r="D28" s="158">
        <v>17</v>
      </c>
      <c r="E28" s="158" t="s">
        <v>491</v>
      </c>
      <c r="F28" s="159">
        <v>91577</v>
      </c>
      <c r="G28" s="160">
        <v>-0.7</v>
      </c>
      <c r="H28" s="158">
        <v>17</v>
      </c>
      <c r="I28" s="158" t="s">
        <v>491</v>
      </c>
      <c r="J28" s="159">
        <v>86264</v>
      </c>
      <c r="K28" s="160">
        <v>-0.9</v>
      </c>
      <c r="L28" s="158">
        <v>17</v>
      </c>
      <c r="M28" s="158" t="s">
        <v>491</v>
      </c>
      <c r="N28" s="159">
        <v>238099</v>
      </c>
      <c r="O28" s="160">
        <v>-0.6</v>
      </c>
      <c r="P28" s="158">
        <v>17</v>
      </c>
      <c r="Q28" s="158" t="s">
        <v>491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492</v>
      </c>
      <c r="B29" s="32">
        <v>126107</v>
      </c>
      <c r="C29" s="126">
        <v>-0.1</v>
      </c>
      <c r="D29" s="31">
        <v>18</v>
      </c>
      <c r="E29" s="31" t="s">
        <v>492</v>
      </c>
      <c r="F29" s="32">
        <v>192259</v>
      </c>
      <c r="G29" s="126">
        <v>-0.6</v>
      </c>
      <c r="H29" s="31">
        <v>18</v>
      </c>
      <c r="I29" s="31" t="s">
        <v>492</v>
      </c>
      <c r="J29" s="32">
        <v>180968</v>
      </c>
      <c r="K29" s="126">
        <v>-0.6</v>
      </c>
      <c r="L29" s="31">
        <v>18</v>
      </c>
      <c r="M29" s="31" t="s">
        <v>492</v>
      </c>
      <c r="N29" s="32">
        <v>499334</v>
      </c>
      <c r="O29" s="126">
        <v>-0.5</v>
      </c>
      <c r="P29" s="31">
        <v>18</v>
      </c>
      <c r="Q29" s="31" t="s">
        <v>492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493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471</v>
      </c>
      <c r="D35" s="55"/>
      <c r="E35" s="66" t="s">
        <v>70</v>
      </c>
      <c r="F35" s="102"/>
      <c r="G35" s="125" t="s">
        <v>471</v>
      </c>
      <c r="H35" s="55"/>
      <c r="I35" s="65" t="s">
        <v>83</v>
      </c>
      <c r="J35" s="103"/>
      <c r="K35" s="125" t="s">
        <v>471</v>
      </c>
      <c r="L35" s="55"/>
      <c r="M35" s="65" t="s">
        <v>472</v>
      </c>
      <c r="N35" s="103"/>
      <c r="O35" s="125" t="s">
        <v>471</v>
      </c>
      <c r="P35" s="55"/>
      <c r="Q35" s="65" t="s">
        <v>132</v>
      </c>
      <c r="R35" s="103"/>
      <c r="S35" s="125" t="s">
        <v>471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475</v>
      </c>
      <c r="B37" s="32">
        <v>17928</v>
      </c>
      <c r="C37" s="126">
        <v>1.2</v>
      </c>
      <c r="D37" s="31">
        <v>20</v>
      </c>
      <c r="E37" s="31" t="s">
        <v>475</v>
      </c>
      <c r="F37" s="32">
        <v>27185</v>
      </c>
      <c r="G37" s="126">
        <v>0</v>
      </c>
      <c r="H37" s="31">
        <v>20</v>
      </c>
      <c r="I37" s="31" t="s">
        <v>475</v>
      </c>
      <c r="J37" s="32">
        <v>26516</v>
      </c>
      <c r="K37" s="126">
        <v>-0.2</v>
      </c>
      <c r="L37" s="31">
        <v>20</v>
      </c>
      <c r="M37" s="31" t="s">
        <v>475</v>
      </c>
      <c r="N37" s="32">
        <v>71629</v>
      </c>
      <c r="O37" s="126">
        <v>0.2</v>
      </c>
      <c r="P37" s="31">
        <v>20</v>
      </c>
      <c r="Q37" s="31" t="s">
        <v>475</v>
      </c>
      <c r="R37" s="32">
        <v>226983</v>
      </c>
      <c r="S37" s="126">
        <v>0.6</v>
      </c>
      <c r="T37" s="31">
        <v>20</v>
      </c>
    </row>
    <row r="38" spans="1:20" ht="12.75">
      <c r="A38" s="31" t="s">
        <v>476</v>
      </c>
      <c r="B38" s="32">
        <v>16888</v>
      </c>
      <c r="C38" s="126">
        <v>-0.5</v>
      </c>
      <c r="D38" s="31">
        <v>21</v>
      </c>
      <c r="E38" s="31" t="s">
        <v>476</v>
      </c>
      <c r="F38" s="32">
        <v>26231</v>
      </c>
      <c r="G38" s="126">
        <v>-1.4</v>
      </c>
      <c r="H38" s="31">
        <v>21</v>
      </c>
      <c r="I38" s="31" t="s">
        <v>476</v>
      </c>
      <c r="J38" s="32">
        <v>24998</v>
      </c>
      <c r="K38" s="126">
        <v>-1.8</v>
      </c>
      <c r="L38" s="31">
        <v>21</v>
      </c>
      <c r="M38" s="31" t="s">
        <v>476</v>
      </c>
      <c r="N38" s="32">
        <v>68116</v>
      </c>
      <c r="O38" s="126">
        <v>-1.3</v>
      </c>
      <c r="P38" s="31">
        <v>21</v>
      </c>
      <c r="Q38" s="31" t="s">
        <v>476</v>
      </c>
      <c r="R38" s="32">
        <v>214505</v>
      </c>
      <c r="S38" s="126">
        <v>-1.4</v>
      </c>
      <c r="T38" s="31">
        <v>21</v>
      </c>
    </row>
    <row r="39" spans="1:20" ht="13.5" thickBot="1">
      <c r="A39" s="155" t="s">
        <v>477</v>
      </c>
      <c r="B39" s="156">
        <v>20485</v>
      </c>
      <c r="C39" s="157">
        <v>1.6</v>
      </c>
      <c r="D39" s="155">
        <v>22</v>
      </c>
      <c r="E39" s="155" t="s">
        <v>477</v>
      </c>
      <c r="F39" s="156">
        <v>30887</v>
      </c>
      <c r="G39" s="157">
        <v>-1.3</v>
      </c>
      <c r="H39" s="155">
        <v>22</v>
      </c>
      <c r="I39" s="155" t="s">
        <v>477</v>
      </c>
      <c r="J39" s="156">
        <v>29767</v>
      </c>
      <c r="K39" s="157">
        <v>-2.5</v>
      </c>
      <c r="L39" s="155">
        <v>22</v>
      </c>
      <c r="M39" s="155" t="s">
        <v>477</v>
      </c>
      <c r="N39" s="156">
        <v>81139</v>
      </c>
      <c r="O39" s="157">
        <v>-1</v>
      </c>
      <c r="P39" s="155">
        <v>22</v>
      </c>
      <c r="Q39" s="155" t="s">
        <v>477</v>
      </c>
      <c r="R39" s="156">
        <v>248795</v>
      </c>
      <c r="S39" s="157">
        <v>-1.5</v>
      </c>
      <c r="T39" s="31">
        <v>22</v>
      </c>
    </row>
    <row r="40" spans="1:20" ht="12.75">
      <c r="A40" s="158" t="s">
        <v>478</v>
      </c>
      <c r="B40" s="159">
        <v>55302</v>
      </c>
      <c r="C40" s="160">
        <v>0.8</v>
      </c>
      <c r="D40" s="158">
        <v>23</v>
      </c>
      <c r="E40" s="158" t="s">
        <v>478</v>
      </c>
      <c r="F40" s="159">
        <v>84302</v>
      </c>
      <c r="G40" s="160">
        <v>-0.9</v>
      </c>
      <c r="H40" s="158">
        <v>23</v>
      </c>
      <c r="I40" s="158" t="s">
        <v>478</v>
      </c>
      <c r="J40" s="159">
        <v>81280</v>
      </c>
      <c r="K40" s="160">
        <v>-1.6</v>
      </c>
      <c r="L40" s="158">
        <v>23</v>
      </c>
      <c r="M40" s="158" t="s">
        <v>478</v>
      </c>
      <c r="N40" s="159">
        <v>220884</v>
      </c>
      <c r="O40" s="160">
        <v>-0.7</v>
      </c>
      <c r="P40" s="158">
        <v>23</v>
      </c>
      <c r="Q40" s="158" t="s">
        <v>478</v>
      </c>
      <c r="R40" s="159">
        <v>690283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479</v>
      </c>
      <c r="B43" s="32">
        <v>20384</v>
      </c>
      <c r="C43" s="126">
        <v>-0.5</v>
      </c>
      <c r="D43" s="31">
        <v>24</v>
      </c>
      <c r="E43" s="31" t="s">
        <v>479</v>
      </c>
      <c r="F43" s="32">
        <v>30669</v>
      </c>
      <c r="G43" s="126">
        <v>0</v>
      </c>
      <c r="H43" s="31">
        <v>24</v>
      </c>
      <c r="I43" s="31" t="s">
        <v>479</v>
      </c>
      <c r="J43" s="32">
        <v>30184</v>
      </c>
      <c r="K43" s="126">
        <v>0.4</v>
      </c>
      <c r="L43" s="31">
        <v>24</v>
      </c>
      <c r="M43" s="31" t="s">
        <v>479</v>
      </c>
      <c r="N43" s="32">
        <v>81237</v>
      </c>
      <c r="O43" s="126">
        <v>0</v>
      </c>
      <c r="P43" s="31">
        <v>24</v>
      </c>
      <c r="Q43" s="31" t="s">
        <v>479</v>
      </c>
      <c r="R43" s="32">
        <v>251126</v>
      </c>
      <c r="S43" s="126">
        <v>1.2</v>
      </c>
      <c r="T43" s="31">
        <v>24</v>
      </c>
    </row>
    <row r="44" spans="1:20" ht="12.75">
      <c r="A44" s="31" t="s">
        <v>480</v>
      </c>
      <c r="B44" s="32">
        <v>22158</v>
      </c>
      <c r="C44" s="126">
        <v>2</v>
      </c>
      <c r="D44" s="31">
        <v>25</v>
      </c>
      <c r="E44" s="31" t="s">
        <v>480</v>
      </c>
      <c r="F44" s="32">
        <v>33275</v>
      </c>
      <c r="G44" s="126">
        <v>0.4</v>
      </c>
      <c r="H44" s="31">
        <v>25</v>
      </c>
      <c r="I44" s="31" t="s">
        <v>480</v>
      </c>
      <c r="J44" s="32">
        <v>32147</v>
      </c>
      <c r="K44" s="126">
        <v>0.5</v>
      </c>
      <c r="L44" s="31">
        <v>25</v>
      </c>
      <c r="M44" s="31" t="s">
        <v>480</v>
      </c>
      <c r="N44" s="32">
        <v>87580</v>
      </c>
      <c r="O44" s="126">
        <v>0.8</v>
      </c>
      <c r="P44" s="31">
        <v>25</v>
      </c>
      <c r="Q44" s="31" t="s">
        <v>480</v>
      </c>
      <c r="R44" s="32">
        <v>262122</v>
      </c>
      <c r="S44" s="126">
        <v>0.9</v>
      </c>
      <c r="T44" s="31">
        <v>25</v>
      </c>
    </row>
    <row r="45" spans="1:20" ht="13.5" thickBot="1">
      <c r="A45" s="155" t="s">
        <v>481</v>
      </c>
      <c r="B45" s="156">
        <v>22211</v>
      </c>
      <c r="C45" s="157">
        <v>0.8</v>
      </c>
      <c r="D45" s="155">
        <v>26</v>
      </c>
      <c r="E45" s="155" t="s">
        <v>481</v>
      </c>
      <c r="F45" s="156">
        <v>33276</v>
      </c>
      <c r="G45" s="157">
        <v>-0.6</v>
      </c>
      <c r="H45" s="155">
        <v>26</v>
      </c>
      <c r="I45" s="155" t="s">
        <v>481</v>
      </c>
      <c r="J45" s="156">
        <v>32081</v>
      </c>
      <c r="K45" s="157">
        <v>-0.4</v>
      </c>
      <c r="L45" s="155">
        <v>26</v>
      </c>
      <c r="M45" s="155" t="s">
        <v>481</v>
      </c>
      <c r="N45" s="156">
        <v>87568</v>
      </c>
      <c r="O45" s="157">
        <v>-0.2</v>
      </c>
      <c r="P45" s="155">
        <v>26</v>
      </c>
      <c r="Q45" s="155" t="s">
        <v>481</v>
      </c>
      <c r="R45" s="156">
        <v>258137</v>
      </c>
      <c r="S45" s="157">
        <v>-0.3</v>
      </c>
      <c r="T45" s="31">
        <v>26</v>
      </c>
    </row>
    <row r="46" spans="1:20" ht="12.75">
      <c r="A46" s="158" t="s">
        <v>482</v>
      </c>
      <c r="B46" s="159">
        <v>64753</v>
      </c>
      <c r="C46" s="160">
        <v>0.8</v>
      </c>
      <c r="D46" s="158">
        <v>27</v>
      </c>
      <c r="E46" s="158" t="s">
        <v>482</v>
      </c>
      <c r="F46" s="159">
        <v>97220</v>
      </c>
      <c r="G46" s="160">
        <v>-0.1</v>
      </c>
      <c r="H46" s="158">
        <v>27</v>
      </c>
      <c r="I46" s="158" t="s">
        <v>482</v>
      </c>
      <c r="J46" s="159">
        <v>94412</v>
      </c>
      <c r="K46" s="160">
        <v>0.2</v>
      </c>
      <c r="L46" s="158">
        <v>27</v>
      </c>
      <c r="M46" s="158" t="s">
        <v>482</v>
      </c>
      <c r="N46" s="159">
        <v>256385</v>
      </c>
      <c r="O46" s="160">
        <v>0.2</v>
      </c>
      <c r="P46" s="158">
        <v>27</v>
      </c>
      <c r="Q46" s="158" t="s">
        <v>482</v>
      </c>
      <c r="R46" s="159">
        <v>771385</v>
      </c>
      <c r="S46" s="160">
        <v>0.5</v>
      </c>
      <c r="T46" s="35">
        <v>27</v>
      </c>
    </row>
    <row r="47" spans="1:20" ht="12.75">
      <c r="A47" s="31" t="s">
        <v>483</v>
      </c>
      <c r="B47" s="32">
        <v>120055</v>
      </c>
      <c r="C47" s="126">
        <v>0.8</v>
      </c>
      <c r="D47" s="31">
        <v>28</v>
      </c>
      <c r="E47" s="31" t="s">
        <v>483</v>
      </c>
      <c r="F47" s="32">
        <v>181522</v>
      </c>
      <c r="G47" s="126">
        <v>-0.5</v>
      </c>
      <c r="H47" s="31">
        <v>28</v>
      </c>
      <c r="I47" s="31" t="s">
        <v>483</v>
      </c>
      <c r="J47" s="32">
        <v>175692</v>
      </c>
      <c r="K47" s="126">
        <v>-0.6</v>
      </c>
      <c r="L47" s="31">
        <v>28</v>
      </c>
      <c r="M47" s="31" t="s">
        <v>483</v>
      </c>
      <c r="N47" s="32">
        <v>477269</v>
      </c>
      <c r="O47" s="126">
        <v>-0.2</v>
      </c>
      <c r="P47" s="31">
        <v>28</v>
      </c>
      <c r="Q47" s="31" t="s">
        <v>483</v>
      </c>
      <c r="R47" s="32">
        <v>1461668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484</v>
      </c>
      <c r="B50" s="32">
        <v>23629</v>
      </c>
      <c r="C50" s="126">
        <v>2.1</v>
      </c>
      <c r="D50" s="31">
        <v>29</v>
      </c>
      <c r="E50" s="31" t="s">
        <v>484</v>
      </c>
      <c r="F50" s="32">
        <v>35424</v>
      </c>
      <c r="G50" s="126">
        <v>1.5</v>
      </c>
      <c r="H50" s="31">
        <v>29</v>
      </c>
      <c r="I50" s="31" t="s">
        <v>484</v>
      </c>
      <c r="J50" s="32">
        <v>33180</v>
      </c>
      <c r="K50" s="126">
        <v>1.7</v>
      </c>
      <c r="L50" s="31">
        <v>29</v>
      </c>
      <c r="M50" s="31" t="s">
        <v>484</v>
      </c>
      <c r="N50" s="32">
        <v>92233</v>
      </c>
      <c r="O50" s="126">
        <v>1.7</v>
      </c>
      <c r="P50" s="31">
        <v>29</v>
      </c>
      <c r="Q50" s="31" t="s">
        <v>484</v>
      </c>
      <c r="R50" s="32">
        <v>263607</v>
      </c>
      <c r="S50" s="126">
        <v>1.6</v>
      </c>
      <c r="T50" s="31">
        <v>29</v>
      </c>
    </row>
    <row r="51" spans="1:20" ht="12.75">
      <c r="A51" s="31" t="s">
        <v>485</v>
      </c>
      <c r="B51" s="32">
        <v>23646</v>
      </c>
      <c r="C51" s="126">
        <v>2.7</v>
      </c>
      <c r="D51" s="31">
        <v>30</v>
      </c>
      <c r="E51" s="31" t="s">
        <v>485</v>
      </c>
      <c r="F51" s="32">
        <v>35212</v>
      </c>
      <c r="G51" s="126">
        <v>1.4</v>
      </c>
      <c r="H51" s="31">
        <v>30</v>
      </c>
      <c r="I51" s="31" t="s">
        <v>485</v>
      </c>
      <c r="J51" s="32">
        <v>33304</v>
      </c>
      <c r="K51" s="126">
        <v>1.8</v>
      </c>
      <c r="L51" s="31">
        <v>30</v>
      </c>
      <c r="M51" s="31" t="s">
        <v>485</v>
      </c>
      <c r="N51" s="32">
        <v>92163</v>
      </c>
      <c r="O51" s="126">
        <v>1.9</v>
      </c>
      <c r="P51" s="31">
        <v>30</v>
      </c>
      <c r="Q51" s="31" t="s">
        <v>485</v>
      </c>
      <c r="R51" s="32">
        <v>266999</v>
      </c>
      <c r="S51" s="126">
        <v>1.3</v>
      </c>
      <c r="T51" s="31">
        <v>30</v>
      </c>
    </row>
    <row r="52" spans="1:20" ht="13.5" thickBot="1">
      <c r="A52" s="155" t="s">
        <v>486</v>
      </c>
      <c r="B52" s="156">
        <v>20035</v>
      </c>
      <c r="C52" s="157">
        <v>1.8</v>
      </c>
      <c r="D52" s="155">
        <v>31</v>
      </c>
      <c r="E52" s="155" t="s">
        <v>486</v>
      </c>
      <c r="F52" s="156">
        <v>31590</v>
      </c>
      <c r="G52" s="157">
        <v>1.7</v>
      </c>
      <c r="H52" s="155">
        <v>31</v>
      </c>
      <c r="I52" s="155" t="s">
        <v>486</v>
      </c>
      <c r="J52" s="156">
        <v>29873</v>
      </c>
      <c r="K52" s="157">
        <v>1.7</v>
      </c>
      <c r="L52" s="155">
        <v>31</v>
      </c>
      <c r="M52" s="155" t="s">
        <v>486</v>
      </c>
      <c r="N52" s="156">
        <v>81497</v>
      </c>
      <c r="O52" s="157">
        <v>1.7</v>
      </c>
      <c r="P52" s="155">
        <v>31</v>
      </c>
      <c r="Q52" s="155" t="s">
        <v>486</v>
      </c>
      <c r="R52" s="156">
        <v>241656</v>
      </c>
      <c r="S52" s="157">
        <v>1.5</v>
      </c>
      <c r="T52" s="31">
        <v>31</v>
      </c>
    </row>
    <row r="53" spans="1:20" ht="12.75">
      <c r="A53" s="158" t="s">
        <v>487</v>
      </c>
      <c r="B53" s="159">
        <v>67310</v>
      </c>
      <c r="C53" s="160">
        <v>2.2</v>
      </c>
      <c r="D53" s="158">
        <v>32</v>
      </c>
      <c r="E53" s="158" t="s">
        <v>487</v>
      </c>
      <c r="F53" s="159">
        <v>102226</v>
      </c>
      <c r="G53" s="160">
        <v>1.5</v>
      </c>
      <c r="H53" s="158">
        <v>32</v>
      </c>
      <c r="I53" s="158" t="s">
        <v>487</v>
      </c>
      <c r="J53" s="159">
        <v>96358</v>
      </c>
      <c r="K53" s="160">
        <v>1.7</v>
      </c>
      <c r="L53" s="158">
        <v>32</v>
      </c>
      <c r="M53" s="158" t="s">
        <v>487</v>
      </c>
      <c r="N53" s="159">
        <v>265893</v>
      </c>
      <c r="O53" s="160">
        <v>1.8</v>
      </c>
      <c r="P53" s="158">
        <v>32</v>
      </c>
      <c r="Q53" s="158" t="s">
        <v>487</v>
      </c>
      <c r="R53" s="159">
        <v>772262</v>
      </c>
      <c r="S53" s="160">
        <v>1.5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488</v>
      </c>
      <c r="B56" s="32">
        <v>21287</v>
      </c>
      <c r="C56" s="126">
        <v>3.1</v>
      </c>
      <c r="D56" s="31">
        <v>33</v>
      </c>
      <c r="E56" s="31" t="s">
        <v>488</v>
      </c>
      <c r="F56" s="32">
        <v>33103</v>
      </c>
      <c r="G56" s="126">
        <v>2.3</v>
      </c>
      <c r="H56" s="31">
        <v>33</v>
      </c>
      <c r="I56" s="31" t="s">
        <v>488</v>
      </c>
      <c r="J56" s="32">
        <v>31599</v>
      </c>
      <c r="K56" s="126">
        <v>1.9</v>
      </c>
      <c r="L56" s="31">
        <v>33</v>
      </c>
      <c r="M56" s="31" t="s">
        <v>488</v>
      </c>
      <c r="N56" s="32">
        <v>85989</v>
      </c>
      <c r="O56" s="126">
        <v>2.4</v>
      </c>
      <c r="P56" s="31">
        <v>33</v>
      </c>
      <c r="Q56" s="31" t="s">
        <v>488</v>
      </c>
      <c r="R56" s="32">
        <v>258718</v>
      </c>
      <c r="S56" s="126">
        <v>2.3</v>
      </c>
      <c r="T56" s="31">
        <v>33</v>
      </c>
    </row>
    <row r="57" spans="1:20" ht="12.75">
      <c r="A57" s="31" t="s">
        <v>489</v>
      </c>
      <c r="B57" s="32">
        <v>19780</v>
      </c>
      <c r="C57" s="126">
        <v>-1.1</v>
      </c>
      <c r="D57" s="31">
        <v>34</v>
      </c>
      <c r="E57" s="31" t="s">
        <v>489</v>
      </c>
      <c r="F57" s="32">
        <v>30162</v>
      </c>
      <c r="G57" s="126">
        <v>-0.4</v>
      </c>
      <c r="H57" s="31">
        <v>34</v>
      </c>
      <c r="I57" s="31" t="s">
        <v>489</v>
      </c>
      <c r="J57" s="32">
        <v>28166</v>
      </c>
      <c r="K57" s="126">
        <v>-0.1</v>
      </c>
      <c r="L57" s="31">
        <v>34</v>
      </c>
      <c r="M57" s="31" t="s">
        <v>489</v>
      </c>
      <c r="N57" s="32">
        <v>78108</v>
      </c>
      <c r="O57" s="126">
        <v>-0.4</v>
      </c>
      <c r="P57" s="31">
        <v>34</v>
      </c>
      <c r="Q57" s="31" t="s">
        <v>489</v>
      </c>
      <c r="R57" s="32">
        <v>239545</v>
      </c>
      <c r="S57" s="126">
        <v>-0.1</v>
      </c>
      <c r="T57" s="31">
        <v>34</v>
      </c>
    </row>
    <row r="58" spans="1:20" ht="13.5" thickBot="1">
      <c r="A58" s="155" t="s">
        <v>490</v>
      </c>
      <c r="B58" s="156"/>
      <c r="C58" s="157"/>
      <c r="D58" s="155">
        <v>35</v>
      </c>
      <c r="E58" s="155" t="s">
        <v>490</v>
      </c>
      <c r="F58" s="156"/>
      <c r="G58" s="157"/>
      <c r="H58" s="155">
        <v>35</v>
      </c>
      <c r="I58" s="155" t="s">
        <v>490</v>
      </c>
      <c r="J58" s="156"/>
      <c r="K58" s="157"/>
      <c r="L58" s="155">
        <v>35</v>
      </c>
      <c r="M58" s="155" t="s">
        <v>490</v>
      </c>
      <c r="N58" s="156"/>
      <c r="O58" s="157"/>
      <c r="P58" s="155">
        <v>35</v>
      </c>
      <c r="Q58" s="155" t="s">
        <v>490</v>
      </c>
      <c r="R58" s="156"/>
      <c r="S58" s="157"/>
      <c r="T58" s="31">
        <v>35</v>
      </c>
    </row>
    <row r="59" spans="1:20" ht="12.75">
      <c r="A59" s="158" t="s">
        <v>491</v>
      </c>
      <c r="B59" s="159">
        <v>41067</v>
      </c>
      <c r="C59" s="160">
        <v>1.1</v>
      </c>
      <c r="D59" s="158">
        <v>36</v>
      </c>
      <c r="E59" s="158" t="s">
        <v>491</v>
      </c>
      <c r="F59" s="159">
        <v>63265</v>
      </c>
      <c r="G59" s="160">
        <v>1</v>
      </c>
      <c r="H59" s="158">
        <v>36</v>
      </c>
      <c r="I59" s="158" t="s">
        <v>491</v>
      </c>
      <c r="J59" s="159">
        <v>59765</v>
      </c>
      <c r="K59" s="160">
        <v>1</v>
      </c>
      <c r="L59" s="158">
        <v>36</v>
      </c>
      <c r="M59" s="158" t="s">
        <v>491</v>
      </c>
      <c r="N59" s="159">
        <v>164097</v>
      </c>
      <c r="O59" s="160">
        <v>1</v>
      </c>
      <c r="P59" s="158">
        <v>36</v>
      </c>
      <c r="Q59" s="158" t="s">
        <v>491</v>
      </c>
      <c r="R59" s="159">
        <v>498264</v>
      </c>
      <c r="S59" s="160">
        <v>1.1</v>
      </c>
      <c r="T59" s="35">
        <v>36</v>
      </c>
    </row>
    <row r="60" spans="1:20" ht="12.75">
      <c r="A60" s="31" t="s">
        <v>492</v>
      </c>
      <c r="B60" s="32">
        <v>108377</v>
      </c>
      <c r="C60" s="126">
        <v>1.8</v>
      </c>
      <c r="D60" s="31">
        <v>37</v>
      </c>
      <c r="E60" s="31" t="s">
        <v>492</v>
      </c>
      <c r="F60" s="32">
        <v>165491</v>
      </c>
      <c r="G60" s="126">
        <v>1.3</v>
      </c>
      <c r="H60" s="31">
        <v>37</v>
      </c>
      <c r="I60" s="31" t="s">
        <v>492</v>
      </c>
      <c r="J60" s="32">
        <v>156123</v>
      </c>
      <c r="K60" s="126">
        <v>1.4</v>
      </c>
      <c r="L60" s="31">
        <v>37</v>
      </c>
      <c r="M60" s="31" t="s">
        <v>492</v>
      </c>
      <c r="N60" s="32">
        <v>429991</v>
      </c>
      <c r="O60" s="126">
        <v>1.5</v>
      </c>
      <c r="P60" s="31">
        <v>37</v>
      </c>
      <c r="Q60" s="31" t="s">
        <v>492</v>
      </c>
      <c r="R60" s="32">
        <v>1270526</v>
      </c>
      <c r="S60" s="126">
        <v>1.3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228432</v>
      </c>
      <c r="C63" s="167">
        <v>1.3</v>
      </c>
      <c r="D63" s="165">
        <v>38</v>
      </c>
      <c r="E63" s="165" t="s">
        <v>30</v>
      </c>
      <c r="F63" s="166">
        <v>347013</v>
      </c>
      <c r="G63" s="167">
        <v>0.4</v>
      </c>
      <c r="H63" s="165">
        <v>38</v>
      </c>
      <c r="I63" s="165" t="s">
        <v>30</v>
      </c>
      <c r="J63" s="166">
        <v>331815</v>
      </c>
      <c r="K63" s="167">
        <v>0.3</v>
      </c>
      <c r="L63" s="165">
        <v>38</v>
      </c>
      <c r="M63" s="165" t="s">
        <v>30</v>
      </c>
      <c r="N63" s="166">
        <v>907260</v>
      </c>
      <c r="O63" s="167">
        <v>0.6</v>
      </c>
      <c r="P63" s="165">
        <v>38</v>
      </c>
      <c r="Q63" s="165" t="s">
        <v>30</v>
      </c>
      <c r="R63" s="166">
        <v>2732194</v>
      </c>
      <c r="S63" s="167">
        <v>0.6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494</v>
      </c>
    </row>
    <row r="2" spans="1:19" ht="12.75" customHeight="1">
      <c r="A2" s="209" t="s">
        <v>470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95</v>
      </c>
      <c r="B3" s="246"/>
      <c r="C3" s="125" t="s">
        <v>471</v>
      </c>
      <c r="D3" s="55"/>
      <c r="E3" s="245" t="s">
        <v>108</v>
      </c>
      <c r="F3" s="246"/>
      <c r="G3" s="125" t="s">
        <v>471</v>
      </c>
      <c r="H3" s="55"/>
      <c r="I3" s="245" t="s">
        <v>121</v>
      </c>
      <c r="J3" s="246"/>
      <c r="K3" s="125" t="s">
        <v>471</v>
      </c>
      <c r="L3" s="55"/>
      <c r="M3" s="245" t="s">
        <v>495</v>
      </c>
      <c r="N3" s="246"/>
      <c r="O3" s="125" t="s">
        <v>471</v>
      </c>
      <c r="P3" s="55"/>
      <c r="Q3" s="245" t="s">
        <v>132</v>
      </c>
      <c r="R3" s="246"/>
      <c r="S3" s="125" t="s">
        <v>471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473</v>
      </c>
      <c r="C5" s="126" t="s">
        <v>474</v>
      </c>
      <c r="D5" s="31" t="s">
        <v>56</v>
      </c>
      <c r="E5" s="31"/>
      <c r="F5" s="31" t="s">
        <v>473</v>
      </c>
      <c r="G5" s="126" t="s">
        <v>474</v>
      </c>
      <c r="H5" s="31" t="s">
        <v>56</v>
      </c>
      <c r="I5" s="31"/>
      <c r="J5" s="31" t="s">
        <v>473</v>
      </c>
      <c r="K5" s="126" t="s">
        <v>474</v>
      </c>
      <c r="L5" s="31" t="s">
        <v>56</v>
      </c>
      <c r="M5" s="31"/>
      <c r="N5" s="31" t="s">
        <v>473</v>
      </c>
      <c r="O5" s="126" t="s">
        <v>474</v>
      </c>
      <c r="P5" s="31" t="s">
        <v>56</v>
      </c>
      <c r="Q5" s="31"/>
      <c r="R5" s="31" t="s">
        <v>473</v>
      </c>
      <c r="S5" s="126" t="s">
        <v>474</v>
      </c>
      <c r="T5" s="71" t="s">
        <v>56</v>
      </c>
    </row>
    <row r="6" spans="1:20" ht="12.75">
      <c r="A6" s="31" t="s">
        <v>475</v>
      </c>
      <c r="B6" s="32">
        <v>36911</v>
      </c>
      <c r="C6" s="126">
        <v>2</v>
      </c>
      <c r="D6" s="31">
        <v>1</v>
      </c>
      <c r="E6" s="31" t="s">
        <v>475</v>
      </c>
      <c r="F6" s="32">
        <v>81838</v>
      </c>
      <c r="G6" s="126">
        <v>1.3</v>
      </c>
      <c r="H6" s="31">
        <v>1</v>
      </c>
      <c r="I6" s="31" t="s">
        <v>475</v>
      </c>
      <c r="J6" s="32">
        <v>35503</v>
      </c>
      <c r="K6" s="126">
        <v>1.6</v>
      </c>
      <c r="L6" s="31">
        <v>1</v>
      </c>
      <c r="M6" s="31" t="s">
        <v>475</v>
      </c>
      <c r="N6" s="32">
        <v>154252</v>
      </c>
      <c r="O6" s="126">
        <v>1.5</v>
      </c>
      <c r="P6" s="31">
        <v>1</v>
      </c>
      <c r="Q6" s="31" t="s">
        <v>475</v>
      </c>
      <c r="R6" s="32">
        <v>225714</v>
      </c>
      <c r="S6" s="126">
        <v>1.3</v>
      </c>
      <c r="T6" s="31">
        <v>1</v>
      </c>
    </row>
    <row r="7" spans="1:20" ht="12.75">
      <c r="A7" s="31" t="s">
        <v>476</v>
      </c>
      <c r="B7" s="32">
        <v>35634</v>
      </c>
      <c r="C7" s="126">
        <v>3</v>
      </c>
      <c r="D7" s="31">
        <v>2</v>
      </c>
      <c r="E7" s="31" t="s">
        <v>476</v>
      </c>
      <c r="F7" s="32">
        <v>78794</v>
      </c>
      <c r="G7" s="126">
        <v>1.6</v>
      </c>
      <c r="H7" s="31">
        <v>2</v>
      </c>
      <c r="I7" s="31" t="s">
        <v>476</v>
      </c>
      <c r="J7" s="32">
        <v>34194</v>
      </c>
      <c r="K7" s="126">
        <v>1.5</v>
      </c>
      <c r="L7" s="31">
        <v>2</v>
      </c>
      <c r="M7" s="31" t="s">
        <v>476</v>
      </c>
      <c r="N7" s="32">
        <v>148623</v>
      </c>
      <c r="O7" s="126">
        <v>1.9</v>
      </c>
      <c r="P7" s="31">
        <v>2</v>
      </c>
      <c r="Q7" s="31" t="s">
        <v>476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477</v>
      </c>
      <c r="B8" s="32">
        <v>40897</v>
      </c>
      <c r="C8" s="126">
        <v>0.6</v>
      </c>
      <c r="D8" s="31">
        <v>3</v>
      </c>
      <c r="E8" s="31" t="s">
        <v>477</v>
      </c>
      <c r="F8" s="32">
        <v>90694</v>
      </c>
      <c r="G8" s="126">
        <v>0.5</v>
      </c>
      <c r="H8" s="31">
        <v>3</v>
      </c>
      <c r="I8" s="31" t="s">
        <v>477</v>
      </c>
      <c r="J8" s="32">
        <v>38945</v>
      </c>
      <c r="K8" s="126">
        <v>0.2</v>
      </c>
      <c r="L8" s="31">
        <v>3</v>
      </c>
      <c r="M8" s="31" t="s">
        <v>477</v>
      </c>
      <c r="N8" s="32">
        <v>170536</v>
      </c>
      <c r="O8" s="126">
        <v>0.5</v>
      </c>
      <c r="P8" s="31">
        <v>3</v>
      </c>
      <c r="Q8" s="31" t="s">
        <v>477</v>
      </c>
      <c r="R8" s="32">
        <v>252535</v>
      </c>
      <c r="S8" s="126">
        <v>0.8</v>
      </c>
      <c r="T8" s="31">
        <v>3</v>
      </c>
    </row>
    <row r="9" spans="1:20" ht="12.75">
      <c r="A9" s="158" t="s">
        <v>478</v>
      </c>
      <c r="B9" s="159">
        <v>113443</v>
      </c>
      <c r="C9" s="160">
        <v>1.8</v>
      </c>
      <c r="D9" s="158">
        <v>4</v>
      </c>
      <c r="E9" s="158" t="s">
        <v>478</v>
      </c>
      <c r="F9" s="159">
        <v>251326</v>
      </c>
      <c r="G9" s="160">
        <v>1.1</v>
      </c>
      <c r="H9" s="158">
        <v>4</v>
      </c>
      <c r="I9" s="158" t="s">
        <v>478</v>
      </c>
      <c r="J9" s="159">
        <v>108643</v>
      </c>
      <c r="K9" s="160">
        <v>1.1</v>
      </c>
      <c r="L9" s="158">
        <v>4</v>
      </c>
      <c r="M9" s="158" t="s">
        <v>478</v>
      </c>
      <c r="N9" s="159">
        <v>473412</v>
      </c>
      <c r="O9" s="160">
        <v>1.3</v>
      </c>
      <c r="P9" s="158">
        <v>4</v>
      </c>
      <c r="Q9" s="158" t="s">
        <v>478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479</v>
      </c>
      <c r="B12" s="32">
        <v>40188</v>
      </c>
      <c r="C12" s="126">
        <v>0.1</v>
      </c>
      <c r="D12" s="31">
        <v>5</v>
      </c>
      <c r="E12" s="31" t="s">
        <v>479</v>
      </c>
      <c r="F12" s="32">
        <v>88316</v>
      </c>
      <c r="G12" s="126">
        <v>-0.6</v>
      </c>
      <c r="H12" s="31">
        <v>5</v>
      </c>
      <c r="I12" s="31" t="s">
        <v>479</v>
      </c>
      <c r="J12" s="32">
        <v>38548</v>
      </c>
      <c r="K12" s="126">
        <v>-1.1</v>
      </c>
      <c r="L12" s="31">
        <v>5</v>
      </c>
      <c r="M12" s="31" t="s">
        <v>479</v>
      </c>
      <c r="N12" s="32">
        <v>167053</v>
      </c>
      <c r="O12" s="126">
        <v>-0.5</v>
      </c>
      <c r="P12" s="31">
        <v>5</v>
      </c>
      <c r="Q12" s="31" t="s">
        <v>479</v>
      </c>
      <c r="R12" s="32">
        <v>248261</v>
      </c>
      <c r="S12" s="126">
        <v>-0.4</v>
      </c>
      <c r="T12" s="31">
        <v>5</v>
      </c>
    </row>
    <row r="13" spans="1:20" ht="12.75">
      <c r="A13" s="31" t="s">
        <v>480</v>
      </c>
      <c r="B13" s="32">
        <v>42400</v>
      </c>
      <c r="C13" s="126">
        <v>2.5</v>
      </c>
      <c r="D13" s="31">
        <v>6</v>
      </c>
      <c r="E13" s="31" t="s">
        <v>480</v>
      </c>
      <c r="F13" s="32">
        <v>90807</v>
      </c>
      <c r="G13" s="126">
        <v>2.2</v>
      </c>
      <c r="H13" s="31">
        <v>6</v>
      </c>
      <c r="I13" s="31" t="s">
        <v>480</v>
      </c>
      <c r="J13" s="32">
        <v>39814</v>
      </c>
      <c r="K13" s="126">
        <v>1.7</v>
      </c>
      <c r="L13" s="31">
        <v>6</v>
      </c>
      <c r="M13" s="31" t="s">
        <v>480</v>
      </c>
      <c r="N13" s="32">
        <v>173020</v>
      </c>
      <c r="O13" s="126">
        <v>2.1</v>
      </c>
      <c r="P13" s="31">
        <v>6</v>
      </c>
      <c r="Q13" s="31" t="s">
        <v>480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481</v>
      </c>
      <c r="B14" s="32">
        <v>42660</v>
      </c>
      <c r="C14" s="126">
        <v>0.7</v>
      </c>
      <c r="D14" s="31">
        <v>7</v>
      </c>
      <c r="E14" s="31" t="s">
        <v>481</v>
      </c>
      <c r="F14" s="32">
        <v>89615</v>
      </c>
      <c r="G14" s="126">
        <v>-0.1</v>
      </c>
      <c r="H14" s="31">
        <v>7</v>
      </c>
      <c r="I14" s="31" t="s">
        <v>481</v>
      </c>
      <c r="J14" s="32">
        <v>39043</v>
      </c>
      <c r="K14" s="126">
        <v>-0.2</v>
      </c>
      <c r="L14" s="31">
        <v>7</v>
      </c>
      <c r="M14" s="31" t="s">
        <v>481</v>
      </c>
      <c r="N14" s="32">
        <v>171319</v>
      </c>
      <c r="O14" s="126">
        <v>0.1</v>
      </c>
      <c r="P14" s="31">
        <v>7</v>
      </c>
      <c r="Q14" s="31" t="s">
        <v>481</v>
      </c>
      <c r="R14" s="32">
        <v>259042</v>
      </c>
      <c r="S14" s="126">
        <v>0.4</v>
      </c>
      <c r="T14" s="31">
        <v>7</v>
      </c>
    </row>
    <row r="15" spans="1:20" ht="12.75">
      <c r="A15" s="158" t="s">
        <v>482</v>
      </c>
      <c r="B15" s="159">
        <v>125249</v>
      </c>
      <c r="C15" s="160">
        <v>1.1</v>
      </c>
      <c r="D15" s="158">
        <v>8</v>
      </c>
      <c r="E15" s="158" t="s">
        <v>482</v>
      </c>
      <c r="F15" s="159">
        <v>268738</v>
      </c>
      <c r="G15" s="160">
        <v>0.5</v>
      </c>
      <c r="H15" s="158">
        <v>8</v>
      </c>
      <c r="I15" s="158" t="s">
        <v>482</v>
      </c>
      <c r="J15" s="159">
        <v>117405</v>
      </c>
      <c r="K15" s="160">
        <v>0.1</v>
      </c>
      <c r="L15" s="158">
        <v>8</v>
      </c>
      <c r="M15" s="158" t="s">
        <v>482</v>
      </c>
      <c r="N15" s="159">
        <v>511392</v>
      </c>
      <c r="O15" s="160">
        <v>0.6</v>
      </c>
      <c r="P15" s="158">
        <v>8</v>
      </c>
      <c r="Q15" s="158" t="s">
        <v>482</v>
      </c>
      <c r="R15" s="159">
        <v>767191</v>
      </c>
      <c r="S15" s="160">
        <v>0.8</v>
      </c>
      <c r="T15" s="35">
        <v>8</v>
      </c>
    </row>
    <row r="16" spans="1:20" ht="12.75">
      <c r="A16" s="31" t="s">
        <v>483</v>
      </c>
      <c r="B16" s="32">
        <v>238691</v>
      </c>
      <c r="C16" s="126">
        <v>1.4</v>
      </c>
      <c r="D16" s="31">
        <v>9</v>
      </c>
      <c r="E16" s="31" t="s">
        <v>483</v>
      </c>
      <c r="F16" s="32">
        <v>520064</v>
      </c>
      <c r="G16" s="126">
        <v>0.8</v>
      </c>
      <c r="H16" s="31">
        <v>9</v>
      </c>
      <c r="I16" s="31" t="s">
        <v>483</v>
      </c>
      <c r="J16" s="32">
        <v>226048</v>
      </c>
      <c r="K16" s="126">
        <v>0.6</v>
      </c>
      <c r="L16" s="31">
        <v>9</v>
      </c>
      <c r="M16" s="31" t="s">
        <v>483</v>
      </c>
      <c r="N16" s="32">
        <v>984804</v>
      </c>
      <c r="O16" s="126">
        <v>0.9</v>
      </c>
      <c r="P16" s="31">
        <v>9</v>
      </c>
      <c r="Q16" s="31" t="s">
        <v>483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484</v>
      </c>
      <c r="B19" s="32">
        <v>40472</v>
      </c>
      <c r="C19" s="126">
        <v>0.4</v>
      </c>
      <c r="D19" s="31">
        <v>10</v>
      </c>
      <c r="E19" s="31" t="s">
        <v>484</v>
      </c>
      <c r="F19" s="32">
        <v>89463</v>
      </c>
      <c r="G19" s="126">
        <v>0</v>
      </c>
      <c r="H19" s="31">
        <v>10</v>
      </c>
      <c r="I19" s="31" t="s">
        <v>484</v>
      </c>
      <c r="J19" s="32">
        <v>38838</v>
      </c>
      <c r="K19" s="126">
        <v>-0.3</v>
      </c>
      <c r="L19" s="31">
        <v>10</v>
      </c>
      <c r="M19" s="31" t="s">
        <v>484</v>
      </c>
      <c r="N19" s="32">
        <v>168773</v>
      </c>
      <c r="O19" s="126">
        <v>0</v>
      </c>
      <c r="P19" s="31">
        <v>10</v>
      </c>
      <c r="Q19" s="31" t="s">
        <v>484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485</v>
      </c>
      <c r="B20" s="32">
        <v>42347</v>
      </c>
      <c r="C20" s="126">
        <v>2.1</v>
      </c>
      <c r="D20" s="31">
        <v>11</v>
      </c>
      <c r="E20" s="31" t="s">
        <v>485</v>
      </c>
      <c r="F20" s="32">
        <v>91947</v>
      </c>
      <c r="G20" s="126">
        <v>0.6</v>
      </c>
      <c r="H20" s="31">
        <v>11</v>
      </c>
      <c r="I20" s="31" t="s">
        <v>485</v>
      </c>
      <c r="J20" s="32">
        <v>38852</v>
      </c>
      <c r="K20" s="126">
        <v>0.4</v>
      </c>
      <c r="L20" s="31">
        <v>11</v>
      </c>
      <c r="M20" s="31" t="s">
        <v>485</v>
      </c>
      <c r="N20" s="32">
        <v>173145</v>
      </c>
      <c r="O20" s="126">
        <v>0.9</v>
      </c>
      <c r="P20" s="31">
        <v>11</v>
      </c>
      <c r="Q20" s="31" t="s">
        <v>485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486</v>
      </c>
      <c r="B21" s="32">
        <v>39091</v>
      </c>
      <c r="C21" s="126">
        <v>-1</v>
      </c>
      <c r="D21" s="31">
        <v>12</v>
      </c>
      <c r="E21" s="31" t="s">
        <v>486</v>
      </c>
      <c r="F21" s="32">
        <v>83250</v>
      </c>
      <c r="G21" s="126">
        <v>-1.5</v>
      </c>
      <c r="H21" s="31">
        <v>12</v>
      </c>
      <c r="I21" s="31" t="s">
        <v>486</v>
      </c>
      <c r="J21" s="32">
        <v>35518</v>
      </c>
      <c r="K21" s="126">
        <v>-1.8</v>
      </c>
      <c r="L21" s="31">
        <v>12</v>
      </c>
      <c r="M21" s="31" t="s">
        <v>486</v>
      </c>
      <c r="N21" s="32">
        <v>157860</v>
      </c>
      <c r="O21" s="126">
        <v>-1.5</v>
      </c>
      <c r="P21" s="31">
        <v>12</v>
      </c>
      <c r="Q21" s="31" t="s">
        <v>486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487</v>
      </c>
      <c r="B22" s="159">
        <v>121909</v>
      </c>
      <c r="C22" s="160">
        <v>0.5</v>
      </c>
      <c r="D22" s="158">
        <v>13</v>
      </c>
      <c r="E22" s="158" t="s">
        <v>487</v>
      </c>
      <c r="F22" s="159">
        <v>264660</v>
      </c>
      <c r="G22" s="160">
        <v>-0.3</v>
      </c>
      <c r="H22" s="158">
        <v>13</v>
      </c>
      <c r="I22" s="158" t="s">
        <v>487</v>
      </c>
      <c r="J22" s="159">
        <v>113209</v>
      </c>
      <c r="K22" s="160">
        <v>-0.5</v>
      </c>
      <c r="L22" s="158">
        <v>13</v>
      </c>
      <c r="M22" s="158" t="s">
        <v>487</v>
      </c>
      <c r="N22" s="159">
        <v>499778</v>
      </c>
      <c r="O22" s="160">
        <v>-0.1</v>
      </c>
      <c r="P22" s="158">
        <v>13</v>
      </c>
      <c r="Q22" s="158" t="s">
        <v>487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488</v>
      </c>
      <c r="B25" s="32">
        <v>40692</v>
      </c>
      <c r="C25" s="126">
        <v>0.6</v>
      </c>
      <c r="D25" s="31">
        <v>14</v>
      </c>
      <c r="E25" s="31" t="s">
        <v>488</v>
      </c>
      <c r="F25" s="32">
        <v>90206</v>
      </c>
      <c r="G25" s="126">
        <v>0.5</v>
      </c>
      <c r="H25" s="31">
        <v>14</v>
      </c>
      <c r="I25" s="31" t="s">
        <v>488</v>
      </c>
      <c r="J25" s="32">
        <v>37998</v>
      </c>
      <c r="K25" s="126">
        <v>1.3</v>
      </c>
      <c r="L25" s="31">
        <v>14</v>
      </c>
      <c r="M25" s="31" t="s">
        <v>488</v>
      </c>
      <c r="N25" s="32">
        <v>168896</v>
      </c>
      <c r="O25" s="126">
        <v>0.7</v>
      </c>
      <c r="P25" s="31">
        <v>14</v>
      </c>
      <c r="Q25" s="31" t="s">
        <v>488</v>
      </c>
      <c r="R25" s="32">
        <v>252899</v>
      </c>
      <c r="S25" s="126">
        <v>0.3</v>
      </c>
      <c r="T25" s="31">
        <v>14</v>
      </c>
    </row>
    <row r="26" spans="1:20" ht="12.75">
      <c r="A26" s="31" t="s">
        <v>489</v>
      </c>
      <c r="B26" s="32">
        <v>39583</v>
      </c>
      <c r="C26" s="126">
        <v>0.3</v>
      </c>
      <c r="D26" s="31">
        <v>15</v>
      </c>
      <c r="E26" s="31" t="s">
        <v>489</v>
      </c>
      <c r="F26" s="32">
        <v>85104</v>
      </c>
      <c r="G26" s="126">
        <v>0.3</v>
      </c>
      <c r="H26" s="31">
        <v>15</v>
      </c>
      <c r="I26" s="31" t="s">
        <v>489</v>
      </c>
      <c r="J26" s="32">
        <v>36651</v>
      </c>
      <c r="K26" s="126">
        <v>0.8</v>
      </c>
      <c r="L26" s="31">
        <v>15</v>
      </c>
      <c r="M26" s="31" t="s">
        <v>489</v>
      </c>
      <c r="N26" s="32">
        <v>161338</v>
      </c>
      <c r="O26" s="126">
        <v>0.4</v>
      </c>
      <c r="P26" s="31">
        <v>15</v>
      </c>
      <c r="Q26" s="31" t="s">
        <v>489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490</v>
      </c>
      <c r="B27" s="32">
        <v>39285</v>
      </c>
      <c r="C27" s="126">
        <v>-2.3</v>
      </c>
      <c r="D27" s="31">
        <v>16</v>
      </c>
      <c r="E27" s="31" t="s">
        <v>490</v>
      </c>
      <c r="F27" s="32">
        <v>85188</v>
      </c>
      <c r="G27" s="126">
        <v>-3.2</v>
      </c>
      <c r="H27" s="31">
        <v>16</v>
      </c>
      <c r="I27" s="31" t="s">
        <v>490</v>
      </c>
      <c r="J27" s="32">
        <v>37479</v>
      </c>
      <c r="K27" s="126">
        <v>-3.5</v>
      </c>
      <c r="L27" s="31">
        <v>16</v>
      </c>
      <c r="M27" s="31" t="s">
        <v>490</v>
      </c>
      <c r="N27" s="32">
        <v>161953</v>
      </c>
      <c r="O27" s="126">
        <v>-3</v>
      </c>
      <c r="P27" s="31">
        <v>16</v>
      </c>
      <c r="Q27" s="31" t="s">
        <v>490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491</v>
      </c>
      <c r="B28" s="159">
        <v>119560</v>
      </c>
      <c r="C28" s="160">
        <v>-0.4</v>
      </c>
      <c r="D28" s="158">
        <v>17</v>
      </c>
      <c r="E28" s="158" t="s">
        <v>491</v>
      </c>
      <c r="F28" s="159">
        <v>260499</v>
      </c>
      <c r="G28" s="160">
        <v>-0.8</v>
      </c>
      <c r="H28" s="158">
        <v>17</v>
      </c>
      <c r="I28" s="158" t="s">
        <v>491</v>
      </c>
      <c r="J28" s="159">
        <v>112128</v>
      </c>
      <c r="K28" s="160">
        <v>-0.5</v>
      </c>
      <c r="L28" s="158">
        <v>17</v>
      </c>
      <c r="M28" s="158" t="s">
        <v>491</v>
      </c>
      <c r="N28" s="159">
        <v>492187</v>
      </c>
      <c r="O28" s="160">
        <v>-0.6</v>
      </c>
      <c r="P28" s="158">
        <v>17</v>
      </c>
      <c r="Q28" s="158" t="s">
        <v>491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492</v>
      </c>
      <c r="B29" s="173">
        <v>241469</v>
      </c>
      <c r="C29" s="174">
        <v>0</v>
      </c>
      <c r="D29" s="172">
        <v>18</v>
      </c>
      <c r="E29" s="172" t="s">
        <v>492</v>
      </c>
      <c r="F29" s="173">
        <v>525159</v>
      </c>
      <c r="G29" s="174">
        <v>-0.5</v>
      </c>
      <c r="H29" s="172">
        <v>18</v>
      </c>
      <c r="I29" s="172" t="s">
        <v>492</v>
      </c>
      <c r="J29" s="173">
        <v>225337</v>
      </c>
      <c r="K29" s="174">
        <v>-0.5</v>
      </c>
      <c r="L29" s="172">
        <v>18</v>
      </c>
      <c r="M29" s="172" t="s">
        <v>492</v>
      </c>
      <c r="N29" s="173">
        <v>991965</v>
      </c>
      <c r="O29" s="174">
        <v>-0.4</v>
      </c>
      <c r="P29" s="172">
        <v>18</v>
      </c>
      <c r="Q29" s="172" t="s">
        <v>492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493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471</v>
      </c>
      <c r="D35" s="55"/>
      <c r="E35" s="70" t="s">
        <v>108</v>
      </c>
      <c r="F35" s="104"/>
      <c r="G35" s="125" t="s">
        <v>471</v>
      </c>
      <c r="H35" s="55"/>
      <c r="I35" s="70" t="s">
        <v>121</v>
      </c>
      <c r="J35" s="104"/>
      <c r="K35" s="125" t="s">
        <v>471</v>
      </c>
      <c r="L35" s="55"/>
      <c r="M35" s="70" t="s">
        <v>495</v>
      </c>
      <c r="N35" s="104"/>
      <c r="O35" s="125" t="s">
        <v>471</v>
      </c>
      <c r="P35" s="55"/>
      <c r="Q35" s="70" t="s">
        <v>132</v>
      </c>
      <c r="R35" s="104"/>
      <c r="S35" s="125" t="s">
        <v>471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475</v>
      </c>
      <c r="B37" s="32">
        <v>37436</v>
      </c>
      <c r="C37" s="126">
        <v>1.4</v>
      </c>
      <c r="D37" s="31">
        <v>20</v>
      </c>
      <c r="E37" s="31" t="s">
        <v>475</v>
      </c>
      <c r="F37" s="32">
        <v>82262</v>
      </c>
      <c r="G37" s="126">
        <v>0.5</v>
      </c>
      <c r="H37" s="31">
        <v>20</v>
      </c>
      <c r="I37" s="31" t="s">
        <v>475</v>
      </c>
      <c r="J37" s="32">
        <v>35656</v>
      </c>
      <c r="K37" s="126">
        <v>0.4</v>
      </c>
      <c r="L37" s="31">
        <v>20</v>
      </c>
      <c r="M37" s="31" t="s">
        <v>475</v>
      </c>
      <c r="N37" s="32">
        <v>155354</v>
      </c>
      <c r="O37" s="126">
        <v>0.7</v>
      </c>
      <c r="P37" s="31">
        <v>20</v>
      </c>
      <c r="Q37" s="31" t="s">
        <v>475</v>
      </c>
      <c r="R37" s="32">
        <v>226983</v>
      </c>
      <c r="S37" s="126">
        <v>0.6</v>
      </c>
      <c r="T37" s="31">
        <v>20</v>
      </c>
    </row>
    <row r="38" spans="1:20" ht="12.75">
      <c r="A38" s="31" t="s">
        <v>476</v>
      </c>
      <c r="B38" s="32">
        <v>35253</v>
      </c>
      <c r="C38" s="126">
        <v>-1.1</v>
      </c>
      <c r="D38" s="31">
        <v>21</v>
      </c>
      <c r="E38" s="31" t="s">
        <v>476</v>
      </c>
      <c r="F38" s="32">
        <v>77586</v>
      </c>
      <c r="G38" s="126">
        <v>-1.5</v>
      </c>
      <c r="H38" s="31">
        <v>21</v>
      </c>
      <c r="I38" s="31" t="s">
        <v>476</v>
      </c>
      <c r="J38" s="32">
        <v>33550</v>
      </c>
      <c r="K38" s="126">
        <v>-1.9</v>
      </c>
      <c r="L38" s="31">
        <v>21</v>
      </c>
      <c r="M38" s="31" t="s">
        <v>476</v>
      </c>
      <c r="N38" s="32">
        <v>146389</v>
      </c>
      <c r="O38" s="126">
        <v>-1.5</v>
      </c>
      <c r="P38" s="31">
        <v>21</v>
      </c>
      <c r="Q38" s="31" t="s">
        <v>476</v>
      </c>
      <c r="R38" s="32">
        <v>214505</v>
      </c>
      <c r="S38" s="126">
        <v>-1.4</v>
      </c>
      <c r="T38" s="31">
        <v>21</v>
      </c>
    </row>
    <row r="39" spans="1:20" ht="13.5" thickBot="1">
      <c r="A39" s="31" t="s">
        <v>477</v>
      </c>
      <c r="B39" s="32">
        <v>40599</v>
      </c>
      <c r="C39" s="126">
        <v>-0.7</v>
      </c>
      <c r="D39" s="31">
        <v>22</v>
      </c>
      <c r="E39" s="31" t="s">
        <v>477</v>
      </c>
      <c r="F39" s="32">
        <v>88892</v>
      </c>
      <c r="G39" s="126">
        <v>-2</v>
      </c>
      <c r="H39" s="31">
        <v>22</v>
      </c>
      <c r="I39" s="31" t="s">
        <v>477</v>
      </c>
      <c r="J39" s="32">
        <v>38166</v>
      </c>
      <c r="K39" s="126">
        <v>-2</v>
      </c>
      <c r="L39" s="31">
        <v>22</v>
      </c>
      <c r="M39" s="31" t="s">
        <v>477</v>
      </c>
      <c r="N39" s="32">
        <v>167656</v>
      </c>
      <c r="O39" s="126">
        <v>-1.7</v>
      </c>
      <c r="P39" s="31">
        <v>22</v>
      </c>
      <c r="Q39" s="31" t="s">
        <v>477</v>
      </c>
      <c r="R39" s="32">
        <v>248795</v>
      </c>
      <c r="S39" s="126">
        <v>-1.5</v>
      </c>
      <c r="T39" s="31">
        <v>22</v>
      </c>
    </row>
    <row r="40" spans="1:20" ht="12.75">
      <c r="A40" s="158" t="s">
        <v>478</v>
      </c>
      <c r="B40" s="159">
        <v>113288</v>
      </c>
      <c r="C40" s="160">
        <v>-0.1</v>
      </c>
      <c r="D40" s="158">
        <v>23</v>
      </c>
      <c r="E40" s="158" t="s">
        <v>478</v>
      </c>
      <c r="F40" s="159">
        <v>248740</v>
      </c>
      <c r="G40" s="160">
        <v>-1</v>
      </c>
      <c r="H40" s="158">
        <v>23</v>
      </c>
      <c r="I40" s="158" t="s">
        <v>478</v>
      </c>
      <c r="J40" s="159">
        <v>107371</v>
      </c>
      <c r="K40" s="160">
        <v>-1.2</v>
      </c>
      <c r="L40" s="158">
        <v>23</v>
      </c>
      <c r="M40" s="158" t="s">
        <v>478</v>
      </c>
      <c r="N40" s="159">
        <v>469399</v>
      </c>
      <c r="O40" s="160">
        <v>-0.8</v>
      </c>
      <c r="P40" s="158">
        <v>23</v>
      </c>
      <c r="Q40" s="158" t="s">
        <v>478</v>
      </c>
      <c r="R40" s="159">
        <v>690283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479</v>
      </c>
      <c r="B43" s="32">
        <v>40672</v>
      </c>
      <c r="C43" s="126">
        <v>1.2</v>
      </c>
      <c r="D43" s="31">
        <v>24</v>
      </c>
      <c r="E43" s="31" t="s">
        <v>479</v>
      </c>
      <c r="F43" s="32">
        <v>90083</v>
      </c>
      <c r="G43" s="126">
        <v>2</v>
      </c>
      <c r="H43" s="31">
        <v>24</v>
      </c>
      <c r="I43" s="31" t="s">
        <v>479</v>
      </c>
      <c r="J43" s="32">
        <v>39134</v>
      </c>
      <c r="K43" s="126">
        <v>1.5</v>
      </c>
      <c r="L43" s="31">
        <v>24</v>
      </c>
      <c r="M43" s="31" t="s">
        <v>479</v>
      </c>
      <c r="N43" s="32">
        <v>169889</v>
      </c>
      <c r="O43" s="126">
        <v>1.7</v>
      </c>
      <c r="P43" s="31">
        <v>24</v>
      </c>
      <c r="Q43" s="31" t="s">
        <v>479</v>
      </c>
      <c r="R43" s="32">
        <v>251126</v>
      </c>
      <c r="S43" s="126">
        <v>1.2</v>
      </c>
      <c r="T43" s="31">
        <v>24</v>
      </c>
    </row>
    <row r="44" spans="1:20" ht="12.75">
      <c r="A44" s="31" t="s">
        <v>480</v>
      </c>
      <c r="B44" s="32">
        <v>42804</v>
      </c>
      <c r="C44" s="126">
        <v>1</v>
      </c>
      <c r="D44" s="31">
        <v>25</v>
      </c>
      <c r="E44" s="31" t="s">
        <v>480</v>
      </c>
      <c r="F44" s="32">
        <v>91554</v>
      </c>
      <c r="G44" s="126">
        <v>0.8</v>
      </c>
      <c r="H44" s="31">
        <v>25</v>
      </c>
      <c r="I44" s="31" t="s">
        <v>480</v>
      </c>
      <c r="J44" s="32">
        <v>40185</v>
      </c>
      <c r="K44" s="126">
        <v>0.9</v>
      </c>
      <c r="L44" s="31">
        <v>25</v>
      </c>
      <c r="M44" s="31" t="s">
        <v>480</v>
      </c>
      <c r="N44" s="32">
        <v>174542</v>
      </c>
      <c r="O44" s="126">
        <v>0.9</v>
      </c>
      <c r="P44" s="31">
        <v>25</v>
      </c>
      <c r="Q44" s="31" t="s">
        <v>480</v>
      </c>
      <c r="R44" s="32">
        <v>262122</v>
      </c>
      <c r="S44" s="126">
        <v>0.9</v>
      </c>
      <c r="T44" s="31">
        <v>25</v>
      </c>
    </row>
    <row r="45" spans="1:20" ht="13.5" thickBot="1">
      <c r="A45" s="31" t="s">
        <v>481</v>
      </c>
      <c r="B45" s="32">
        <v>42593</v>
      </c>
      <c r="C45" s="126">
        <v>-0.2</v>
      </c>
      <c r="D45" s="31">
        <v>26</v>
      </c>
      <c r="E45" s="31" t="s">
        <v>481</v>
      </c>
      <c r="F45" s="32">
        <v>89087</v>
      </c>
      <c r="G45" s="126">
        <v>-0.6</v>
      </c>
      <c r="H45" s="31">
        <v>26</v>
      </c>
      <c r="I45" s="31" t="s">
        <v>481</v>
      </c>
      <c r="J45" s="32">
        <v>38889</v>
      </c>
      <c r="K45" s="126">
        <v>-0.4</v>
      </c>
      <c r="L45" s="31">
        <v>26</v>
      </c>
      <c r="M45" s="31" t="s">
        <v>481</v>
      </c>
      <c r="N45" s="32">
        <v>170569</v>
      </c>
      <c r="O45" s="126">
        <v>-0.4</v>
      </c>
      <c r="P45" s="31">
        <v>26</v>
      </c>
      <c r="Q45" s="31" t="s">
        <v>481</v>
      </c>
      <c r="R45" s="32">
        <v>258137</v>
      </c>
      <c r="S45" s="126">
        <v>-0.3</v>
      </c>
      <c r="T45" s="31">
        <v>26</v>
      </c>
    </row>
    <row r="46" spans="1:20" ht="12.75">
      <c r="A46" s="158" t="s">
        <v>482</v>
      </c>
      <c r="B46" s="159">
        <v>126069</v>
      </c>
      <c r="C46" s="160">
        <v>0.7</v>
      </c>
      <c r="D46" s="158">
        <v>27</v>
      </c>
      <c r="E46" s="158" t="s">
        <v>482</v>
      </c>
      <c r="F46" s="159">
        <v>270724</v>
      </c>
      <c r="G46" s="160">
        <v>0.7</v>
      </c>
      <c r="H46" s="158">
        <v>27</v>
      </c>
      <c r="I46" s="158" t="s">
        <v>482</v>
      </c>
      <c r="J46" s="159">
        <v>118208</v>
      </c>
      <c r="K46" s="160">
        <v>0.7</v>
      </c>
      <c r="L46" s="158">
        <v>27</v>
      </c>
      <c r="M46" s="158" t="s">
        <v>482</v>
      </c>
      <c r="N46" s="159">
        <v>515000</v>
      </c>
      <c r="O46" s="160">
        <v>0.7</v>
      </c>
      <c r="P46" s="158">
        <v>27</v>
      </c>
      <c r="Q46" s="158" t="s">
        <v>482</v>
      </c>
      <c r="R46" s="159">
        <v>771385</v>
      </c>
      <c r="S46" s="160">
        <v>0.5</v>
      </c>
      <c r="T46" s="35">
        <v>27</v>
      </c>
    </row>
    <row r="47" spans="1:20" ht="12.75">
      <c r="A47" s="31" t="s">
        <v>483</v>
      </c>
      <c r="B47" s="32">
        <v>239357</v>
      </c>
      <c r="C47" s="126">
        <v>0.3</v>
      </c>
      <c r="D47" s="31">
        <v>28</v>
      </c>
      <c r="E47" s="31" t="s">
        <v>483</v>
      </c>
      <c r="F47" s="32">
        <v>519463</v>
      </c>
      <c r="G47" s="126">
        <v>-0.1</v>
      </c>
      <c r="H47" s="31">
        <v>28</v>
      </c>
      <c r="I47" s="31" t="s">
        <v>483</v>
      </c>
      <c r="J47" s="32">
        <v>225579</v>
      </c>
      <c r="K47" s="126">
        <v>-0.2</v>
      </c>
      <c r="L47" s="31">
        <v>28</v>
      </c>
      <c r="M47" s="31" t="s">
        <v>483</v>
      </c>
      <c r="N47" s="32">
        <v>984399</v>
      </c>
      <c r="O47" s="126">
        <v>0</v>
      </c>
      <c r="P47" s="31">
        <v>28</v>
      </c>
      <c r="Q47" s="31" t="s">
        <v>483</v>
      </c>
      <c r="R47" s="32">
        <v>1461668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484</v>
      </c>
      <c r="B50" s="32">
        <v>41089</v>
      </c>
      <c r="C50" s="126">
        <v>1.5</v>
      </c>
      <c r="D50" s="31">
        <v>29</v>
      </c>
      <c r="E50" s="31" t="s">
        <v>484</v>
      </c>
      <c r="F50" s="32">
        <v>90706</v>
      </c>
      <c r="G50" s="126">
        <v>1.4</v>
      </c>
      <c r="H50" s="31">
        <v>29</v>
      </c>
      <c r="I50" s="31" t="s">
        <v>484</v>
      </c>
      <c r="J50" s="32">
        <v>39578</v>
      </c>
      <c r="K50" s="126">
        <v>1.9</v>
      </c>
      <c r="L50" s="31">
        <v>29</v>
      </c>
      <c r="M50" s="31" t="s">
        <v>484</v>
      </c>
      <c r="N50" s="32">
        <v>171374</v>
      </c>
      <c r="O50" s="126">
        <v>1.5</v>
      </c>
      <c r="P50" s="31">
        <v>29</v>
      </c>
      <c r="Q50" s="31" t="s">
        <v>484</v>
      </c>
      <c r="R50" s="32">
        <v>263607</v>
      </c>
      <c r="S50" s="126">
        <v>1.6</v>
      </c>
      <c r="T50" s="31">
        <v>29</v>
      </c>
    </row>
    <row r="51" spans="1:20" ht="12.75">
      <c r="A51" s="31" t="s">
        <v>485</v>
      </c>
      <c r="B51" s="32">
        <v>42916</v>
      </c>
      <c r="C51" s="126">
        <v>1.3</v>
      </c>
      <c r="D51" s="31">
        <v>30</v>
      </c>
      <c r="E51" s="31" t="s">
        <v>485</v>
      </c>
      <c r="F51" s="32">
        <v>92405</v>
      </c>
      <c r="G51" s="126">
        <v>0.5</v>
      </c>
      <c r="H51" s="31">
        <v>30</v>
      </c>
      <c r="I51" s="31" t="s">
        <v>485</v>
      </c>
      <c r="J51" s="32">
        <v>39516</v>
      </c>
      <c r="K51" s="126">
        <v>1.7</v>
      </c>
      <c r="L51" s="31">
        <v>30</v>
      </c>
      <c r="M51" s="31" t="s">
        <v>485</v>
      </c>
      <c r="N51" s="32">
        <v>174837</v>
      </c>
      <c r="O51" s="126">
        <v>1</v>
      </c>
      <c r="P51" s="31">
        <v>30</v>
      </c>
      <c r="Q51" s="31" t="s">
        <v>485</v>
      </c>
      <c r="R51" s="32">
        <v>266999</v>
      </c>
      <c r="S51" s="126">
        <v>1.3</v>
      </c>
      <c r="T51" s="31">
        <v>30</v>
      </c>
    </row>
    <row r="52" spans="1:20" ht="13.5" thickBot="1">
      <c r="A52" s="31" t="s">
        <v>486</v>
      </c>
      <c r="B52" s="32">
        <v>39793</v>
      </c>
      <c r="C52" s="126">
        <v>1.8</v>
      </c>
      <c r="D52" s="31">
        <v>31</v>
      </c>
      <c r="E52" s="31" t="s">
        <v>486</v>
      </c>
      <c r="F52" s="32">
        <v>84021</v>
      </c>
      <c r="G52" s="126">
        <v>0.9</v>
      </c>
      <c r="H52" s="31">
        <v>31</v>
      </c>
      <c r="I52" s="31" t="s">
        <v>486</v>
      </c>
      <c r="J52" s="32">
        <v>36344</v>
      </c>
      <c r="K52" s="126">
        <v>2.3</v>
      </c>
      <c r="L52" s="31">
        <v>31</v>
      </c>
      <c r="M52" s="31" t="s">
        <v>486</v>
      </c>
      <c r="N52" s="32">
        <v>160159</v>
      </c>
      <c r="O52" s="126">
        <v>1.5</v>
      </c>
      <c r="P52" s="31">
        <v>31</v>
      </c>
      <c r="Q52" s="31" t="s">
        <v>486</v>
      </c>
      <c r="R52" s="32">
        <v>241656</v>
      </c>
      <c r="S52" s="126">
        <v>1.5</v>
      </c>
      <c r="T52" s="31">
        <v>31</v>
      </c>
    </row>
    <row r="53" spans="1:20" ht="12.75">
      <c r="A53" s="158" t="s">
        <v>487</v>
      </c>
      <c r="B53" s="159">
        <v>123799</v>
      </c>
      <c r="C53" s="160">
        <v>1.6</v>
      </c>
      <c r="D53" s="158">
        <v>32</v>
      </c>
      <c r="E53" s="158" t="s">
        <v>487</v>
      </c>
      <c r="F53" s="159">
        <v>267132</v>
      </c>
      <c r="G53" s="160">
        <v>0.9</v>
      </c>
      <c r="H53" s="158">
        <v>32</v>
      </c>
      <c r="I53" s="158" t="s">
        <v>487</v>
      </c>
      <c r="J53" s="159">
        <v>115438</v>
      </c>
      <c r="K53" s="160">
        <v>2</v>
      </c>
      <c r="L53" s="158">
        <v>32</v>
      </c>
      <c r="M53" s="158" t="s">
        <v>487</v>
      </c>
      <c r="N53" s="159">
        <v>506369</v>
      </c>
      <c r="O53" s="160">
        <v>1.3</v>
      </c>
      <c r="P53" s="158">
        <v>32</v>
      </c>
      <c r="Q53" s="158" t="s">
        <v>487</v>
      </c>
      <c r="R53" s="159">
        <v>772262</v>
      </c>
      <c r="S53" s="160">
        <v>1.5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488</v>
      </c>
      <c r="B56" s="32">
        <v>41755</v>
      </c>
      <c r="C56" s="126">
        <v>2.6</v>
      </c>
      <c r="D56" s="31">
        <v>33</v>
      </c>
      <c r="E56" s="31" t="s">
        <v>488</v>
      </c>
      <c r="F56" s="32">
        <v>92064</v>
      </c>
      <c r="G56" s="126">
        <v>2.1</v>
      </c>
      <c r="H56" s="31">
        <v>33</v>
      </c>
      <c r="I56" s="31" t="s">
        <v>488</v>
      </c>
      <c r="J56" s="32">
        <v>38910</v>
      </c>
      <c r="K56" s="126">
        <v>2.4</v>
      </c>
      <c r="L56" s="31">
        <v>33</v>
      </c>
      <c r="M56" s="31" t="s">
        <v>488</v>
      </c>
      <c r="N56" s="32">
        <v>172729</v>
      </c>
      <c r="O56" s="126">
        <v>2.3</v>
      </c>
      <c r="P56" s="31">
        <v>33</v>
      </c>
      <c r="Q56" s="31" t="s">
        <v>488</v>
      </c>
      <c r="R56" s="32">
        <v>258718</v>
      </c>
      <c r="S56" s="126">
        <v>2.3</v>
      </c>
      <c r="T56" s="31">
        <v>33</v>
      </c>
    </row>
    <row r="57" spans="1:20" ht="12.75">
      <c r="A57" s="31" t="s">
        <v>489</v>
      </c>
      <c r="B57" s="32">
        <v>39655</v>
      </c>
      <c r="C57" s="126">
        <v>0.2</v>
      </c>
      <c r="D57" s="31">
        <v>34</v>
      </c>
      <c r="E57" s="31" t="s">
        <v>489</v>
      </c>
      <c r="F57" s="32">
        <v>85119</v>
      </c>
      <c r="G57" s="126">
        <v>0</v>
      </c>
      <c r="H57" s="31">
        <v>34</v>
      </c>
      <c r="I57" s="31" t="s">
        <v>489</v>
      </c>
      <c r="J57" s="32">
        <v>36663</v>
      </c>
      <c r="K57" s="126">
        <v>0</v>
      </c>
      <c r="L57" s="31">
        <v>34</v>
      </c>
      <c r="M57" s="31" t="s">
        <v>489</v>
      </c>
      <c r="N57" s="32">
        <v>161437</v>
      </c>
      <c r="O57" s="126">
        <v>0.1</v>
      </c>
      <c r="P57" s="31">
        <v>34</v>
      </c>
      <c r="Q57" s="31" t="s">
        <v>489</v>
      </c>
      <c r="R57" s="32">
        <v>239545</v>
      </c>
      <c r="S57" s="126">
        <v>-0.1</v>
      </c>
      <c r="T57" s="31">
        <v>34</v>
      </c>
    </row>
    <row r="58" spans="1:20" ht="13.5" thickBot="1">
      <c r="A58" s="31" t="s">
        <v>490</v>
      </c>
      <c r="B58" s="32"/>
      <c r="C58" s="126"/>
      <c r="D58" s="31">
        <v>35</v>
      </c>
      <c r="E58" s="31" t="s">
        <v>490</v>
      </c>
      <c r="F58" s="32"/>
      <c r="G58" s="126"/>
      <c r="H58" s="31">
        <v>35</v>
      </c>
      <c r="I58" s="31" t="s">
        <v>490</v>
      </c>
      <c r="J58" s="32"/>
      <c r="K58" s="126"/>
      <c r="L58" s="31">
        <v>35</v>
      </c>
      <c r="M58" s="31" t="s">
        <v>490</v>
      </c>
      <c r="N58" s="32"/>
      <c r="O58" s="126"/>
      <c r="P58" s="31">
        <v>35</v>
      </c>
      <c r="Q58" s="31" t="s">
        <v>490</v>
      </c>
      <c r="R58" s="32"/>
      <c r="S58" s="126"/>
      <c r="T58" s="31">
        <v>35</v>
      </c>
    </row>
    <row r="59" spans="1:20" ht="12.75">
      <c r="A59" s="158" t="s">
        <v>491</v>
      </c>
      <c r="B59" s="159">
        <v>81410</v>
      </c>
      <c r="C59" s="160">
        <v>1.4</v>
      </c>
      <c r="D59" s="158">
        <v>36</v>
      </c>
      <c r="E59" s="158" t="s">
        <v>491</v>
      </c>
      <c r="F59" s="159">
        <v>177183</v>
      </c>
      <c r="G59" s="160">
        <v>1.1</v>
      </c>
      <c r="H59" s="158">
        <v>36</v>
      </c>
      <c r="I59" s="158" t="s">
        <v>491</v>
      </c>
      <c r="J59" s="159">
        <v>75573</v>
      </c>
      <c r="K59" s="160">
        <v>1.2</v>
      </c>
      <c r="L59" s="158">
        <v>36</v>
      </c>
      <c r="M59" s="158" t="s">
        <v>491</v>
      </c>
      <c r="N59" s="159">
        <v>334166</v>
      </c>
      <c r="O59" s="160">
        <v>1.2</v>
      </c>
      <c r="P59" s="158">
        <v>36</v>
      </c>
      <c r="Q59" s="158" t="s">
        <v>491</v>
      </c>
      <c r="R59" s="159">
        <v>498264</v>
      </c>
      <c r="S59" s="160">
        <v>1.1</v>
      </c>
      <c r="T59" s="35">
        <v>36</v>
      </c>
    </row>
    <row r="60" spans="1:20" ht="12.75">
      <c r="A60" s="31" t="s">
        <v>492</v>
      </c>
      <c r="B60" s="32">
        <v>205209</v>
      </c>
      <c r="C60" s="126">
        <v>1.5</v>
      </c>
      <c r="D60" s="31">
        <v>37</v>
      </c>
      <c r="E60" s="31" t="s">
        <v>492</v>
      </c>
      <c r="F60" s="32">
        <v>444315</v>
      </c>
      <c r="G60" s="126">
        <v>1</v>
      </c>
      <c r="H60" s="31">
        <v>37</v>
      </c>
      <c r="I60" s="31" t="s">
        <v>492</v>
      </c>
      <c r="J60" s="32">
        <v>191011</v>
      </c>
      <c r="K60" s="126">
        <v>1.7</v>
      </c>
      <c r="L60" s="31">
        <v>37</v>
      </c>
      <c r="M60" s="31" t="s">
        <v>492</v>
      </c>
      <c r="N60" s="32">
        <v>840535</v>
      </c>
      <c r="O60" s="126">
        <v>1.3</v>
      </c>
      <c r="P60" s="31">
        <v>37</v>
      </c>
      <c r="Q60" s="31" t="s">
        <v>492</v>
      </c>
      <c r="R60" s="32">
        <v>1270526</v>
      </c>
      <c r="S60" s="126">
        <v>1.3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444566</v>
      </c>
      <c r="C63" s="167">
        <v>0.8</v>
      </c>
      <c r="D63" s="165">
        <v>38</v>
      </c>
      <c r="E63" s="165" t="s">
        <v>30</v>
      </c>
      <c r="F63" s="166">
        <v>963778</v>
      </c>
      <c r="G63" s="167">
        <v>0.4</v>
      </c>
      <c r="H63" s="165">
        <v>38</v>
      </c>
      <c r="I63" s="165" t="s">
        <v>30</v>
      </c>
      <c r="J63" s="166">
        <v>416590</v>
      </c>
      <c r="K63" s="167">
        <v>0.6</v>
      </c>
      <c r="L63" s="165">
        <v>38</v>
      </c>
      <c r="M63" s="165" t="s">
        <v>30</v>
      </c>
      <c r="N63" s="166">
        <v>1824934</v>
      </c>
      <c r="O63" s="167">
        <v>0.6</v>
      </c>
      <c r="P63" s="165">
        <v>38</v>
      </c>
      <c r="Q63" s="165" t="s">
        <v>30</v>
      </c>
      <c r="R63" s="166">
        <v>2732194</v>
      </c>
      <c r="S63" s="167">
        <v>0.6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44">
      <selection activeCell="I58" sqref="I58"/>
    </sheetView>
  </sheetViews>
  <sheetFormatPr defaultColWidth="9.140625" defaultRowHeight="12.75"/>
  <cols>
    <col min="12" max="12" width="9.140625" style="0" customWidth="1"/>
    <col min="14" max="14" width="18.421875" style="0" customWidth="1"/>
  </cols>
  <sheetData>
    <row r="1" spans="13:15" ht="51">
      <c r="M1" s="21" t="s">
        <v>496</v>
      </c>
      <c r="N1" s="15" t="s">
        <v>497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>
        <f>Data!H346</f>
        <v>41395</v>
      </c>
      <c r="N306" s="17">
        <f>Data!I346</f>
        <v>2954</v>
      </c>
    </row>
    <row r="307" spans="13:14" ht="12.75">
      <c r="M307" s="18">
        <f>Data!H347</f>
        <v>41426</v>
      </c>
      <c r="N307" s="17">
        <f>Data!I347</f>
        <v>2953</v>
      </c>
    </row>
    <row r="308" spans="13:14" ht="12.75">
      <c r="M308" s="18">
        <f>Data!H348</f>
        <v>41456</v>
      </c>
      <c r="N308" s="17">
        <f>Data!I348</f>
        <v>2957</v>
      </c>
    </row>
    <row r="309" spans="13:14" ht="12.75">
      <c r="M309" s="18">
        <f>Data!H349</f>
        <v>41487</v>
      </c>
      <c r="N309" s="17">
        <f>Data!I349</f>
        <v>2961</v>
      </c>
    </row>
    <row r="310" spans="13:14" ht="12.75">
      <c r="M310" s="18">
        <f>Data!H350</f>
        <v>41518</v>
      </c>
      <c r="N310" s="17">
        <f>Data!I350</f>
        <v>2964</v>
      </c>
    </row>
    <row r="311" spans="13:14" ht="12.75">
      <c r="M311" s="18">
        <f>Data!H351</f>
        <v>41548</v>
      </c>
      <c r="N311" s="17">
        <f>Data!I351</f>
        <v>2970</v>
      </c>
    </row>
    <row r="312" spans="13:14" ht="12.75">
      <c r="M312" s="18">
        <f>Data!H352</f>
        <v>41579</v>
      </c>
      <c r="N312" s="17">
        <f>Data!I352</f>
        <v>2970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2014-01-17T13:15:17Z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