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<sst xmlns="http://schemas.openxmlformats.org/spreadsheetml/2006/main" count="2875" uniqueCount="862">
  <si>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</si>
  <si>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</si>
  <si>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</si>
  <si>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</si>
  <si>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</si>
  <si>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</si>
  <si>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</si>
  <si>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</si>
  <si>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</si>
  <si>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</si>
  <si>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</si>
  <si>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</si>
  <si>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</si>
  <si>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</si>
  <si>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</si>
  <si>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</si>
  <si>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</si>
  <si>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</si>
  <si>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</si>
  <si>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</si>
  <si>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</si>
  <si>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</si>
  <si>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</si>
  <si>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</si>
  <si>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</si>
  <si>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</si>
  <si>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</si>
  <si>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</si>
  <si>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</si>
  <si>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</si>
  <si>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</si>
  <si>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</si>
  <si>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</si>
  <si>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</si>
  <si>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</si>
  <si>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</si>
  <si>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</si>
  <si>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</si>
  <si>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</si>
  <si>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</si>
  <si>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</si>
  <si>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</si>
  <si>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</si>
  <si>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</si>
  <si>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</si>
  <si>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</si>
  <si>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</si>
  <si>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</si>
  <si>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</si>
  <si>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</si>
  <si>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</si>
  <si>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</si>
  <si>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</si>
  <si>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</si>
  <si>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</si>
  <si>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</si>
  <si>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</si>
  <si>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</si>
  <si>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</si>
  <si>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</si>
  <si>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</si>
  <si>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</si>
  <si>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</si>
  <si>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</si>
  <si>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</si>
  <si>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</si>
  <si>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</si>
  <si>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</si>
  <si>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</si>
  <si>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</si>
  <si>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</si>
  <si>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</si>
  <si>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</si>
  <si>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</si>
  <si>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</si>
  <si>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</si>
  <si>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</si>
  <si>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</si>
  <si>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</si>
  <si>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</si>
  <si>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</si>
  <si>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</si>
  <si>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</si>
  <si>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</si>
  <si>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</si>
  <si>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</si>
  <si>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</si>
  <si>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</si>
  <si>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31.1</t>
  </si>
  <si>
    <t>32.3</t>
  </si>
  <si>
    <t>31.2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</si>
  <si>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</si>
  <si>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</si>
  <si>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</si>
  <si>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</si>
  <si>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</si>
  <si>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</si>
  <si>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</si>
  <si>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</si>
  <si>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</si>
  <si>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</si>
  <si>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</si>
  <si>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</si>
  <si>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</si>
  <si>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</si>
  <si>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</si>
  <si>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</si>
  <si>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</si>
  <si>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</si>
  <si>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</si>
  <si>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</si>
  <si>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</si>
  <si>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</si>
  <si>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</si>
  <si>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</si>
  <si>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</si>
  <si>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</si>
  <si>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</si>
  <si>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</si>
  <si>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</si>
  <si>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</si>
  <si>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</si>
  <si>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</si>
  <si>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</si>
  <si>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</si>
  <si>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</si>
  <si>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</si>
  <si>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</si>
  <si>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</si>
  <si>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</si>
  <si>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</si>
  <si>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</si>
  <si>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</si>
  <si>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</si>
  <si>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</si>
  <si>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</si>
  <si>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</si>
  <si>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</si>
  <si>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</si>
  <si>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</si>
  <si>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</si>
  <si>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</si>
  <si>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</si>
  <si>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</si>
  <si>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</si>
  <si>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</si>
  <si>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</si>
  <si>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</si>
  <si>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</si>
  <si>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22.4</t>
  </si>
  <si>
    <t>24.0</t>
  </si>
  <si>
    <t>26.1</t>
  </si>
  <si>
    <t>30.9</t>
  </si>
  <si>
    <t>30.6</t>
  </si>
  <si>
    <t>32.7</t>
  </si>
  <si>
    <t>33.6</t>
  </si>
  <si>
    <t>34.9</t>
  </si>
  <si>
    <t>25.3</t>
  </si>
  <si>
    <t>24.3</t>
  </si>
  <si>
    <t>28.8</t>
  </si>
  <si>
    <t>31.4</t>
  </si>
  <si>
    <t>32.6</t>
  </si>
  <si>
    <t>41.1</t>
  </si>
  <si>
    <t>47.7</t>
  </si>
  <si>
    <t>47.2</t>
  </si>
  <si>
    <t>50.2</t>
  </si>
  <si>
    <t>47.6</t>
  </si>
  <si>
    <t>88.9</t>
  </si>
  <si>
    <t>85.2</t>
  </si>
  <si>
    <t>98.7</t>
  </si>
  <si>
    <t>97.8</t>
  </si>
  <si>
    <t>99.3</t>
  </si>
  <si>
    <t>39.5</t>
  </si>
  <si>
    <t>242.2</t>
  </si>
  <si>
    <t>233.1</t>
  </si>
  <si>
    <t>271.9</t>
  </si>
  <si>
    <t>271.7</t>
  </si>
  <si>
    <t>281.2</t>
  </si>
  <si>
    <t>280.9</t>
  </si>
  <si>
    <t>283.6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</si>
  <si>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</si>
  <si>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</si>
  <si>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</si>
  <si>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</si>
  <si>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</si>
  <si>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</si>
  <si>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</si>
  <si>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0.9</t>
  </si>
  <si>
    <t>2.2</t>
  </si>
  <si>
    <t>2.1</t>
  </si>
  <si>
    <t>1.2</t>
  </si>
  <si>
    <t>1.6</t>
  </si>
  <si>
    <t>0.2</t>
  </si>
  <si>
    <t>2.0</t>
  </si>
  <si>
    <t>1.0</t>
  </si>
  <si>
    <t>2.6</t>
  </si>
  <si>
    <t>1.3</t>
  </si>
  <si>
    <t>2.4</t>
  </si>
  <si>
    <t>1.4</t>
  </si>
  <si>
    <t>1.1</t>
  </si>
  <si>
    <t>1.9</t>
  </si>
  <si>
    <t>0.5</t>
  </si>
  <si>
    <t>0.6</t>
  </si>
  <si>
    <t>1.5</t>
  </si>
  <si>
    <t>0.7</t>
  </si>
  <si>
    <t>1.8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</si>
  <si>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</si>
  <si>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</si>
  <si>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</si>
  <si>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</si>
  <si>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</si>
  <si>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</si>
  <si>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</si>
  <si>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</si>
  <si>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182.9</t>
  </si>
  <si>
    <t>203.6</t>
  </si>
  <si>
    <t>223.3</t>
  </si>
  <si>
    <t>242.7</t>
  </si>
  <si>
    <t>51.1</t>
  </si>
  <si>
    <t>81.6</t>
  </si>
  <si>
    <t>111.7</t>
  </si>
  <si>
    <t>143.7</t>
  </si>
  <si>
    <t>176.6</t>
  </si>
  <si>
    <t>211.0</t>
  </si>
  <si>
    <t>244.4</t>
  </si>
  <si>
    <t>275.4</t>
  </si>
  <si>
    <t>307.2</t>
  </si>
  <si>
    <t>336.8</t>
  </si>
  <si>
    <t>365.7</t>
  </si>
  <si>
    <t>48.5</t>
  </si>
  <si>
    <t>77.3</t>
  </si>
  <si>
    <t>106.5</t>
  </si>
  <si>
    <t>137.0</t>
  </si>
  <si>
    <t>168.1</t>
  </si>
  <si>
    <t>200.4</t>
  </si>
  <si>
    <t>231.6</t>
  </si>
  <si>
    <t>260.1</t>
  </si>
  <si>
    <t>289.7</t>
  </si>
  <si>
    <t>316.6</t>
  </si>
  <si>
    <t>342.8</t>
  </si>
  <si>
    <t>82.3</t>
  </si>
  <si>
    <t>129.6</t>
  </si>
  <si>
    <t>176.2</t>
  </si>
  <si>
    <t>224.6</t>
  </si>
  <si>
    <t>274.1</t>
  </si>
  <si>
    <t>321.2</t>
  </si>
  <si>
    <t>369.5</t>
  </si>
  <si>
    <t>415.2</t>
  </si>
  <si>
    <t>462.1</t>
  </si>
  <si>
    <t>508.4</t>
  </si>
  <si>
    <t>555.2</t>
  </si>
  <si>
    <t>170.9</t>
  </si>
  <si>
    <t>268.6</t>
  </si>
  <si>
    <t>365.6</t>
  </si>
  <si>
    <t>463.0</t>
  </si>
  <si>
    <t>559.6</t>
  </si>
  <si>
    <t>657.0</t>
  </si>
  <si>
    <t>755.8</t>
  </si>
  <si>
    <t>848.7</t>
  </si>
  <si>
    <t>946.6</t>
  </si>
  <si>
    <t>1038.9</t>
  </si>
  <si>
    <t>1132.4</t>
  </si>
  <si>
    <t>79.1</t>
  </si>
  <si>
    <t>124.5</t>
  </si>
  <si>
    <t>169.9</t>
  </si>
  <si>
    <t>215.7</t>
  </si>
  <si>
    <t>261.3</t>
  </si>
  <si>
    <t>307.6</t>
  </si>
  <si>
    <t>353.0</t>
  </si>
  <si>
    <t>395.8</t>
  </si>
  <si>
    <t>439.9</t>
  </si>
  <si>
    <t>483.0</t>
  </si>
  <si>
    <t>527.4</t>
  </si>
  <si>
    <t>465.5</t>
  </si>
  <si>
    <t>735.2</t>
  </si>
  <si>
    <t>1003.6</t>
  </si>
  <si>
    <t>1278.9</t>
  </si>
  <si>
    <t>1556.4</t>
  </si>
  <si>
    <t>1837.8</t>
  </si>
  <si>
    <t>2117.2</t>
  </si>
  <si>
    <t>2378.1</t>
  </si>
  <si>
    <t>2649.1</t>
  </si>
  <si>
    <t>2907.0</t>
  </si>
  <si>
    <t>3166.2</t>
  </si>
  <si>
    <t>2017 Cumulative monthly vehicle-miles in Billions*</t>
  </si>
  <si>
    <t>54.7</t>
  </si>
  <si>
    <t>75.6</t>
  </si>
  <si>
    <t>119.8</t>
  </si>
  <si>
    <t>143.8</t>
  </si>
  <si>
    <t>52.2</t>
  </si>
  <si>
    <t>83.1</t>
  </si>
  <si>
    <t>113.7</t>
  </si>
  <si>
    <t>146.3</t>
  </si>
  <si>
    <t>179.9</t>
  </si>
  <si>
    <t>214.8</t>
  </si>
  <si>
    <t>49.6</t>
  </si>
  <si>
    <t>78.4</t>
  </si>
  <si>
    <t>108.0</t>
  </si>
  <si>
    <t>139.1</t>
  </si>
  <si>
    <t>170.5</t>
  </si>
  <si>
    <t>203.1</t>
  </si>
  <si>
    <t>84.2</t>
  </si>
  <si>
    <t>131.9</t>
  </si>
  <si>
    <t>179.1</t>
  </si>
  <si>
    <t>228.6</t>
  </si>
  <si>
    <t>278.8</t>
  </si>
  <si>
    <t>326.5</t>
  </si>
  <si>
    <t>174.1</t>
  </si>
  <si>
    <t>272.8</t>
  </si>
  <si>
    <t>370.6</t>
  </si>
  <si>
    <t>469.9</t>
  </si>
  <si>
    <t>566.9</t>
  </si>
  <si>
    <t>664.9</t>
  </si>
  <si>
    <t>80.6</t>
  </si>
  <si>
    <t>126.2</t>
  </si>
  <si>
    <t>171.8</t>
  </si>
  <si>
    <t>218.7</t>
  </si>
  <si>
    <t>265.0</t>
  </si>
  <si>
    <t>311.6</t>
  </si>
  <si>
    <t>475.3</t>
  </si>
  <si>
    <t>747.1</t>
  </si>
  <si>
    <t>1018.8</t>
  </si>
  <si>
    <t>1300.0</t>
  </si>
  <si>
    <t>1581.0</t>
  </si>
  <si>
    <t>1864.6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</si>
  <si>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</si>
  <si>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</si>
  <si>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</si>
  <si>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</si>
  <si>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</si>
  <si>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</si>
  <si>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</si>
  <si>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</si>
  <si>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</si>
  <si>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</si>
  <si>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</si>
  <si>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</si>
  <si>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</si>
  <si>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</si>
  <si>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</si>
  <si>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</si>
  <si>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</si>
  <si>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</si>
  <si>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</si>
  <si>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</si>
  <si>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</si>
  <si>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</si>
  <si>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</si>
  <si>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</si>
  <si>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</si>
  <si>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</si>
  <si>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</si>
  <si>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</si>
  <si>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</si>
  <si>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</si>
  <si>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</si>
  <si>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</si>
  <si>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</si>
  <si>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</si>
  <si>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</si>
  <si>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</si>
  <si>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</si>
  <si>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</si>
  <si>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</si>
  <si>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</si>
  <si>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</si>
  <si>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</si>
  <si>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</si>
  <si>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</si>
  <si>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</si>
  <si>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</si>
  <si>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</si>
  <si>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</si>
  <si>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</si>
  <si>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</si>
  <si>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</si>
  <si>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</si>
  <si>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</si>
  <si>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</si>
  <si>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</si>
  <si>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</si>
  <si>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</si>
  <si>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</si>
  <si>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</si>
  <si>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</si>
  <si>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</si>
  <si>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</si>
  <si>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</si>
  <si>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</si>
  <si>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</si>
  <si>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</si>
  <si>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</si>
  <si>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</si>
  <si>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</si>
  <si>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</si>
  <si>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</si>
  <si>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</si>
  <si>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</si>
  <si>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</si>
  <si>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</si>
  <si>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</si>
  <si>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</si>
  <si>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</si>
  <si>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</si>
  <si>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</si>
  <si>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</si>
  <si>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</si>
  <si>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</si>
  <si>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</si>
  <si>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</si>
  <si>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</si>
  <si>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</si>
  <si>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</si>
  <si>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</si>
  <si>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</si>
  <si>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</si>
  <si>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</si>
  <si>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</si>
  <si>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</si>
  <si>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</si>
  <si>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</si>
  <si>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</si>
  <si>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</si>
  <si>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</si>
  <si>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</si>
  <si>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</si>
  <si>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</si>
  <si>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</si>
  <si>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</si>
  <si>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</si>
  <si>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</si>
  <si>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</si>
  <si>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</si>
  <si>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</si>
  <si>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</si>
  <si>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</si>
  <si>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</si>
  <si>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</si>
  <si>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</si>
  <si>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</si>
  <si>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</si>
  <si>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</si>
  <si>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</si>
  <si>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</si>
  <si>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</si>
  <si>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</si>
  <si>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</si>
  <si>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</si>
  <si>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</si>
  <si>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</si>
  <si>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</si>
  <si>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</si>
  <si>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</si>
  <si>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</si>
  <si>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</si>
  <si>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</si>
  <si>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</si>
  <si>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</si>
  <si>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</si>
  <si>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</si>
  <si>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</si>
  <si>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</si>
  <si>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</si>
  <si>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</si>
  <si>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</si>
  <si>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</si>
  <si>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July</t>
  </si>
  <si>
    <t>63.3</t>
  </si>
  <si>
    <t>63.9</t>
  </si>
  <si>
    <t>55.9</t>
  </si>
  <si>
    <t>39.8</t>
  </si>
  <si>
    <t>60.7</t>
  </si>
  <si>
    <t>91.4</t>
  </si>
  <si>
    <t>192.2</t>
  </si>
  <si>
    <t>0.4</t>
  </si>
  <si>
    <t>-0.8</t>
  </si>
  <si>
    <t>2015</t>
  </si>
  <si>
    <t>September7,2017</t>
  </si>
  <si>
    <t>June 2016</t>
  </si>
  <si>
    <t>September 07, 2017</t>
  </si>
  <si>
    <t>26.8</t>
  </si>
  <si>
    <t xml:space="preserve">Page 2 - table </t>
  </si>
  <si>
    <t>year_record</t>
  </si>
  <si>
    <t>tmonth</t>
  </si>
  <si>
    <t>yearToDate</t>
  </si>
  <si>
    <t>moving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</si>
  <si>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</si>
  <si>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</si>
  <si>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</si>
  <si>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</si>
  <si>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</si>
  <si>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</si>
  <si>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</si>
  <si>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</si>
  <si>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</si>
  <si>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</si>
  <si>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</si>
  <si>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</si>
  <si>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</si>
  <si>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</si>
  <si>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</si>
  <si>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</si>
  <si>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</si>
  <si>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</si>
  <si>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</si>
  <si>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</si>
  <si>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</si>
  <si>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</si>
  <si>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</si>
  <si>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</si>
  <si>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</si>
  <si>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</si>
  <si>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</si>
  <si>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</si>
  <si>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</si>
  <si>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</si>
  <si>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</si>
  <si>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</si>
  <si>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</si>
  <si>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</si>
  <si>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</si>
  <si>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</si>
  <si>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</si>
  <si>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</si>
  <si>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</si>
  <si>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</si>
  <si>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</si>
  <si>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</si>
  <si>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</si>
  <si>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</si>
  <si>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</si>
  <si>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</si>
  <si>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</si>
  <si>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</si>
  <si>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</si>
  <si>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</si>
  <si>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</si>
  <si>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</si>
  <si>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</si>
  <si>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</si>
  <si>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</si>
  <si>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</si>
  <si>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</si>
  <si>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</si>
  <si>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</si>
  <si>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</si>
  <si>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</si>
  <si>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</si>
  <si>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</si>
  <si>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</si>
  <si>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</si>
  <si>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</si>
  <si>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</si>
  <si>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</si>
  <si>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</si>
  <si>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</si>
  <si>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</si>
  <si>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</si>
  <si>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</si>
  <si>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</si>
  <si>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</si>
  <si>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</si>
  <si>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</si>
  <si>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</si>
  <si>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</si>
  <si>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</si>
  <si>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</si>
  <si>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</si>
  <si>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</si>
  <si>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</si>
  <si>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</si>
  <si>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</si>
  <si>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</si>
  <si>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2973780.000000</t>
  </si>
  <si>
    <t>2014</t>
  </si>
  <si>
    <t>270053.000000</t>
  </si>
  <si>
    <t>1750270.000000</t>
  </si>
  <si>
    <t>3000906.000000</t>
  </si>
  <si>
    <t>278372.000000</t>
  </si>
  <si>
    <t>1791338.000000</t>
  </si>
  <si>
    <t>3066723.000000</t>
  </si>
  <si>
    <t>2016</t>
  </si>
  <si>
    <t>281374.000000</t>
  </si>
  <si>
    <t>1837769.000000</t>
  </si>
  <si>
    <t>3141805.000000</t>
  </si>
  <si>
    <t>283570.000000</t>
  </si>
  <si>
    <t>1864551.000000</t>
  </si>
  <si>
    <t>3193009.000000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</si>
  <si>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</si>
  <si>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</si>
  <si>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</si>
  <si>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</si>
  <si>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</si>
  <si>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</si>
  <si>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</si>
  <si>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</si>
  <si>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</si>
  <si>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</si>
  <si>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</si>
  <si>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</si>
  <si>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</si>
  <si>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</si>
  <si>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</si>
  <si>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</si>
  <si>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</si>
  <si>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</si>
  <si>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</si>
  <si>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</si>
  <si>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</si>
  <si>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</si>
  <si>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</si>
  <si>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</si>
  <si>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</si>
  <si>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</si>
  <si>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</si>
  <si>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</si>
  <si>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</si>
  <si>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</si>
  <si>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</si>
  <si>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</si>
  <si>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</si>
  <si>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</si>
  <si>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</si>
  <si>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</si>
  <si>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</si>
  <si>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</si>
  <si>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</si>
  <si>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</si>
  <si>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</si>
  <si>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</si>
  <si>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</si>
  <si>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</si>
  <si>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</si>
  <si>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</si>
  <si>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</si>
  <si>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</si>
  <si>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</si>
  <si>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</si>
  <si>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</si>
  <si>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</si>
  <si>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</si>
  <si>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</si>
  <si>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</si>
  <si>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</si>
  <si>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</si>
  <si>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</si>
  <si>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</si>
  <si>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</si>
  <si>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</si>
  <si>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</si>
  <si>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</si>
  <si>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</si>
  <si>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</si>
  <si>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</si>
  <si>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</si>
  <si>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</si>
  <si>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</si>
  <si>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</si>
  <si>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</si>
  <si>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</si>
  <si>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</si>
  <si>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</si>
  <si>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</si>
  <si>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</si>
  <si>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</si>
  <si>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</si>
  <si>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</si>
  <si>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</si>
  <si>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</si>
  <si>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</si>
  <si>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</si>
  <si>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</si>
  <si>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</si>
  <si>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</si>
  <si>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</si>
  <si>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</si>
  <si>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</si>
  <si>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</si>
  <si>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</si>
  <si>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</si>
  <si>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</si>
  <si>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</si>
  <si>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</si>
  <si>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</si>
  <si>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</si>
  <si>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</si>
  <si>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</si>
  <si>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</si>
  <si>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</si>
  <si>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</si>
  <si>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</si>
  <si>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</si>
  <si>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</si>
  <si>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</si>
  <si>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</si>
  <si>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</si>
  <si>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</si>
  <si>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</si>
  <si>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</si>
  <si>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</si>
  <si>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</si>
  <si>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</si>
  <si>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</si>
  <si>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</si>
  <si>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</si>
  <si>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</si>
  <si>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</si>
  <si>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</si>
  <si>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</si>
  <si>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</si>
  <si>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</si>
  <si>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</si>
  <si>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</si>
  <si>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</si>
  <si>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</si>
  <si>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</si>
  <si>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</si>
  <si>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</si>
  <si>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</si>
  <si>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</si>
  <si>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</si>
  <si>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</si>
  <si>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</si>
  <si>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</si>
  <si>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</si>
  <si>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</si>
  <si>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</si>
  <si>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</si>
  <si>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</si>
  <si>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</si>
  <si>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</si>
  <si>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</si>
  <si>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</si>
  <si>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</si>
  <si>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</si>
  <si>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</si>
  <si>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</si>
  <si>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</si>
  <si>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</si>
  <si>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</si>
  <si>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</si>
  <si>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</si>
  <si>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</si>
  <si>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</si>
  <si>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</si>
  <si>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</si>
  <si>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</si>
  <si>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</si>
  <si>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</si>
  <si>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</si>
  <si>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</si>
  <si>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</si>
  <si>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</si>
  <si>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</si>
  <si>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</si>
  <si>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</si>
  <si>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</si>
  <si>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</si>
  <si>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</si>
  <si>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</si>
  <si>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</si>
  <si>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</si>
  <si>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</si>
  <si>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</si>
  <si>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</si>
  <si>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</si>
  <si>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</si>
  <si>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</si>
  <si>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</si>
  <si>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</si>
  <si>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</si>
  <si>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</si>
  <si>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</si>
  <si>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</si>
  <si>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</si>
  <si>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</si>
  <si>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</si>
  <si>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</si>
  <si>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</si>
  <si>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</si>
  <si>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</si>
  <si>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</si>
  <si>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</si>
  <si>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</si>
  <si>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</si>
  <si>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</si>
  <si>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</si>
  <si>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</si>
  <si>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</si>
  <si>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</si>
  <si>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</si>
  <si>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</si>
  <si>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</si>
  <si>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</si>
  <si>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</si>
  <si>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</si>
  <si>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</si>
  <si>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</si>
  <si>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</si>
  <si>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</si>
  <si>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</si>
  <si>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</si>
  <si>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</si>
  <si>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</si>
  <si>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</si>
  <si>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</si>
  <si>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</si>
  <si>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</si>
  <si>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</si>
  <si>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</si>
  <si>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</si>
  <si>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</si>
  <si>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</si>
  <si>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</si>
  <si>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</si>
  <si>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</si>
  <si>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</si>
  <si>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</si>
  <si>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</si>
  <si>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</si>
  <si>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</si>
  <si>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</si>
  <si>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</si>
  <si>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</si>
  <si>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</si>
  <si>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</si>
  <si>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</si>
  <si>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</si>
  <si>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</si>
  <si>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</si>
  <si>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</si>
  <si>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</si>
  <si>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</si>
  <si>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</si>
  <si>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</si>
  <si>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</si>
  <si>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</si>
  <si>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3152</t>
  </si>
  <si>
    <t>3155</t>
  </si>
  <si>
    <t>3164</t>
  </si>
  <si>
    <t>3170</t>
  </si>
  <si>
    <t>3174</t>
  </si>
  <si>
    <t>3176</t>
  </si>
  <si>
    <t>3180</t>
  </si>
  <si>
    <t>3186</t>
  </si>
  <si>
    <t>3190</t>
  </si>
  <si>
    <t>3193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</si>
  <si>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</si>
  <si>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</si>
  <si>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</si>
  <si>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</si>
  <si>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</si>
  <si>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</si>
  <si>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</si>
  <si>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</si>
  <si>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</si>
  <si>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July 2017 is </t>
  </si>
  <si>
    <t>vehicle miles) compared with June 2017.</t>
  </si>
  <si>
    <t xml:space="preserve">268.2 billion miles, a 1.2% (3.3 billion vehicle miles) increase over </t>
  </si>
  <si>
    <t xml:space="preserve">July 2016. It also represents a 0.5% increase (1.3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</si>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</sst>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97061"/>
        <c:axId val="22267894"/>
      </c:lineChart>
      <c:catAx>
        <c:axId val="19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7894"/>
        <c:crosses val="autoZero"/>
        <c:auto val="0"/>
        <c:lblOffset val="100"/>
        <c:tickLblSkip val="12"/>
        <c:noMultiLvlLbl val="0"/>
      </c:catAx>
      <c:valAx>
        <c:axId val="2226789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3244055"/>
        <c:axId val="65590696"/>
      </c:lineChart>
      <c:catAx>
        <c:axId val="332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0696"/>
        <c:crosses val="autoZero"/>
        <c:auto val="1"/>
        <c:lblOffset val="100"/>
        <c:tickLblSkip val="1"/>
        <c:noMultiLvlLbl val="0"/>
      </c:catAx>
      <c:valAx>
        <c:axId val="65590696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4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9773609"/>
        <c:axId val="8974618"/>
      </c:lineChart>
      <c:catAx>
        <c:axId val="2977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74618"/>
        <c:crosses val="autoZero"/>
        <c:auto val="1"/>
        <c:lblOffset val="100"/>
        <c:tickLblSkip val="1"/>
        <c:noMultiLvlLbl val="0"/>
      </c:catAx>
      <c:valAx>
        <c:axId val="897461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36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July 2017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July 2017 as compared  with</v>
      </c>
    </row>
    <row r="16" spans="5:10" ht="18">
      <c r="E16" s="118">
        <f>Data!A6</f>
        <v>42553</v>
      </c>
      <c r="F16" s="204">
        <f>E16</f>
        <v>42553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856</v>
      </c>
      <c r="F20" s="1"/>
      <c r="G20" s="1"/>
      <c r="H20" s="1"/>
      <c r="I20" s="1"/>
      <c r="J20" s="1"/>
    </row>
    <row r="21" spans="5:10" ht="18">
      <c r="E21" s="4" t="s">
        <v>858</v>
      </c>
      <c r="F21" s="1"/>
      <c r="G21" s="1"/>
      <c r="H21" s="1"/>
      <c r="I21" s="1"/>
      <c r="J21" s="1"/>
    </row>
    <row r="22" spans="5:10" ht="18">
      <c r="E22" s="4" t="s">
        <v>859</v>
      </c>
      <c r="F22" s="1"/>
      <c r="G22" s="1"/>
      <c r="H22" s="1"/>
      <c r="I22" s="1"/>
      <c r="J22" s="1"/>
    </row>
    <row r="23" spans="5:10" ht="18">
      <c r="E23" s="4" t="s">
        <v>857</v>
      </c>
      <c r="F23" s="1"/>
      <c r="G23" s="1"/>
      <c r="H23" s="1"/>
      <c r="I23" s="1"/>
      <c r="J23" s="1"/>
    </row>
    <row r="25" spans="5:11" ht="18">
      <c r="E25" s="197" t="str">
        <f>"Cumulative Travel for "&amp;Data!A4&amp;" changed by "</f>
        <v>Cumulative Travel for 2017 changed by </v>
      </c>
      <c r="F25" s="198"/>
      <c r="G25" s="198"/>
      <c r="H25" s="198"/>
      <c r="I25" s="198"/>
      <c r="J25" s="198"/>
      <c r="K25" s="109" t="str">
        <f>Data!S4&amp;"%"</f>
        <v>1.5%</v>
      </c>
    </row>
    <row r="26" spans="6:8" ht="18">
      <c r="F26" s="4" t="s">
        <v>9</v>
      </c>
      <c r="G26" s="184" t="str">
        <f>Data!Z4</f>
        <v>26.8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1864.6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July 2017 -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63.3</v>
      </c>
      <c r="G61" s="12" t="str">
        <f>Data!D4</f>
        <v>63.9</v>
      </c>
      <c r="J61" s="12" t="str">
        <f>Data!G4</f>
        <v>39.8</v>
      </c>
    </row>
    <row r="62" spans="4:10" ht="15">
      <c r="D62" s="11" t="str">
        <f>Data!L4&amp;"%"</f>
        <v>2.0%</v>
      </c>
      <c r="G62" s="11" t="str">
        <f>Data!M4&amp;"%"</f>
        <v>0.4%</v>
      </c>
      <c r="J62" s="11" t="str">
        <f>Data!O4&amp;"%"</f>
        <v>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55.9</v>
      </c>
      <c r="J65" s="10" t="str">
        <f>Data!H4</f>
        <v>60.7</v>
      </c>
    </row>
    <row r="66" spans="7:10" ht="15">
      <c r="G66" s="11" t="str">
        <f>Data!N4&amp;"%"</f>
        <v>0.6%</v>
      </c>
      <c r="J66" s="11" t="str">
        <f>Data!P4&amp;"%"</f>
        <v>0.4%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September 07, 2017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434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435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411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412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413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415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416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417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420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421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422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424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425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426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71" t="s">
        <v>436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411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412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413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415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416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417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420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421</v>
      </c>
      <c r="N29" s="78">
        <f>Data!S50</f>
        <v>2.75</v>
      </c>
      <c r="O29" s="78">
        <f>Data!T50</f>
        <v>2.8</v>
      </c>
      <c r="P29" s="78" t="e">
        <f>Data!U50</f>
        <v>#N/A</v>
      </c>
    </row>
    <row r="30" spans="13:16" ht="12.75" customHeight="1">
      <c r="M30" s="20" t="s">
        <v>422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424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425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426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437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O26" sqref="O26"/>
    </sheetView>
  </sheetViews>
  <sheetFormatPr defaultColWidth="9.140625" defaultRowHeight="12.75"/>
  <sheetData>
    <row r="1" ht="12.75">
      <c r="C1" s="189" t="s">
        <v>853</v>
      </c>
    </row>
    <row r="44" ht="12.75">
      <c r="A44" t="s">
        <v>854</v>
      </c>
    </row>
    <row r="45" ht="12.75">
      <c r="A45" t="s">
        <v>855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438</v>
      </c>
    </row>
    <row r="2" spans="1:27" ht="12.75">
      <c r="A2" t="s">
        <v>439</v>
      </c>
      <c r="B2" t="s">
        <v>440</v>
      </c>
      <c r="C2" t="s">
        <v>441</v>
      </c>
      <c r="D2" t="s">
        <v>442</v>
      </c>
      <c r="E2" t="s">
        <v>443</v>
      </c>
      <c r="G2" t="s">
        <v>444</v>
      </c>
      <c r="H2" t="s">
        <v>445</v>
      </c>
      <c r="I2" t="s">
        <v>446</v>
      </c>
      <c r="J2" t="s">
        <v>447</v>
      </c>
      <c r="K2" t="s">
        <v>448</v>
      </c>
      <c r="L2" t="s">
        <v>449</v>
      </c>
      <c r="M2" t="s">
        <v>450</v>
      </c>
      <c r="N2" t="s">
        <v>451</v>
      </c>
      <c r="O2" t="s">
        <v>452</v>
      </c>
      <c r="P2" t="s">
        <v>453</v>
      </c>
      <c r="Q2" t="s">
        <v>454</v>
      </c>
      <c r="R2" t="s">
        <v>455</v>
      </c>
      <c r="S2" t="s">
        <v>456</v>
      </c>
      <c r="T2" t="s">
        <v>457</v>
      </c>
      <c r="U2" t="s">
        <v>458</v>
      </c>
      <c r="V2" t="s">
        <v>459</v>
      </c>
      <c r="W2" t="s">
        <v>460</v>
      </c>
      <c r="X2" t="s">
        <v>461</v>
      </c>
      <c r="Y2" t="s">
        <v>462</v>
      </c>
      <c r="Z2" t="s">
        <v>463</v>
      </c>
      <c r="AA2" t="s">
        <v>464</v>
      </c>
    </row>
    <row r="3" spans="2:26" ht="12.75">
      <c r="B3" s="42"/>
      <c r="Y3" s="42"/>
      <c r="Z3" s="42"/>
    </row>
    <row r="4" spans="1:27" ht="12.75">
      <c r="A4" s="16" t="s">
        <v>465</v>
      </c>
      <c r="B4" s="16" t="s">
        <v>466</v>
      </c>
      <c r="C4" s="16" t="s">
        <v>467</v>
      </c>
      <c r="D4" s="16" t="s">
        <v>468</v>
      </c>
      <c r="E4" s="16" t="s">
        <v>469</v>
      </c>
      <c r="G4" s="16" t="s">
        <v>470</v>
      </c>
      <c r="H4" s="16" t="s">
        <v>471</v>
      </c>
      <c r="I4" s="16" t="s">
        <v>472</v>
      </c>
      <c r="J4" s="16" t="s">
        <v>473</v>
      </c>
      <c r="K4" s="16" t="s">
        <v>179</v>
      </c>
      <c r="L4" s="16" t="s">
        <v>193</v>
      </c>
      <c r="M4" s="16" t="s">
        <v>474</v>
      </c>
      <c r="N4" s="16" t="s">
        <v>202</v>
      </c>
      <c r="O4" s="16" t="s">
        <v>192</v>
      </c>
      <c r="P4" s="16" t="s">
        <v>474</v>
      </c>
      <c r="Q4" s="16" t="s">
        <v>183</v>
      </c>
      <c r="R4" s="16" t="s">
        <v>475</v>
      </c>
      <c r="S4" s="16" t="s">
        <v>203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188</v>
      </c>
      <c r="Z4" s="16" t="s">
        <v>480</v>
      </c>
      <c r="AA4" s="16" t="s">
        <v>476</v>
      </c>
    </row>
    <row r="6" spans="1:2" ht="12.75">
      <c r="A6" s="107">
        <f>W4+31</f>
        <v>42553</v>
      </c>
      <c r="B6" s="108">
        <f>A6-31</f>
        <v>42522</v>
      </c>
    </row>
    <row r="7" spans="1:23" ht="12.75">
      <c r="A7" s="72"/>
      <c r="B7" s="72"/>
      <c r="C7" s="72"/>
      <c r="D7" s="72"/>
      <c r="E7" s="72"/>
      <c r="F7" s="72"/>
      <c r="G7" s="188" t="s">
        <v>481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482</v>
      </c>
      <c r="B8" s="73" t="s">
        <v>483</v>
      </c>
      <c r="C8" s="73" t="s">
        <v>484</v>
      </c>
      <c r="D8" s="73" t="s">
        <v>485</v>
      </c>
    </row>
    <row r="9" spans="1:4" ht="12.75">
      <c r="A9" s="73" t="s">
        <v>486</v>
      </c>
      <c r="B9" s="73" t="s">
        <v>487</v>
      </c>
      <c r="C9" s="73" t="s">
        <v>488</v>
      </c>
      <c r="D9" s="73" t="s">
        <v>489</v>
      </c>
    </row>
    <row r="10" spans="1:4" ht="12.75">
      <c r="A10" s="73" t="s">
        <v>490</v>
      </c>
      <c r="B10" s="73" t="s">
        <v>491</v>
      </c>
      <c r="C10" s="73" t="s">
        <v>492</v>
      </c>
      <c r="D10" s="73" t="s">
        <v>493</v>
      </c>
    </row>
    <row r="11" spans="1:4" ht="12.75">
      <c r="A11" s="73" t="s">
        <v>494</v>
      </c>
      <c r="B11" s="73" t="s">
        <v>495</v>
      </c>
      <c r="C11" s="73" t="s">
        <v>496</v>
      </c>
      <c r="D11" s="73" t="s">
        <v>497</v>
      </c>
    </row>
    <row r="12" spans="1:4" ht="12.75">
      <c r="A12" s="73" t="s">
        <v>498</v>
      </c>
      <c r="B12" s="73" t="s">
        <v>499</v>
      </c>
      <c r="C12" s="73" t="s">
        <v>500</v>
      </c>
      <c r="D12" s="73" t="s">
        <v>501</v>
      </c>
    </row>
    <row r="13" spans="1:4" ht="12.75">
      <c r="A13" s="73" t="s">
        <v>502</v>
      </c>
      <c r="B13" s="73" t="s">
        <v>503</v>
      </c>
      <c r="C13" s="73" t="s">
        <v>504</v>
      </c>
      <c r="D13" s="73" t="s">
        <v>505</v>
      </c>
    </row>
    <row r="14" spans="1:4" ht="12.75">
      <c r="A14" s="73" t="s">
        <v>506</v>
      </c>
      <c r="B14" s="73" t="s">
        <v>507</v>
      </c>
      <c r="C14" s="73" t="s">
        <v>508</v>
      </c>
      <c r="D14" s="73" t="s">
        <v>509</v>
      </c>
    </row>
    <row r="15" spans="1:4" ht="12.75">
      <c r="A15" s="73" t="s">
        <v>510</v>
      </c>
      <c r="B15" s="73" t="s">
        <v>511</v>
      </c>
      <c r="C15" s="73" t="s">
        <v>512</v>
      </c>
      <c r="D15" s="73" t="s">
        <v>513</v>
      </c>
    </row>
    <row r="16" spans="1:4" ht="12.75">
      <c r="A16" s="73" t="s">
        <v>514</v>
      </c>
      <c r="B16" s="73" t="s">
        <v>515</v>
      </c>
      <c r="C16" s="73" t="s">
        <v>516</v>
      </c>
      <c r="D16" s="73" t="s">
        <v>517</v>
      </c>
    </row>
    <row r="17" spans="1:4" ht="12.75">
      <c r="A17" s="73" t="s">
        <v>518</v>
      </c>
      <c r="B17" s="73" t="s">
        <v>519</v>
      </c>
      <c r="C17" s="73" t="s">
        <v>520</v>
      </c>
      <c r="D17" s="73" t="s">
        <v>521</v>
      </c>
    </row>
    <row r="18" spans="1:4" ht="12.75">
      <c r="A18" s="73" t="s">
        <v>522</v>
      </c>
      <c r="B18" s="73" t="s">
        <v>523</v>
      </c>
      <c r="C18" s="73" t="s">
        <v>524</v>
      </c>
      <c r="D18" s="73" t="s">
        <v>525</v>
      </c>
    </row>
    <row r="19" spans="1:4" ht="12.75">
      <c r="A19" s="73" t="s">
        <v>526</v>
      </c>
      <c r="B19" s="73" t="s">
        <v>527</v>
      </c>
      <c r="C19" s="73" t="s">
        <v>528</v>
      </c>
      <c r="D19" s="73" t="s">
        <v>529</v>
      </c>
    </row>
    <row r="20" spans="1:4" ht="12.75">
      <c r="A20" s="73" t="s">
        <v>530</v>
      </c>
      <c r="B20" s="73" t="s">
        <v>531</v>
      </c>
      <c r="C20" s="73" t="s">
        <v>532</v>
      </c>
      <c r="D20" s="73" t="s">
        <v>533</v>
      </c>
    </row>
    <row r="21" spans="1:4" ht="12.75">
      <c r="A21" s="73" t="s">
        <v>534</v>
      </c>
      <c r="B21" s="73" t="s">
        <v>535</v>
      </c>
      <c r="C21" s="73" t="s">
        <v>536</v>
      </c>
      <c r="D21" s="73" t="s">
        <v>537</v>
      </c>
    </row>
    <row r="22" spans="1:4" ht="12.75">
      <c r="A22" s="73" t="s">
        <v>538</v>
      </c>
      <c r="B22" s="73" t="s">
        <v>539</v>
      </c>
      <c r="C22" s="73" t="s">
        <v>540</v>
      </c>
      <c r="D22" s="73" t="s">
        <v>541</v>
      </c>
    </row>
    <row r="23" spans="1:4" ht="12.75">
      <c r="A23" s="73" t="s">
        <v>542</v>
      </c>
      <c r="B23" s="73" t="s">
        <v>543</v>
      </c>
      <c r="C23" s="73" t="s">
        <v>544</v>
      </c>
      <c r="D23" s="73" t="s">
        <v>545</v>
      </c>
    </row>
    <row r="24" spans="1:4" ht="12.75">
      <c r="A24" s="73" t="s">
        <v>546</v>
      </c>
      <c r="B24" s="73" t="s">
        <v>547</v>
      </c>
      <c r="C24" s="73" t="s">
        <v>548</v>
      </c>
      <c r="D24" s="73" t="s">
        <v>549</v>
      </c>
    </row>
    <row r="25" spans="1:4" ht="12.75">
      <c r="A25" s="73" t="s">
        <v>550</v>
      </c>
      <c r="B25" s="73" t="s">
        <v>551</v>
      </c>
      <c r="C25" s="73" t="s">
        <v>552</v>
      </c>
      <c r="D25" s="73" t="s">
        <v>553</v>
      </c>
    </row>
    <row r="26" spans="1:4" ht="12.75">
      <c r="A26" s="73" t="s">
        <v>554</v>
      </c>
      <c r="B26" s="73" t="s">
        <v>555</v>
      </c>
      <c r="C26" s="73" t="s">
        <v>556</v>
      </c>
      <c r="D26" s="73" t="s">
        <v>557</v>
      </c>
    </row>
    <row r="27" spans="1:4" ht="12.75">
      <c r="A27" s="73" t="s">
        <v>558</v>
      </c>
      <c r="B27" s="73" t="s">
        <v>559</v>
      </c>
      <c r="C27" s="73" t="s">
        <v>560</v>
      </c>
      <c r="D27" s="73" t="s">
        <v>561</v>
      </c>
    </row>
    <row r="28" spans="1:4" ht="12.75">
      <c r="A28" s="73" t="s">
        <v>562</v>
      </c>
      <c r="B28" s="73" t="s">
        <v>563</v>
      </c>
      <c r="C28" s="73" t="s">
        <v>564</v>
      </c>
      <c r="D28" s="73" t="s">
        <v>565</v>
      </c>
    </row>
    <row r="29" spans="1:4" ht="12.75">
      <c r="A29" s="73" t="s">
        <v>566</v>
      </c>
      <c r="B29" s="73" t="s">
        <v>567</v>
      </c>
      <c r="C29" s="73" t="s">
        <v>568</v>
      </c>
      <c r="D29" s="73" t="s">
        <v>569</v>
      </c>
    </row>
    <row r="30" spans="1:4" ht="12.75">
      <c r="A30" s="73" t="s">
        <v>570</v>
      </c>
      <c r="B30" s="73" t="s">
        <v>571</v>
      </c>
      <c r="C30" s="73" t="s">
        <v>572</v>
      </c>
      <c r="D30" s="73" t="s">
        <v>573</v>
      </c>
    </row>
    <row r="31" spans="1:4" ht="12.75">
      <c r="A31" s="73" t="s">
        <v>574</v>
      </c>
      <c r="B31" s="73" t="s">
        <v>575</v>
      </c>
      <c r="C31" s="73" t="s">
        <v>576</v>
      </c>
      <c r="D31" s="73" t="s">
        <v>577</v>
      </c>
    </row>
    <row r="32" spans="1:4" ht="12.75">
      <c r="A32" s="73" t="s">
        <v>476</v>
      </c>
      <c r="B32" s="73" t="s">
        <v>578</v>
      </c>
      <c r="C32" s="73" t="s">
        <v>579</v>
      </c>
      <c r="D32" s="73" t="s">
        <v>580</v>
      </c>
    </row>
    <row r="33" spans="1:4" ht="12.75">
      <c r="A33" s="73" t="s">
        <v>581</v>
      </c>
      <c r="B33" s="73" t="s">
        <v>582</v>
      </c>
      <c r="C33" s="73" t="s">
        <v>583</v>
      </c>
      <c r="D33" s="73" t="s">
        <v>584</v>
      </c>
    </row>
    <row r="34" spans="1:4" ht="12.75">
      <c r="A34" s="73" t="s">
        <v>465</v>
      </c>
      <c r="B34" s="73" t="s">
        <v>585</v>
      </c>
      <c r="C34" s="73" t="s">
        <v>586</v>
      </c>
      <c r="D34" s="73" t="s">
        <v>587</v>
      </c>
    </row>
    <row r="38" spans="10:12" ht="12.75">
      <c r="J38" s="174"/>
      <c r="L38" s="175"/>
    </row>
    <row r="40" spans="8:19" ht="12.75">
      <c r="H40" s="72" t="s">
        <v>588</v>
      </c>
      <c r="S40" s="72" t="s">
        <v>589</v>
      </c>
    </row>
    <row r="41" spans="1:25" ht="12.75">
      <c r="A41" t="s">
        <v>439</v>
      </c>
      <c r="B41" t="s">
        <v>590</v>
      </c>
      <c r="C41" t="s">
        <v>591</v>
      </c>
      <c r="D41" t="s">
        <v>592</v>
      </c>
      <c r="E41" t="s">
        <v>593</v>
      </c>
      <c r="F41" s="73" t="s">
        <v>57</v>
      </c>
      <c r="L41" t="s">
        <v>439</v>
      </c>
      <c r="M41" t="s">
        <v>594</v>
      </c>
      <c r="N41" t="s">
        <v>590</v>
      </c>
      <c r="O41" t="s">
        <v>593</v>
      </c>
      <c r="P41" t="s">
        <v>595</v>
      </c>
      <c r="Q41" t="s">
        <v>57</v>
      </c>
      <c r="T41" t="s">
        <v>596</v>
      </c>
      <c r="Y41" t="s">
        <v>597</v>
      </c>
    </row>
    <row r="42" spans="1:26" ht="12.75">
      <c r="A42" s="16" t="s">
        <v>490</v>
      </c>
      <c r="B42" s="16" t="s">
        <v>598</v>
      </c>
      <c r="C42" s="16" t="s">
        <v>599</v>
      </c>
      <c r="E42" s="16" t="s">
        <v>600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599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490</v>
      </c>
      <c r="B43" s="16" t="s">
        <v>601</v>
      </c>
      <c r="C43" s="16" t="s">
        <v>602</v>
      </c>
      <c r="E43" s="16" t="s">
        <v>603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602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490</v>
      </c>
      <c r="B44" s="16" t="s">
        <v>604</v>
      </c>
      <c r="C44" s="16" t="s">
        <v>605</v>
      </c>
      <c r="E44" s="16" t="s">
        <v>606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605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490</v>
      </c>
      <c r="B45" s="16" t="s">
        <v>607</v>
      </c>
      <c r="C45" s="16" t="s">
        <v>608</v>
      </c>
      <c r="E45" s="16" t="s">
        <v>609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608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490</v>
      </c>
      <c r="B46" s="16" t="s">
        <v>610</v>
      </c>
      <c r="C46" s="16" t="s">
        <v>416</v>
      </c>
      <c r="E46" s="16" t="s">
        <v>611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416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490</v>
      </c>
      <c r="B47" s="16" t="s">
        <v>612</v>
      </c>
      <c r="C47" s="16" t="s">
        <v>613</v>
      </c>
      <c r="E47" s="16" t="s">
        <v>614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613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490</v>
      </c>
      <c r="B48" s="16" t="s">
        <v>615</v>
      </c>
      <c r="C48" s="16" t="s">
        <v>466</v>
      </c>
      <c r="E48" s="16" t="s">
        <v>616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466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490</v>
      </c>
      <c r="B49" s="16" t="s">
        <v>617</v>
      </c>
      <c r="C49" s="16" t="s">
        <v>618</v>
      </c>
      <c r="E49" s="16" t="s">
        <v>619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618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490</v>
      </c>
      <c r="B50" s="16" t="s">
        <v>620</v>
      </c>
      <c r="C50" s="16" t="s">
        <v>621</v>
      </c>
      <c r="E50" s="16" t="s">
        <v>622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621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490</v>
      </c>
      <c r="B51" s="16" t="s">
        <v>623</v>
      </c>
      <c r="C51" s="16" t="s">
        <v>624</v>
      </c>
      <c r="E51" s="16" t="s">
        <v>625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624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490</v>
      </c>
      <c r="B52" s="16" t="s">
        <v>626</v>
      </c>
      <c r="C52" s="16" t="s">
        <v>627</v>
      </c>
      <c r="E52" s="16" t="s">
        <v>628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627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490</v>
      </c>
      <c r="B53" s="16" t="s">
        <v>629</v>
      </c>
      <c r="C53" s="16" t="s">
        <v>630</v>
      </c>
      <c r="E53" s="16" t="s">
        <v>631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630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494</v>
      </c>
      <c r="B54" s="16" t="s">
        <v>598</v>
      </c>
      <c r="C54" s="16" t="s">
        <v>599</v>
      </c>
      <c r="E54" s="16" t="s">
        <v>632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599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494</v>
      </c>
      <c r="B55" s="16" t="s">
        <v>601</v>
      </c>
      <c r="C55" s="16" t="s">
        <v>602</v>
      </c>
      <c r="E55" s="16" t="s">
        <v>631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602</v>
      </c>
      <c r="O55" s="75">
        <v>2.27</v>
      </c>
      <c r="P55" s="75">
        <v>5.63</v>
      </c>
      <c r="Q55" s="74">
        <v>14</v>
      </c>
    </row>
    <row r="56" spans="1:17" ht="12.75">
      <c r="A56" s="16" t="s">
        <v>494</v>
      </c>
      <c r="B56" s="16" t="s">
        <v>604</v>
      </c>
      <c r="C56" s="16" t="s">
        <v>605</v>
      </c>
      <c r="E56" s="16" t="s">
        <v>633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605</v>
      </c>
      <c r="O56" s="75">
        <v>2.56</v>
      </c>
      <c r="P56" s="75">
        <v>6.14</v>
      </c>
      <c r="Q56" s="74">
        <v>15</v>
      </c>
    </row>
    <row r="57" spans="1:17" ht="12.75">
      <c r="A57" s="16" t="s">
        <v>494</v>
      </c>
      <c r="B57" s="16" t="s">
        <v>607</v>
      </c>
      <c r="C57" s="16" t="s">
        <v>608</v>
      </c>
      <c r="E57" s="16" t="s">
        <v>634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608</v>
      </c>
      <c r="O57" s="75">
        <v>2.65</v>
      </c>
      <c r="P57" s="75">
        <v>6.3</v>
      </c>
      <c r="Q57" s="74">
        <v>16</v>
      </c>
    </row>
    <row r="58" spans="1:17" ht="12.75">
      <c r="A58" s="16" t="s">
        <v>494</v>
      </c>
      <c r="B58" s="16" t="s">
        <v>610</v>
      </c>
      <c r="C58" s="16" t="s">
        <v>416</v>
      </c>
      <c r="E58" s="16" t="s">
        <v>635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416</v>
      </c>
      <c r="O58" s="75">
        <v>2.7</v>
      </c>
      <c r="P58" s="75">
        <v>6.18</v>
      </c>
      <c r="Q58" s="74">
        <v>17</v>
      </c>
    </row>
    <row r="59" spans="1:17" ht="12.75">
      <c r="A59" s="16" t="s">
        <v>494</v>
      </c>
      <c r="B59" s="16" t="s">
        <v>612</v>
      </c>
      <c r="C59" s="16" t="s">
        <v>613</v>
      </c>
      <c r="E59" s="16" t="s">
        <v>636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613</v>
      </c>
      <c r="O59" s="75">
        <v>2.86</v>
      </c>
      <c r="P59" s="75">
        <v>6.39</v>
      </c>
      <c r="Q59" s="74">
        <v>18</v>
      </c>
    </row>
    <row r="60" spans="1:17" ht="12.75">
      <c r="A60" s="16" t="s">
        <v>494</v>
      </c>
      <c r="B60" s="16" t="s">
        <v>615</v>
      </c>
      <c r="C60" s="16" t="s">
        <v>466</v>
      </c>
      <c r="E60" s="16" t="s">
        <v>637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466</v>
      </c>
      <c r="O60" s="75">
        <v>2.92</v>
      </c>
      <c r="P60" s="75">
        <v>6.16</v>
      </c>
      <c r="Q60" s="74">
        <v>19</v>
      </c>
    </row>
    <row r="61" spans="1:17" ht="12.75">
      <c r="A61" s="16" t="s">
        <v>494</v>
      </c>
      <c r="B61" s="16" t="s">
        <v>617</v>
      </c>
      <c r="C61" s="16" t="s">
        <v>618</v>
      </c>
      <c r="E61" s="16" t="s">
        <v>638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618</v>
      </c>
      <c r="O61" s="75">
        <v>2.8</v>
      </c>
      <c r="P61" s="75">
        <v>6.21</v>
      </c>
      <c r="Q61" s="74">
        <v>20</v>
      </c>
    </row>
    <row r="62" spans="1:17" ht="12.75">
      <c r="A62" s="16" t="s">
        <v>494</v>
      </c>
      <c r="B62" s="16" t="s">
        <v>620</v>
      </c>
      <c r="C62" s="16" t="s">
        <v>621</v>
      </c>
      <c r="E62" s="16" t="s">
        <v>639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621</v>
      </c>
      <c r="O62" s="75">
        <v>2.65</v>
      </c>
      <c r="P62" s="75">
        <v>6.05</v>
      </c>
      <c r="Q62" s="74">
        <v>21</v>
      </c>
    </row>
    <row r="63" spans="1:17" ht="12.75">
      <c r="A63" s="16" t="s">
        <v>494</v>
      </c>
      <c r="B63" s="16" t="s">
        <v>623</v>
      </c>
      <c r="C63" s="16" t="s">
        <v>624</v>
      </c>
      <c r="E63" s="16" t="s">
        <v>640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624</v>
      </c>
      <c r="O63" s="75">
        <v>2.65</v>
      </c>
      <c r="P63" s="75">
        <v>6.09</v>
      </c>
      <c r="Q63" s="74">
        <v>22</v>
      </c>
    </row>
    <row r="64" spans="1:17" ht="12.75">
      <c r="A64" s="16" t="s">
        <v>494</v>
      </c>
      <c r="B64" s="16" t="s">
        <v>626</v>
      </c>
      <c r="C64" s="16" t="s">
        <v>627</v>
      </c>
      <c r="E64" s="16" t="s">
        <v>641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627</v>
      </c>
      <c r="O64" s="75">
        <v>2.54</v>
      </c>
      <c r="P64" s="75">
        <v>6.06</v>
      </c>
      <c r="Q64" s="74">
        <v>23</v>
      </c>
    </row>
    <row r="65" spans="1:17" ht="12.75">
      <c r="A65" s="16" t="s">
        <v>494</v>
      </c>
      <c r="B65" s="16" t="s">
        <v>629</v>
      </c>
      <c r="C65" s="16" t="s">
        <v>630</v>
      </c>
      <c r="E65" s="16" t="s">
        <v>642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630</v>
      </c>
      <c r="O65" s="75">
        <v>2.4</v>
      </c>
      <c r="P65" s="75">
        <v>5.96</v>
      </c>
      <c r="Q65" s="74">
        <v>24</v>
      </c>
    </row>
    <row r="66" spans="1:17" ht="12.75">
      <c r="A66" s="16" t="s">
        <v>498</v>
      </c>
      <c r="B66" s="16" t="s">
        <v>598</v>
      </c>
      <c r="C66" s="16" t="s">
        <v>599</v>
      </c>
      <c r="E66" s="16" t="s">
        <v>643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599</v>
      </c>
      <c r="O66" s="75">
        <v>2.23</v>
      </c>
      <c r="P66" s="75">
        <v>5.58</v>
      </c>
      <c r="Q66" s="74">
        <v>25</v>
      </c>
    </row>
    <row r="67" spans="1:17" ht="12.75">
      <c r="A67" s="16" t="s">
        <v>498</v>
      </c>
      <c r="B67" s="16" t="s">
        <v>601</v>
      </c>
      <c r="C67" s="16" t="s">
        <v>602</v>
      </c>
      <c r="E67" s="16" t="s">
        <v>644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602</v>
      </c>
      <c r="O67" s="75">
        <v>2.4</v>
      </c>
      <c r="P67" s="75">
        <v>5.92</v>
      </c>
      <c r="Q67" s="74">
        <v>26</v>
      </c>
    </row>
    <row r="68" spans="1:17" ht="12.75">
      <c r="A68" s="16" t="s">
        <v>498</v>
      </c>
      <c r="B68" s="16" t="s">
        <v>604</v>
      </c>
      <c r="C68" s="16" t="s">
        <v>605</v>
      </c>
      <c r="E68" s="16" t="s">
        <v>645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605</v>
      </c>
      <c r="O68" s="75">
        <v>2.58</v>
      </c>
      <c r="P68" s="75">
        <v>6.19</v>
      </c>
      <c r="Q68" s="74">
        <v>27</v>
      </c>
    </row>
    <row r="69" spans="1:17" ht="12.75">
      <c r="A69" s="16" t="s">
        <v>498</v>
      </c>
      <c r="B69" s="16" t="s">
        <v>607</v>
      </c>
      <c r="C69" s="16" t="s">
        <v>608</v>
      </c>
      <c r="E69" s="16" t="s">
        <v>646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608</v>
      </c>
      <c r="O69" s="75">
        <v>2.7</v>
      </c>
      <c r="P69" s="75">
        <v>6.35</v>
      </c>
      <c r="Q69" s="74">
        <v>28</v>
      </c>
    </row>
    <row r="70" spans="1:17" ht="12.75">
      <c r="A70" s="16" t="s">
        <v>498</v>
      </c>
      <c r="B70" s="16" t="s">
        <v>610</v>
      </c>
      <c r="C70" s="16" t="s">
        <v>416</v>
      </c>
      <c r="E70" s="16" t="s">
        <v>647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416</v>
      </c>
      <c r="O70" s="75">
        <v>2.76</v>
      </c>
      <c r="P70" s="75">
        <v>6.31</v>
      </c>
      <c r="Q70" s="74">
        <v>29</v>
      </c>
    </row>
    <row r="71" spans="1:17" ht="12.75">
      <c r="A71" s="16" t="s">
        <v>498</v>
      </c>
      <c r="B71" s="16" t="s">
        <v>612</v>
      </c>
      <c r="C71" s="16" t="s">
        <v>613</v>
      </c>
      <c r="E71" s="16" t="s">
        <v>648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613</v>
      </c>
      <c r="O71" s="75">
        <v>2.91</v>
      </c>
      <c r="P71" s="75">
        <v>6.45</v>
      </c>
      <c r="Q71" s="74">
        <v>30</v>
      </c>
    </row>
    <row r="72" spans="1:17" ht="12.75">
      <c r="A72" s="16" t="s">
        <v>498</v>
      </c>
      <c r="B72" s="16" t="s">
        <v>615</v>
      </c>
      <c r="C72" s="16" t="s">
        <v>466</v>
      </c>
      <c r="E72" s="16" t="s">
        <v>649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466</v>
      </c>
      <c r="O72" s="75">
        <v>2.95</v>
      </c>
      <c r="P72" s="75">
        <v>6.2</v>
      </c>
      <c r="Q72" s="74">
        <v>31</v>
      </c>
    </row>
    <row r="73" spans="1:17" ht="12.75">
      <c r="A73" s="16" t="s">
        <v>498</v>
      </c>
      <c r="B73" s="16" t="s">
        <v>617</v>
      </c>
      <c r="C73" s="16" t="s">
        <v>618</v>
      </c>
      <c r="E73" s="16" t="s">
        <v>650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498</v>
      </c>
      <c r="B74" s="16" t="s">
        <v>620</v>
      </c>
      <c r="C74" s="16" t="s">
        <v>621</v>
      </c>
      <c r="E74" s="16" t="s">
        <v>651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498</v>
      </c>
      <c r="B75" s="16" t="s">
        <v>623</v>
      </c>
      <c r="C75" s="16" t="s">
        <v>624</v>
      </c>
      <c r="E75" s="16" t="s">
        <v>652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498</v>
      </c>
      <c r="B76" s="16" t="s">
        <v>626</v>
      </c>
      <c r="C76" s="16" t="s">
        <v>627</v>
      </c>
      <c r="E76" s="16" t="s">
        <v>653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498</v>
      </c>
      <c r="B77" s="16" t="s">
        <v>629</v>
      </c>
      <c r="C77" s="16" t="s">
        <v>630</v>
      </c>
      <c r="E77" s="16" t="s">
        <v>653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502</v>
      </c>
      <c r="B78" s="16" t="s">
        <v>598</v>
      </c>
      <c r="C78" s="16" t="s">
        <v>599</v>
      </c>
      <c r="E78" s="16" t="s">
        <v>650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502</v>
      </c>
      <c r="B79" s="16" t="s">
        <v>601</v>
      </c>
      <c r="C79" s="16" t="s">
        <v>602</v>
      </c>
      <c r="E79" s="16" t="s">
        <v>654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502</v>
      </c>
      <c r="B80" s="16" t="s">
        <v>604</v>
      </c>
      <c r="C80" s="16" t="s">
        <v>605</v>
      </c>
      <c r="E80" s="16" t="s">
        <v>655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502</v>
      </c>
      <c r="B81" s="16" t="s">
        <v>607</v>
      </c>
      <c r="C81" s="16" t="s">
        <v>608</v>
      </c>
      <c r="E81" s="16" t="s">
        <v>656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502</v>
      </c>
      <c r="B82" s="16" t="s">
        <v>610</v>
      </c>
      <c r="C82" s="16" t="s">
        <v>416</v>
      </c>
      <c r="E82" s="16" t="s">
        <v>657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502</v>
      </c>
      <c r="B83" s="16" t="s">
        <v>612</v>
      </c>
      <c r="C83" s="16" t="s">
        <v>613</v>
      </c>
      <c r="E83" s="16" t="s">
        <v>658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502</v>
      </c>
      <c r="B84" s="16" t="s">
        <v>615</v>
      </c>
      <c r="C84" s="16" t="s">
        <v>466</v>
      </c>
      <c r="E84" s="16" t="s">
        <v>659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502</v>
      </c>
      <c r="B85" s="16" t="s">
        <v>617</v>
      </c>
      <c r="C85" s="16" t="s">
        <v>618</v>
      </c>
      <c r="E85" s="16" t="s">
        <v>660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502</v>
      </c>
      <c r="B86" s="16" t="s">
        <v>620</v>
      </c>
      <c r="C86" s="16" t="s">
        <v>621</v>
      </c>
      <c r="E86" s="16" t="s">
        <v>661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502</v>
      </c>
      <c r="B87" s="16" t="s">
        <v>623</v>
      </c>
      <c r="C87" s="16" t="s">
        <v>624</v>
      </c>
      <c r="E87" s="16" t="s">
        <v>662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502</v>
      </c>
      <c r="B88" s="16" t="s">
        <v>626</v>
      </c>
      <c r="C88" s="16" t="s">
        <v>627</v>
      </c>
      <c r="E88" s="16" t="s">
        <v>663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502</v>
      </c>
      <c r="B89" s="16" t="s">
        <v>629</v>
      </c>
      <c r="C89" s="16" t="s">
        <v>630</v>
      </c>
      <c r="E89" s="16" t="s">
        <v>664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506</v>
      </c>
      <c r="B90" s="16" t="s">
        <v>598</v>
      </c>
      <c r="C90" s="16" t="s">
        <v>599</v>
      </c>
      <c r="E90" s="16" t="s">
        <v>665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506</v>
      </c>
      <c r="B91" s="16" t="s">
        <v>601</v>
      </c>
      <c r="C91" s="16" t="s">
        <v>602</v>
      </c>
      <c r="E91" s="16" t="s">
        <v>666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506</v>
      </c>
      <c r="B92" s="16" t="s">
        <v>604</v>
      </c>
      <c r="C92" s="16" t="s">
        <v>605</v>
      </c>
      <c r="E92" s="16" t="s">
        <v>667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506</v>
      </c>
      <c r="B93" s="16" t="s">
        <v>607</v>
      </c>
      <c r="C93" s="16" t="s">
        <v>608</v>
      </c>
      <c r="E93" s="16" t="s">
        <v>668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506</v>
      </c>
      <c r="B94" s="16" t="s">
        <v>610</v>
      </c>
      <c r="C94" s="16" t="s">
        <v>416</v>
      </c>
      <c r="E94" s="16" t="s">
        <v>669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506</v>
      </c>
      <c r="B95" s="16" t="s">
        <v>612</v>
      </c>
      <c r="C95" s="16" t="s">
        <v>613</v>
      </c>
      <c r="E95" s="16" t="s">
        <v>670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506</v>
      </c>
      <c r="B96" s="16" t="s">
        <v>615</v>
      </c>
      <c r="C96" s="16" t="s">
        <v>466</v>
      </c>
      <c r="E96" s="16" t="s">
        <v>671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506</v>
      </c>
      <c r="B97" s="16" t="s">
        <v>617</v>
      </c>
      <c r="C97" s="16" t="s">
        <v>618</v>
      </c>
      <c r="E97" s="16" t="s">
        <v>672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506</v>
      </c>
      <c r="B98" s="16" t="s">
        <v>620</v>
      </c>
      <c r="C98" s="16" t="s">
        <v>621</v>
      </c>
      <c r="E98" s="16" t="s">
        <v>673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506</v>
      </c>
      <c r="B99" s="16" t="s">
        <v>623</v>
      </c>
      <c r="C99" s="16" t="s">
        <v>624</v>
      </c>
      <c r="E99" s="16" t="s">
        <v>674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506</v>
      </c>
      <c r="B100" s="16" t="s">
        <v>626</v>
      </c>
      <c r="C100" s="16" t="s">
        <v>627</v>
      </c>
      <c r="E100" s="16" t="s">
        <v>675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506</v>
      </c>
      <c r="B101" s="16" t="s">
        <v>629</v>
      </c>
      <c r="C101" s="16" t="s">
        <v>630</v>
      </c>
      <c r="E101" s="16" t="s">
        <v>676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510</v>
      </c>
      <c r="B102" s="16" t="s">
        <v>598</v>
      </c>
      <c r="C102" s="16" t="s">
        <v>599</v>
      </c>
      <c r="E102" s="16" t="s">
        <v>677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510</v>
      </c>
      <c r="B103" s="16" t="s">
        <v>601</v>
      </c>
      <c r="C103" s="16" t="s">
        <v>602</v>
      </c>
      <c r="E103" s="16" t="s">
        <v>678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510</v>
      </c>
      <c r="B104" s="16" t="s">
        <v>604</v>
      </c>
      <c r="C104" s="16" t="s">
        <v>605</v>
      </c>
      <c r="E104" s="16" t="s">
        <v>679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510</v>
      </c>
      <c r="B105" s="16" t="s">
        <v>607</v>
      </c>
      <c r="C105" s="16" t="s">
        <v>608</v>
      </c>
      <c r="E105" s="16" t="s">
        <v>680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510</v>
      </c>
      <c r="B106" s="16" t="s">
        <v>610</v>
      </c>
      <c r="C106" s="16" t="s">
        <v>416</v>
      </c>
      <c r="E106" s="16" t="s">
        <v>681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510</v>
      </c>
      <c r="B107" s="16" t="s">
        <v>612</v>
      </c>
      <c r="C107" s="16" t="s">
        <v>613</v>
      </c>
      <c r="E107" s="16" t="s">
        <v>682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510</v>
      </c>
      <c r="B108" s="16" t="s">
        <v>615</v>
      </c>
      <c r="C108" s="16" t="s">
        <v>466</v>
      </c>
      <c r="E108" s="16" t="s">
        <v>683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510</v>
      </c>
      <c r="B109" s="16" t="s">
        <v>617</v>
      </c>
      <c r="C109" s="16" t="s">
        <v>618</v>
      </c>
      <c r="E109" s="16" t="s">
        <v>684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510</v>
      </c>
      <c r="B110" s="16" t="s">
        <v>620</v>
      </c>
      <c r="C110" s="16" t="s">
        <v>621</v>
      </c>
      <c r="E110" s="16" t="s">
        <v>685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510</v>
      </c>
      <c r="B111" s="16" t="s">
        <v>623</v>
      </c>
      <c r="C111" s="16" t="s">
        <v>624</v>
      </c>
      <c r="E111" s="16" t="s">
        <v>686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510</v>
      </c>
      <c r="B112" s="16" t="s">
        <v>626</v>
      </c>
      <c r="C112" s="16" t="s">
        <v>627</v>
      </c>
      <c r="E112" s="16" t="s">
        <v>687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510</v>
      </c>
      <c r="B113" s="16" t="s">
        <v>629</v>
      </c>
      <c r="C113" s="16" t="s">
        <v>630</v>
      </c>
      <c r="E113" s="16" t="s">
        <v>688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514</v>
      </c>
      <c r="B114" s="16" t="s">
        <v>598</v>
      </c>
      <c r="C114" s="16" t="s">
        <v>599</v>
      </c>
      <c r="E114" s="16" t="s">
        <v>689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514</v>
      </c>
      <c r="B115" s="16" t="s">
        <v>601</v>
      </c>
      <c r="C115" s="16" t="s">
        <v>602</v>
      </c>
      <c r="E115" s="16" t="s">
        <v>690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514</v>
      </c>
      <c r="B116" s="16" t="s">
        <v>604</v>
      </c>
      <c r="C116" s="16" t="s">
        <v>605</v>
      </c>
      <c r="E116" s="16" t="s">
        <v>691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514</v>
      </c>
      <c r="B117" s="16" t="s">
        <v>607</v>
      </c>
      <c r="C117" s="16" t="s">
        <v>608</v>
      </c>
      <c r="E117" s="16" t="s">
        <v>692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514</v>
      </c>
      <c r="B118" s="16" t="s">
        <v>610</v>
      </c>
      <c r="C118" s="16" t="s">
        <v>416</v>
      </c>
      <c r="E118" s="16" t="s">
        <v>693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514</v>
      </c>
      <c r="B119" s="16" t="s">
        <v>612</v>
      </c>
      <c r="C119" s="16" t="s">
        <v>613</v>
      </c>
      <c r="E119" s="16" t="s">
        <v>694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514</v>
      </c>
      <c r="B120" s="16" t="s">
        <v>615</v>
      </c>
      <c r="C120" s="16" t="s">
        <v>466</v>
      </c>
      <c r="E120" s="16" t="s">
        <v>695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514</v>
      </c>
      <c r="B121" s="16" t="s">
        <v>617</v>
      </c>
      <c r="C121" s="16" t="s">
        <v>618</v>
      </c>
      <c r="E121" s="16" t="s">
        <v>696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514</v>
      </c>
      <c r="B122" s="16" t="s">
        <v>620</v>
      </c>
      <c r="C122" s="16" t="s">
        <v>621</v>
      </c>
      <c r="E122" s="16" t="s">
        <v>697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514</v>
      </c>
      <c r="B123" s="16" t="s">
        <v>623</v>
      </c>
      <c r="C123" s="16" t="s">
        <v>624</v>
      </c>
      <c r="E123" s="16" t="s">
        <v>698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514</v>
      </c>
      <c r="B124" s="16" t="s">
        <v>626</v>
      </c>
      <c r="C124" s="16" t="s">
        <v>627</v>
      </c>
      <c r="E124" s="16" t="s">
        <v>699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514</v>
      </c>
      <c r="B125" s="16" t="s">
        <v>629</v>
      </c>
      <c r="C125" s="16" t="s">
        <v>630</v>
      </c>
      <c r="E125" s="16" t="s">
        <v>700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518</v>
      </c>
      <c r="B126" s="16" t="s">
        <v>598</v>
      </c>
      <c r="C126" s="16" t="s">
        <v>599</v>
      </c>
      <c r="E126" s="16" t="s">
        <v>701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518</v>
      </c>
      <c r="B127" s="16" t="s">
        <v>601</v>
      </c>
      <c r="C127" s="16" t="s">
        <v>602</v>
      </c>
      <c r="E127" s="16" t="s">
        <v>702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518</v>
      </c>
      <c r="B128" s="16" t="s">
        <v>604</v>
      </c>
      <c r="C128" s="16" t="s">
        <v>605</v>
      </c>
      <c r="E128" s="16" t="s">
        <v>703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518</v>
      </c>
      <c r="B129" s="16" t="s">
        <v>607</v>
      </c>
      <c r="C129" s="16" t="s">
        <v>608</v>
      </c>
      <c r="E129" s="16" t="s">
        <v>704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518</v>
      </c>
      <c r="B130" s="16" t="s">
        <v>610</v>
      </c>
      <c r="C130" s="16" t="s">
        <v>416</v>
      </c>
      <c r="E130" s="16" t="s">
        <v>705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518</v>
      </c>
      <c r="B131" s="16" t="s">
        <v>612</v>
      </c>
      <c r="C131" s="16" t="s">
        <v>613</v>
      </c>
      <c r="E131" s="16" t="s">
        <v>706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518</v>
      </c>
      <c r="B132" s="16" t="s">
        <v>615</v>
      </c>
      <c r="C132" s="16" t="s">
        <v>466</v>
      </c>
      <c r="E132" s="16" t="s">
        <v>707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518</v>
      </c>
      <c r="B133" s="16" t="s">
        <v>617</v>
      </c>
      <c r="C133" s="16" t="s">
        <v>618</v>
      </c>
      <c r="E133" s="16" t="s">
        <v>708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518</v>
      </c>
      <c r="B134" s="16" t="s">
        <v>620</v>
      </c>
      <c r="C134" s="16" t="s">
        <v>621</v>
      </c>
      <c r="E134" s="16" t="s">
        <v>709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518</v>
      </c>
      <c r="B135" s="16" t="s">
        <v>623</v>
      </c>
      <c r="C135" s="16" t="s">
        <v>624</v>
      </c>
      <c r="E135" s="16" t="s">
        <v>710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518</v>
      </c>
      <c r="B136" s="16" t="s">
        <v>626</v>
      </c>
      <c r="C136" s="16" t="s">
        <v>627</v>
      </c>
      <c r="E136" s="16" t="s">
        <v>711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518</v>
      </c>
      <c r="B137" s="16" t="s">
        <v>629</v>
      </c>
      <c r="C137" s="16" t="s">
        <v>630</v>
      </c>
      <c r="E137" s="16" t="s">
        <v>709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522</v>
      </c>
      <c r="B138" s="16" t="s">
        <v>598</v>
      </c>
      <c r="C138" s="16" t="s">
        <v>599</v>
      </c>
      <c r="E138" s="16" t="s">
        <v>712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522</v>
      </c>
      <c r="B139" s="16" t="s">
        <v>601</v>
      </c>
      <c r="C139" s="16" t="s">
        <v>602</v>
      </c>
      <c r="E139" s="16" t="s">
        <v>713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522</v>
      </c>
      <c r="B140" s="16" t="s">
        <v>604</v>
      </c>
      <c r="C140" s="16" t="s">
        <v>605</v>
      </c>
      <c r="E140" s="16" t="s">
        <v>714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522</v>
      </c>
      <c r="B141" s="16" t="s">
        <v>607</v>
      </c>
      <c r="C141" s="16" t="s">
        <v>608</v>
      </c>
      <c r="E141" s="16" t="s">
        <v>715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522</v>
      </c>
      <c r="B142" s="16" t="s">
        <v>610</v>
      </c>
      <c r="C142" s="16" t="s">
        <v>416</v>
      </c>
      <c r="E142" s="16" t="s">
        <v>716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522</v>
      </c>
      <c r="B143" s="16" t="s">
        <v>612</v>
      </c>
      <c r="C143" s="16" t="s">
        <v>613</v>
      </c>
      <c r="E143" s="16" t="s">
        <v>716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522</v>
      </c>
      <c r="B144" s="16" t="s">
        <v>615</v>
      </c>
      <c r="C144" s="16" t="s">
        <v>466</v>
      </c>
      <c r="E144" s="16" t="s">
        <v>717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522</v>
      </c>
      <c r="B145" s="16" t="s">
        <v>617</v>
      </c>
      <c r="C145" s="16" t="s">
        <v>618</v>
      </c>
      <c r="E145" s="16" t="s">
        <v>718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522</v>
      </c>
      <c r="B146" s="16" t="s">
        <v>620</v>
      </c>
      <c r="C146" s="16" t="s">
        <v>621</v>
      </c>
      <c r="E146" s="16" t="s">
        <v>719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522</v>
      </c>
      <c r="B147" s="16" t="s">
        <v>623</v>
      </c>
      <c r="C147" s="16" t="s">
        <v>624</v>
      </c>
      <c r="E147" s="16" t="s">
        <v>720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522</v>
      </c>
      <c r="B148" s="16" t="s">
        <v>626</v>
      </c>
      <c r="C148" s="16" t="s">
        <v>627</v>
      </c>
      <c r="E148" s="16" t="s">
        <v>721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522</v>
      </c>
      <c r="B149" s="16" t="s">
        <v>629</v>
      </c>
      <c r="C149" s="16" t="s">
        <v>630</v>
      </c>
      <c r="E149" s="16" t="s">
        <v>722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526</v>
      </c>
      <c r="B150" s="16" t="s">
        <v>598</v>
      </c>
      <c r="C150" s="16" t="s">
        <v>599</v>
      </c>
      <c r="E150" s="16" t="s">
        <v>723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526</v>
      </c>
      <c r="B151" s="16" t="s">
        <v>601</v>
      </c>
      <c r="C151" s="16" t="s">
        <v>602</v>
      </c>
      <c r="E151" s="16" t="s">
        <v>724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526</v>
      </c>
      <c r="B152" s="16" t="s">
        <v>604</v>
      </c>
      <c r="C152" s="16" t="s">
        <v>605</v>
      </c>
      <c r="E152" s="16" t="s">
        <v>725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526</v>
      </c>
      <c r="B153" s="16" t="s">
        <v>607</v>
      </c>
      <c r="C153" s="16" t="s">
        <v>608</v>
      </c>
      <c r="E153" s="16" t="s">
        <v>726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526</v>
      </c>
      <c r="B154" s="16" t="s">
        <v>610</v>
      </c>
      <c r="C154" s="16" t="s">
        <v>416</v>
      </c>
      <c r="E154" s="16" t="s">
        <v>727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526</v>
      </c>
      <c r="B155" s="16" t="s">
        <v>612</v>
      </c>
      <c r="C155" s="16" t="s">
        <v>613</v>
      </c>
      <c r="E155" s="16" t="s">
        <v>728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526</v>
      </c>
      <c r="B156" s="16" t="s">
        <v>615</v>
      </c>
      <c r="C156" s="16" t="s">
        <v>466</v>
      </c>
      <c r="E156" s="16" t="s">
        <v>729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526</v>
      </c>
      <c r="B157" s="16" t="s">
        <v>617</v>
      </c>
      <c r="C157" s="16" t="s">
        <v>618</v>
      </c>
      <c r="E157" s="16" t="s">
        <v>730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526</v>
      </c>
      <c r="B158" s="16" t="s">
        <v>620</v>
      </c>
      <c r="C158" s="16" t="s">
        <v>621</v>
      </c>
      <c r="E158" s="16" t="s">
        <v>731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526</v>
      </c>
      <c r="B159" s="16" t="s">
        <v>623</v>
      </c>
      <c r="C159" s="16" t="s">
        <v>624</v>
      </c>
      <c r="E159" s="16" t="s">
        <v>732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526</v>
      </c>
      <c r="B160" s="16" t="s">
        <v>626</v>
      </c>
      <c r="C160" s="16" t="s">
        <v>627</v>
      </c>
      <c r="E160" s="16" t="s">
        <v>732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526</v>
      </c>
      <c r="B161" s="16" t="s">
        <v>629</v>
      </c>
      <c r="C161" s="16" t="s">
        <v>630</v>
      </c>
      <c r="E161" s="16" t="s">
        <v>733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530</v>
      </c>
      <c r="B162" s="16" t="s">
        <v>598</v>
      </c>
      <c r="C162" s="16" t="s">
        <v>599</v>
      </c>
      <c r="E162" s="16" t="s">
        <v>734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530</v>
      </c>
      <c r="B163" s="16" t="s">
        <v>601</v>
      </c>
      <c r="C163" s="16" t="s">
        <v>602</v>
      </c>
      <c r="E163" s="16" t="s">
        <v>733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530</v>
      </c>
      <c r="B164" s="16" t="s">
        <v>604</v>
      </c>
      <c r="C164" s="16" t="s">
        <v>605</v>
      </c>
      <c r="E164" s="16" t="s">
        <v>735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530</v>
      </c>
      <c r="B165" s="16" t="s">
        <v>607</v>
      </c>
      <c r="C165" s="16" t="s">
        <v>608</v>
      </c>
      <c r="E165" s="16" t="s">
        <v>736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530</v>
      </c>
      <c r="B166" s="16" t="s">
        <v>610</v>
      </c>
      <c r="C166" s="16" t="s">
        <v>416</v>
      </c>
      <c r="E166" s="16" t="s">
        <v>734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530</v>
      </c>
      <c r="B167" s="16" t="s">
        <v>612</v>
      </c>
      <c r="C167" s="16" t="s">
        <v>613</v>
      </c>
      <c r="E167" s="16" t="s">
        <v>737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530</v>
      </c>
      <c r="B168" s="16" t="s">
        <v>615</v>
      </c>
      <c r="C168" s="16" t="s">
        <v>466</v>
      </c>
      <c r="E168" s="16" t="s">
        <v>738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530</v>
      </c>
      <c r="B169" s="16" t="s">
        <v>617</v>
      </c>
      <c r="C169" s="16" t="s">
        <v>618</v>
      </c>
      <c r="E169" s="16" t="s">
        <v>739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530</v>
      </c>
      <c r="B170" s="16" t="s">
        <v>620</v>
      </c>
      <c r="C170" s="16" t="s">
        <v>621</v>
      </c>
      <c r="E170" s="16" t="s">
        <v>740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530</v>
      </c>
      <c r="B171" s="16" t="s">
        <v>623</v>
      </c>
      <c r="C171" s="16" t="s">
        <v>624</v>
      </c>
      <c r="E171" s="16" t="s">
        <v>741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530</v>
      </c>
      <c r="B172" s="16" t="s">
        <v>626</v>
      </c>
      <c r="C172" s="16" t="s">
        <v>627</v>
      </c>
      <c r="E172" s="16" t="s">
        <v>742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530</v>
      </c>
      <c r="B173" s="16" t="s">
        <v>629</v>
      </c>
      <c r="C173" s="16" t="s">
        <v>630</v>
      </c>
      <c r="E173" s="16" t="s">
        <v>743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534</v>
      </c>
      <c r="B174" s="16" t="s">
        <v>598</v>
      </c>
      <c r="C174" s="16" t="s">
        <v>599</v>
      </c>
      <c r="E174" s="16" t="s">
        <v>744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534</v>
      </c>
      <c r="B175" s="16" t="s">
        <v>601</v>
      </c>
      <c r="C175" s="16" t="s">
        <v>602</v>
      </c>
      <c r="E175" s="16" t="s">
        <v>745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534</v>
      </c>
      <c r="B176" s="16" t="s">
        <v>604</v>
      </c>
      <c r="C176" s="16" t="s">
        <v>605</v>
      </c>
      <c r="E176" s="16" t="s">
        <v>746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534</v>
      </c>
      <c r="B177" s="16" t="s">
        <v>607</v>
      </c>
      <c r="C177" s="16" t="s">
        <v>608</v>
      </c>
      <c r="E177" s="16" t="s">
        <v>747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534</v>
      </c>
      <c r="B178" s="16" t="s">
        <v>610</v>
      </c>
      <c r="C178" s="16" t="s">
        <v>416</v>
      </c>
      <c r="E178" s="16" t="s">
        <v>748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534</v>
      </c>
      <c r="B179" s="16" t="s">
        <v>612</v>
      </c>
      <c r="C179" s="16" t="s">
        <v>613</v>
      </c>
      <c r="E179" s="16" t="s">
        <v>749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534</v>
      </c>
      <c r="B180" s="16" t="s">
        <v>615</v>
      </c>
      <c r="C180" s="16" t="s">
        <v>466</v>
      </c>
      <c r="E180" s="16" t="s">
        <v>750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534</v>
      </c>
      <c r="B181" s="16" t="s">
        <v>617</v>
      </c>
      <c r="C181" s="16" t="s">
        <v>618</v>
      </c>
      <c r="E181" s="16" t="s">
        <v>751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534</v>
      </c>
      <c r="B182" s="16" t="s">
        <v>620</v>
      </c>
      <c r="C182" s="16" t="s">
        <v>621</v>
      </c>
      <c r="E182" s="16" t="s">
        <v>752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534</v>
      </c>
      <c r="B183" s="16" t="s">
        <v>623</v>
      </c>
      <c r="C183" s="16" t="s">
        <v>624</v>
      </c>
      <c r="E183" s="16" t="s">
        <v>752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534</v>
      </c>
      <c r="B184" s="16" t="s">
        <v>626</v>
      </c>
      <c r="C184" s="16" t="s">
        <v>627</v>
      </c>
      <c r="E184" s="16" t="s">
        <v>753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534</v>
      </c>
      <c r="B185" s="16" t="s">
        <v>629</v>
      </c>
      <c r="C185" s="16" t="s">
        <v>630</v>
      </c>
      <c r="E185" s="16" t="s">
        <v>754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538</v>
      </c>
      <c r="B186" s="16" t="s">
        <v>598</v>
      </c>
      <c r="C186" s="16" t="s">
        <v>599</v>
      </c>
      <c r="E186" s="16" t="s">
        <v>755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538</v>
      </c>
      <c r="B187" s="16" t="s">
        <v>601</v>
      </c>
      <c r="C187" s="16" t="s">
        <v>602</v>
      </c>
      <c r="E187" s="16" t="s">
        <v>756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538</v>
      </c>
      <c r="B188" s="16" t="s">
        <v>604</v>
      </c>
      <c r="C188" s="16" t="s">
        <v>605</v>
      </c>
      <c r="E188" s="16" t="s">
        <v>757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538</v>
      </c>
      <c r="B189" s="16" t="s">
        <v>607</v>
      </c>
      <c r="C189" s="16" t="s">
        <v>608</v>
      </c>
      <c r="E189" s="16" t="s">
        <v>757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538</v>
      </c>
      <c r="B190" s="16" t="s">
        <v>610</v>
      </c>
      <c r="C190" s="16" t="s">
        <v>416</v>
      </c>
      <c r="E190" s="16" t="s">
        <v>758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538</v>
      </c>
      <c r="B191" s="16" t="s">
        <v>612</v>
      </c>
      <c r="C191" s="16" t="s">
        <v>613</v>
      </c>
      <c r="E191" s="16" t="s">
        <v>759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538</v>
      </c>
      <c r="B192" s="16" t="s">
        <v>615</v>
      </c>
      <c r="C192" s="16" t="s">
        <v>466</v>
      </c>
      <c r="E192" s="16" t="s">
        <v>760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538</v>
      </c>
      <c r="B193" s="16" t="s">
        <v>617</v>
      </c>
      <c r="C193" s="16" t="s">
        <v>618</v>
      </c>
      <c r="E193" s="16" t="s">
        <v>761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538</v>
      </c>
      <c r="B194" s="16" t="s">
        <v>620</v>
      </c>
      <c r="C194" s="16" t="s">
        <v>621</v>
      </c>
      <c r="E194" s="16" t="s">
        <v>760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538</v>
      </c>
      <c r="B195" s="16" t="s">
        <v>623</v>
      </c>
      <c r="C195" s="16" t="s">
        <v>624</v>
      </c>
      <c r="E195" s="16" t="s">
        <v>762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538</v>
      </c>
      <c r="B196" s="16" t="s">
        <v>626</v>
      </c>
      <c r="C196" s="16" t="s">
        <v>627</v>
      </c>
      <c r="E196" s="16" t="s">
        <v>760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538</v>
      </c>
      <c r="B197" s="16" t="s">
        <v>629</v>
      </c>
      <c r="C197" s="16" t="s">
        <v>630</v>
      </c>
      <c r="E197" s="16" t="s">
        <v>763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542</v>
      </c>
      <c r="B198" s="16" t="s">
        <v>598</v>
      </c>
      <c r="C198" s="16" t="s">
        <v>599</v>
      </c>
      <c r="E198" s="16" t="s">
        <v>764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542</v>
      </c>
      <c r="B199" s="16" t="s">
        <v>601</v>
      </c>
      <c r="C199" s="16" t="s">
        <v>602</v>
      </c>
      <c r="E199" s="16" t="s">
        <v>765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542</v>
      </c>
      <c r="B200" s="16" t="s">
        <v>604</v>
      </c>
      <c r="C200" s="16" t="s">
        <v>605</v>
      </c>
      <c r="E200" s="16" t="s">
        <v>766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542</v>
      </c>
      <c r="B201" s="16" t="s">
        <v>607</v>
      </c>
      <c r="C201" s="16" t="s">
        <v>608</v>
      </c>
      <c r="E201" s="16" t="s">
        <v>766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542</v>
      </c>
      <c r="B202" s="16" t="s">
        <v>610</v>
      </c>
      <c r="C202" s="16" t="s">
        <v>416</v>
      </c>
      <c r="E202" s="16" t="s">
        <v>766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542</v>
      </c>
      <c r="B203" s="16" t="s">
        <v>612</v>
      </c>
      <c r="C203" s="16" t="s">
        <v>613</v>
      </c>
      <c r="E203" s="16" t="s">
        <v>766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542</v>
      </c>
      <c r="B204" s="16" t="s">
        <v>615</v>
      </c>
      <c r="C204" s="16" t="s">
        <v>466</v>
      </c>
      <c r="E204" s="16" t="s">
        <v>765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542</v>
      </c>
      <c r="B205" s="16" t="s">
        <v>617</v>
      </c>
      <c r="C205" s="16" t="s">
        <v>618</v>
      </c>
      <c r="E205" s="16" t="s">
        <v>765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542</v>
      </c>
      <c r="B206" s="16" t="s">
        <v>620</v>
      </c>
      <c r="C206" s="16" t="s">
        <v>621</v>
      </c>
      <c r="E206" s="16" t="s">
        <v>766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542</v>
      </c>
      <c r="B207" s="16" t="s">
        <v>623</v>
      </c>
      <c r="C207" s="16" t="s">
        <v>624</v>
      </c>
      <c r="E207" s="16" t="s">
        <v>767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542</v>
      </c>
      <c r="B208" s="16" t="s">
        <v>626</v>
      </c>
      <c r="C208" s="16" t="s">
        <v>627</v>
      </c>
      <c r="E208" s="16" t="s">
        <v>768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542</v>
      </c>
      <c r="B209" s="16" t="s">
        <v>629</v>
      </c>
      <c r="C209" s="16" t="s">
        <v>630</v>
      </c>
      <c r="E209" s="16" t="s">
        <v>769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546</v>
      </c>
      <c r="B210" s="16" t="s">
        <v>598</v>
      </c>
      <c r="C210" s="16" t="s">
        <v>599</v>
      </c>
      <c r="E210" s="16" t="s">
        <v>770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546</v>
      </c>
      <c r="B211" s="16" t="s">
        <v>601</v>
      </c>
      <c r="C211" s="16" t="s">
        <v>602</v>
      </c>
      <c r="E211" s="16" t="s">
        <v>771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546</v>
      </c>
      <c r="B212" s="16" t="s">
        <v>604</v>
      </c>
      <c r="C212" s="16" t="s">
        <v>605</v>
      </c>
      <c r="E212" s="16" t="s">
        <v>772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546</v>
      </c>
      <c r="B213" s="16" t="s">
        <v>607</v>
      </c>
      <c r="C213" s="16" t="s">
        <v>608</v>
      </c>
      <c r="E213" s="16" t="s">
        <v>773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546</v>
      </c>
      <c r="B214" s="16" t="s">
        <v>610</v>
      </c>
      <c r="C214" s="16" t="s">
        <v>416</v>
      </c>
      <c r="E214" s="16" t="s">
        <v>774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546</v>
      </c>
      <c r="B215" s="16" t="s">
        <v>612</v>
      </c>
      <c r="C215" s="16" t="s">
        <v>613</v>
      </c>
      <c r="E215" s="16" t="s">
        <v>775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546</v>
      </c>
      <c r="B216" s="16" t="s">
        <v>615</v>
      </c>
      <c r="C216" s="16" t="s">
        <v>466</v>
      </c>
      <c r="E216" s="16" t="s">
        <v>776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546</v>
      </c>
      <c r="B217" s="16" t="s">
        <v>617</v>
      </c>
      <c r="C217" s="16" t="s">
        <v>618</v>
      </c>
      <c r="E217" s="16" t="s">
        <v>777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546</v>
      </c>
      <c r="B218" s="16" t="s">
        <v>620</v>
      </c>
      <c r="C218" s="16" t="s">
        <v>621</v>
      </c>
      <c r="E218" s="16" t="s">
        <v>777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546</v>
      </c>
      <c r="B219" s="16" t="s">
        <v>623</v>
      </c>
      <c r="C219" s="16" t="s">
        <v>624</v>
      </c>
      <c r="E219" s="16" t="s">
        <v>778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546</v>
      </c>
      <c r="B220" s="16" t="s">
        <v>626</v>
      </c>
      <c r="C220" s="16" t="s">
        <v>627</v>
      </c>
      <c r="E220" s="16" t="s">
        <v>779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546</v>
      </c>
      <c r="B221" s="16" t="s">
        <v>629</v>
      </c>
      <c r="C221" s="16" t="s">
        <v>630</v>
      </c>
      <c r="E221" s="16" t="s">
        <v>780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550</v>
      </c>
      <c r="B222" s="16" t="s">
        <v>598</v>
      </c>
      <c r="C222" s="16" t="s">
        <v>599</v>
      </c>
      <c r="E222" s="16" t="s">
        <v>781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550</v>
      </c>
      <c r="B223" s="16" t="s">
        <v>601</v>
      </c>
      <c r="C223" s="16" t="s">
        <v>602</v>
      </c>
      <c r="E223" s="16" t="s">
        <v>782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550</v>
      </c>
      <c r="B224" s="16" t="s">
        <v>604</v>
      </c>
      <c r="C224" s="16" t="s">
        <v>605</v>
      </c>
      <c r="E224" s="16" t="s">
        <v>774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550</v>
      </c>
      <c r="B225" s="16" t="s">
        <v>607</v>
      </c>
      <c r="C225" s="16" t="s">
        <v>608</v>
      </c>
      <c r="E225" s="16" t="s">
        <v>783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550</v>
      </c>
      <c r="B226" s="16" t="s">
        <v>610</v>
      </c>
      <c r="C226" s="16" t="s">
        <v>416</v>
      </c>
      <c r="E226" s="16" t="s">
        <v>770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550</v>
      </c>
      <c r="B227" s="16" t="s">
        <v>612</v>
      </c>
      <c r="C227" s="16" t="s">
        <v>613</v>
      </c>
      <c r="E227" s="16" t="s">
        <v>784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550</v>
      </c>
      <c r="B228" s="16" t="s">
        <v>615</v>
      </c>
      <c r="C228" s="16" t="s">
        <v>466</v>
      </c>
      <c r="E228" s="16" t="s">
        <v>785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550</v>
      </c>
      <c r="B229" s="16" t="s">
        <v>617</v>
      </c>
      <c r="C229" s="16" t="s">
        <v>618</v>
      </c>
      <c r="E229" s="16" t="s">
        <v>786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550</v>
      </c>
      <c r="B230" s="16" t="s">
        <v>620</v>
      </c>
      <c r="C230" s="16" t="s">
        <v>621</v>
      </c>
      <c r="E230" s="16" t="s">
        <v>787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550</v>
      </c>
      <c r="B231" s="16" t="s">
        <v>623</v>
      </c>
      <c r="C231" s="16" t="s">
        <v>624</v>
      </c>
      <c r="E231" s="16" t="s">
        <v>788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550</v>
      </c>
      <c r="B232" s="16" t="s">
        <v>626</v>
      </c>
      <c r="C232" s="16" t="s">
        <v>627</v>
      </c>
      <c r="E232" s="16" t="s">
        <v>789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550</v>
      </c>
      <c r="B233" s="16" t="s">
        <v>629</v>
      </c>
      <c r="C233" s="16" t="s">
        <v>630</v>
      </c>
      <c r="E233" s="16" t="s">
        <v>790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554</v>
      </c>
      <c r="B234" s="16" t="s">
        <v>598</v>
      </c>
      <c r="C234" s="16" t="s">
        <v>599</v>
      </c>
      <c r="E234" s="16" t="s">
        <v>755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554</v>
      </c>
      <c r="B235" s="16" t="s">
        <v>601</v>
      </c>
      <c r="C235" s="16" t="s">
        <v>602</v>
      </c>
      <c r="E235" s="16" t="s">
        <v>791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554</v>
      </c>
      <c r="B236" s="16" t="s">
        <v>604</v>
      </c>
      <c r="C236" s="16" t="s">
        <v>605</v>
      </c>
      <c r="E236" s="16" t="s">
        <v>792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554</v>
      </c>
      <c r="B237" s="16" t="s">
        <v>607</v>
      </c>
      <c r="C237" s="16" t="s">
        <v>608</v>
      </c>
      <c r="E237" s="16" t="s">
        <v>793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554</v>
      </c>
      <c r="B238" s="16" t="s">
        <v>610</v>
      </c>
      <c r="C238" s="16" t="s">
        <v>416</v>
      </c>
      <c r="E238" s="16" t="s">
        <v>794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554</v>
      </c>
      <c r="B239" s="16" t="s">
        <v>612</v>
      </c>
      <c r="C239" s="16" t="s">
        <v>613</v>
      </c>
      <c r="E239" s="16" t="s">
        <v>753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554</v>
      </c>
      <c r="B240" s="16" t="s">
        <v>615</v>
      </c>
      <c r="C240" s="16" t="s">
        <v>466</v>
      </c>
      <c r="E240" s="16" t="s">
        <v>793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554</v>
      </c>
      <c r="B241" s="16" t="s">
        <v>617</v>
      </c>
      <c r="C241" s="16" t="s">
        <v>618</v>
      </c>
      <c r="E241" s="16" t="s">
        <v>795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554</v>
      </c>
      <c r="B242" s="16" t="s">
        <v>620</v>
      </c>
      <c r="C242" s="16" t="s">
        <v>621</v>
      </c>
      <c r="E242" s="16" t="s">
        <v>792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554</v>
      </c>
      <c r="B243" s="16" t="s">
        <v>623</v>
      </c>
      <c r="C243" s="16" t="s">
        <v>624</v>
      </c>
      <c r="E243" s="16" t="s">
        <v>794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554</v>
      </c>
      <c r="B244" s="16" t="s">
        <v>626</v>
      </c>
      <c r="C244" s="16" t="s">
        <v>627</v>
      </c>
      <c r="E244" s="16" t="s">
        <v>753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554</v>
      </c>
      <c r="B245" s="16" t="s">
        <v>629</v>
      </c>
      <c r="C245" s="16" t="s">
        <v>630</v>
      </c>
      <c r="E245" s="16" t="s">
        <v>796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558</v>
      </c>
      <c r="B246" s="16" t="s">
        <v>598</v>
      </c>
      <c r="C246" s="16" t="s">
        <v>599</v>
      </c>
      <c r="E246" s="16" t="s">
        <v>797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558</v>
      </c>
      <c r="B247" s="16" t="s">
        <v>601</v>
      </c>
      <c r="C247" s="16" t="s">
        <v>602</v>
      </c>
      <c r="E247" s="16" t="s">
        <v>798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558</v>
      </c>
      <c r="B248" s="16" t="s">
        <v>604</v>
      </c>
      <c r="C248" s="16" t="s">
        <v>605</v>
      </c>
      <c r="E248" s="16" t="s">
        <v>799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558</v>
      </c>
      <c r="B249" s="16" t="s">
        <v>607</v>
      </c>
      <c r="C249" s="16" t="s">
        <v>608</v>
      </c>
      <c r="E249" s="16" t="s">
        <v>797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558</v>
      </c>
      <c r="B250" s="16" t="s">
        <v>610</v>
      </c>
      <c r="C250" s="16" t="s">
        <v>416</v>
      </c>
      <c r="E250" s="16" t="s">
        <v>800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558</v>
      </c>
      <c r="B251" s="16" t="s">
        <v>612</v>
      </c>
      <c r="C251" s="16" t="s">
        <v>613</v>
      </c>
      <c r="E251" s="16" t="s">
        <v>752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558</v>
      </c>
      <c r="B252" s="16" t="s">
        <v>615</v>
      </c>
      <c r="C252" s="16" t="s">
        <v>466</v>
      </c>
      <c r="E252" s="16" t="s">
        <v>801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558</v>
      </c>
      <c r="B253" s="16" t="s">
        <v>617</v>
      </c>
      <c r="C253" s="16" t="s">
        <v>618</v>
      </c>
      <c r="E253" s="16" t="s">
        <v>794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558</v>
      </c>
      <c r="B254" s="16" t="s">
        <v>620</v>
      </c>
      <c r="C254" s="16" t="s">
        <v>621</v>
      </c>
      <c r="E254" s="16" t="s">
        <v>793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558</v>
      </c>
      <c r="B255" s="16" t="s">
        <v>623</v>
      </c>
      <c r="C255" s="16" t="s">
        <v>624</v>
      </c>
      <c r="E255" s="16" t="s">
        <v>754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558</v>
      </c>
      <c r="B256" s="16" t="s">
        <v>626</v>
      </c>
      <c r="C256" s="16" t="s">
        <v>627</v>
      </c>
      <c r="E256" s="16" t="s">
        <v>802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558</v>
      </c>
      <c r="B257" s="16" t="s">
        <v>629</v>
      </c>
      <c r="C257" s="16" t="s">
        <v>630</v>
      </c>
      <c r="E257" s="16" t="s">
        <v>803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562</v>
      </c>
      <c r="B258" s="16" t="s">
        <v>598</v>
      </c>
      <c r="C258" s="16" t="s">
        <v>599</v>
      </c>
      <c r="E258" s="16" t="s">
        <v>789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562</v>
      </c>
      <c r="B259" s="16" t="s">
        <v>601</v>
      </c>
      <c r="C259" s="16" t="s">
        <v>602</v>
      </c>
      <c r="E259" s="16" t="s">
        <v>790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562</v>
      </c>
      <c r="B260" s="16" t="s">
        <v>604</v>
      </c>
      <c r="C260" s="16" t="s">
        <v>605</v>
      </c>
      <c r="E260" s="16" t="s">
        <v>756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562</v>
      </c>
      <c r="B261" s="16" t="s">
        <v>607</v>
      </c>
      <c r="C261" s="16" t="s">
        <v>608</v>
      </c>
      <c r="E261" s="16" t="s">
        <v>803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562</v>
      </c>
      <c r="B262" s="16" t="s">
        <v>610</v>
      </c>
      <c r="C262" s="16" t="s">
        <v>416</v>
      </c>
      <c r="E262" s="16" t="s">
        <v>804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562</v>
      </c>
      <c r="B263" s="16" t="s">
        <v>612</v>
      </c>
      <c r="C263" s="16" t="s">
        <v>613</v>
      </c>
      <c r="E263" s="16" t="s">
        <v>791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562</v>
      </c>
      <c r="B264" s="16" t="s">
        <v>615</v>
      </c>
      <c r="C264" s="16" t="s">
        <v>466</v>
      </c>
      <c r="E264" s="16" t="s">
        <v>753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562</v>
      </c>
      <c r="B265" s="16" t="s">
        <v>617</v>
      </c>
      <c r="C265" s="16" t="s">
        <v>618</v>
      </c>
      <c r="E265" s="16" t="s">
        <v>805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562</v>
      </c>
      <c r="B266" s="16" t="s">
        <v>620</v>
      </c>
      <c r="C266" s="16" t="s">
        <v>621</v>
      </c>
      <c r="E266" s="16" t="s">
        <v>752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562</v>
      </c>
      <c r="B267" s="16" t="s">
        <v>623</v>
      </c>
      <c r="C267" s="16" t="s">
        <v>624</v>
      </c>
      <c r="E267" s="16" t="s">
        <v>799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562</v>
      </c>
      <c r="B268" s="16" t="s">
        <v>626</v>
      </c>
      <c r="C268" s="16" t="s">
        <v>627</v>
      </c>
      <c r="E268" s="16" t="s">
        <v>806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562</v>
      </c>
      <c r="B269" s="16" t="s">
        <v>629</v>
      </c>
      <c r="C269" s="16" t="s">
        <v>630</v>
      </c>
      <c r="E269" s="16" t="s">
        <v>797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566</v>
      </c>
      <c r="B270" s="16" t="s">
        <v>598</v>
      </c>
      <c r="C270" s="16" t="s">
        <v>599</v>
      </c>
      <c r="E270" s="16" t="s">
        <v>805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566</v>
      </c>
      <c r="B271" s="16" t="s">
        <v>601</v>
      </c>
      <c r="C271" s="16" t="s">
        <v>602</v>
      </c>
      <c r="E271" s="16" t="s">
        <v>793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566</v>
      </c>
      <c r="B272" s="16" t="s">
        <v>604</v>
      </c>
      <c r="C272" s="16" t="s">
        <v>605</v>
      </c>
      <c r="E272" s="16" t="s">
        <v>791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566</v>
      </c>
      <c r="B273" s="16" t="s">
        <v>607</v>
      </c>
      <c r="C273" s="16" t="s">
        <v>608</v>
      </c>
      <c r="E273" s="16" t="s">
        <v>807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566</v>
      </c>
      <c r="B274" s="16" t="s">
        <v>610</v>
      </c>
      <c r="C274" s="16" t="s">
        <v>416</v>
      </c>
      <c r="E274" s="16" t="s">
        <v>808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566</v>
      </c>
      <c r="B275" s="16" t="s">
        <v>612</v>
      </c>
      <c r="C275" s="16" t="s">
        <v>613</v>
      </c>
      <c r="E275" s="16" t="s">
        <v>789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566</v>
      </c>
      <c r="B276" s="16" t="s">
        <v>615</v>
      </c>
      <c r="C276" s="16" t="s">
        <v>466</v>
      </c>
      <c r="E276" s="16" t="s">
        <v>789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566</v>
      </c>
      <c r="B277" s="16" t="s">
        <v>617</v>
      </c>
      <c r="C277" s="16" t="s">
        <v>618</v>
      </c>
      <c r="E277" s="16" t="s">
        <v>757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566</v>
      </c>
      <c r="B278" s="16" t="s">
        <v>620</v>
      </c>
      <c r="C278" s="16" t="s">
        <v>621</v>
      </c>
      <c r="E278" s="16" t="s">
        <v>789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566</v>
      </c>
      <c r="B279" s="16" t="s">
        <v>623</v>
      </c>
      <c r="C279" s="16" t="s">
        <v>624</v>
      </c>
      <c r="E279" s="16" t="s">
        <v>790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566</v>
      </c>
      <c r="B280" s="16" t="s">
        <v>626</v>
      </c>
      <c r="C280" s="16" t="s">
        <v>627</v>
      </c>
      <c r="E280" s="16" t="s">
        <v>809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566</v>
      </c>
      <c r="B281" s="16" t="s">
        <v>629</v>
      </c>
      <c r="C281" s="16" t="s">
        <v>630</v>
      </c>
      <c r="E281" s="16" t="s">
        <v>808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570</v>
      </c>
      <c r="B282" s="16" t="s">
        <v>598</v>
      </c>
      <c r="C282" s="16" t="s">
        <v>599</v>
      </c>
      <c r="E282" s="16" t="s">
        <v>810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570</v>
      </c>
      <c r="B283" s="16" t="s">
        <v>601</v>
      </c>
      <c r="C283" s="16" t="s">
        <v>602</v>
      </c>
      <c r="E283" s="16" t="s">
        <v>803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570</v>
      </c>
      <c r="B284" s="16" t="s">
        <v>604</v>
      </c>
      <c r="C284" s="16" t="s">
        <v>605</v>
      </c>
      <c r="E284" s="16" t="s">
        <v>804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570</v>
      </c>
      <c r="B285" s="16" t="s">
        <v>607</v>
      </c>
      <c r="C285" s="16" t="s">
        <v>608</v>
      </c>
      <c r="E285" s="16" t="s">
        <v>803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570</v>
      </c>
      <c r="B286" s="16" t="s">
        <v>610</v>
      </c>
      <c r="C286" s="16" t="s">
        <v>416</v>
      </c>
      <c r="E286" s="16" t="s">
        <v>810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570</v>
      </c>
      <c r="B287" s="16" t="s">
        <v>612</v>
      </c>
      <c r="C287" s="16" t="s">
        <v>613</v>
      </c>
      <c r="E287" s="16" t="s">
        <v>810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570</v>
      </c>
      <c r="B288" s="16" t="s">
        <v>615</v>
      </c>
      <c r="C288" s="16" t="s">
        <v>466</v>
      </c>
      <c r="E288" s="16" t="s">
        <v>757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570</v>
      </c>
      <c r="B289" s="16" t="s">
        <v>617</v>
      </c>
      <c r="C289" s="16" t="s">
        <v>618</v>
      </c>
      <c r="E289" s="16" t="s">
        <v>811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570</v>
      </c>
      <c r="B290" s="16" t="s">
        <v>620</v>
      </c>
      <c r="C290" s="16" t="s">
        <v>621</v>
      </c>
      <c r="E290" s="16" t="s">
        <v>812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570</v>
      </c>
      <c r="B291" s="16" t="s">
        <v>623</v>
      </c>
      <c r="C291" s="16" t="s">
        <v>624</v>
      </c>
      <c r="E291" s="16" t="s">
        <v>759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570</v>
      </c>
      <c r="B292" s="16" t="s">
        <v>626</v>
      </c>
      <c r="C292" s="16" t="s">
        <v>627</v>
      </c>
      <c r="E292" s="16" t="s">
        <v>787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570</v>
      </c>
      <c r="B293" s="16" t="s">
        <v>629</v>
      </c>
      <c r="C293" s="16" t="s">
        <v>630</v>
      </c>
      <c r="E293" s="16" t="s">
        <v>760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574</v>
      </c>
      <c r="B294" s="16" t="s">
        <v>598</v>
      </c>
      <c r="C294" s="16" t="s">
        <v>599</v>
      </c>
      <c r="E294" s="16" t="s">
        <v>762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574</v>
      </c>
      <c r="B295" s="16" t="s">
        <v>601</v>
      </c>
      <c r="C295" s="16" t="s">
        <v>602</v>
      </c>
      <c r="E295" s="16" t="s">
        <v>813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574</v>
      </c>
      <c r="B296" s="16" t="s">
        <v>604</v>
      </c>
      <c r="C296" s="16" t="s">
        <v>605</v>
      </c>
      <c r="E296" s="16" t="s">
        <v>813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574</v>
      </c>
      <c r="B297" s="16" t="s">
        <v>607</v>
      </c>
      <c r="C297" s="16" t="s">
        <v>608</v>
      </c>
      <c r="E297" s="16" t="s">
        <v>760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574</v>
      </c>
      <c r="B298" s="16" t="s">
        <v>610</v>
      </c>
      <c r="C298" s="16" t="s">
        <v>416</v>
      </c>
      <c r="E298" s="16" t="s">
        <v>814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574</v>
      </c>
      <c r="B299" s="16" t="s">
        <v>612</v>
      </c>
      <c r="C299" s="16" t="s">
        <v>613</v>
      </c>
      <c r="E299" s="16" t="s">
        <v>815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574</v>
      </c>
      <c r="B300" s="16" t="s">
        <v>615</v>
      </c>
      <c r="C300" s="16" t="s">
        <v>466</v>
      </c>
      <c r="E300" s="16" t="s">
        <v>816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574</v>
      </c>
      <c r="B301" s="16" t="s">
        <v>617</v>
      </c>
      <c r="C301" s="16" t="s">
        <v>618</v>
      </c>
      <c r="E301" s="16" t="s">
        <v>817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574</v>
      </c>
      <c r="B302" s="16" t="s">
        <v>620</v>
      </c>
      <c r="C302" s="16" t="s">
        <v>621</v>
      </c>
      <c r="E302" s="16" t="s">
        <v>818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574</v>
      </c>
      <c r="B303" s="16" t="s">
        <v>623</v>
      </c>
      <c r="C303" s="16" t="s">
        <v>624</v>
      </c>
      <c r="E303" s="16" t="s">
        <v>768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574</v>
      </c>
      <c r="B304" s="16" t="s">
        <v>626</v>
      </c>
      <c r="C304" s="16" t="s">
        <v>627</v>
      </c>
      <c r="E304" s="16" t="s">
        <v>771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574</v>
      </c>
      <c r="B305" s="16" t="s">
        <v>629</v>
      </c>
      <c r="C305" s="16" t="s">
        <v>630</v>
      </c>
      <c r="E305" s="16" t="s">
        <v>775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476</v>
      </c>
      <c r="B306" s="16" t="s">
        <v>598</v>
      </c>
      <c r="C306" s="16" t="s">
        <v>599</v>
      </c>
      <c r="E306" s="16" t="s">
        <v>782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476</v>
      </c>
      <c r="B307" s="16" t="s">
        <v>601</v>
      </c>
      <c r="C307" s="16" t="s">
        <v>602</v>
      </c>
      <c r="E307" s="16" t="s">
        <v>777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476</v>
      </c>
      <c r="B308" s="16" t="s">
        <v>604</v>
      </c>
      <c r="C308" s="16" t="s">
        <v>605</v>
      </c>
      <c r="E308" s="16" t="s">
        <v>819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476</v>
      </c>
      <c r="B309" s="16" t="s">
        <v>607</v>
      </c>
      <c r="C309" s="16" t="s">
        <v>608</v>
      </c>
      <c r="E309" s="16" t="s">
        <v>820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476</v>
      </c>
      <c r="B310" s="16" t="s">
        <v>610</v>
      </c>
      <c r="C310" s="16" t="s">
        <v>416</v>
      </c>
      <c r="E310" s="16" t="s">
        <v>821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476</v>
      </c>
      <c r="B311" s="16" t="s">
        <v>612</v>
      </c>
      <c r="C311" s="16" t="s">
        <v>613</v>
      </c>
      <c r="E311" s="16" t="s">
        <v>822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476</v>
      </c>
      <c r="B312" s="16" t="s">
        <v>615</v>
      </c>
      <c r="C312" s="16" t="s">
        <v>466</v>
      </c>
      <c r="E312" s="16" t="s">
        <v>823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476</v>
      </c>
      <c r="B313" s="16" t="s">
        <v>617</v>
      </c>
      <c r="C313" s="16" t="s">
        <v>618</v>
      </c>
      <c r="E313" s="16" t="s">
        <v>824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476</v>
      </c>
      <c r="B314" s="16" t="s">
        <v>620</v>
      </c>
      <c r="C314" s="16" t="s">
        <v>621</v>
      </c>
      <c r="E314" s="16" t="s">
        <v>825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476</v>
      </c>
      <c r="B315" s="16" t="s">
        <v>623</v>
      </c>
      <c r="C315" s="16" t="s">
        <v>624</v>
      </c>
      <c r="E315" s="16" t="s">
        <v>826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476</v>
      </c>
      <c r="B316" s="16" t="s">
        <v>626</v>
      </c>
      <c r="C316" s="16" t="s">
        <v>627</v>
      </c>
      <c r="E316" s="16" t="s">
        <v>827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476</v>
      </c>
      <c r="B317" s="16" t="s">
        <v>629</v>
      </c>
      <c r="C317" s="16" t="s">
        <v>630</v>
      </c>
      <c r="E317" s="16" t="s">
        <v>828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581</v>
      </c>
      <c r="B318" s="16" t="s">
        <v>598</v>
      </c>
      <c r="C318" s="16" t="s">
        <v>599</v>
      </c>
      <c r="E318" s="16" t="s">
        <v>829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581</v>
      </c>
      <c r="B319" s="16" t="s">
        <v>601</v>
      </c>
      <c r="C319" s="16" t="s">
        <v>602</v>
      </c>
      <c r="E319" s="16" t="s">
        <v>830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581</v>
      </c>
      <c r="B320" s="16" t="s">
        <v>604</v>
      </c>
      <c r="C320" s="16" t="s">
        <v>605</v>
      </c>
      <c r="E320" s="16" t="s">
        <v>831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581</v>
      </c>
      <c r="B321" s="16" t="s">
        <v>607</v>
      </c>
      <c r="C321" s="16" t="s">
        <v>608</v>
      </c>
      <c r="E321" s="16" t="s">
        <v>832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581</v>
      </c>
      <c r="B322" s="16" t="s">
        <v>610</v>
      </c>
      <c r="C322" s="16" t="s">
        <v>416</v>
      </c>
      <c r="E322" s="16" t="s">
        <v>833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581</v>
      </c>
      <c r="B323" s="16" t="s">
        <v>612</v>
      </c>
      <c r="C323" s="16" t="s">
        <v>613</v>
      </c>
      <c r="E323" s="16" t="s">
        <v>834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581</v>
      </c>
      <c r="B324" s="16" t="s">
        <v>615</v>
      </c>
      <c r="C324" s="16" t="s">
        <v>466</v>
      </c>
      <c r="E324" s="16" t="s">
        <v>835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581</v>
      </c>
      <c r="B325" s="16" t="s">
        <v>617</v>
      </c>
      <c r="C325" s="16" t="s">
        <v>618</v>
      </c>
      <c r="E325" s="16" t="s">
        <v>836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581</v>
      </c>
      <c r="B326" s="16" t="s">
        <v>620</v>
      </c>
      <c r="C326" s="16" t="s">
        <v>621</v>
      </c>
      <c r="E326" s="16" t="s">
        <v>837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3152</v>
      </c>
      <c r="J326" s="176">
        <f t="shared" si="27"/>
        <v>42614</v>
      </c>
    </row>
    <row r="327" spans="1:10" ht="12.75">
      <c r="A327" s="16" t="s">
        <v>581</v>
      </c>
      <c r="B327" s="16" t="s">
        <v>623</v>
      </c>
      <c r="C327" s="16" t="s">
        <v>624</v>
      </c>
      <c r="E327" s="16" t="s">
        <v>838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3155</v>
      </c>
      <c r="J327" s="176">
        <f t="shared" si="27"/>
        <v>42644</v>
      </c>
    </row>
    <row r="328" spans="1:10" ht="12.75">
      <c r="A328" s="16" t="s">
        <v>581</v>
      </c>
      <c r="B328" s="16" t="s">
        <v>626</v>
      </c>
      <c r="C328" s="16" t="s">
        <v>627</v>
      </c>
      <c r="E328" s="16" t="s">
        <v>839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3164</v>
      </c>
      <c r="J328" s="176">
        <f t="shared" si="27"/>
        <v>42675</v>
      </c>
    </row>
    <row r="329" spans="1:10" ht="12.75">
      <c r="A329" s="16" t="s">
        <v>581</v>
      </c>
      <c r="B329" s="16" t="s">
        <v>629</v>
      </c>
      <c r="C329" s="16" t="s">
        <v>630</v>
      </c>
      <c r="E329" s="16" t="s">
        <v>839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3164</v>
      </c>
      <c r="J329" s="176">
        <f t="shared" si="27"/>
        <v>42705</v>
      </c>
    </row>
    <row r="330" spans="1:10" ht="12.75">
      <c r="A330" s="16" t="s">
        <v>465</v>
      </c>
      <c r="B330" s="16" t="s">
        <v>598</v>
      </c>
      <c r="C330" s="16" t="s">
        <v>599</v>
      </c>
      <c r="E330" s="16" t="s">
        <v>840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3170</v>
      </c>
      <c r="J330" s="176">
        <f t="shared" si="27"/>
        <v>42736</v>
      </c>
    </row>
    <row r="331" spans="1:10" ht="12.75">
      <c r="A331" s="16" t="s">
        <v>465</v>
      </c>
      <c r="B331" s="16" t="s">
        <v>601</v>
      </c>
      <c r="C331" s="16" t="s">
        <v>602</v>
      </c>
      <c r="E331" s="16" t="s">
        <v>841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3174</v>
      </c>
      <c r="J331" s="176">
        <f t="shared" si="27"/>
        <v>42767</v>
      </c>
    </row>
    <row r="332" spans="1:10" ht="12.75">
      <c r="A332" s="16" t="s">
        <v>465</v>
      </c>
      <c r="B332" s="16" t="s">
        <v>604</v>
      </c>
      <c r="C332" s="16" t="s">
        <v>605</v>
      </c>
      <c r="E332" s="16" t="s">
        <v>842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3176</v>
      </c>
      <c r="J332" s="176">
        <f t="shared" si="27"/>
        <v>42795</v>
      </c>
    </row>
    <row r="333" spans="1:10" ht="12.75">
      <c r="A333" s="16" t="s">
        <v>465</v>
      </c>
      <c r="B333" s="16" t="s">
        <v>607</v>
      </c>
      <c r="C333" s="16" t="s">
        <v>608</v>
      </c>
      <c r="E333" s="16" t="s">
        <v>843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3180</v>
      </c>
      <c r="J333" s="176">
        <f t="shared" si="27"/>
        <v>42826</v>
      </c>
    </row>
    <row r="334" spans="1:10" ht="12.75">
      <c r="A334" s="16" t="s">
        <v>465</v>
      </c>
      <c r="B334" s="16" t="s">
        <v>610</v>
      </c>
      <c r="C334" s="16" t="s">
        <v>416</v>
      </c>
      <c r="E334" s="16" t="s">
        <v>844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3186</v>
      </c>
      <c r="J334" s="176">
        <f t="shared" si="27"/>
        <v>42856</v>
      </c>
    </row>
    <row r="335" spans="1:10" ht="12.75">
      <c r="A335" s="16" t="s">
        <v>465</v>
      </c>
      <c r="B335" s="16" t="s">
        <v>612</v>
      </c>
      <c r="C335" s="16" t="s">
        <v>613</v>
      </c>
      <c r="E335" s="16" t="s">
        <v>845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3190</v>
      </c>
      <c r="J335" s="176">
        <f t="shared" si="27"/>
        <v>42887</v>
      </c>
    </row>
    <row r="336" spans="1:10" ht="12.75">
      <c r="A336" s="16" t="s">
        <v>465</v>
      </c>
      <c r="B336" s="16" t="s">
        <v>615</v>
      </c>
      <c r="C336" s="16" t="s">
        <v>466</v>
      </c>
      <c r="E336" s="16" t="s">
        <v>846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3193</v>
      </c>
      <c r="J336" s="176">
        <f t="shared" si="27"/>
        <v>42917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847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848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849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850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851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852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2"/>
  <sheetViews>
    <sheetView zoomScalePageLayoutView="0" workbookViewId="0" topLeftCell="A1">
      <selection activeCell="J17" sqref="J17"/>
    </sheetView>
  </sheetViews>
  <sheetFormatPr defaultColWidth="9.140625" defaultRowHeight="12.75"/>
  <cols>
    <col min="4" max="4" width="13.28125" style="0" customWidth="1"/>
  </cols>
  <sheetData>
    <row r="1" spans="1:4" ht="51">
      <c r="A1" s="190" t="s">
        <v>43</v>
      </c>
      <c r="B1" s="191" t="s">
        <v>432</v>
      </c>
      <c r="C1" s="192" t="s">
        <v>860</v>
      </c>
      <c r="D1" s="192" t="s">
        <v>861</v>
      </c>
    </row>
    <row r="2" spans="1:4" ht="12.75">
      <c r="A2" s="190" t="s">
        <v>411</v>
      </c>
      <c r="B2" s="193">
        <v>36526</v>
      </c>
      <c r="C2" s="94">
        <v>203442</v>
      </c>
      <c r="D2" s="94">
        <v>227938</v>
      </c>
    </row>
    <row r="3" spans="1:4" ht="12.75">
      <c r="A3" s="190" t="s">
        <v>412</v>
      </c>
      <c r="B3" s="193">
        <v>36557</v>
      </c>
      <c r="C3" s="94">
        <v>199261</v>
      </c>
      <c r="D3" s="94">
        <v>228646</v>
      </c>
    </row>
    <row r="4" spans="1:4" ht="12.75">
      <c r="A4" s="190" t="s">
        <v>413</v>
      </c>
      <c r="B4" s="193">
        <v>36586</v>
      </c>
      <c r="C4" s="94">
        <v>232490</v>
      </c>
      <c r="D4" s="94">
        <v>229886</v>
      </c>
    </row>
    <row r="5" spans="1:4" ht="12.75">
      <c r="A5" s="190" t="s">
        <v>415</v>
      </c>
      <c r="B5" s="193">
        <v>36617</v>
      </c>
      <c r="C5" s="94">
        <v>227698</v>
      </c>
      <c r="D5" s="94">
        <v>229195</v>
      </c>
    </row>
    <row r="6" spans="1:4" ht="12.75">
      <c r="A6" s="190" t="s">
        <v>416</v>
      </c>
      <c r="B6" s="193">
        <v>36647</v>
      </c>
      <c r="C6" s="94">
        <v>242501</v>
      </c>
      <c r="D6" s="94">
        <v>229805</v>
      </c>
    </row>
    <row r="7" spans="1:4" ht="12.75">
      <c r="A7" s="190" t="s">
        <v>417</v>
      </c>
      <c r="B7" s="193">
        <v>36678</v>
      </c>
      <c r="C7" s="94">
        <v>242963</v>
      </c>
      <c r="D7" s="94">
        <v>229512</v>
      </c>
    </row>
    <row r="8" spans="1:4" ht="12.75">
      <c r="A8" s="190" t="s">
        <v>420</v>
      </c>
      <c r="B8" s="193">
        <v>36708</v>
      </c>
      <c r="C8" s="94">
        <v>245140</v>
      </c>
      <c r="D8" s="94">
        <v>229177</v>
      </c>
    </row>
    <row r="9" spans="1:4" ht="12.75">
      <c r="A9" s="190" t="s">
        <v>421</v>
      </c>
      <c r="B9" s="193">
        <v>36739</v>
      </c>
      <c r="C9" s="94">
        <v>247832</v>
      </c>
      <c r="D9" s="94">
        <v>228898</v>
      </c>
    </row>
    <row r="10" spans="1:4" ht="12.75">
      <c r="A10" s="190" t="s">
        <v>422</v>
      </c>
      <c r="B10" s="193">
        <v>36770</v>
      </c>
      <c r="C10" s="94">
        <v>227899</v>
      </c>
      <c r="D10" s="94">
        <v>231012</v>
      </c>
    </row>
    <row r="11" spans="1:4" ht="12.75">
      <c r="A11" s="190" t="s">
        <v>424</v>
      </c>
      <c r="B11" s="193">
        <v>36800</v>
      </c>
      <c r="C11" s="94">
        <v>236491</v>
      </c>
      <c r="D11" s="94">
        <v>230865</v>
      </c>
    </row>
    <row r="12" spans="1:4" ht="12.75">
      <c r="A12" s="190" t="s">
        <v>425</v>
      </c>
      <c r="B12" s="193">
        <v>36831</v>
      </c>
      <c r="C12" s="94">
        <v>222819</v>
      </c>
      <c r="D12" s="94">
        <v>229050</v>
      </c>
    </row>
    <row r="13" spans="1:4" ht="12.75">
      <c r="A13" s="190" t="s">
        <v>426</v>
      </c>
      <c r="B13" s="193">
        <v>36861</v>
      </c>
      <c r="C13" s="94">
        <v>218390</v>
      </c>
      <c r="D13" s="94">
        <v>225070</v>
      </c>
    </row>
    <row r="14" spans="1:4" ht="12.75">
      <c r="A14" s="190" t="s">
        <v>411</v>
      </c>
      <c r="B14" s="193">
        <v>36892</v>
      </c>
      <c r="C14" s="94">
        <v>209685</v>
      </c>
      <c r="D14" s="94">
        <v>231468</v>
      </c>
    </row>
    <row r="15" spans="1:4" ht="12.75">
      <c r="A15" s="190" t="s">
        <v>412</v>
      </c>
      <c r="B15" s="193">
        <v>36923</v>
      </c>
      <c r="C15" s="94">
        <v>200876</v>
      </c>
      <c r="D15" s="94">
        <v>230623</v>
      </c>
    </row>
    <row r="16" spans="1:4" ht="12.75">
      <c r="A16" s="190" t="s">
        <v>413</v>
      </c>
      <c r="B16" s="193">
        <v>36951</v>
      </c>
      <c r="C16" s="94">
        <v>232587</v>
      </c>
      <c r="D16" s="94">
        <v>231153</v>
      </c>
    </row>
    <row r="17" spans="1:4" ht="12.75">
      <c r="A17" s="190" t="s">
        <v>415</v>
      </c>
      <c r="B17" s="193">
        <v>36982</v>
      </c>
      <c r="C17" s="94">
        <v>232513</v>
      </c>
      <c r="D17" s="94">
        <v>233243</v>
      </c>
    </row>
    <row r="18" spans="1:4" ht="12.75">
      <c r="A18" s="190" t="s">
        <v>416</v>
      </c>
      <c r="B18" s="193">
        <v>37012</v>
      </c>
      <c r="C18" s="94">
        <v>245357</v>
      </c>
      <c r="D18" s="94">
        <v>231842</v>
      </c>
    </row>
    <row r="19" spans="1:4" ht="12.75">
      <c r="A19" s="190" t="s">
        <v>417</v>
      </c>
      <c r="B19" s="193">
        <v>37043</v>
      </c>
      <c r="C19" s="94">
        <v>243498</v>
      </c>
      <c r="D19" s="94">
        <v>231453</v>
      </c>
    </row>
    <row r="20" spans="1:4" ht="12.75">
      <c r="A20" s="190" t="s">
        <v>420</v>
      </c>
      <c r="B20" s="193">
        <v>37073</v>
      </c>
      <c r="C20" s="94">
        <v>250363</v>
      </c>
      <c r="D20" s="94">
        <v>233214</v>
      </c>
    </row>
    <row r="21" spans="1:4" ht="12.75">
      <c r="A21" s="190" t="s">
        <v>421</v>
      </c>
      <c r="B21" s="193">
        <v>37104</v>
      </c>
      <c r="C21" s="94">
        <v>253274</v>
      </c>
      <c r="D21" s="94">
        <v>233063</v>
      </c>
    </row>
    <row r="22" spans="1:4" ht="12.75">
      <c r="A22" s="190" t="s">
        <v>422</v>
      </c>
      <c r="B22" s="193">
        <v>37135</v>
      </c>
      <c r="C22" s="94">
        <v>226312</v>
      </c>
      <c r="D22" s="94">
        <v>232434</v>
      </c>
    </row>
    <row r="23" spans="1:4" ht="12.75">
      <c r="A23" s="190" t="s">
        <v>424</v>
      </c>
      <c r="B23" s="193">
        <v>37165</v>
      </c>
      <c r="C23" s="94">
        <v>241050</v>
      </c>
      <c r="D23" s="94">
        <v>233678</v>
      </c>
    </row>
    <row r="24" spans="1:4" ht="12.75">
      <c r="A24" s="190" t="s">
        <v>425</v>
      </c>
      <c r="B24" s="193">
        <v>37196</v>
      </c>
      <c r="C24" s="94">
        <v>230511</v>
      </c>
      <c r="D24" s="94">
        <v>236091</v>
      </c>
    </row>
    <row r="25" spans="1:4" ht="12.75">
      <c r="A25" s="190" t="s">
        <v>426</v>
      </c>
      <c r="B25" s="193">
        <v>37226</v>
      </c>
      <c r="C25" s="94">
        <v>229584</v>
      </c>
      <c r="D25" s="94">
        <v>237731</v>
      </c>
    </row>
    <row r="26" spans="1:4" ht="12.75">
      <c r="A26" s="190" t="s">
        <v>411</v>
      </c>
      <c r="B26" s="193">
        <v>37257</v>
      </c>
      <c r="C26" s="94">
        <v>215215</v>
      </c>
      <c r="D26" s="94">
        <v>236291</v>
      </c>
    </row>
    <row r="27" spans="1:4" ht="12.75">
      <c r="A27" s="190" t="s">
        <v>412</v>
      </c>
      <c r="B27" s="193">
        <v>37288</v>
      </c>
      <c r="C27" s="94">
        <v>208237</v>
      </c>
      <c r="D27" s="94">
        <v>238040</v>
      </c>
    </row>
    <row r="28" spans="1:4" ht="12.75">
      <c r="A28" s="190" t="s">
        <v>413</v>
      </c>
      <c r="B28" s="193">
        <v>37316</v>
      </c>
      <c r="C28" s="94">
        <v>236070</v>
      </c>
      <c r="D28" s="94">
        <v>236185</v>
      </c>
    </row>
    <row r="29" spans="1:4" ht="12.75">
      <c r="A29" s="190" t="s">
        <v>415</v>
      </c>
      <c r="B29" s="193">
        <v>37347</v>
      </c>
      <c r="C29" s="94">
        <v>237226</v>
      </c>
      <c r="D29" s="94">
        <v>236334</v>
      </c>
    </row>
    <row r="30" spans="1:4" ht="12.75">
      <c r="A30" s="190" t="s">
        <v>416</v>
      </c>
      <c r="B30" s="193">
        <v>37377</v>
      </c>
      <c r="C30" s="94">
        <v>251746</v>
      </c>
      <c r="D30" s="94">
        <v>237170</v>
      </c>
    </row>
    <row r="31" spans="1:4" ht="12.75">
      <c r="A31" s="190" t="s">
        <v>417</v>
      </c>
      <c r="B31" s="193">
        <v>37408</v>
      </c>
      <c r="C31" s="94">
        <v>247868</v>
      </c>
      <c r="D31" s="94">
        <v>238088</v>
      </c>
    </row>
    <row r="32" spans="1:4" ht="12.75">
      <c r="A32" s="190" t="s">
        <v>420</v>
      </c>
      <c r="B32" s="193">
        <v>37438</v>
      </c>
      <c r="C32" s="94">
        <v>256392</v>
      </c>
      <c r="D32" s="94">
        <v>237581</v>
      </c>
    </row>
    <row r="33" spans="1:4" ht="12.75">
      <c r="A33" s="190" t="s">
        <v>421</v>
      </c>
      <c r="B33" s="193">
        <v>37469</v>
      </c>
      <c r="C33" s="94">
        <v>258666</v>
      </c>
      <c r="D33" s="94">
        <v>239529</v>
      </c>
    </row>
    <row r="34" spans="1:4" ht="12.75">
      <c r="A34" s="190" t="s">
        <v>422</v>
      </c>
      <c r="B34" s="193">
        <v>37500</v>
      </c>
      <c r="C34" s="94">
        <v>233625</v>
      </c>
      <c r="D34" s="94">
        <v>239908</v>
      </c>
    </row>
    <row r="35" spans="1:4" ht="12.75">
      <c r="A35" s="190" t="s">
        <v>424</v>
      </c>
      <c r="B35" s="193">
        <v>37530</v>
      </c>
      <c r="C35" s="94">
        <v>245556</v>
      </c>
      <c r="D35" s="94">
        <v>237387</v>
      </c>
    </row>
    <row r="36" spans="1:4" ht="12.75">
      <c r="A36" s="190" t="s">
        <v>425</v>
      </c>
      <c r="B36" s="193">
        <v>37561</v>
      </c>
      <c r="C36" s="94">
        <v>230648</v>
      </c>
      <c r="D36" s="94">
        <v>239211</v>
      </c>
    </row>
    <row r="37" spans="1:4" ht="12.75">
      <c r="A37" s="190" t="s">
        <v>426</v>
      </c>
      <c r="B37" s="193">
        <v>37591</v>
      </c>
      <c r="C37" s="94">
        <v>234260</v>
      </c>
      <c r="D37" s="94">
        <v>239863</v>
      </c>
    </row>
    <row r="38" spans="1:4" ht="12.75">
      <c r="A38" s="190" t="s">
        <v>411</v>
      </c>
      <c r="B38" s="193">
        <v>37622</v>
      </c>
      <c r="C38" s="94">
        <v>218534</v>
      </c>
      <c r="D38" s="94">
        <v>238752</v>
      </c>
    </row>
    <row r="39" spans="1:4" ht="12.75">
      <c r="A39" s="190" t="s">
        <v>412</v>
      </c>
      <c r="B39" s="193">
        <v>37653</v>
      </c>
      <c r="C39" s="94">
        <v>203677</v>
      </c>
      <c r="D39" s="94">
        <v>233468</v>
      </c>
    </row>
    <row r="40" spans="1:4" ht="12.75">
      <c r="A40" s="190" t="s">
        <v>413</v>
      </c>
      <c r="B40" s="193">
        <v>37681</v>
      </c>
      <c r="C40" s="94">
        <v>236679</v>
      </c>
      <c r="D40" s="94">
        <v>237685</v>
      </c>
    </row>
    <row r="41" spans="1:4" ht="12.75">
      <c r="A41" s="190" t="s">
        <v>415</v>
      </c>
      <c r="B41" s="193">
        <v>37712</v>
      </c>
      <c r="C41" s="94">
        <v>239415</v>
      </c>
      <c r="D41" s="94">
        <v>237674</v>
      </c>
    </row>
    <row r="42" spans="1:4" ht="12.75">
      <c r="A42" s="190" t="s">
        <v>416</v>
      </c>
      <c r="B42" s="193">
        <v>37742</v>
      </c>
      <c r="C42" s="94">
        <v>253244</v>
      </c>
      <c r="D42" s="94">
        <v>239775</v>
      </c>
    </row>
    <row r="43" spans="1:4" ht="12.75">
      <c r="A43" s="190" t="s">
        <v>417</v>
      </c>
      <c r="B43" s="193">
        <v>37773</v>
      </c>
      <c r="C43" s="94">
        <v>252145</v>
      </c>
      <c r="D43" s="94">
        <v>241524</v>
      </c>
    </row>
    <row r="44" spans="1:4" ht="12.75">
      <c r="A44" s="190" t="s">
        <v>420</v>
      </c>
      <c r="B44" s="193">
        <v>37803</v>
      </c>
      <c r="C44" s="94">
        <v>262105</v>
      </c>
      <c r="D44" s="94">
        <v>242756</v>
      </c>
    </row>
    <row r="45" spans="1:4" ht="12.75">
      <c r="A45" s="190" t="s">
        <v>421</v>
      </c>
      <c r="B45" s="193">
        <v>37834</v>
      </c>
      <c r="C45" s="94">
        <v>260687</v>
      </c>
      <c r="D45" s="94">
        <v>243379</v>
      </c>
    </row>
    <row r="46" spans="1:4" ht="12.75">
      <c r="A46" s="190" t="s">
        <v>422</v>
      </c>
      <c r="B46" s="193">
        <v>37865</v>
      </c>
      <c r="C46" s="94">
        <v>237451</v>
      </c>
      <c r="D46" s="94">
        <v>243077</v>
      </c>
    </row>
    <row r="47" spans="1:4" ht="12.75">
      <c r="A47" s="190" t="s">
        <v>424</v>
      </c>
      <c r="B47" s="193">
        <v>37895</v>
      </c>
      <c r="C47" s="94">
        <v>254048</v>
      </c>
      <c r="D47" s="94">
        <v>244938</v>
      </c>
    </row>
    <row r="48" spans="1:4" ht="12.75">
      <c r="A48" s="190" t="s">
        <v>425</v>
      </c>
      <c r="B48" s="193">
        <v>37926</v>
      </c>
      <c r="C48" s="94">
        <v>233698</v>
      </c>
      <c r="D48" s="94">
        <v>244131</v>
      </c>
    </row>
    <row r="49" spans="1:4" ht="12.75">
      <c r="A49" s="190" t="s">
        <v>426</v>
      </c>
      <c r="B49" s="193">
        <v>37956</v>
      </c>
      <c r="C49" s="94">
        <v>238538</v>
      </c>
      <c r="D49" s="94">
        <v>243216</v>
      </c>
    </row>
    <row r="50" spans="1:4" ht="12.75">
      <c r="A50" s="190" t="s">
        <v>411</v>
      </c>
      <c r="B50" s="193">
        <v>37987</v>
      </c>
      <c r="C50" s="94">
        <v>222450</v>
      </c>
      <c r="D50" s="94">
        <v>243743</v>
      </c>
    </row>
    <row r="51" spans="1:4" ht="12.75">
      <c r="A51" s="190" t="s">
        <v>412</v>
      </c>
      <c r="B51" s="193">
        <v>38018</v>
      </c>
      <c r="C51" s="94">
        <v>213709</v>
      </c>
      <c r="D51" s="94">
        <v>244783</v>
      </c>
    </row>
    <row r="52" spans="1:4" ht="12.75">
      <c r="A52" s="190" t="s">
        <v>413</v>
      </c>
      <c r="B52" s="193">
        <v>38047</v>
      </c>
      <c r="C52" s="94">
        <v>251403</v>
      </c>
      <c r="D52" s="94">
        <v>248861</v>
      </c>
    </row>
    <row r="53" spans="1:4" ht="12.75">
      <c r="A53" s="190" t="s">
        <v>415</v>
      </c>
      <c r="B53" s="193">
        <v>38078</v>
      </c>
      <c r="C53" s="94">
        <v>250968</v>
      </c>
      <c r="D53" s="94">
        <v>248026</v>
      </c>
    </row>
    <row r="54" spans="1:4" ht="12.75">
      <c r="A54" s="190" t="s">
        <v>416</v>
      </c>
      <c r="B54" s="193">
        <v>38108</v>
      </c>
      <c r="C54" s="94">
        <v>257235</v>
      </c>
      <c r="D54" s="94">
        <v>246708</v>
      </c>
    </row>
    <row r="55" spans="1:4" ht="12.75">
      <c r="A55" s="190" t="s">
        <v>417</v>
      </c>
      <c r="B55" s="193">
        <v>38139</v>
      </c>
      <c r="C55" s="94">
        <v>257383</v>
      </c>
      <c r="D55" s="94">
        <v>244511</v>
      </c>
    </row>
    <row r="56" spans="1:4" ht="12.75">
      <c r="A56" s="190" t="s">
        <v>420</v>
      </c>
      <c r="B56" s="193">
        <v>38169</v>
      </c>
      <c r="C56" s="94">
        <v>265969</v>
      </c>
      <c r="D56" s="94">
        <v>247434</v>
      </c>
    </row>
    <row r="57" spans="1:4" ht="12.75">
      <c r="A57" s="190" t="s">
        <v>421</v>
      </c>
      <c r="B57" s="193">
        <v>38200</v>
      </c>
      <c r="C57" s="94">
        <v>262836</v>
      </c>
      <c r="D57" s="94">
        <v>247717</v>
      </c>
    </row>
    <row r="58" spans="1:4" ht="12.75">
      <c r="A58" s="190" t="s">
        <v>422</v>
      </c>
      <c r="B58" s="193">
        <v>38231</v>
      </c>
      <c r="C58" s="94">
        <v>243515</v>
      </c>
      <c r="D58" s="94">
        <v>247348</v>
      </c>
    </row>
    <row r="59" spans="1:4" ht="12.75">
      <c r="A59" s="190" t="s">
        <v>424</v>
      </c>
      <c r="B59" s="193">
        <v>38261</v>
      </c>
      <c r="C59" s="94">
        <v>254496</v>
      </c>
      <c r="D59" s="94">
        <v>248318</v>
      </c>
    </row>
    <row r="60" spans="1:4" ht="12.75">
      <c r="A60" s="190" t="s">
        <v>425</v>
      </c>
      <c r="B60" s="193">
        <v>38292</v>
      </c>
      <c r="C60" s="94">
        <v>239796</v>
      </c>
      <c r="D60" s="94">
        <v>247542</v>
      </c>
    </row>
    <row r="61" spans="1:4" ht="12.75">
      <c r="A61" s="190" t="s">
        <v>426</v>
      </c>
      <c r="B61" s="193">
        <v>38322</v>
      </c>
      <c r="C61" s="94">
        <v>245029</v>
      </c>
      <c r="D61" s="94">
        <v>248826</v>
      </c>
    </row>
    <row r="62" spans="1:4" ht="12.75">
      <c r="A62" s="190" t="s">
        <v>411</v>
      </c>
      <c r="B62" s="193">
        <v>38353</v>
      </c>
      <c r="C62" s="94">
        <v>224072</v>
      </c>
      <c r="D62" s="94">
        <v>248137</v>
      </c>
    </row>
    <row r="63" spans="1:4" ht="12.75">
      <c r="A63" s="190" t="s">
        <v>412</v>
      </c>
      <c r="B63" s="193">
        <v>38384</v>
      </c>
      <c r="C63" s="94">
        <v>219970</v>
      </c>
      <c r="D63" s="94">
        <v>249891</v>
      </c>
    </row>
    <row r="64" spans="1:4" ht="12.75">
      <c r="A64" s="190" t="s">
        <v>413</v>
      </c>
      <c r="B64" s="193">
        <v>38412</v>
      </c>
      <c r="C64" s="94">
        <v>253182</v>
      </c>
      <c r="D64" s="94">
        <v>248898</v>
      </c>
    </row>
    <row r="65" spans="1:4" ht="12.75">
      <c r="A65" s="190" t="s">
        <v>415</v>
      </c>
      <c r="B65" s="193">
        <v>38443</v>
      </c>
      <c r="C65" s="94">
        <v>250860</v>
      </c>
      <c r="D65" s="94">
        <v>249064</v>
      </c>
    </row>
    <row r="66" spans="1:4" ht="12.75">
      <c r="A66" s="190" t="s">
        <v>416</v>
      </c>
      <c r="B66" s="193">
        <v>38473</v>
      </c>
      <c r="C66" s="94">
        <v>262678</v>
      </c>
      <c r="D66" s="94">
        <v>250837</v>
      </c>
    </row>
    <row r="67" spans="1:4" ht="12.75">
      <c r="A67" s="190" t="s">
        <v>417</v>
      </c>
      <c r="B67" s="193">
        <v>38504</v>
      </c>
      <c r="C67" s="94">
        <v>263816</v>
      </c>
      <c r="D67" s="94">
        <v>250655</v>
      </c>
    </row>
    <row r="68" spans="1:4" ht="12.75">
      <c r="A68" s="190" t="s">
        <v>420</v>
      </c>
      <c r="B68" s="193">
        <v>38534</v>
      </c>
      <c r="C68" s="94">
        <v>267025</v>
      </c>
      <c r="D68" s="94">
        <v>251026</v>
      </c>
    </row>
    <row r="69" spans="1:4" ht="12.75">
      <c r="A69" s="190" t="s">
        <v>421</v>
      </c>
      <c r="B69" s="193">
        <v>38565</v>
      </c>
      <c r="C69" s="94">
        <v>265323</v>
      </c>
      <c r="D69" s="94">
        <v>249303</v>
      </c>
    </row>
    <row r="70" spans="1:4" ht="12.75">
      <c r="A70" s="190" t="s">
        <v>422</v>
      </c>
      <c r="B70" s="193">
        <v>38596</v>
      </c>
      <c r="C70" s="94">
        <v>242240</v>
      </c>
      <c r="D70" s="94">
        <v>245540</v>
      </c>
    </row>
    <row r="71" spans="1:4" ht="12.75">
      <c r="A71" s="190" t="s">
        <v>424</v>
      </c>
      <c r="B71" s="193">
        <v>38626</v>
      </c>
      <c r="C71" s="94">
        <v>251419</v>
      </c>
      <c r="D71" s="94">
        <v>246413</v>
      </c>
    </row>
    <row r="72" spans="1:4" ht="12.75">
      <c r="A72" s="190" t="s">
        <v>425</v>
      </c>
      <c r="B72" s="193">
        <v>38657</v>
      </c>
      <c r="C72" s="94">
        <v>243056</v>
      </c>
      <c r="D72" s="94">
        <v>250317</v>
      </c>
    </row>
    <row r="73" spans="1:4" ht="12.75">
      <c r="A73" s="190" t="s">
        <v>426</v>
      </c>
      <c r="B73" s="193">
        <v>38687</v>
      </c>
      <c r="C73" s="94">
        <v>245787</v>
      </c>
      <c r="D73" s="94">
        <v>250946</v>
      </c>
    </row>
    <row r="74" spans="1:4" ht="12.75">
      <c r="A74" s="190" t="s">
        <v>411</v>
      </c>
      <c r="B74" s="193">
        <v>38718</v>
      </c>
      <c r="C74" s="94">
        <v>233282</v>
      </c>
      <c r="D74" s="94">
        <v>255710</v>
      </c>
    </row>
    <row r="75" spans="1:4" ht="12.75">
      <c r="A75" s="190" t="s">
        <v>412</v>
      </c>
      <c r="B75" s="193">
        <v>38749</v>
      </c>
      <c r="C75" s="94">
        <v>220711</v>
      </c>
      <c r="D75" s="94">
        <v>250659</v>
      </c>
    </row>
    <row r="76" spans="1:4" ht="12.75">
      <c r="A76" s="190" t="s">
        <v>413</v>
      </c>
      <c r="B76" s="193">
        <v>38777</v>
      </c>
      <c r="C76" s="94">
        <v>256623</v>
      </c>
      <c r="D76" s="94">
        <v>250646</v>
      </c>
    </row>
    <row r="77" spans="1:4" ht="12.75">
      <c r="A77" s="190" t="s">
        <v>415</v>
      </c>
      <c r="B77" s="193">
        <v>38808</v>
      </c>
      <c r="C77" s="94">
        <v>250644</v>
      </c>
      <c r="D77" s="94">
        <v>250936</v>
      </c>
    </row>
    <row r="78" spans="1:4" ht="12.75">
      <c r="A78" s="190" t="s">
        <v>416</v>
      </c>
      <c r="B78" s="193">
        <v>38838</v>
      </c>
      <c r="C78" s="94">
        <v>263370</v>
      </c>
      <c r="D78" s="94">
        <v>249855</v>
      </c>
    </row>
    <row r="79" spans="1:4" ht="12.75">
      <c r="A79" s="190" t="s">
        <v>417</v>
      </c>
      <c r="B79" s="193">
        <v>38869</v>
      </c>
      <c r="C79" s="94">
        <v>263782</v>
      </c>
      <c r="D79" s="94">
        <v>249972</v>
      </c>
    </row>
    <row r="80" spans="1:4" ht="12.75">
      <c r="A80" s="190" t="s">
        <v>420</v>
      </c>
      <c r="B80" s="193">
        <v>38899</v>
      </c>
      <c r="C80" s="94">
        <v>263421</v>
      </c>
      <c r="D80" s="94">
        <v>249516</v>
      </c>
    </row>
    <row r="81" spans="1:4" ht="12.75">
      <c r="A81" s="190" t="s">
        <v>421</v>
      </c>
      <c r="B81" s="193">
        <v>38930</v>
      </c>
      <c r="C81" s="94">
        <v>265206</v>
      </c>
      <c r="D81" s="94">
        <v>248893</v>
      </c>
    </row>
    <row r="82" spans="1:4" ht="12.75">
      <c r="A82" s="190" t="s">
        <v>422</v>
      </c>
      <c r="B82" s="193">
        <v>38961</v>
      </c>
      <c r="C82" s="94">
        <v>245605</v>
      </c>
      <c r="D82" s="94">
        <v>250494</v>
      </c>
    </row>
    <row r="83" spans="1:4" ht="12.75">
      <c r="A83" s="190" t="s">
        <v>424</v>
      </c>
      <c r="B83" s="193">
        <v>38991</v>
      </c>
      <c r="C83" s="94">
        <v>257939</v>
      </c>
      <c r="D83" s="94">
        <v>251744</v>
      </c>
    </row>
    <row r="84" spans="1:4" ht="12.75">
      <c r="A84" s="190" t="s">
        <v>425</v>
      </c>
      <c r="B84" s="193">
        <v>39022</v>
      </c>
      <c r="C84" s="94">
        <v>245346</v>
      </c>
      <c r="D84" s="94">
        <v>252232</v>
      </c>
    </row>
    <row r="85" spans="1:4" ht="12.75">
      <c r="A85" s="190" t="s">
        <v>426</v>
      </c>
      <c r="B85" s="193">
        <v>39052</v>
      </c>
      <c r="C85" s="94">
        <v>248187</v>
      </c>
      <c r="D85" s="94">
        <v>255188</v>
      </c>
    </row>
    <row r="86" spans="1:4" ht="12.75">
      <c r="A86" s="190" t="s">
        <v>411</v>
      </c>
      <c r="B86" s="193">
        <v>39083</v>
      </c>
      <c r="C86" s="94">
        <v>233621</v>
      </c>
      <c r="D86" s="94">
        <v>254070</v>
      </c>
    </row>
    <row r="87" spans="1:4" ht="12.75">
      <c r="A87" s="190" t="s">
        <v>412</v>
      </c>
      <c r="B87" s="193">
        <v>39114</v>
      </c>
      <c r="C87" s="94">
        <v>219232</v>
      </c>
      <c r="D87" s="94">
        <v>249254</v>
      </c>
    </row>
    <row r="88" spans="1:4" ht="12.75">
      <c r="A88" s="190" t="s">
        <v>413</v>
      </c>
      <c r="B88" s="193">
        <v>39142</v>
      </c>
      <c r="C88" s="94">
        <v>259638</v>
      </c>
      <c r="D88" s="94">
        <v>254321</v>
      </c>
    </row>
    <row r="89" spans="1:4" ht="12.75">
      <c r="A89" s="190" t="s">
        <v>415</v>
      </c>
      <c r="B89" s="193">
        <v>39173</v>
      </c>
      <c r="C89" s="94">
        <v>252595</v>
      </c>
      <c r="D89" s="94">
        <v>251793</v>
      </c>
    </row>
    <row r="90" spans="1:4" ht="12.75">
      <c r="A90" s="190" t="s">
        <v>416</v>
      </c>
      <c r="B90" s="193">
        <v>39203</v>
      </c>
      <c r="C90" s="94">
        <v>267574</v>
      </c>
      <c r="D90" s="94">
        <v>253475</v>
      </c>
    </row>
    <row r="91" spans="1:4" ht="12.75">
      <c r="A91" s="190" t="s">
        <v>417</v>
      </c>
      <c r="B91" s="193">
        <v>39234</v>
      </c>
      <c r="C91" s="94">
        <v>265374</v>
      </c>
      <c r="D91" s="94">
        <v>253211</v>
      </c>
    </row>
    <row r="92" spans="1:4" ht="12.75">
      <c r="A92" s="190" t="s">
        <v>420</v>
      </c>
      <c r="B92" s="193">
        <v>39264</v>
      </c>
      <c r="C92" s="94">
        <v>267106</v>
      </c>
      <c r="D92" s="94">
        <v>252681</v>
      </c>
    </row>
    <row r="93" spans="1:4" ht="12.75">
      <c r="A93" s="190" t="s">
        <v>421</v>
      </c>
      <c r="B93" s="193">
        <v>39295</v>
      </c>
      <c r="C93" s="94">
        <v>271225</v>
      </c>
      <c r="D93" s="94">
        <v>253733</v>
      </c>
    </row>
    <row r="94" spans="1:4" ht="12.75">
      <c r="A94" s="190" t="s">
        <v>422</v>
      </c>
      <c r="B94" s="193">
        <v>39326</v>
      </c>
      <c r="C94" s="94">
        <v>245965</v>
      </c>
      <c r="D94" s="94">
        <v>253658</v>
      </c>
    </row>
    <row r="95" spans="1:4" ht="12.75">
      <c r="A95" s="190" t="s">
        <v>424</v>
      </c>
      <c r="B95" s="193">
        <v>39356</v>
      </c>
      <c r="C95" s="94">
        <v>261423</v>
      </c>
      <c r="D95" s="94">
        <v>253585</v>
      </c>
    </row>
    <row r="96" spans="1:4" ht="12.75">
      <c r="A96" s="190" t="s">
        <v>425</v>
      </c>
      <c r="B96" s="193">
        <v>39387</v>
      </c>
      <c r="C96" s="94">
        <v>245787</v>
      </c>
      <c r="D96" s="94">
        <v>251754</v>
      </c>
    </row>
    <row r="97" spans="1:4" ht="12.75">
      <c r="A97" s="190" t="s">
        <v>426</v>
      </c>
      <c r="B97" s="193">
        <v>39417</v>
      </c>
      <c r="C97" s="94">
        <v>240281</v>
      </c>
      <c r="D97" s="94">
        <v>248689</v>
      </c>
    </row>
    <row r="98" spans="1:4" ht="12.75">
      <c r="A98" s="190" t="s">
        <v>411</v>
      </c>
      <c r="B98" s="193">
        <v>39448</v>
      </c>
      <c r="C98" s="94">
        <v>232920</v>
      </c>
      <c r="D98" s="94">
        <v>252400</v>
      </c>
    </row>
    <row r="99" spans="1:4" ht="12.75">
      <c r="A99" s="190" t="s">
        <v>412</v>
      </c>
      <c r="B99" s="193">
        <v>39479</v>
      </c>
      <c r="C99" s="94">
        <v>221336</v>
      </c>
      <c r="D99" s="94">
        <v>250461</v>
      </c>
    </row>
    <row r="100" spans="1:4" ht="12.75">
      <c r="A100" s="190" t="s">
        <v>413</v>
      </c>
      <c r="B100" s="193">
        <v>39508</v>
      </c>
      <c r="C100" s="94">
        <v>252343</v>
      </c>
      <c r="D100" s="94">
        <v>249710</v>
      </c>
    </row>
    <row r="101" spans="1:4" ht="12.75">
      <c r="A101" s="190" t="s">
        <v>415</v>
      </c>
      <c r="B101" s="193">
        <v>39539</v>
      </c>
      <c r="C101" s="94">
        <v>252088</v>
      </c>
      <c r="D101" s="94">
        <v>248851</v>
      </c>
    </row>
    <row r="102" spans="1:4" ht="12.75">
      <c r="A102" s="190" t="s">
        <v>416</v>
      </c>
      <c r="B102" s="193">
        <v>39569</v>
      </c>
      <c r="C102" s="94">
        <v>261466</v>
      </c>
      <c r="D102" s="94">
        <v>248145</v>
      </c>
    </row>
    <row r="103" spans="1:4" ht="12.75">
      <c r="A103" s="190" t="s">
        <v>417</v>
      </c>
      <c r="B103" s="193">
        <v>39600</v>
      </c>
      <c r="C103" s="94">
        <v>257484</v>
      </c>
      <c r="D103" s="94">
        <v>247150</v>
      </c>
    </row>
    <row r="104" spans="1:4" ht="12.75">
      <c r="A104" s="190" t="s">
        <v>420</v>
      </c>
      <c r="B104" s="193">
        <v>39630</v>
      </c>
      <c r="C104" s="94">
        <v>261600</v>
      </c>
      <c r="D104" s="94">
        <v>245048</v>
      </c>
    </row>
    <row r="105" spans="1:4" ht="12.75">
      <c r="A105" s="190" t="s">
        <v>421</v>
      </c>
      <c r="B105" s="193">
        <v>39661</v>
      </c>
      <c r="C105" s="94">
        <v>260609</v>
      </c>
      <c r="D105" s="94">
        <v>245198</v>
      </c>
    </row>
    <row r="106" spans="1:4" ht="12.75">
      <c r="A106" s="190" t="s">
        <v>422</v>
      </c>
      <c r="B106" s="193">
        <v>39692</v>
      </c>
      <c r="C106" s="94">
        <v>239607</v>
      </c>
      <c r="D106" s="94">
        <v>245949</v>
      </c>
    </row>
    <row r="107" spans="1:4" ht="12.75">
      <c r="A107" s="190" t="s">
        <v>424</v>
      </c>
      <c r="B107" s="193">
        <v>39722</v>
      </c>
      <c r="C107" s="94">
        <v>255848</v>
      </c>
      <c r="D107" s="94">
        <v>246299</v>
      </c>
    </row>
    <row r="108" spans="1:4" ht="12.75">
      <c r="A108" s="190" t="s">
        <v>425</v>
      </c>
      <c r="B108" s="193">
        <v>39753</v>
      </c>
      <c r="C108" s="94">
        <v>236465</v>
      </c>
      <c r="D108" s="94">
        <v>247021</v>
      </c>
    </row>
    <row r="109" spans="1:4" ht="12.75">
      <c r="A109" s="190" t="s">
        <v>426</v>
      </c>
      <c r="B109" s="193">
        <v>39783</v>
      </c>
      <c r="C109" s="94">
        <v>241742</v>
      </c>
      <c r="D109" s="94">
        <v>246663</v>
      </c>
    </row>
    <row r="110" spans="1:4" ht="12.75">
      <c r="A110" s="190" t="s">
        <v>411</v>
      </c>
      <c r="B110" s="193">
        <v>39814</v>
      </c>
      <c r="C110" s="94">
        <v>225529</v>
      </c>
      <c r="D110" s="94">
        <v>245358</v>
      </c>
    </row>
    <row r="111" spans="1:4" ht="12.75">
      <c r="A111" s="190" t="s">
        <v>412</v>
      </c>
      <c r="B111" s="193">
        <v>39845</v>
      </c>
      <c r="C111" s="94">
        <v>217643</v>
      </c>
      <c r="D111" s="94">
        <v>248345</v>
      </c>
    </row>
    <row r="112" spans="1:4" ht="12.75">
      <c r="A112" s="190" t="s">
        <v>413</v>
      </c>
      <c r="B112" s="193">
        <v>39873</v>
      </c>
      <c r="C112" s="94">
        <v>249741</v>
      </c>
      <c r="D112" s="94">
        <v>245504</v>
      </c>
    </row>
    <row r="113" spans="1:4" ht="12.75">
      <c r="A113" s="190" t="s">
        <v>415</v>
      </c>
      <c r="B113" s="193">
        <v>39904</v>
      </c>
      <c r="C113" s="94">
        <v>251374</v>
      </c>
      <c r="D113" s="94">
        <v>247469</v>
      </c>
    </row>
    <row r="114" spans="1:4" ht="12.75">
      <c r="A114" s="190" t="s">
        <v>416</v>
      </c>
      <c r="B114" s="193">
        <v>39934</v>
      </c>
      <c r="C114" s="94">
        <v>258276</v>
      </c>
      <c r="D114" s="94">
        <v>247161</v>
      </c>
    </row>
    <row r="115" spans="1:4" ht="12.75">
      <c r="A115" s="190" t="s">
        <v>417</v>
      </c>
      <c r="B115" s="193">
        <v>39965</v>
      </c>
      <c r="C115" s="94">
        <v>258395</v>
      </c>
      <c r="D115" s="94">
        <v>246572</v>
      </c>
    </row>
    <row r="116" spans="1:4" ht="12.75">
      <c r="A116" s="190" t="s">
        <v>420</v>
      </c>
      <c r="B116" s="193">
        <v>39995</v>
      </c>
      <c r="C116" s="94">
        <v>264472</v>
      </c>
      <c r="D116" s="94">
        <v>247123</v>
      </c>
    </row>
    <row r="117" spans="1:4" ht="12.75">
      <c r="A117" s="190" t="s">
        <v>421</v>
      </c>
      <c r="B117" s="193">
        <v>40026</v>
      </c>
      <c r="C117" s="94">
        <v>260297</v>
      </c>
      <c r="D117" s="94">
        <v>247400</v>
      </c>
    </row>
    <row r="118" spans="1:4" ht="12.75">
      <c r="A118" s="190" t="s">
        <v>422</v>
      </c>
      <c r="B118" s="193">
        <v>40057</v>
      </c>
      <c r="C118" s="94">
        <v>241970</v>
      </c>
      <c r="D118" s="94">
        <v>246341</v>
      </c>
    </row>
    <row r="119" spans="1:4" ht="12.75">
      <c r="A119" s="190" t="s">
        <v>424</v>
      </c>
      <c r="B119" s="193">
        <v>40087</v>
      </c>
      <c r="C119" s="94">
        <v>252209</v>
      </c>
      <c r="D119" s="94">
        <v>243905</v>
      </c>
    </row>
    <row r="120" spans="1:4" ht="12.75">
      <c r="A120" s="190" t="s">
        <v>425</v>
      </c>
      <c r="B120" s="193">
        <v>40118</v>
      </c>
      <c r="C120" s="94">
        <v>237264</v>
      </c>
      <c r="D120" s="94">
        <v>246571</v>
      </c>
    </row>
    <row r="121" spans="1:4" ht="12.75">
      <c r="A121" s="190" t="s">
        <v>426</v>
      </c>
      <c r="B121" s="193">
        <v>40148</v>
      </c>
      <c r="C121" s="94">
        <v>239593</v>
      </c>
      <c r="D121" s="94">
        <v>244401</v>
      </c>
    </row>
    <row r="122" spans="1:4" ht="12.75">
      <c r="A122" s="190" t="s">
        <v>411</v>
      </c>
      <c r="B122" s="193">
        <v>40179</v>
      </c>
      <c r="C122" s="94">
        <v>220839</v>
      </c>
      <c r="D122" s="94">
        <v>242492</v>
      </c>
    </row>
    <row r="123" spans="1:4" ht="12.75">
      <c r="A123" s="190" t="s">
        <v>412</v>
      </c>
      <c r="B123" s="193">
        <v>40210</v>
      </c>
      <c r="C123" s="94">
        <v>210635</v>
      </c>
      <c r="D123" s="94">
        <v>241739</v>
      </c>
    </row>
    <row r="124" spans="1:4" ht="12.75">
      <c r="A124" s="190" t="s">
        <v>413</v>
      </c>
      <c r="B124" s="193">
        <v>40238</v>
      </c>
      <c r="C124" s="94">
        <v>254238</v>
      </c>
      <c r="D124" s="94">
        <v>248161</v>
      </c>
    </row>
    <row r="125" spans="1:4" ht="12.75">
      <c r="A125" s="190" t="s">
        <v>415</v>
      </c>
      <c r="B125" s="193">
        <v>40269</v>
      </c>
      <c r="C125" s="94">
        <v>253936</v>
      </c>
      <c r="D125" s="94">
        <v>249031</v>
      </c>
    </row>
    <row r="126" spans="1:4" ht="12.75">
      <c r="A126" s="190" t="s">
        <v>416</v>
      </c>
      <c r="B126" s="193">
        <v>40299</v>
      </c>
      <c r="C126" s="94">
        <v>256927</v>
      </c>
      <c r="D126" s="94">
        <v>247502</v>
      </c>
    </row>
    <row r="127" spans="1:4" ht="12.75">
      <c r="A127" s="190" t="s">
        <v>417</v>
      </c>
      <c r="B127" s="193">
        <v>40330</v>
      </c>
      <c r="C127" s="94">
        <v>260083</v>
      </c>
      <c r="D127" s="94">
        <v>247463</v>
      </c>
    </row>
    <row r="128" spans="1:4" ht="12.75">
      <c r="A128" s="190" t="s">
        <v>420</v>
      </c>
      <c r="B128" s="193">
        <v>40360</v>
      </c>
      <c r="C128" s="94">
        <v>265315</v>
      </c>
      <c r="D128" s="94">
        <v>249183</v>
      </c>
    </row>
    <row r="129" spans="1:4" ht="12.75">
      <c r="A129" s="190" t="s">
        <v>421</v>
      </c>
      <c r="B129" s="193">
        <v>40391</v>
      </c>
      <c r="C129" s="94">
        <v>263837</v>
      </c>
      <c r="D129" s="94">
        <v>249503</v>
      </c>
    </row>
    <row r="130" spans="1:4" ht="12.75">
      <c r="A130" s="190" t="s">
        <v>422</v>
      </c>
      <c r="B130" s="193">
        <v>40422</v>
      </c>
      <c r="C130" s="94">
        <v>244682</v>
      </c>
      <c r="D130" s="94">
        <v>248726</v>
      </c>
    </row>
    <row r="131" spans="1:4" ht="12.75">
      <c r="A131" s="190" t="s">
        <v>424</v>
      </c>
      <c r="B131" s="193">
        <v>40452</v>
      </c>
      <c r="C131" s="94">
        <v>256395</v>
      </c>
      <c r="D131" s="94">
        <v>249914</v>
      </c>
    </row>
    <row r="132" spans="1:4" ht="12.75">
      <c r="A132" s="190" t="s">
        <v>425</v>
      </c>
      <c r="B132" s="193">
        <v>40483</v>
      </c>
      <c r="C132" s="94">
        <v>239579</v>
      </c>
      <c r="D132" s="94">
        <v>247572</v>
      </c>
    </row>
    <row r="133" spans="1:4" ht="12.75">
      <c r="A133" s="190" t="s">
        <v>426</v>
      </c>
      <c r="B133" s="193">
        <v>40513</v>
      </c>
      <c r="C133" s="94">
        <v>240800</v>
      </c>
      <c r="D133" s="94">
        <v>244741</v>
      </c>
    </row>
    <row r="134" spans="1:4" ht="12.75">
      <c r="A134" s="190" t="s">
        <v>411</v>
      </c>
      <c r="B134" s="193">
        <v>40544</v>
      </c>
      <c r="C134" s="94">
        <v>223790</v>
      </c>
      <c r="D134" s="94">
        <v>246909</v>
      </c>
    </row>
    <row r="135" spans="1:4" ht="12.75">
      <c r="A135" s="190" t="s">
        <v>412</v>
      </c>
      <c r="B135" s="193">
        <v>40575</v>
      </c>
      <c r="C135" s="94">
        <v>213463</v>
      </c>
      <c r="D135" s="94">
        <v>245179</v>
      </c>
    </row>
    <row r="136" spans="1:4" ht="12.75">
      <c r="A136" s="190" t="s">
        <v>413</v>
      </c>
      <c r="B136" s="193">
        <v>40603</v>
      </c>
      <c r="C136" s="94">
        <v>253124</v>
      </c>
      <c r="D136" s="94">
        <v>246089</v>
      </c>
    </row>
    <row r="137" spans="1:4" ht="12.75">
      <c r="A137" s="190" t="s">
        <v>415</v>
      </c>
      <c r="B137" s="193">
        <v>40634</v>
      </c>
      <c r="C137" s="94">
        <v>249578</v>
      </c>
      <c r="D137" s="94">
        <v>245869</v>
      </c>
    </row>
    <row r="138" spans="1:4" ht="12.75">
      <c r="A138" s="190" t="s">
        <v>416</v>
      </c>
      <c r="B138" s="193">
        <v>40664</v>
      </c>
      <c r="C138" s="94">
        <v>254083</v>
      </c>
      <c r="D138" s="94">
        <v>243513</v>
      </c>
    </row>
    <row r="139" spans="1:4" ht="12.75">
      <c r="A139" s="190" t="s">
        <v>417</v>
      </c>
      <c r="B139" s="193">
        <v>40695</v>
      </c>
      <c r="C139" s="94">
        <v>258350</v>
      </c>
      <c r="D139" s="94">
        <v>245203</v>
      </c>
    </row>
    <row r="140" spans="1:4" ht="12.75">
      <c r="A140" s="190" t="s">
        <v>420</v>
      </c>
      <c r="B140" s="193">
        <v>40725</v>
      </c>
      <c r="C140" s="94">
        <v>260175</v>
      </c>
      <c r="D140" s="94">
        <v>245722</v>
      </c>
    </row>
    <row r="141" spans="1:4" ht="12.75">
      <c r="A141" s="190" t="s">
        <v>421</v>
      </c>
      <c r="B141" s="193">
        <v>40756</v>
      </c>
      <c r="C141" s="94">
        <v>260526</v>
      </c>
      <c r="D141" s="94">
        <v>244424</v>
      </c>
    </row>
    <row r="142" spans="1:4" ht="12.75">
      <c r="A142" s="190" t="s">
        <v>422</v>
      </c>
      <c r="B142" s="193">
        <v>40787</v>
      </c>
      <c r="C142" s="94">
        <v>242062</v>
      </c>
      <c r="D142" s="94">
        <v>245303</v>
      </c>
    </row>
    <row r="143" spans="1:4" ht="12.75">
      <c r="A143" s="190" t="s">
        <v>424</v>
      </c>
      <c r="B143" s="193">
        <v>40817</v>
      </c>
      <c r="C143" s="94">
        <v>251906</v>
      </c>
      <c r="D143" s="94">
        <v>246636</v>
      </c>
    </row>
    <row r="144" spans="1:4" ht="12.75">
      <c r="A144" s="190" t="s">
        <v>425</v>
      </c>
      <c r="B144" s="193">
        <v>40848</v>
      </c>
      <c r="C144" s="94">
        <v>238535</v>
      </c>
      <c r="D144" s="94">
        <v>246176</v>
      </c>
    </row>
    <row r="145" spans="1:4" ht="12.75">
      <c r="A145" s="190" t="s">
        <v>426</v>
      </c>
      <c r="B145" s="193">
        <v>40878</v>
      </c>
      <c r="C145" s="94">
        <v>244810</v>
      </c>
      <c r="D145" s="94">
        <v>250156</v>
      </c>
    </row>
    <row r="146" spans="1:4" ht="12.75">
      <c r="A146" s="190" t="s">
        <v>411</v>
      </c>
      <c r="B146" s="193">
        <v>40909</v>
      </c>
      <c r="C146" s="94">
        <v>227527</v>
      </c>
      <c r="D146" s="94">
        <v>249567</v>
      </c>
    </row>
    <row r="147" spans="1:4" ht="12.75">
      <c r="A147" s="190" t="s">
        <v>412</v>
      </c>
      <c r="B147" s="193">
        <v>40940</v>
      </c>
      <c r="C147" s="94">
        <v>218196</v>
      </c>
      <c r="D147" s="94">
        <v>250212</v>
      </c>
    </row>
    <row r="148" spans="1:4" ht="12.75">
      <c r="A148" s="190" t="s">
        <v>413</v>
      </c>
      <c r="B148" s="193">
        <v>40969</v>
      </c>
      <c r="C148" s="94">
        <v>256166</v>
      </c>
      <c r="D148" s="94">
        <v>249601</v>
      </c>
    </row>
    <row r="149" spans="1:4" ht="12.75">
      <c r="A149" s="190" t="s">
        <v>415</v>
      </c>
      <c r="B149" s="193">
        <v>41000</v>
      </c>
      <c r="C149" s="94">
        <v>249394</v>
      </c>
      <c r="D149" s="94">
        <v>247137</v>
      </c>
    </row>
    <row r="150" spans="1:4" ht="12.75">
      <c r="A150" s="190" t="s">
        <v>416</v>
      </c>
      <c r="B150" s="193">
        <v>41030</v>
      </c>
      <c r="C150" s="94">
        <v>260774</v>
      </c>
      <c r="D150" s="94">
        <v>247528</v>
      </c>
    </row>
    <row r="151" spans="1:4" ht="12.75">
      <c r="A151" s="190" t="s">
        <v>417</v>
      </c>
      <c r="B151" s="193">
        <v>41061</v>
      </c>
      <c r="C151" s="94">
        <v>260376</v>
      </c>
      <c r="D151" s="94">
        <v>247669</v>
      </c>
    </row>
    <row r="152" spans="1:4" ht="12.75">
      <c r="A152" s="190" t="s">
        <v>420</v>
      </c>
      <c r="B152" s="193">
        <v>41091</v>
      </c>
      <c r="C152" s="94">
        <v>260244</v>
      </c>
      <c r="D152" s="94">
        <v>245783</v>
      </c>
    </row>
    <row r="153" spans="1:4" ht="12.75">
      <c r="A153" s="190" t="s">
        <v>421</v>
      </c>
      <c r="B153" s="193">
        <v>41122</v>
      </c>
      <c r="C153" s="94">
        <v>264379</v>
      </c>
      <c r="D153" s="94">
        <v>246072</v>
      </c>
    </row>
    <row r="154" spans="1:4" ht="12.75">
      <c r="A154" s="190" t="s">
        <v>422</v>
      </c>
      <c r="B154" s="193">
        <v>41153</v>
      </c>
      <c r="C154" s="94">
        <v>238867</v>
      </c>
      <c r="D154" s="94">
        <v>246340</v>
      </c>
    </row>
    <row r="155" spans="1:4" ht="12.75">
      <c r="A155" s="190" t="s">
        <v>424</v>
      </c>
      <c r="B155" s="193">
        <v>41183</v>
      </c>
      <c r="C155" s="94">
        <v>253574</v>
      </c>
      <c r="D155" s="94">
        <v>245310</v>
      </c>
    </row>
    <row r="156" spans="1:4" ht="12.75">
      <c r="A156" s="190" t="s">
        <v>425</v>
      </c>
      <c r="B156" s="193">
        <v>41214</v>
      </c>
      <c r="C156" s="94">
        <v>240606</v>
      </c>
      <c r="D156" s="94">
        <v>247614</v>
      </c>
    </row>
    <row r="157" spans="1:4" ht="12.75">
      <c r="A157" s="190" t="s">
        <v>426</v>
      </c>
      <c r="B157" s="193">
        <v>41244</v>
      </c>
      <c r="C157" s="94">
        <v>238709</v>
      </c>
      <c r="D157" s="94">
        <v>247326</v>
      </c>
    </row>
    <row r="158" spans="1:4" ht="12.75">
      <c r="A158" s="190" t="s">
        <v>411</v>
      </c>
      <c r="B158" s="193">
        <v>41275</v>
      </c>
      <c r="C158" s="94">
        <v>229419</v>
      </c>
      <c r="D158" s="94">
        <v>249232</v>
      </c>
    </row>
    <row r="159" spans="1:4" ht="12.75">
      <c r="A159" s="190" t="s">
        <v>412</v>
      </c>
      <c r="B159" s="193">
        <v>41306</v>
      </c>
      <c r="C159" s="94">
        <v>215803</v>
      </c>
      <c r="D159" s="94">
        <v>248830</v>
      </c>
    </row>
    <row r="160" spans="1:4" ht="12.75">
      <c r="A160" s="190" t="s">
        <v>413</v>
      </c>
      <c r="B160" s="193">
        <v>41334</v>
      </c>
      <c r="C160" s="94">
        <v>253026</v>
      </c>
      <c r="D160" s="94">
        <v>248404</v>
      </c>
    </row>
    <row r="161" spans="1:4" ht="12.75">
      <c r="A161" s="190" t="s">
        <v>415</v>
      </c>
      <c r="B161" s="193">
        <v>41365</v>
      </c>
      <c r="C161" s="94">
        <v>252064</v>
      </c>
      <c r="D161" s="94">
        <v>248045</v>
      </c>
    </row>
    <row r="162" spans="1:4" ht="12.75">
      <c r="A162" s="190" t="s">
        <v>416</v>
      </c>
      <c r="B162" s="193">
        <v>41395</v>
      </c>
      <c r="C162" s="94">
        <v>263406</v>
      </c>
      <c r="D162" s="94">
        <v>248775</v>
      </c>
    </row>
    <row r="163" spans="1:4" ht="12.75">
      <c r="A163" s="190" t="s">
        <v>417</v>
      </c>
      <c r="B163" s="193">
        <v>41426</v>
      </c>
      <c r="C163" s="94">
        <v>259980</v>
      </c>
      <c r="D163" s="94">
        <v>249468</v>
      </c>
    </row>
    <row r="164" spans="1:4" ht="12.75">
      <c r="A164" s="190" t="s">
        <v>420</v>
      </c>
      <c r="B164" s="193">
        <v>41456</v>
      </c>
      <c r="C164" s="94">
        <v>263946</v>
      </c>
      <c r="D164" s="94">
        <v>247529</v>
      </c>
    </row>
    <row r="165" spans="1:4" ht="12.75">
      <c r="A165" s="190" t="s">
        <v>421</v>
      </c>
      <c r="B165" s="193">
        <v>41487</v>
      </c>
      <c r="C165" s="94">
        <v>268061</v>
      </c>
      <c r="D165" s="94">
        <v>250716</v>
      </c>
    </row>
    <row r="166" spans="1:4" ht="12.75">
      <c r="A166" s="190" t="s">
        <v>422</v>
      </c>
      <c r="B166" s="193">
        <v>41518</v>
      </c>
      <c r="C166" s="94">
        <v>242536</v>
      </c>
      <c r="D166" s="94">
        <v>249736</v>
      </c>
    </row>
    <row r="167" spans="1:4" ht="12.75">
      <c r="A167" s="190" t="s">
        <v>424</v>
      </c>
      <c r="B167" s="193">
        <v>41548</v>
      </c>
      <c r="C167" s="94">
        <v>258748</v>
      </c>
      <c r="D167" s="94">
        <v>249514</v>
      </c>
    </row>
    <row r="168" spans="1:4" ht="12.75">
      <c r="A168" s="190" t="s">
        <v>425</v>
      </c>
      <c r="B168" s="193">
        <v>41579</v>
      </c>
      <c r="C168" s="94">
        <v>240055</v>
      </c>
      <c r="D168" s="94">
        <v>250180</v>
      </c>
    </row>
    <row r="169" spans="1:4" ht="12.75">
      <c r="A169" s="190" t="s">
        <v>426</v>
      </c>
      <c r="B169" s="193">
        <v>41609</v>
      </c>
      <c r="C169" s="94">
        <v>241237</v>
      </c>
      <c r="D169" s="94">
        <v>247433</v>
      </c>
    </row>
    <row r="170" spans="1:4" ht="12.75">
      <c r="A170" s="190" t="s">
        <v>411</v>
      </c>
      <c r="B170" s="193">
        <v>41640</v>
      </c>
      <c r="C170" s="94">
        <v>226413</v>
      </c>
      <c r="D170" s="94">
        <v>245640</v>
      </c>
    </row>
    <row r="171" spans="1:4" ht="12.75">
      <c r="A171" s="190" t="s">
        <v>412</v>
      </c>
      <c r="B171" s="193">
        <v>41671</v>
      </c>
      <c r="C171" s="94">
        <v>213949</v>
      </c>
      <c r="D171" s="94">
        <v>247307</v>
      </c>
    </row>
    <row r="172" spans="1:4" ht="12.75">
      <c r="A172" s="190" t="s">
        <v>413</v>
      </c>
      <c r="B172" s="193">
        <v>41699</v>
      </c>
      <c r="C172" s="94">
        <v>253424</v>
      </c>
      <c r="D172" s="94">
        <v>250690</v>
      </c>
    </row>
    <row r="173" spans="1:4" ht="12.75">
      <c r="A173" s="190" t="s">
        <v>415</v>
      </c>
      <c r="B173" s="193">
        <v>41730</v>
      </c>
      <c r="C173" s="94">
        <v>256736</v>
      </c>
      <c r="D173" s="94">
        <v>251641</v>
      </c>
    </row>
    <row r="174" spans="1:4" ht="12.75">
      <c r="A174" s="190" t="s">
        <v>416</v>
      </c>
      <c r="B174" s="193">
        <v>41760</v>
      </c>
      <c r="C174" s="94">
        <v>266237</v>
      </c>
      <c r="D174" s="94">
        <v>252427</v>
      </c>
    </row>
    <row r="175" spans="1:4" ht="12.75">
      <c r="A175" s="190" t="s">
        <v>417</v>
      </c>
      <c r="B175" s="193">
        <v>41791</v>
      </c>
      <c r="C175" s="94">
        <v>263459</v>
      </c>
      <c r="D175" s="94">
        <v>252251</v>
      </c>
    </row>
    <row r="176" spans="1:4" ht="12.75">
      <c r="A176" s="190" t="s">
        <v>420</v>
      </c>
      <c r="B176" s="193">
        <v>41821</v>
      </c>
      <c r="C176" s="94">
        <v>270053</v>
      </c>
      <c r="D176" s="94">
        <v>252386</v>
      </c>
    </row>
    <row r="177" spans="1:4" ht="12.75">
      <c r="A177" s="190" t="s">
        <v>421</v>
      </c>
      <c r="B177" s="193">
        <v>41852</v>
      </c>
      <c r="C177" s="94">
        <v>268831</v>
      </c>
      <c r="D177" s="94">
        <v>252870</v>
      </c>
    </row>
    <row r="178" spans="1:4" ht="12.75">
      <c r="A178" s="190" t="s">
        <v>422</v>
      </c>
      <c r="B178" s="193">
        <v>41883</v>
      </c>
      <c r="C178" s="94">
        <v>247688</v>
      </c>
      <c r="D178" s="94">
        <v>253839</v>
      </c>
    </row>
    <row r="179" spans="1:4" ht="12.75">
      <c r="A179" s="190" t="s">
        <v>424</v>
      </c>
      <c r="B179" s="193">
        <v>41913</v>
      </c>
      <c r="C179" s="94">
        <v>265144</v>
      </c>
      <c r="D179" s="94">
        <v>254955</v>
      </c>
    </row>
    <row r="180" spans="1:4" ht="12.75">
      <c r="A180" s="190" t="s">
        <v>425</v>
      </c>
      <c r="B180" s="193">
        <v>41944</v>
      </c>
      <c r="C180" s="94">
        <v>241451</v>
      </c>
      <c r="D180" s="94">
        <v>253356</v>
      </c>
    </row>
    <row r="181" spans="1:4" ht="12.75">
      <c r="A181" s="190" t="s">
        <v>426</v>
      </c>
      <c r="B181" s="193">
        <v>41974</v>
      </c>
      <c r="C181" s="94">
        <v>252271</v>
      </c>
      <c r="D181" s="94">
        <v>257679</v>
      </c>
    </row>
    <row r="182" spans="1:4" ht="12.75">
      <c r="A182" s="190" t="s">
        <v>411</v>
      </c>
      <c r="B182" s="193">
        <v>42005</v>
      </c>
      <c r="C182" s="94">
        <v>233498</v>
      </c>
      <c r="D182" s="94">
        <v>254494</v>
      </c>
    </row>
    <row r="183" spans="1:4" ht="12.75">
      <c r="A183" s="190" t="s">
        <v>412</v>
      </c>
      <c r="B183" s="193">
        <v>42036</v>
      </c>
      <c r="C183" s="94">
        <v>217220</v>
      </c>
      <c r="D183" s="94">
        <v>250847</v>
      </c>
    </row>
    <row r="184" spans="1:4" ht="12.75">
      <c r="A184" s="190" t="s">
        <v>413</v>
      </c>
      <c r="B184" s="193">
        <v>42064</v>
      </c>
      <c r="C184" s="94">
        <v>258017</v>
      </c>
      <c r="D184" s="94">
        <v>254451</v>
      </c>
    </row>
    <row r="185" spans="1:4" ht="12.75">
      <c r="A185" s="190" t="s">
        <v>415</v>
      </c>
      <c r="B185" s="193">
        <v>42095</v>
      </c>
      <c r="C185" s="94">
        <v>262817</v>
      </c>
      <c r="D185" s="94">
        <v>256942</v>
      </c>
    </row>
    <row r="186" spans="1:4" ht="12.75">
      <c r="A186" s="190" t="s">
        <v>416</v>
      </c>
      <c r="B186" s="193">
        <v>42125</v>
      </c>
      <c r="C186" s="94">
        <v>270839</v>
      </c>
      <c r="D186" s="94">
        <v>258443</v>
      </c>
    </row>
    <row r="187" spans="1:4" ht="12.75">
      <c r="A187" s="190" t="s">
        <v>417</v>
      </c>
      <c r="B187" s="193">
        <v>42156</v>
      </c>
      <c r="C187" s="94">
        <v>270574</v>
      </c>
      <c r="D187" s="94">
        <v>257975</v>
      </c>
    </row>
    <row r="188" spans="1:4" ht="12.75">
      <c r="A188" s="190" t="s">
        <v>420</v>
      </c>
      <c r="B188" s="193">
        <v>42186</v>
      </c>
      <c r="C188" s="94">
        <v>278372</v>
      </c>
      <c r="D188" s="94">
        <v>259286</v>
      </c>
    </row>
    <row r="189" spans="1:4" ht="12.75">
      <c r="A189" s="190" t="s">
        <v>421</v>
      </c>
      <c r="B189" s="193">
        <v>42217</v>
      </c>
      <c r="C189" s="94">
        <v>272209</v>
      </c>
      <c r="D189" s="94">
        <v>259086</v>
      </c>
    </row>
    <row r="190" spans="1:4" ht="12.75">
      <c r="A190" s="190" t="s">
        <v>422</v>
      </c>
      <c r="B190" s="193">
        <v>42248</v>
      </c>
      <c r="C190" s="94">
        <v>255090</v>
      </c>
      <c r="D190" s="94">
        <v>259371</v>
      </c>
    </row>
    <row r="191" spans="1:4" ht="12.75">
      <c r="A191" s="190" t="s">
        <v>424</v>
      </c>
      <c r="B191" s="193">
        <v>42278</v>
      </c>
      <c r="C191" s="94">
        <v>268469</v>
      </c>
      <c r="D191" s="94">
        <v>259488</v>
      </c>
    </row>
    <row r="192" spans="1:4" ht="12.75">
      <c r="A192" s="190" t="s">
        <v>425</v>
      </c>
      <c r="B192" s="193">
        <v>42309</v>
      </c>
      <c r="C192" s="94">
        <v>248843</v>
      </c>
      <c r="D192" s="94">
        <v>259429</v>
      </c>
    </row>
    <row r="193" spans="1:4" ht="12.75">
      <c r="A193" s="190" t="s">
        <v>426</v>
      </c>
      <c r="B193" s="193">
        <v>42339</v>
      </c>
      <c r="C193" s="94">
        <v>259424</v>
      </c>
      <c r="D193" s="94">
        <v>264814</v>
      </c>
    </row>
    <row r="194" spans="1:4" ht="12.75">
      <c r="A194" s="190" t="s">
        <v>411</v>
      </c>
      <c r="B194" s="193">
        <v>42370</v>
      </c>
      <c r="C194" s="94">
        <v>236480</v>
      </c>
      <c r="D194" s="94">
        <v>259636</v>
      </c>
    </row>
    <row r="195" spans="1:4" ht="12.75">
      <c r="A195" s="190" t="s">
        <v>412</v>
      </c>
      <c r="B195" s="193">
        <v>42401</v>
      </c>
      <c r="C195" s="94">
        <v>229039</v>
      </c>
      <c r="D195" s="94">
        <v>262984</v>
      </c>
    </row>
    <row r="196" spans="1:4" ht="12.75">
      <c r="A196" s="190" t="s">
        <v>413</v>
      </c>
      <c r="B196" s="193">
        <v>42430</v>
      </c>
      <c r="C196" s="94">
        <v>269709</v>
      </c>
      <c r="D196" s="94">
        <v>264111</v>
      </c>
    </row>
    <row r="197" spans="1:4" ht="12.75">
      <c r="A197" s="190" t="s">
        <v>415</v>
      </c>
      <c r="B197" s="193">
        <v>42461</v>
      </c>
      <c r="C197" s="94">
        <v>268383</v>
      </c>
      <c r="D197" s="94">
        <v>262725</v>
      </c>
    </row>
    <row r="198" spans="1:4" ht="12.75">
      <c r="A198" s="190" t="s">
        <v>416</v>
      </c>
      <c r="B198" s="193">
        <v>42491</v>
      </c>
      <c r="C198" s="94">
        <v>275288</v>
      </c>
      <c r="D198" s="94">
        <v>262940</v>
      </c>
    </row>
    <row r="199" spans="1:4" ht="12.75">
      <c r="A199" s="190" t="s">
        <v>417</v>
      </c>
      <c r="B199" s="193">
        <v>42522</v>
      </c>
      <c r="C199" s="94">
        <v>277496</v>
      </c>
      <c r="D199" s="94">
        <v>264118</v>
      </c>
    </row>
    <row r="200" spans="1:4" ht="12.75">
      <c r="A200" s="190" t="s">
        <v>420</v>
      </c>
      <c r="B200" s="193">
        <v>42552</v>
      </c>
      <c r="C200" s="94">
        <v>281374</v>
      </c>
      <c r="D200" s="94">
        <v>264895</v>
      </c>
    </row>
    <row r="201" spans="1:4" ht="12.75">
      <c r="A201" s="190" t="s">
        <v>421</v>
      </c>
      <c r="B201" s="193">
        <v>42583</v>
      </c>
      <c r="C201" s="94">
        <v>279418</v>
      </c>
      <c r="D201" s="94">
        <v>263625</v>
      </c>
    </row>
    <row r="202" spans="1:4" ht="12.75">
      <c r="A202" s="190" t="s">
        <v>422</v>
      </c>
      <c r="B202" s="193">
        <v>42614</v>
      </c>
      <c r="C202" s="94">
        <v>260950</v>
      </c>
      <c r="D202" s="94">
        <v>264280</v>
      </c>
    </row>
    <row r="203" spans="1:4" ht="12.75">
      <c r="A203" s="190" t="s">
        <v>424</v>
      </c>
      <c r="B203" s="193">
        <v>42644</v>
      </c>
      <c r="C203" s="94">
        <v>270931</v>
      </c>
      <c r="D203" s="94">
        <v>265124</v>
      </c>
    </row>
    <row r="204" spans="1:4" ht="12.75">
      <c r="A204" s="190" t="s">
        <v>425</v>
      </c>
      <c r="B204" s="193">
        <v>42675</v>
      </c>
      <c r="C204" s="94">
        <v>257905</v>
      </c>
      <c r="D204" s="94">
        <v>266500</v>
      </c>
    </row>
    <row r="205" spans="1:4" ht="12.75">
      <c r="A205" s="190" t="s">
        <v>426</v>
      </c>
      <c r="B205" s="193">
        <v>42705</v>
      </c>
      <c r="C205" s="94">
        <v>259255</v>
      </c>
      <c r="D205" s="94">
        <v>264925</v>
      </c>
    </row>
    <row r="206" spans="1:4" ht="12.75">
      <c r="A206" s="190" t="s">
        <v>411</v>
      </c>
      <c r="B206" s="193">
        <v>42736</v>
      </c>
      <c r="C206" s="94">
        <v>242187</v>
      </c>
      <c r="D206" s="94">
        <v>265814</v>
      </c>
    </row>
    <row r="207" spans="1:4" ht="12.75">
      <c r="A207" s="190" t="s">
        <v>412</v>
      </c>
      <c r="B207" s="193">
        <v>42767</v>
      </c>
      <c r="C207" s="194">
        <v>233065</v>
      </c>
      <c r="D207" s="194">
        <v>266745</v>
      </c>
    </row>
    <row r="208" spans="1:4" ht="12.75">
      <c r="A208" s="190" t="s">
        <v>413</v>
      </c>
      <c r="B208" s="193">
        <v>42795</v>
      </c>
      <c r="C208" s="194">
        <v>271865</v>
      </c>
      <c r="D208" s="194">
        <v>265469</v>
      </c>
    </row>
    <row r="209" spans="1:4" ht="12.75">
      <c r="A209" s="190" t="s">
        <v>415</v>
      </c>
      <c r="B209" s="193">
        <v>42826</v>
      </c>
      <c r="C209" s="194">
        <v>271691</v>
      </c>
      <c r="D209" s="194">
        <v>268241</v>
      </c>
    </row>
    <row r="210" spans="1:4" ht="12.75">
      <c r="A210" s="190" t="s">
        <v>416</v>
      </c>
      <c r="B210" s="193">
        <v>42856</v>
      </c>
      <c r="C210" s="194">
        <v>281228</v>
      </c>
      <c r="D210" s="194">
        <v>267245</v>
      </c>
    </row>
    <row r="211" spans="1:4" ht="12.75">
      <c r="A211" s="190" t="s">
        <v>417</v>
      </c>
      <c r="B211" s="193">
        <v>42887</v>
      </c>
      <c r="C211" s="194">
        <v>280945</v>
      </c>
      <c r="D211" s="194">
        <v>266859</v>
      </c>
    </row>
    <row r="212" spans="1:4" ht="12.75">
      <c r="A212" s="190" t="s">
        <v>420</v>
      </c>
      <c r="B212" s="193">
        <v>42917</v>
      </c>
      <c r="C212" s="194">
        <v>283570</v>
      </c>
      <c r="D212" s="194">
        <v>268187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7" t="str">
        <f>"Traffic Volume Trends - "&amp;Page1!E10</f>
        <v>Traffic Volume Trends - July 2017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4"/>
      <c r="M1" s="24"/>
      <c r="N1" s="24"/>
      <c r="O1" s="24"/>
      <c r="P1" s="24"/>
    </row>
    <row r="2" spans="1:16" ht="13.5" customHeight="1">
      <c r="A2" s="212" t="str">
        <f>"Based on preliminary reports from the State Highway Agencies, travel during "&amp;Page1!E10&amp;" on all roads and streets"</f>
        <v>Based on preliminary reports from the State Highway Agencies, travel during July 2017 on all roads and streets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5"/>
      <c r="M2" s="25"/>
      <c r="N2" s="24"/>
      <c r="O2" s="24"/>
      <c r="P2" s="24"/>
    </row>
    <row r="3" spans="1:16" ht="18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5"/>
      <c r="M3" s="25"/>
      <c r="N3" s="24"/>
      <c r="O3" s="24"/>
      <c r="P3" s="24"/>
    </row>
    <row r="4" spans="1:16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283.6**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9" t="str">
        <f>"This total includes "&amp;Data!I4&amp;" billion vehicle-miles on rural roads and "&amp;Data!J4&amp;" billion vehicle-miles on urban roads and streets."</f>
        <v>This total includes 91.4 billion vehicle-miles on rural roads and 192.2 billion vehicle-miles on urban roads and streets.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26.8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9" t="s">
        <v>28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4"/>
      <c r="M16" s="24"/>
      <c r="N16" s="24"/>
      <c r="O16" s="24"/>
      <c r="P16" s="24"/>
    </row>
    <row r="17" spans="1:16" ht="12.7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1" t="s">
        <v>29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1" t="s">
        <v>30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"/>
    </row>
    <row r="23" ht="12.75" customHeight="1"/>
    <row r="24" spans="5:9" ht="25.5">
      <c r="E24" s="28" t="s">
        <v>31</v>
      </c>
      <c r="F24" s="213" t="str">
        <f>Data!B4</f>
        <v>July</v>
      </c>
      <c r="G24" s="214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5">
        <f>VALUE(Data!B9)</f>
        <v>206616</v>
      </c>
      <c r="G25" s="206"/>
      <c r="H25" s="30">
        <f>VALUE(Data!C9)</f>
        <v>1298275</v>
      </c>
      <c r="I25" s="30">
        <f>VALUE(Data!D9)</f>
        <v>2216853</v>
      </c>
    </row>
    <row r="26" spans="5:9" ht="12.75">
      <c r="E26" s="29">
        <f>VALUE(Data!A10)</f>
        <v>1993</v>
      </c>
      <c r="F26" s="205">
        <f>VALUE(Data!B10)</f>
        <v>209838</v>
      </c>
      <c r="G26" s="206"/>
      <c r="H26" s="30">
        <f>VALUE(Data!C10)</f>
        <v>1326364</v>
      </c>
      <c r="I26" s="30">
        <f>VALUE(Data!D10)</f>
        <v>2275240</v>
      </c>
    </row>
    <row r="27" spans="5:9" ht="12.75">
      <c r="E27" s="29">
        <f>VALUE(Data!A11)</f>
        <v>1994</v>
      </c>
      <c r="F27" s="205">
        <f>VALUE(Data!B11)</f>
        <v>214778</v>
      </c>
      <c r="G27" s="206"/>
      <c r="H27" s="30">
        <f>VALUE(Data!C11)</f>
        <v>1356007</v>
      </c>
      <c r="I27" s="30">
        <f>VALUE(Data!D11)</f>
        <v>2326348</v>
      </c>
    </row>
    <row r="28" spans="5:9" ht="12.75">
      <c r="E28" s="29">
        <f>VALUE(Data!A12)</f>
        <v>1995</v>
      </c>
      <c r="F28" s="205">
        <f>VALUE(Data!B12)</f>
        <v>217188</v>
      </c>
      <c r="G28" s="206"/>
      <c r="H28" s="30">
        <f>VALUE(Data!C12)</f>
        <v>1405475</v>
      </c>
      <c r="I28" s="30">
        <f>VALUE(Data!D12)</f>
        <v>2407055</v>
      </c>
    </row>
    <row r="29" spans="5:9" ht="12.75">
      <c r="E29" s="29">
        <f>VALUE(Data!A13)</f>
        <v>1996</v>
      </c>
      <c r="F29" s="205">
        <f>VALUE(Data!B13)</f>
        <v>225109</v>
      </c>
      <c r="G29" s="206"/>
      <c r="H29" s="30">
        <f>VALUE(Data!C13)</f>
        <v>1428788</v>
      </c>
      <c r="I29" s="30">
        <f>VALUE(Data!D13)</f>
        <v>2446088</v>
      </c>
    </row>
    <row r="30" spans="5:9" ht="12.75">
      <c r="E30" s="29">
        <f>VALUE(Data!A14)</f>
        <v>1997</v>
      </c>
      <c r="F30" s="205">
        <f>VALUE(Data!B14)</f>
        <v>236713</v>
      </c>
      <c r="G30" s="206"/>
      <c r="H30" s="30">
        <f>VALUE(Data!C14)</f>
        <v>1482368</v>
      </c>
      <c r="I30" s="30">
        <f>VALUE(Data!D14)</f>
        <v>2535782</v>
      </c>
    </row>
    <row r="31" spans="5:9" ht="12.75">
      <c r="E31" s="29">
        <f>VALUE(Data!A15)</f>
        <v>1998</v>
      </c>
      <c r="F31" s="205">
        <f>VALUE(Data!B15)</f>
        <v>239944</v>
      </c>
      <c r="G31" s="206"/>
      <c r="H31" s="30">
        <f>VALUE(Data!C15)</f>
        <v>1512756</v>
      </c>
      <c r="I31" s="30">
        <f>VALUE(Data!D15)</f>
        <v>2590760</v>
      </c>
    </row>
    <row r="32" spans="5:9" ht="12.75">
      <c r="E32" s="29">
        <f>VALUE(Data!A16)</f>
        <v>1999</v>
      </c>
      <c r="F32" s="205">
        <f>VALUE(Data!B16)</f>
        <v>243116</v>
      </c>
      <c r="G32" s="206"/>
      <c r="H32" s="30">
        <f>VALUE(Data!C16)</f>
        <v>1536698</v>
      </c>
      <c r="I32" s="30">
        <f>VALUE(Data!D16)</f>
        <v>2649305</v>
      </c>
    </row>
    <row r="33" spans="5:9" ht="12.75">
      <c r="E33" s="29">
        <f>VALUE(Data!A17)</f>
        <v>2000</v>
      </c>
      <c r="F33" s="205">
        <f>VALUE(Data!B17)</f>
        <v>245140</v>
      </c>
      <c r="G33" s="206"/>
      <c r="H33" s="30">
        <f>VALUE(Data!C17)</f>
        <v>1593494</v>
      </c>
      <c r="I33" s="30">
        <f>VALUE(Data!D17)</f>
        <v>2736255</v>
      </c>
    </row>
    <row r="34" spans="5:9" ht="12.75">
      <c r="E34" s="29">
        <f>VALUE(Data!A18)</f>
        <v>2001</v>
      </c>
      <c r="F34" s="205">
        <f>VALUE(Data!B18)</f>
        <v>250363</v>
      </c>
      <c r="G34" s="206"/>
      <c r="H34" s="30">
        <f>VALUE(Data!C18)</f>
        <v>1614880</v>
      </c>
      <c r="I34" s="30">
        <f>VALUE(Data!D18)</f>
        <v>2768312</v>
      </c>
    </row>
    <row r="35" spans="5:9" ht="12.75">
      <c r="E35" s="29">
        <f>VALUE(Data!A19)</f>
        <v>2002</v>
      </c>
      <c r="F35" s="205">
        <f>VALUE(Data!B19)</f>
        <v>256392</v>
      </c>
      <c r="G35" s="206"/>
      <c r="H35" s="30">
        <f>VALUE(Data!C19)</f>
        <v>1652755</v>
      </c>
      <c r="I35" s="30">
        <f>VALUE(Data!D19)</f>
        <v>2833486</v>
      </c>
    </row>
    <row r="36" spans="5:9" ht="12.75">
      <c r="E36" s="29">
        <f>VALUE(Data!A20)</f>
        <v>2003</v>
      </c>
      <c r="F36" s="205">
        <f>VALUE(Data!B20)</f>
        <v>262105</v>
      </c>
      <c r="G36" s="206"/>
      <c r="H36" s="30">
        <f>VALUE(Data!C20)</f>
        <v>1665799</v>
      </c>
      <c r="I36" s="30">
        <f>VALUE(Data!D20)</f>
        <v>2868554</v>
      </c>
    </row>
    <row r="37" spans="5:9" ht="12.75">
      <c r="E37" s="29">
        <f>VALUE(Data!A21)</f>
        <v>2004</v>
      </c>
      <c r="F37" s="205">
        <f>VALUE(Data!B21)</f>
        <v>265969</v>
      </c>
      <c r="G37" s="206"/>
      <c r="H37" s="30">
        <f>VALUE(Data!C21)</f>
        <v>1719117</v>
      </c>
      <c r="I37" s="30">
        <f>VALUE(Data!D21)</f>
        <v>2943540</v>
      </c>
    </row>
    <row r="38" spans="5:9" ht="12.75">
      <c r="E38" s="29">
        <f>VALUE(Data!A22)</f>
        <v>2005</v>
      </c>
      <c r="F38" s="205">
        <f>VALUE(Data!B22)</f>
        <v>267025</v>
      </c>
      <c r="G38" s="206"/>
      <c r="H38" s="30">
        <f>VALUE(Data!C22)</f>
        <v>1741605</v>
      </c>
      <c r="I38" s="30">
        <f>VALUE(Data!D22)</f>
        <v>2987277</v>
      </c>
    </row>
    <row r="39" spans="5:9" ht="12.75">
      <c r="E39" s="29">
        <f>VALUE(Data!A23)</f>
        <v>2006</v>
      </c>
      <c r="F39" s="205">
        <f>VALUE(Data!B23)</f>
        <v>263421</v>
      </c>
      <c r="G39" s="206"/>
      <c r="H39" s="30">
        <f>VALUE(Data!C23)</f>
        <v>1751833</v>
      </c>
      <c r="I39" s="30">
        <f>VALUE(Data!D23)</f>
        <v>2999658</v>
      </c>
    </row>
    <row r="40" spans="5:9" ht="12.75">
      <c r="E40" s="29">
        <f>VALUE(Data!A24)</f>
        <v>2007</v>
      </c>
      <c r="F40" s="205">
        <f>VALUE(Data!B24)</f>
        <v>267106</v>
      </c>
      <c r="G40" s="206"/>
      <c r="H40" s="30">
        <f>VALUE(Data!C24)</f>
        <v>1765140</v>
      </c>
      <c r="I40" s="30">
        <f>VALUE(Data!D24)</f>
        <v>3027424</v>
      </c>
    </row>
    <row r="41" spans="5:9" ht="12.75">
      <c r="E41" s="29">
        <f>VALUE(Data!A25)</f>
        <v>2008</v>
      </c>
      <c r="F41" s="205">
        <f>VALUE(Data!B25)</f>
        <v>261600</v>
      </c>
      <c r="G41" s="206"/>
      <c r="H41" s="30">
        <f>VALUE(Data!C25)</f>
        <v>1739238</v>
      </c>
      <c r="I41" s="30">
        <f>VALUE(Data!D25)</f>
        <v>3003919</v>
      </c>
    </row>
    <row r="42" spans="5:9" ht="12.75">
      <c r="E42" s="29">
        <f>VALUE(Data!A26)</f>
        <v>2009</v>
      </c>
      <c r="F42" s="205">
        <f>VALUE(Data!B26)</f>
        <v>264472</v>
      </c>
      <c r="G42" s="206"/>
      <c r="H42" s="30">
        <f>VALUE(Data!C26)</f>
        <v>1725431</v>
      </c>
      <c r="I42" s="30">
        <f>VALUE(Data!D26)</f>
        <v>2959702</v>
      </c>
    </row>
    <row r="43" spans="5:9" ht="12.75">
      <c r="E43" s="29">
        <f>VALUE(Data!A27)</f>
        <v>2010</v>
      </c>
      <c r="F43" s="205">
        <f>VALUE(Data!B27)</f>
        <v>265315</v>
      </c>
      <c r="G43" s="206"/>
      <c r="H43" s="30">
        <f>VALUE(Data!C27)</f>
        <v>1721972</v>
      </c>
      <c r="I43" s="30">
        <f>VALUE(Data!D27)</f>
        <v>2953305</v>
      </c>
    </row>
    <row r="44" spans="5:9" ht="12.75">
      <c r="E44" s="29">
        <f>VALUE(Data!A28)</f>
        <v>2011</v>
      </c>
      <c r="F44" s="205">
        <f>VALUE(Data!B28)</f>
        <v>260175</v>
      </c>
      <c r="G44" s="206"/>
      <c r="H44" s="30">
        <f>VALUE(Data!C28)</f>
        <v>1712564</v>
      </c>
      <c r="I44" s="30">
        <f>VALUE(Data!D28)</f>
        <v>2957858</v>
      </c>
    </row>
    <row r="45" spans="5:9" ht="12.75">
      <c r="E45" s="29">
        <f>VALUE(Data!A29)</f>
        <v>2012</v>
      </c>
      <c r="F45" s="205">
        <f>VALUE(Data!B29)</f>
        <v>260244</v>
      </c>
      <c r="G45" s="206"/>
      <c r="H45" s="30">
        <f>VALUE(Data!C29)</f>
        <v>1732679</v>
      </c>
      <c r="I45" s="30">
        <f>VALUE(Data!D29)</f>
        <v>2970517</v>
      </c>
    </row>
    <row r="46" spans="5:9" ht="12.75">
      <c r="E46" s="29">
        <f>VALUE(Data!A30)</f>
        <v>2013</v>
      </c>
      <c r="F46" s="205">
        <f>VALUE(Data!B30)</f>
        <v>263946</v>
      </c>
      <c r="G46" s="206"/>
      <c r="H46" s="30">
        <f>VALUE(Data!C30)</f>
        <v>1737644</v>
      </c>
      <c r="I46" s="30">
        <f>VALUE(Data!D30)</f>
        <v>2973780</v>
      </c>
    </row>
    <row r="47" spans="5:9" ht="12.75">
      <c r="E47" s="29">
        <f>VALUE(Data!A31)</f>
        <v>2014</v>
      </c>
      <c r="F47" s="205">
        <f>VALUE(Data!B31)</f>
        <v>270053</v>
      </c>
      <c r="G47" s="206"/>
      <c r="H47" s="30">
        <f>VALUE(Data!C31)</f>
        <v>1750270</v>
      </c>
      <c r="I47" s="30">
        <f>VALUE(Data!D31)</f>
        <v>3000906</v>
      </c>
    </row>
    <row r="48" spans="5:9" ht="12.75">
      <c r="E48" s="29">
        <f>VALUE(Data!A32)</f>
        <v>2015</v>
      </c>
      <c r="F48" s="205">
        <f>VALUE(Data!B32)</f>
        <v>278372</v>
      </c>
      <c r="G48" s="206"/>
      <c r="H48" s="30">
        <f>VALUE(Data!C32)</f>
        <v>1791338</v>
      </c>
      <c r="I48" s="30">
        <f>VALUE(Data!D32)</f>
        <v>3066723</v>
      </c>
    </row>
    <row r="49" spans="5:9" ht="12.75">
      <c r="E49" s="29">
        <f>VALUE(Data!A33)</f>
        <v>2016</v>
      </c>
      <c r="F49" s="205">
        <f>VALUE(Data!B33)</f>
        <v>281374</v>
      </c>
      <c r="G49" s="206"/>
      <c r="H49" s="30">
        <f>VALUE(Data!C33)</f>
        <v>1837769</v>
      </c>
      <c r="I49" s="30">
        <f>VALUE(Data!D33)</f>
        <v>3141805</v>
      </c>
    </row>
    <row r="50" spans="5:9" ht="12.75">
      <c r="E50" s="29">
        <f>VALUE(Data!A34)</f>
        <v>2017</v>
      </c>
      <c r="F50" s="205">
        <f>VALUE(Data!B34)</f>
        <v>283570</v>
      </c>
      <c r="G50" s="206"/>
      <c r="H50" s="30">
        <f>VALUE(Data!C34)</f>
        <v>1864551</v>
      </c>
      <c r="I50" s="30">
        <f>VALUE(Data!D34)</f>
        <v>3193009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8" t="s">
        <v>40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8" t="s">
        <v>41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5" ht="12.75" customHeight="1">
      <c r="A2" s="218" t="s">
        <v>42</v>
      </c>
      <c r="B2" s="219"/>
      <c r="C2" s="220"/>
      <c r="D2" s="224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2.75">
      <c r="A3" s="221"/>
      <c r="B3" s="222"/>
      <c r="C3" s="223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5" t="s">
        <v>83</v>
      </c>
      <c r="B8" s="216"/>
      <c r="C8" s="217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73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81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122</v>
      </c>
      <c r="F11" s="147" t="s">
        <v>123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123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5" t="s">
        <v>131</v>
      </c>
      <c r="B12" s="216"/>
      <c r="C12" s="217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64</v>
      </c>
      <c r="I14" s="117" t="s">
        <v>149</v>
      </c>
      <c r="J14" s="117" t="s">
        <v>150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15" t="s">
        <v>83</v>
      </c>
      <c r="B16" s="216"/>
      <c r="C16" s="217"/>
      <c r="D16" s="117" t="s">
        <v>157</v>
      </c>
      <c r="E16" s="117" t="s">
        <v>158</v>
      </c>
      <c r="F16" s="117" t="s">
        <v>159</v>
      </c>
      <c r="G16" s="117" t="s">
        <v>81</v>
      </c>
      <c r="H16" s="117" t="s">
        <v>88</v>
      </c>
      <c r="I16" s="117" t="s">
        <v>160</v>
      </c>
      <c r="J16" s="117" t="s">
        <v>161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129</v>
      </c>
      <c r="E17" s="117" t="s">
        <v>162</v>
      </c>
      <c r="F17" s="117" t="s">
        <v>163</v>
      </c>
      <c r="G17" s="117" t="s">
        <v>164</v>
      </c>
      <c r="H17" s="117" t="s">
        <v>100</v>
      </c>
      <c r="I17" s="117" t="s">
        <v>165</v>
      </c>
      <c r="J17" s="117" t="s">
        <v>166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167</v>
      </c>
      <c r="E18" s="117" t="s">
        <v>168</v>
      </c>
      <c r="F18" s="117" t="s">
        <v>169</v>
      </c>
      <c r="G18" s="117" t="s">
        <v>170</v>
      </c>
      <c r="H18" s="117" t="s">
        <v>171</v>
      </c>
      <c r="I18" s="117" t="s">
        <v>111</v>
      </c>
      <c r="J18" s="117" t="s">
        <v>117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162</v>
      </c>
      <c r="E19" s="117" t="s">
        <v>172</v>
      </c>
      <c r="F19" s="117" t="s">
        <v>125</v>
      </c>
      <c r="G19" s="117" t="s">
        <v>103</v>
      </c>
      <c r="H19" s="117" t="s">
        <v>106</v>
      </c>
      <c r="I19" s="117" t="s">
        <v>126</v>
      </c>
      <c r="J19" s="117" t="s">
        <v>98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15" t="s">
        <v>131</v>
      </c>
      <c r="B20" s="216"/>
      <c r="C20" s="217"/>
      <c r="D20" s="148" t="s">
        <v>173</v>
      </c>
      <c r="E20" s="148" t="s">
        <v>174</v>
      </c>
      <c r="F20" s="148" t="s">
        <v>175</v>
      </c>
      <c r="G20" s="148" t="s">
        <v>176</v>
      </c>
      <c r="H20" s="148" t="s">
        <v>177</v>
      </c>
      <c r="I20" s="148" t="s">
        <v>178</v>
      </c>
      <c r="J20" s="148" t="s">
        <v>179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181</v>
      </c>
      <c r="E22" s="117" t="s">
        <v>182</v>
      </c>
      <c r="F22" s="117" t="s">
        <v>183</v>
      </c>
      <c r="G22" s="117" t="s">
        <v>184</v>
      </c>
      <c r="H22" s="117" t="s">
        <v>185</v>
      </c>
      <c r="I22" s="117" t="s">
        <v>186</v>
      </c>
      <c r="J22" s="117" t="s">
        <v>187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188</v>
      </c>
      <c r="E23" s="117" t="s">
        <v>189</v>
      </c>
      <c r="F23" s="117" t="s">
        <v>190</v>
      </c>
      <c r="G23" s="117" t="s">
        <v>191</v>
      </c>
      <c r="H23" s="117" t="s">
        <v>185</v>
      </c>
      <c r="I23" s="117" t="s">
        <v>189</v>
      </c>
      <c r="J23" s="117" t="s">
        <v>190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15" t="s">
        <v>83</v>
      </c>
      <c r="B24" s="216"/>
      <c r="C24" s="217"/>
      <c r="D24" s="117" t="s">
        <v>188</v>
      </c>
      <c r="E24" s="117" t="s">
        <v>185</v>
      </c>
      <c r="F24" s="117" t="s">
        <v>192</v>
      </c>
      <c r="G24" s="117" t="s">
        <v>190</v>
      </c>
      <c r="H24" s="117" t="s">
        <v>193</v>
      </c>
      <c r="I24" s="117" t="s">
        <v>194</v>
      </c>
      <c r="J24" s="117" t="s">
        <v>183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195</v>
      </c>
      <c r="E25" s="117" t="s">
        <v>193</v>
      </c>
      <c r="F25" s="117" t="s">
        <v>183</v>
      </c>
      <c r="G25" s="117" t="s">
        <v>196</v>
      </c>
      <c r="H25" s="117" t="s">
        <v>197</v>
      </c>
      <c r="I25" s="117" t="s">
        <v>198</v>
      </c>
      <c r="J25" s="117" t="s">
        <v>199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197</v>
      </c>
      <c r="E26" s="117" t="s">
        <v>198</v>
      </c>
      <c r="F26" s="117" t="s">
        <v>194</v>
      </c>
      <c r="G26" s="117" t="s">
        <v>183</v>
      </c>
      <c r="H26" s="117" t="s">
        <v>200</v>
      </c>
      <c r="I26" s="117" t="s">
        <v>201</v>
      </c>
      <c r="J26" s="117" t="s">
        <v>201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185</v>
      </c>
      <c r="E27" s="147" t="s">
        <v>198</v>
      </c>
      <c r="F27" s="147" t="s">
        <v>201</v>
      </c>
      <c r="G27" s="147" t="s">
        <v>202</v>
      </c>
      <c r="H27" s="147" t="s">
        <v>188</v>
      </c>
      <c r="I27" s="147" t="s">
        <v>203</v>
      </c>
      <c r="J27" s="147" t="s">
        <v>204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15" t="s">
        <v>131</v>
      </c>
      <c r="B28" s="216"/>
      <c r="C28" s="217"/>
      <c r="D28" s="148" t="s">
        <v>197</v>
      </c>
      <c r="E28" s="148" t="s">
        <v>205</v>
      </c>
      <c r="F28" s="148" t="s">
        <v>183</v>
      </c>
      <c r="G28" s="148" t="s">
        <v>190</v>
      </c>
      <c r="H28" s="148" t="s">
        <v>188</v>
      </c>
      <c r="I28" s="148" t="s">
        <v>190</v>
      </c>
      <c r="J28" s="148" t="s">
        <v>183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155</v>
      </c>
      <c r="F34" s="117" t="s">
        <v>208</v>
      </c>
      <c r="G34" s="117" t="s">
        <v>209</v>
      </c>
      <c r="H34" s="117" t="s">
        <v>210</v>
      </c>
      <c r="I34" s="117" t="s">
        <v>211</v>
      </c>
      <c r="J34" s="117" t="s">
        <v>212</v>
      </c>
      <c r="K34" s="117" t="s">
        <v>213</v>
      </c>
      <c r="L34" s="117" t="s">
        <v>214</v>
      </c>
      <c r="M34" s="117" t="s">
        <v>215</v>
      </c>
      <c r="N34" s="117" t="s">
        <v>216</v>
      </c>
      <c r="O34" s="117" t="s">
        <v>217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218</v>
      </c>
      <c r="F35" s="117" t="s">
        <v>219</v>
      </c>
      <c r="G35" s="117" t="s">
        <v>220</v>
      </c>
      <c r="H35" s="117" t="s">
        <v>221</v>
      </c>
      <c r="I35" s="117" t="s">
        <v>222</v>
      </c>
      <c r="J35" s="117" t="s">
        <v>223</v>
      </c>
      <c r="K35" s="117" t="s">
        <v>224</v>
      </c>
      <c r="L35" s="117" t="s">
        <v>225</v>
      </c>
      <c r="M35" s="117" t="s">
        <v>226</v>
      </c>
      <c r="N35" s="117" t="s">
        <v>227</v>
      </c>
      <c r="O35" s="117" t="s">
        <v>228</v>
      </c>
      <c r="P35">
        <v>23</v>
      </c>
    </row>
    <row r="36" spans="1:16" ht="12.75" customHeight="1">
      <c r="A36" s="215" t="s">
        <v>83</v>
      </c>
      <c r="B36" s="216"/>
      <c r="C36" s="217"/>
      <c r="D36" s="117" t="s">
        <v>84</v>
      </c>
      <c r="E36" s="117" t="s">
        <v>229</v>
      </c>
      <c r="F36" s="117" t="s">
        <v>230</v>
      </c>
      <c r="G36" s="117" t="s">
        <v>231</v>
      </c>
      <c r="H36" s="117" t="s">
        <v>232</v>
      </c>
      <c r="I36" s="117" t="s">
        <v>233</v>
      </c>
      <c r="J36" s="117" t="s">
        <v>234</v>
      </c>
      <c r="K36" s="117" t="s">
        <v>235</v>
      </c>
      <c r="L36" s="117" t="s">
        <v>236</v>
      </c>
      <c r="M36" s="117" t="s">
        <v>237</v>
      </c>
      <c r="N36" s="117" t="s">
        <v>238</v>
      </c>
      <c r="O36" s="117" t="s">
        <v>239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240</v>
      </c>
      <c r="F37" s="117" t="s">
        <v>241</v>
      </c>
      <c r="G37" s="117" t="s">
        <v>242</v>
      </c>
      <c r="H37" s="117" t="s">
        <v>243</v>
      </c>
      <c r="I37" s="117" t="s">
        <v>244</v>
      </c>
      <c r="J37" s="117" t="s">
        <v>245</v>
      </c>
      <c r="K37" s="117" t="s">
        <v>246</v>
      </c>
      <c r="L37" s="117" t="s">
        <v>247</v>
      </c>
      <c r="M37" s="117" t="s">
        <v>248</v>
      </c>
      <c r="N37" s="117" t="s">
        <v>249</v>
      </c>
      <c r="O37" s="117" t="s">
        <v>250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251</v>
      </c>
      <c r="F38" s="117" t="s">
        <v>252</v>
      </c>
      <c r="G38" s="117" t="s">
        <v>253</v>
      </c>
      <c r="H38" s="117" t="s">
        <v>254</v>
      </c>
      <c r="I38" s="117" t="s">
        <v>255</v>
      </c>
      <c r="J38" s="117" t="s">
        <v>256</v>
      </c>
      <c r="K38" s="117" t="s">
        <v>257</v>
      </c>
      <c r="L38" s="117" t="s">
        <v>258</v>
      </c>
      <c r="M38" s="117" t="s">
        <v>259</v>
      </c>
      <c r="N38" s="117" t="s">
        <v>260</v>
      </c>
      <c r="O38" s="117" t="s">
        <v>261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262</v>
      </c>
      <c r="F39" s="117" t="s">
        <v>263</v>
      </c>
      <c r="G39" s="117" t="s">
        <v>264</v>
      </c>
      <c r="H39" s="117" t="s">
        <v>265</v>
      </c>
      <c r="I39" s="117" t="s">
        <v>266</v>
      </c>
      <c r="J39" s="117" t="s">
        <v>267</v>
      </c>
      <c r="K39" s="117" t="s">
        <v>268</v>
      </c>
      <c r="L39" s="117" t="s">
        <v>269</v>
      </c>
      <c r="M39" s="117" t="s">
        <v>270</v>
      </c>
      <c r="N39" s="117" t="s">
        <v>271</v>
      </c>
      <c r="O39" s="117" t="s">
        <v>272</v>
      </c>
      <c r="P39">
        <v>27</v>
      </c>
    </row>
    <row r="40" spans="1:16" ht="12.75" customHeight="1">
      <c r="A40" s="215" t="s">
        <v>131</v>
      </c>
      <c r="B40" s="216"/>
      <c r="C40" s="217"/>
      <c r="D40" s="148" t="s">
        <v>132</v>
      </c>
      <c r="E40" s="148" t="s">
        <v>273</v>
      </c>
      <c r="F40" s="148" t="s">
        <v>274</v>
      </c>
      <c r="G40" s="148" t="s">
        <v>275</v>
      </c>
      <c r="H40" s="148" t="s">
        <v>276</v>
      </c>
      <c r="I40" s="148" t="s">
        <v>277</v>
      </c>
      <c r="J40" s="148" t="s">
        <v>278</v>
      </c>
      <c r="K40" s="148" t="s">
        <v>279</v>
      </c>
      <c r="L40" s="148" t="s">
        <v>280</v>
      </c>
      <c r="M40" s="148" t="s">
        <v>281</v>
      </c>
      <c r="N40" s="148" t="s">
        <v>282</v>
      </c>
      <c r="O40" s="148" t="s">
        <v>283</v>
      </c>
      <c r="P40">
        <v>28</v>
      </c>
    </row>
    <row r="41" spans="1:15" ht="12.75" customHeight="1">
      <c r="A41" s="43"/>
      <c r="B41" s="44"/>
      <c r="C41" s="44"/>
      <c r="D41" s="84" t="s">
        <v>284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145</v>
      </c>
      <c r="E42" s="117" t="s">
        <v>77</v>
      </c>
      <c r="F42" s="117" t="s">
        <v>285</v>
      </c>
      <c r="G42" s="117" t="s">
        <v>286</v>
      </c>
      <c r="H42" s="117" t="s">
        <v>112</v>
      </c>
      <c r="I42" s="117" t="s">
        <v>287</v>
      </c>
      <c r="J42" s="117" t="s">
        <v>288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151</v>
      </c>
      <c r="E43" s="117" t="s">
        <v>289</v>
      </c>
      <c r="F43" s="117" t="s">
        <v>290</v>
      </c>
      <c r="G43" s="117" t="s">
        <v>291</v>
      </c>
      <c r="H43" s="117" t="s">
        <v>292</v>
      </c>
      <c r="I43" s="117" t="s">
        <v>293</v>
      </c>
      <c r="J43" s="117" t="s">
        <v>294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15" t="s">
        <v>83</v>
      </c>
      <c r="B44" s="216"/>
      <c r="C44" s="217"/>
      <c r="D44" s="117" t="s">
        <v>157</v>
      </c>
      <c r="E44" s="117" t="s">
        <v>295</v>
      </c>
      <c r="F44" s="117" t="s">
        <v>296</v>
      </c>
      <c r="G44" s="117" t="s">
        <v>297</v>
      </c>
      <c r="H44" s="117" t="s">
        <v>298</v>
      </c>
      <c r="I44" s="117" t="s">
        <v>299</v>
      </c>
      <c r="J44" s="117" t="s">
        <v>300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129</v>
      </c>
      <c r="E45" s="117" t="s">
        <v>301</v>
      </c>
      <c r="F45" s="117" t="s">
        <v>302</v>
      </c>
      <c r="G45" s="117" t="s">
        <v>303</v>
      </c>
      <c r="H45" s="117" t="s">
        <v>304</v>
      </c>
      <c r="I45" s="117" t="s">
        <v>305</v>
      </c>
      <c r="J45" s="117" t="s">
        <v>306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167</v>
      </c>
      <c r="E46" s="117" t="s">
        <v>307</v>
      </c>
      <c r="F46" s="117" t="s">
        <v>308</v>
      </c>
      <c r="G46" s="117" t="s">
        <v>309</v>
      </c>
      <c r="H46" s="117" t="s">
        <v>310</v>
      </c>
      <c r="I46" s="117" t="s">
        <v>311</v>
      </c>
      <c r="J46" s="117" t="s">
        <v>312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162</v>
      </c>
      <c r="E47" s="117" t="s">
        <v>313</v>
      </c>
      <c r="F47" s="117" t="s">
        <v>314</v>
      </c>
      <c r="G47" s="117" t="s">
        <v>315</v>
      </c>
      <c r="H47" s="117" t="s">
        <v>316</v>
      </c>
      <c r="I47" s="117" t="s">
        <v>317</v>
      </c>
      <c r="J47" s="117" t="s">
        <v>318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15" t="s">
        <v>131</v>
      </c>
      <c r="B48" s="216"/>
      <c r="C48" s="217"/>
      <c r="D48" s="148" t="s">
        <v>173</v>
      </c>
      <c r="E48" s="148" t="s">
        <v>319</v>
      </c>
      <c r="F48" s="148" t="s">
        <v>320</v>
      </c>
      <c r="G48" s="148" t="s">
        <v>321</v>
      </c>
      <c r="H48" s="148" t="s">
        <v>322</v>
      </c>
      <c r="I48" s="148" t="s">
        <v>323</v>
      </c>
      <c r="J48" s="148" t="s">
        <v>324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181</v>
      </c>
      <c r="E50" s="117" t="s">
        <v>182</v>
      </c>
      <c r="F50" s="117" t="s">
        <v>193</v>
      </c>
      <c r="G50" s="117" t="s">
        <v>195</v>
      </c>
      <c r="H50" s="117" t="s">
        <v>326</v>
      </c>
      <c r="I50" s="117" t="s">
        <v>195</v>
      </c>
      <c r="J50" s="117" t="s">
        <v>185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188</v>
      </c>
      <c r="E51" s="117" t="s">
        <v>188</v>
      </c>
      <c r="F51" s="117" t="s">
        <v>205</v>
      </c>
      <c r="G51" s="117" t="s">
        <v>327</v>
      </c>
      <c r="H51" s="117" t="s">
        <v>200</v>
      </c>
      <c r="I51" s="117" t="s">
        <v>200</v>
      </c>
      <c r="J51" s="117" t="s">
        <v>205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15" t="s">
        <v>83</v>
      </c>
      <c r="B52" s="216"/>
      <c r="C52" s="217"/>
      <c r="D52" s="117" t="s">
        <v>188</v>
      </c>
      <c r="E52" s="117" t="s">
        <v>185</v>
      </c>
      <c r="F52" s="117" t="s">
        <v>203</v>
      </c>
      <c r="G52" s="117" t="s">
        <v>198</v>
      </c>
      <c r="H52" s="117" t="s">
        <v>203</v>
      </c>
      <c r="I52" s="117" t="s">
        <v>198</v>
      </c>
      <c r="J52" s="117" t="s">
        <v>196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195</v>
      </c>
      <c r="E53" s="117" t="s">
        <v>185</v>
      </c>
      <c r="F53" s="117" t="s">
        <v>205</v>
      </c>
      <c r="G53" s="117" t="s">
        <v>191</v>
      </c>
      <c r="H53" s="117" t="s">
        <v>205</v>
      </c>
      <c r="I53" s="117" t="s">
        <v>327</v>
      </c>
      <c r="J53" s="117" t="s">
        <v>191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197</v>
      </c>
      <c r="E54" s="117" t="s">
        <v>200</v>
      </c>
      <c r="F54" s="117" t="s">
        <v>191</v>
      </c>
      <c r="G54" s="117" t="s">
        <v>198</v>
      </c>
      <c r="H54" s="117" t="s">
        <v>203</v>
      </c>
      <c r="I54" s="117" t="s">
        <v>196</v>
      </c>
      <c r="J54" s="117" t="s">
        <v>190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185</v>
      </c>
      <c r="E55" s="147" t="s">
        <v>200</v>
      </c>
      <c r="F55" s="147" t="s">
        <v>198</v>
      </c>
      <c r="G55" s="147" t="s">
        <v>190</v>
      </c>
      <c r="H55" s="147" t="s">
        <v>198</v>
      </c>
      <c r="I55" s="147" t="s">
        <v>198</v>
      </c>
      <c r="J55" s="147" t="s">
        <v>196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15" t="s">
        <v>131</v>
      </c>
      <c r="B56" s="216"/>
      <c r="C56" s="217"/>
      <c r="D56" s="148" t="s">
        <v>197</v>
      </c>
      <c r="E56" s="148" t="s">
        <v>189</v>
      </c>
      <c r="F56" s="148" t="s">
        <v>191</v>
      </c>
      <c r="G56" s="148" t="s">
        <v>203</v>
      </c>
      <c r="H56" s="148" t="s">
        <v>327</v>
      </c>
      <c r="I56" s="148" t="s">
        <v>191</v>
      </c>
      <c r="J56" s="148" t="s">
        <v>203</v>
      </c>
      <c r="K56" s="148"/>
      <c r="L56" s="148"/>
      <c r="M56" s="148"/>
      <c r="N56" s="148"/>
      <c r="O56" s="148"/>
      <c r="P56">
        <v>42</v>
      </c>
    </row>
    <row r="57" spans="1:15" ht="12.75">
      <c r="A57" s="229" t="s">
        <v>328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1:15" ht="12.7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5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53" t="s">
        <v>331</v>
      </c>
      <c r="E4" s="213" t="s">
        <v>332</v>
      </c>
      <c r="F4" s="214"/>
      <c r="G4" s="253" t="s">
        <v>333</v>
      </c>
      <c r="H4" s="253" t="s">
        <v>331</v>
      </c>
      <c r="I4" s="213" t="s">
        <v>332</v>
      </c>
      <c r="J4" s="214"/>
      <c r="K4" s="253" t="s">
        <v>333</v>
      </c>
    </row>
    <row r="5" spans="1:11" ht="25.5">
      <c r="A5" s="247"/>
      <c r="B5" s="248"/>
      <c r="C5" s="249"/>
      <c r="D5" s="254"/>
      <c r="E5" s="28" t="str">
        <f>CONCATENATE(Data!A4,"   (Preliminary)")</f>
        <v>2017   (Preliminary)</v>
      </c>
      <c r="F5" s="28">
        <f>Data!A4-1</f>
        <v>2016</v>
      </c>
      <c r="G5" s="254"/>
      <c r="H5" s="254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31"/>
      <c r="B6" s="232"/>
      <c r="C6" s="23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335</v>
      </c>
      <c r="E8" s="66" t="s">
        <v>336</v>
      </c>
      <c r="F8" s="66" t="s">
        <v>337</v>
      </c>
      <c r="G8" s="66" t="s">
        <v>338</v>
      </c>
      <c r="H8" s="66" t="s">
        <v>339</v>
      </c>
      <c r="I8" s="66" t="s">
        <v>340</v>
      </c>
      <c r="J8" s="66" t="s">
        <v>341</v>
      </c>
      <c r="K8" s="67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7</v>
      </c>
      <c r="E9" s="80">
        <v>160</v>
      </c>
      <c r="F9" s="114">
        <v>159</v>
      </c>
      <c r="G9" s="166">
        <v>0.4</v>
      </c>
      <c r="H9" s="138">
        <v>8</v>
      </c>
      <c r="I9" s="80">
        <v>153</v>
      </c>
      <c r="J9" s="80">
        <v>153</v>
      </c>
      <c r="K9" s="166">
        <v>0.1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55</v>
      </c>
      <c r="E10" s="80">
        <v>607</v>
      </c>
      <c r="F10" s="114">
        <v>604</v>
      </c>
      <c r="G10" s="166">
        <v>0.4</v>
      </c>
      <c r="H10" s="138">
        <v>56</v>
      </c>
      <c r="I10" s="80">
        <v>565</v>
      </c>
      <c r="J10" s="80">
        <v>560</v>
      </c>
      <c r="K10" s="166">
        <v>0.9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7</v>
      </c>
      <c r="E11" s="80">
        <v>167</v>
      </c>
      <c r="F11" s="114">
        <v>164</v>
      </c>
      <c r="G11" s="166">
        <v>1.5</v>
      </c>
      <c r="H11" s="138">
        <v>7</v>
      </c>
      <c r="I11" s="80">
        <v>152</v>
      </c>
      <c r="J11" s="80">
        <v>152</v>
      </c>
      <c r="K11" s="166">
        <v>0.2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84</v>
      </c>
      <c r="E12" s="80">
        <v>340</v>
      </c>
      <c r="F12" s="114">
        <v>340</v>
      </c>
      <c r="G12" s="166">
        <v>0</v>
      </c>
      <c r="H12" s="138">
        <v>84</v>
      </c>
      <c r="I12" s="80">
        <v>319</v>
      </c>
      <c r="J12" s="80">
        <v>318</v>
      </c>
      <c r="K12" s="166">
        <v>0.3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3</v>
      </c>
      <c r="E13" s="80">
        <v>263</v>
      </c>
      <c r="F13" s="114">
        <v>265</v>
      </c>
      <c r="G13" s="166">
        <v>-0.8</v>
      </c>
      <c r="H13" s="138">
        <v>0</v>
      </c>
      <c r="I13" s="80">
        <v>238</v>
      </c>
      <c r="J13" s="80">
        <v>237</v>
      </c>
      <c r="K13" s="166">
        <v>0.4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50</v>
      </c>
      <c r="E14" s="80">
        <v>1428</v>
      </c>
      <c r="F14" s="114">
        <v>1439</v>
      </c>
      <c r="G14" s="166">
        <v>-0.8</v>
      </c>
      <c r="H14" s="138">
        <v>48</v>
      </c>
      <c r="I14" s="80">
        <v>1315</v>
      </c>
      <c r="J14" s="80">
        <v>1309</v>
      </c>
      <c r="K14" s="166">
        <v>0.4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21</v>
      </c>
      <c r="E15" s="80">
        <v>2345</v>
      </c>
      <c r="F15" s="114">
        <v>2293</v>
      </c>
      <c r="G15" s="166">
        <v>2.3</v>
      </c>
      <c r="H15" s="138">
        <v>21</v>
      </c>
      <c r="I15" s="80">
        <v>2187</v>
      </c>
      <c r="J15" s="80">
        <v>2127</v>
      </c>
      <c r="K15" s="166">
        <v>2.8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</v>
      </c>
      <c r="E16" s="80">
        <v>68</v>
      </c>
      <c r="F16" s="114">
        <v>69</v>
      </c>
      <c r="G16" s="166">
        <v>-1</v>
      </c>
      <c r="H16" s="138">
        <v>5</v>
      </c>
      <c r="I16" s="80">
        <v>60</v>
      </c>
      <c r="J16" s="80">
        <v>60</v>
      </c>
      <c r="K16" s="166">
        <v>1.3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31</v>
      </c>
      <c r="E17" s="80">
        <v>315</v>
      </c>
      <c r="F17" s="114">
        <v>310</v>
      </c>
      <c r="G17" s="166">
        <v>1.5</v>
      </c>
      <c r="H17" s="138">
        <v>33</v>
      </c>
      <c r="I17" s="80">
        <v>260</v>
      </c>
      <c r="J17" s="80">
        <v>259</v>
      </c>
      <c r="K17" s="166">
        <v>0.6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81">
        <f>SUM(E9:E17)</f>
        <v>5693</v>
      </c>
      <c r="F18" s="32">
        <f>SUM(F9:F17)</f>
        <v>5643</v>
      </c>
      <c r="G18" s="166">
        <f>((E18-F18)/F18)*100</f>
        <v>0.886053517632465</v>
      </c>
      <c r="H18" s="139"/>
      <c r="I18" s="81">
        <f>SUM(I9:I17)</f>
        <v>5249</v>
      </c>
      <c r="J18" s="81">
        <f>SUM(J9:J17)</f>
        <v>5175</v>
      </c>
      <c r="K18" s="166">
        <f>((I18-J18)/J18)*100</f>
        <v>1.4299516908212562</v>
      </c>
    </row>
    <row r="19" spans="1:11" ht="12.75" customHeight="1">
      <c r="A19" s="58" t="s">
        <v>353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7" t="s">
        <v>354</v>
      </c>
      <c r="B20" s="238"/>
      <c r="C20" s="239"/>
      <c r="D20" s="138">
        <v>18</v>
      </c>
      <c r="E20" s="80">
        <v>274</v>
      </c>
      <c r="F20" s="114">
        <v>270</v>
      </c>
      <c r="G20" s="166">
        <v>1.2</v>
      </c>
      <c r="H20" s="138">
        <v>18</v>
      </c>
      <c r="I20" s="80">
        <v>265</v>
      </c>
      <c r="J20" s="80">
        <v>257</v>
      </c>
      <c r="K20" s="166">
        <v>3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101</v>
      </c>
      <c r="E22" s="80">
        <v>2055</v>
      </c>
      <c r="F22" s="114">
        <v>2020</v>
      </c>
      <c r="G22" s="166">
        <v>1.7</v>
      </c>
      <c r="H22" s="138">
        <v>101</v>
      </c>
      <c r="I22" s="80">
        <v>1989</v>
      </c>
      <c r="J22" s="80">
        <v>1934</v>
      </c>
      <c r="K22" s="166">
        <v>2.9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51</v>
      </c>
      <c r="E23" s="80">
        <v>1781</v>
      </c>
      <c r="F23" s="114">
        <v>1782</v>
      </c>
      <c r="G23" s="166">
        <v>-0.1</v>
      </c>
      <c r="H23" s="138">
        <v>53</v>
      </c>
      <c r="I23" s="80">
        <v>1535</v>
      </c>
      <c r="J23" s="80">
        <v>1505</v>
      </c>
      <c r="K23" s="166">
        <v>2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20</v>
      </c>
      <c r="E24" s="80">
        <v>601</v>
      </c>
      <c r="F24" s="114">
        <v>596</v>
      </c>
      <c r="G24" s="166">
        <v>0.9</v>
      </c>
      <c r="H24" s="138">
        <v>20</v>
      </c>
      <c r="I24" s="80">
        <v>592</v>
      </c>
      <c r="J24" s="80">
        <v>572</v>
      </c>
      <c r="K24" s="166">
        <v>3.4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16</v>
      </c>
      <c r="E25" s="80">
        <v>1891</v>
      </c>
      <c r="F25" s="114">
        <v>1891</v>
      </c>
      <c r="G25" s="166">
        <v>0</v>
      </c>
      <c r="H25" s="138">
        <v>16</v>
      </c>
      <c r="I25" s="80">
        <v>1820</v>
      </c>
      <c r="J25" s="80">
        <v>1791</v>
      </c>
      <c r="K25" s="166">
        <v>1.6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54</v>
      </c>
      <c r="E26" s="80">
        <v>1623</v>
      </c>
      <c r="F26" s="114">
        <v>1629</v>
      </c>
      <c r="G26" s="166">
        <v>-0.4</v>
      </c>
      <c r="H26" s="138">
        <v>61</v>
      </c>
      <c r="I26" s="80">
        <v>1538</v>
      </c>
      <c r="J26" s="80">
        <v>1493</v>
      </c>
      <c r="K26" s="166">
        <v>3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321</v>
      </c>
      <c r="E27" s="80">
        <v>1602</v>
      </c>
      <c r="F27" s="114">
        <v>1593</v>
      </c>
      <c r="G27" s="166">
        <v>0.6</v>
      </c>
      <c r="H27" s="138">
        <v>321</v>
      </c>
      <c r="I27" s="80">
        <v>1562</v>
      </c>
      <c r="J27" s="80">
        <v>1522</v>
      </c>
      <c r="K27" s="166">
        <v>2.6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22</v>
      </c>
      <c r="E28" s="80">
        <v>548</v>
      </c>
      <c r="F28" s="114">
        <v>552</v>
      </c>
      <c r="G28" s="166">
        <v>-0.6</v>
      </c>
      <c r="H28" s="138">
        <v>20</v>
      </c>
      <c r="I28" s="80">
        <v>465</v>
      </c>
      <c r="J28" s="80">
        <v>456</v>
      </c>
      <c r="K28" s="166">
        <v>2.1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81">
        <f>SUM(E20:E28)</f>
        <v>10375</v>
      </c>
      <c r="F29" s="32">
        <f>SUM(F20:F28)</f>
        <v>10333</v>
      </c>
      <c r="G29" s="166">
        <f>((E29-F29)/F29)*100</f>
        <v>0.4064647246685377</v>
      </c>
      <c r="H29" s="139"/>
      <c r="I29" s="81">
        <f>SUM(I20:I28)</f>
        <v>9766</v>
      </c>
      <c r="J29" s="81">
        <f>SUM(J20:J28)</f>
        <v>9530</v>
      </c>
      <c r="K29" s="166">
        <f>((I29-J29)/J29)*100</f>
        <v>2.4763903462749215</v>
      </c>
    </row>
    <row r="30" spans="1:11" ht="12.75" customHeight="1">
      <c r="A30" s="58" t="s">
        <v>363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7" t="s">
        <v>364</v>
      </c>
      <c r="B31" s="238"/>
      <c r="C31" s="239"/>
      <c r="D31" s="138">
        <v>24</v>
      </c>
      <c r="E31" s="80">
        <v>1664</v>
      </c>
      <c r="F31" s="114">
        <v>1675</v>
      </c>
      <c r="G31" s="166">
        <v>-0.7</v>
      </c>
      <c r="H31" s="138">
        <v>24</v>
      </c>
      <c r="I31" s="80">
        <v>1821</v>
      </c>
      <c r="J31" s="80">
        <v>1814</v>
      </c>
      <c r="K31" s="166">
        <v>0.4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19</v>
      </c>
      <c r="E32" s="80">
        <v>1833</v>
      </c>
      <c r="F32" s="114">
        <v>1841</v>
      </c>
      <c r="G32" s="166">
        <v>-0.4</v>
      </c>
      <c r="H32" s="138">
        <v>17</v>
      </c>
      <c r="I32" s="80">
        <v>1411</v>
      </c>
      <c r="J32" s="80">
        <v>1390</v>
      </c>
      <c r="K32" s="166">
        <v>1.6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79</v>
      </c>
      <c r="E33" s="80">
        <v>1316</v>
      </c>
      <c r="F33" s="114">
        <v>1316</v>
      </c>
      <c r="G33" s="166">
        <v>0</v>
      </c>
      <c r="H33" s="138">
        <v>79</v>
      </c>
      <c r="I33" s="80">
        <v>1313</v>
      </c>
      <c r="J33" s="80">
        <v>1296</v>
      </c>
      <c r="K33" s="166">
        <v>1.3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62</v>
      </c>
      <c r="E34" s="80">
        <v>941</v>
      </c>
      <c r="F34" s="114">
        <v>936</v>
      </c>
      <c r="G34" s="166">
        <v>0.5</v>
      </c>
      <c r="H34" s="138">
        <v>60</v>
      </c>
      <c r="I34" s="80">
        <v>967</v>
      </c>
      <c r="J34" s="80">
        <v>932</v>
      </c>
      <c r="K34" s="166">
        <v>3.8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61</v>
      </c>
      <c r="E35" s="80">
        <v>1879</v>
      </c>
      <c r="F35" s="114">
        <v>1792</v>
      </c>
      <c r="G35" s="166">
        <v>4.9</v>
      </c>
      <c r="H35" s="138">
        <v>62</v>
      </c>
      <c r="I35" s="80">
        <v>1709</v>
      </c>
      <c r="J35" s="80">
        <v>1645</v>
      </c>
      <c r="K35" s="166">
        <v>3.9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19</v>
      </c>
      <c r="E36" s="80">
        <v>1485</v>
      </c>
      <c r="F36" s="114">
        <v>1441</v>
      </c>
      <c r="G36" s="166">
        <v>3</v>
      </c>
      <c r="H36" s="138">
        <v>13</v>
      </c>
      <c r="I36" s="80">
        <v>1485</v>
      </c>
      <c r="J36" s="80">
        <v>1448</v>
      </c>
      <c r="K36" s="166">
        <v>2.6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83</v>
      </c>
      <c r="E37" s="80">
        <v>1969</v>
      </c>
      <c r="F37" s="114">
        <v>1973</v>
      </c>
      <c r="G37" s="166">
        <v>-0.2</v>
      </c>
      <c r="H37" s="138">
        <v>81</v>
      </c>
      <c r="I37" s="80">
        <v>1711</v>
      </c>
      <c r="J37" s="80">
        <v>1677</v>
      </c>
      <c r="K37" s="166">
        <v>2.1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36</v>
      </c>
      <c r="E38" s="80">
        <v>858</v>
      </c>
      <c r="F38" s="114">
        <v>842</v>
      </c>
      <c r="G38" s="166">
        <v>1.9</v>
      </c>
      <c r="H38" s="138">
        <v>36</v>
      </c>
      <c r="I38" s="80">
        <v>830</v>
      </c>
      <c r="J38" s="80">
        <v>806</v>
      </c>
      <c r="K38" s="166">
        <v>2.9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42</v>
      </c>
      <c r="E39" s="80">
        <v>475</v>
      </c>
      <c r="F39" s="114">
        <v>478</v>
      </c>
      <c r="G39" s="166">
        <v>-0.5</v>
      </c>
      <c r="H39" s="138">
        <v>41</v>
      </c>
      <c r="I39" s="80">
        <v>441</v>
      </c>
      <c r="J39" s="80">
        <v>435</v>
      </c>
      <c r="K39" s="166">
        <v>1.5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42</v>
      </c>
      <c r="E40" s="80">
        <v>1794</v>
      </c>
      <c r="F40" s="114">
        <v>1763</v>
      </c>
      <c r="G40" s="166">
        <v>1.8</v>
      </c>
      <c r="H40" s="138">
        <v>44</v>
      </c>
      <c r="I40" s="80">
        <v>1738</v>
      </c>
      <c r="J40" s="80">
        <v>1689</v>
      </c>
      <c r="K40" s="166">
        <v>2.9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29</v>
      </c>
      <c r="E41" s="80">
        <v>484</v>
      </c>
      <c r="F41" s="114">
        <v>496</v>
      </c>
      <c r="G41" s="166">
        <v>-2.4</v>
      </c>
      <c r="H41" s="138">
        <v>8</v>
      </c>
      <c r="I41" s="80">
        <v>497</v>
      </c>
      <c r="J41" s="80">
        <v>488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90</v>
      </c>
      <c r="E42" s="80">
        <v>1837</v>
      </c>
      <c r="F42" s="114">
        <v>1815</v>
      </c>
      <c r="G42" s="166">
        <v>1.2</v>
      </c>
      <c r="H42" s="138">
        <v>89</v>
      </c>
      <c r="I42" s="80">
        <v>1767</v>
      </c>
      <c r="J42" s="80">
        <v>1724</v>
      </c>
      <c r="K42" s="166">
        <v>2.5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81">
        <f>SUM(E31:E42)</f>
        <v>16535</v>
      </c>
      <c r="F43" s="32">
        <f>SUM(F31:F42)</f>
        <v>16368</v>
      </c>
      <c r="G43" s="166">
        <f>((E43-F43)/F43)*100</f>
        <v>1.0202834799608993</v>
      </c>
      <c r="H43" s="139"/>
      <c r="I43" s="81">
        <f>SUM(I31:I42)</f>
        <v>15690</v>
      </c>
      <c r="J43" s="81">
        <f>SUM(J31:J42)</f>
        <v>15344</v>
      </c>
      <c r="K43" s="166">
        <f>((I43-J43)/J43)*100</f>
        <v>2.2549530761209593</v>
      </c>
    </row>
    <row r="44" spans="1:11" ht="12.75" customHeight="1">
      <c r="A44" s="58" t="s">
        <v>376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7" t="s">
        <v>377</v>
      </c>
      <c r="B45" s="238"/>
      <c r="C45" s="239"/>
      <c r="D45" s="138">
        <v>53</v>
      </c>
      <c r="E45" s="80">
        <v>1552</v>
      </c>
      <c r="F45" s="114">
        <v>1546</v>
      </c>
      <c r="G45" s="166">
        <v>0.4</v>
      </c>
      <c r="H45" s="138">
        <v>55</v>
      </c>
      <c r="I45" s="80">
        <v>1509</v>
      </c>
      <c r="J45" s="80">
        <v>1501</v>
      </c>
      <c r="K45" s="166">
        <v>0.5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19</v>
      </c>
      <c r="E46" s="80">
        <v>1079</v>
      </c>
      <c r="F46" s="114">
        <v>1054</v>
      </c>
      <c r="G46" s="166">
        <v>2.4</v>
      </c>
      <c r="H46" s="138">
        <v>22</v>
      </c>
      <c r="I46" s="80">
        <v>1035</v>
      </c>
      <c r="J46" s="80">
        <v>1006</v>
      </c>
      <c r="K46" s="166">
        <v>2.9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26</v>
      </c>
      <c r="E47" s="80">
        <v>1404</v>
      </c>
      <c r="F47" s="114">
        <v>1391</v>
      </c>
      <c r="G47" s="166">
        <v>1</v>
      </c>
      <c r="H47" s="138">
        <v>22</v>
      </c>
      <c r="I47" s="80">
        <v>1740</v>
      </c>
      <c r="J47" s="80">
        <v>1694</v>
      </c>
      <c r="K47" s="166">
        <v>2.8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1</v>
      </c>
      <c r="E48" s="80">
        <v>1172</v>
      </c>
      <c r="F48" s="114">
        <v>1160</v>
      </c>
      <c r="G48" s="166">
        <v>1</v>
      </c>
      <c r="H48" s="138">
        <v>2</v>
      </c>
      <c r="I48" s="80">
        <v>1115</v>
      </c>
      <c r="J48" s="80">
        <v>1128</v>
      </c>
      <c r="K48" s="166">
        <v>-1.2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33</v>
      </c>
      <c r="E49" s="80">
        <v>1240</v>
      </c>
      <c r="F49" s="114">
        <v>1243</v>
      </c>
      <c r="G49" s="166">
        <v>-0.2</v>
      </c>
      <c r="H49" s="138">
        <v>35</v>
      </c>
      <c r="I49" s="80">
        <v>1147</v>
      </c>
      <c r="J49" s="80">
        <v>1146</v>
      </c>
      <c r="K49" s="166">
        <v>0.1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44</v>
      </c>
      <c r="E50" s="80">
        <v>1209</v>
      </c>
      <c r="F50" s="114">
        <v>1201</v>
      </c>
      <c r="G50" s="166">
        <v>0.7</v>
      </c>
      <c r="H50" s="138">
        <v>44</v>
      </c>
      <c r="I50" s="80">
        <v>1167</v>
      </c>
      <c r="J50" s="80">
        <v>1126</v>
      </c>
      <c r="K50" s="166">
        <v>3.6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20</v>
      </c>
      <c r="E51" s="80">
        <v>1722</v>
      </c>
      <c r="F51" s="114">
        <v>1711</v>
      </c>
      <c r="G51" s="166">
        <v>0.6</v>
      </c>
      <c r="H51" s="138">
        <v>19</v>
      </c>
      <c r="I51" s="80">
        <v>1631</v>
      </c>
      <c r="J51" s="80">
        <v>1585</v>
      </c>
      <c r="K51" s="166">
        <v>2.9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105</v>
      </c>
      <c r="E52" s="80">
        <v>4688</v>
      </c>
      <c r="F52" s="114">
        <v>4587</v>
      </c>
      <c r="G52" s="166">
        <v>2.2</v>
      </c>
      <c r="H52" s="138">
        <v>101</v>
      </c>
      <c r="I52" s="80">
        <v>4557</v>
      </c>
      <c r="J52" s="80">
        <v>4410</v>
      </c>
      <c r="K52" s="166">
        <v>3.3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81">
        <f>SUM(E45:E52)</f>
        <v>14066</v>
      </c>
      <c r="F53" s="32">
        <f>SUM(F45:F52)</f>
        <v>13893</v>
      </c>
      <c r="G53" s="166">
        <f>((E53-F53)/F53)*100</f>
        <v>1.2452314115021952</v>
      </c>
      <c r="H53" s="139"/>
      <c r="I53" s="81">
        <f>SUM(I45:I52)</f>
        <v>13901</v>
      </c>
      <c r="J53" s="81">
        <f>SUM(J45:J52)</f>
        <v>13596</v>
      </c>
      <c r="K53" s="166">
        <f>((I53-J53)/J53)*100</f>
        <v>2.2433068549573405</v>
      </c>
    </row>
    <row r="54" spans="1:11" ht="12.75" customHeight="1">
      <c r="A54" s="58" t="s">
        <v>385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7" t="s">
        <v>386</v>
      </c>
      <c r="B55" s="238"/>
      <c r="C55" s="239"/>
      <c r="D55" s="138">
        <v>38</v>
      </c>
      <c r="E55" s="80">
        <v>143</v>
      </c>
      <c r="F55" s="114">
        <v>143</v>
      </c>
      <c r="G55" s="166">
        <v>0</v>
      </c>
      <c r="H55" s="138">
        <v>37</v>
      </c>
      <c r="I55" s="80">
        <v>134</v>
      </c>
      <c r="J55" s="80">
        <v>133</v>
      </c>
      <c r="K55" s="166">
        <v>0.5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41</v>
      </c>
      <c r="E56" s="80">
        <v>1005</v>
      </c>
      <c r="F56" s="114">
        <v>1006</v>
      </c>
      <c r="G56" s="166">
        <v>-0.2</v>
      </c>
      <c r="H56" s="138">
        <v>42</v>
      </c>
      <c r="I56" s="80">
        <v>1061</v>
      </c>
      <c r="J56" s="80">
        <v>1040</v>
      </c>
      <c r="K56" s="166">
        <v>2.1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81</v>
      </c>
      <c r="E57" s="80">
        <v>3905</v>
      </c>
      <c r="F57" s="114">
        <v>3844</v>
      </c>
      <c r="G57" s="166">
        <v>1.6</v>
      </c>
      <c r="H57" s="138">
        <v>77</v>
      </c>
      <c r="I57" s="80">
        <v>3488</v>
      </c>
      <c r="J57" s="80">
        <v>3344</v>
      </c>
      <c r="K57" s="166">
        <v>4.3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50</v>
      </c>
      <c r="E58" s="80">
        <v>1072</v>
      </c>
      <c r="F58" s="114">
        <v>1055</v>
      </c>
      <c r="G58" s="166">
        <v>1.5</v>
      </c>
      <c r="H58" s="138">
        <v>50</v>
      </c>
      <c r="I58" s="80">
        <v>1052</v>
      </c>
      <c r="J58" s="80">
        <v>1019</v>
      </c>
      <c r="K58" s="166">
        <v>3.3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11</v>
      </c>
      <c r="E59" s="80">
        <v>97</v>
      </c>
      <c r="F59" s="114">
        <v>96</v>
      </c>
      <c r="G59" s="166">
        <v>0.9</v>
      </c>
      <c r="H59" s="138">
        <v>11</v>
      </c>
      <c r="I59" s="80">
        <v>79</v>
      </c>
      <c r="J59" s="80">
        <v>77</v>
      </c>
      <c r="K59" s="166">
        <v>1.9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80">
        <v>638</v>
      </c>
      <c r="F60" s="114">
        <v>623</v>
      </c>
      <c r="G60" s="166">
        <v>2.5</v>
      </c>
      <c r="H60" s="138">
        <v>0</v>
      </c>
      <c r="I60" s="80">
        <v>585</v>
      </c>
      <c r="J60" s="80">
        <v>570</v>
      </c>
      <c r="K60" s="166">
        <v>2.7</v>
      </c>
      <c r="L60">
        <v>44</v>
      </c>
      <c r="P60" s="136"/>
      <c r="Q60" s="136">
        <v>58837</v>
      </c>
      <c r="R60" s="136">
        <v>58200</v>
      </c>
      <c r="S60" s="137">
        <v>1.1</v>
      </c>
      <c r="T60" s="136">
        <v>55971</v>
      </c>
      <c r="U60" s="136">
        <v>54657</v>
      </c>
      <c r="V60" s="137">
        <v>2.4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56</v>
      </c>
      <c r="E61" s="80">
        <v>721</v>
      </c>
      <c r="F61" s="114">
        <v>706</v>
      </c>
      <c r="G61" s="166">
        <v>2.1</v>
      </c>
      <c r="H61" s="138">
        <v>69</v>
      </c>
      <c r="I61" s="80">
        <v>654</v>
      </c>
      <c r="J61" s="80">
        <v>636</v>
      </c>
      <c r="K61" s="166">
        <v>2.9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34</v>
      </c>
      <c r="E62" s="80">
        <v>457</v>
      </c>
      <c r="F62" s="114">
        <v>440</v>
      </c>
      <c r="G62" s="166">
        <v>3.8</v>
      </c>
      <c r="H62" s="138">
        <v>34</v>
      </c>
      <c r="I62" s="80">
        <v>414</v>
      </c>
      <c r="J62" s="80">
        <v>404</v>
      </c>
      <c r="K62" s="166">
        <v>2.4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80">
        <v>909</v>
      </c>
      <c r="F63" s="114">
        <v>903</v>
      </c>
      <c r="G63" s="166">
        <v>0.6</v>
      </c>
      <c r="H63" s="138">
        <v>0</v>
      </c>
      <c r="I63" s="80">
        <v>837</v>
      </c>
      <c r="J63" s="80">
        <v>811</v>
      </c>
      <c r="K63" s="166">
        <v>3.2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105</v>
      </c>
      <c r="E64" s="80">
        <v>1025</v>
      </c>
      <c r="F64" s="114">
        <v>1000</v>
      </c>
      <c r="G64" s="166">
        <v>2.5</v>
      </c>
      <c r="H64" s="138">
        <v>101</v>
      </c>
      <c r="I64" s="80">
        <v>951</v>
      </c>
      <c r="J64" s="80">
        <v>934</v>
      </c>
      <c r="K64" s="166">
        <v>1.8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42</v>
      </c>
      <c r="E65" s="80">
        <v>631</v>
      </c>
      <c r="F65" s="114">
        <v>615</v>
      </c>
      <c r="G65" s="166">
        <v>2.5</v>
      </c>
      <c r="H65" s="138">
        <v>41</v>
      </c>
      <c r="I65" s="80">
        <v>574</v>
      </c>
      <c r="J65" s="80">
        <v>555</v>
      </c>
      <c r="K65" s="166">
        <v>3.4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80</v>
      </c>
      <c r="E66" s="80">
        <v>1061</v>
      </c>
      <c r="F66" s="114">
        <v>1032</v>
      </c>
      <c r="G66" s="166">
        <v>2.9</v>
      </c>
      <c r="H66" s="138">
        <v>26</v>
      </c>
      <c r="I66" s="80">
        <v>1072</v>
      </c>
      <c r="J66" s="80">
        <v>1037</v>
      </c>
      <c r="K66" s="166">
        <v>3.4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89</v>
      </c>
      <c r="E67" s="80">
        <v>508</v>
      </c>
      <c r="F67" s="114">
        <v>499</v>
      </c>
      <c r="G67" s="166">
        <v>1.9</v>
      </c>
      <c r="H67" s="138">
        <v>88</v>
      </c>
      <c r="I67" s="80">
        <v>462</v>
      </c>
      <c r="J67" s="80">
        <v>455</v>
      </c>
      <c r="K67" s="166">
        <v>1.6</v>
      </c>
      <c r="L67">
        <v>51</v>
      </c>
    </row>
    <row r="68" spans="1:11" ht="12.75" customHeight="1">
      <c r="A68" s="237" t="s">
        <v>352</v>
      </c>
      <c r="B68" s="238"/>
      <c r="C68" s="239"/>
      <c r="D68" s="71"/>
      <c r="E68" s="81">
        <f>SUM(E55:E67)</f>
        <v>12172</v>
      </c>
      <c r="F68" s="32">
        <f>SUM(F55:F67)</f>
        <v>11962</v>
      </c>
      <c r="G68" s="166">
        <f>((E68-F68)/F68)*100</f>
        <v>1.7555592710249122</v>
      </c>
      <c r="H68" s="82"/>
      <c r="I68" s="81">
        <f>SUM(I55:I67)</f>
        <v>11363</v>
      </c>
      <c r="J68" s="81">
        <f>SUM(J55:J67)</f>
        <v>11015</v>
      </c>
      <c r="K68" s="166">
        <f>((I68-J68)/J68)*100</f>
        <v>3.159328188833409</v>
      </c>
    </row>
    <row r="69" spans="1:11" ht="12.75" customHeight="1">
      <c r="A69" s="234" t="s">
        <v>399</v>
      </c>
      <c r="B69" s="235"/>
      <c r="C69" s="236"/>
      <c r="D69" s="81">
        <f>SUM(D6:D68)</f>
        <v>2381</v>
      </c>
      <c r="E69" s="81">
        <f>Q60</f>
        <v>58837</v>
      </c>
      <c r="F69" s="32">
        <f>R60</f>
        <v>58200</v>
      </c>
      <c r="G69" s="166">
        <f>S60</f>
        <v>1.1</v>
      </c>
      <c r="H69" s="81">
        <f>SUM(H6:H68)</f>
        <v>2302</v>
      </c>
      <c r="I69" s="81">
        <f>T60</f>
        <v>55971</v>
      </c>
      <c r="J69" s="81">
        <f>U60</f>
        <v>54657</v>
      </c>
      <c r="K69" s="166">
        <f>V60</f>
        <v>2.4</v>
      </c>
    </row>
    <row r="70" spans="1:11" ht="12.75">
      <c r="A70" s="255" t="s">
        <v>400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0" t="s">
        <v>401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53" t="s">
        <v>331</v>
      </c>
      <c r="E4" s="213" t="s">
        <v>332</v>
      </c>
      <c r="F4" s="214"/>
      <c r="G4" s="257" t="s">
        <v>333</v>
      </c>
      <c r="H4" s="253" t="s">
        <v>331</v>
      </c>
      <c r="I4" s="213" t="s">
        <v>332</v>
      </c>
      <c r="J4" s="214"/>
      <c r="K4" s="257" t="s">
        <v>333</v>
      </c>
    </row>
    <row r="5" spans="1:11" ht="25.5">
      <c r="A5" s="247"/>
      <c r="B5" s="248"/>
      <c r="C5" s="249"/>
      <c r="D5" s="254"/>
      <c r="E5" s="28" t="str">
        <f>CONCATENATE(Data!A4,"   (Preliminary)")</f>
        <v>2017   (Preliminary)</v>
      </c>
      <c r="F5" s="28">
        <f>Data!A4-1</f>
        <v>2016</v>
      </c>
      <c r="G5" s="258"/>
      <c r="H5" s="254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8"/>
    </row>
    <row r="6" spans="1:11" ht="12.75">
      <c r="A6" s="231"/>
      <c r="B6" s="232"/>
      <c r="C6" s="23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335</v>
      </c>
      <c r="E8" s="66" t="s">
        <v>336</v>
      </c>
      <c r="F8" s="66" t="s">
        <v>337</v>
      </c>
      <c r="G8" s="130" t="s">
        <v>338</v>
      </c>
      <c r="H8" s="66" t="s">
        <v>339</v>
      </c>
      <c r="I8" s="66" t="s">
        <v>340</v>
      </c>
      <c r="J8" s="66" t="s">
        <v>341</v>
      </c>
      <c r="K8" s="131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13</v>
      </c>
      <c r="E9" s="80">
        <v>2068</v>
      </c>
      <c r="F9" s="80">
        <v>2099</v>
      </c>
      <c r="G9" s="166">
        <v>-1.5</v>
      </c>
      <c r="H9" s="138">
        <v>15</v>
      </c>
      <c r="I9" s="80">
        <v>2071</v>
      </c>
      <c r="J9" s="80">
        <v>2054</v>
      </c>
      <c r="K9" s="166">
        <v>0.9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24</v>
      </c>
      <c r="E10" s="80">
        <v>242</v>
      </c>
      <c r="F10" s="80">
        <v>245</v>
      </c>
      <c r="G10" s="166">
        <v>-1.3</v>
      </c>
      <c r="H10" s="138">
        <v>21</v>
      </c>
      <c r="I10" s="80">
        <v>242</v>
      </c>
      <c r="J10" s="80">
        <v>241</v>
      </c>
      <c r="K10" s="166">
        <v>0.2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44</v>
      </c>
      <c r="E11" s="80">
        <v>4119</v>
      </c>
      <c r="F11" s="80">
        <v>4094</v>
      </c>
      <c r="G11" s="166">
        <v>0.6</v>
      </c>
      <c r="H11" s="138">
        <v>46</v>
      </c>
      <c r="I11" s="80">
        <v>4011</v>
      </c>
      <c r="J11" s="80">
        <v>4008</v>
      </c>
      <c r="K11" s="166">
        <v>0.1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81</v>
      </c>
      <c r="E12" s="80">
        <v>557</v>
      </c>
      <c r="F12" s="80">
        <v>559</v>
      </c>
      <c r="G12" s="166">
        <v>-0.3</v>
      </c>
      <c r="H12" s="138">
        <v>75</v>
      </c>
      <c r="I12" s="80">
        <v>579</v>
      </c>
      <c r="J12" s="80">
        <v>578</v>
      </c>
      <c r="K12" s="166">
        <v>0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45</v>
      </c>
      <c r="E13" s="80">
        <v>4433</v>
      </c>
      <c r="F13" s="80">
        <v>4417</v>
      </c>
      <c r="G13" s="166">
        <v>0.4</v>
      </c>
      <c r="H13" s="138">
        <v>41</v>
      </c>
      <c r="I13" s="80">
        <v>4684</v>
      </c>
      <c r="J13" s="80">
        <v>4648</v>
      </c>
      <c r="K13" s="166">
        <v>0.8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78</v>
      </c>
      <c r="E14" s="80">
        <v>6605</v>
      </c>
      <c r="F14" s="80">
        <v>6606</v>
      </c>
      <c r="G14" s="166">
        <v>0</v>
      </c>
      <c r="H14" s="138">
        <v>82</v>
      </c>
      <c r="I14" s="80">
        <v>6705</v>
      </c>
      <c r="J14" s="80">
        <v>6668</v>
      </c>
      <c r="K14" s="166">
        <v>0.6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19</v>
      </c>
      <c r="E15" s="80">
        <v>4549</v>
      </c>
      <c r="F15" s="80">
        <v>4485</v>
      </c>
      <c r="G15" s="166">
        <v>1.4</v>
      </c>
      <c r="H15" s="138">
        <v>18</v>
      </c>
      <c r="I15" s="80">
        <v>4446</v>
      </c>
      <c r="J15" s="80">
        <v>4381</v>
      </c>
      <c r="K15" s="166">
        <v>1.5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62</v>
      </c>
      <c r="E16" s="80">
        <v>548</v>
      </c>
      <c r="F16" s="80">
        <v>549</v>
      </c>
      <c r="G16" s="166">
        <v>-0.2</v>
      </c>
      <c r="H16" s="138">
        <v>69</v>
      </c>
      <c r="I16" s="80">
        <v>539</v>
      </c>
      <c r="J16" s="80">
        <v>543</v>
      </c>
      <c r="K16" s="166">
        <v>-0.7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8</v>
      </c>
      <c r="E17" s="80">
        <v>137</v>
      </c>
      <c r="F17" s="80">
        <v>137</v>
      </c>
      <c r="G17" s="166">
        <v>-0.5</v>
      </c>
      <c r="H17" s="138">
        <v>11</v>
      </c>
      <c r="I17" s="80">
        <v>123</v>
      </c>
      <c r="J17" s="80">
        <v>124</v>
      </c>
      <c r="K17" s="166">
        <v>-0.4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81">
        <f>SUM(E9:E17)</f>
        <v>23258</v>
      </c>
      <c r="F18" s="81">
        <f>SUM(F9:F17)</f>
        <v>23191</v>
      </c>
      <c r="G18" s="166">
        <f>((E18-F18)/F18)*100</f>
        <v>0.2889051787331292</v>
      </c>
      <c r="H18" s="139"/>
      <c r="I18" s="81">
        <f>SUM(I9:I17)</f>
        <v>23400</v>
      </c>
      <c r="J18" s="81">
        <f>SUM(J9:J17)</f>
        <v>23245</v>
      </c>
      <c r="K18" s="166">
        <f>((I18-J18)/J18)*100</f>
        <v>0.6668100666810067</v>
      </c>
    </row>
    <row r="19" spans="1:11" ht="12.75" customHeight="1">
      <c r="A19" s="58" t="s">
        <v>353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7" t="s">
        <v>354</v>
      </c>
      <c r="B20" s="238"/>
      <c r="C20" s="239"/>
      <c r="D20" s="138">
        <v>11</v>
      </c>
      <c r="E20" s="80">
        <v>457</v>
      </c>
      <c r="F20" s="80">
        <v>457</v>
      </c>
      <c r="G20" s="166">
        <v>0</v>
      </c>
      <c r="H20" s="138">
        <v>7</v>
      </c>
      <c r="I20" s="80">
        <v>479</v>
      </c>
      <c r="J20" s="80">
        <v>470</v>
      </c>
      <c r="K20" s="166">
        <v>2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3</v>
      </c>
      <c r="E21" s="80">
        <v>161</v>
      </c>
      <c r="F21" s="80">
        <v>163</v>
      </c>
      <c r="G21" s="166">
        <v>-1.1</v>
      </c>
      <c r="H21" s="138">
        <v>3</v>
      </c>
      <c r="I21" s="80">
        <v>214</v>
      </c>
      <c r="J21" s="80">
        <v>217</v>
      </c>
      <c r="K21" s="166">
        <v>-1.2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132</v>
      </c>
      <c r="E22" s="80">
        <v>9949</v>
      </c>
      <c r="F22" s="80">
        <v>9881</v>
      </c>
      <c r="G22" s="166">
        <v>0.7</v>
      </c>
      <c r="H22" s="138">
        <v>134</v>
      </c>
      <c r="I22" s="80">
        <v>9625</v>
      </c>
      <c r="J22" s="80">
        <v>9562</v>
      </c>
      <c r="K22" s="166">
        <v>0.7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81</v>
      </c>
      <c r="E23" s="80">
        <v>5049</v>
      </c>
      <c r="F23" s="80">
        <v>5037</v>
      </c>
      <c r="G23" s="166">
        <v>0.2</v>
      </c>
      <c r="H23" s="138">
        <v>84</v>
      </c>
      <c r="I23" s="80">
        <v>5336</v>
      </c>
      <c r="J23" s="80">
        <v>5298</v>
      </c>
      <c r="K23" s="166">
        <v>0.7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22</v>
      </c>
      <c r="E24" s="80">
        <v>3879</v>
      </c>
      <c r="F24" s="80">
        <v>3800</v>
      </c>
      <c r="G24" s="166">
        <v>2.1</v>
      </c>
      <c r="H24" s="138">
        <v>23</v>
      </c>
      <c r="I24" s="80">
        <v>3743</v>
      </c>
      <c r="J24" s="80">
        <v>3690</v>
      </c>
      <c r="K24" s="166">
        <v>1.4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20</v>
      </c>
      <c r="E25" s="80">
        <v>4939</v>
      </c>
      <c r="F25" s="80">
        <v>4892</v>
      </c>
      <c r="G25" s="166">
        <v>1</v>
      </c>
      <c r="H25" s="138">
        <v>18</v>
      </c>
      <c r="I25" s="80">
        <v>4802</v>
      </c>
      <c r="J25" s="80">
        <v>4757</v>
      </c>
      <c r="K25" s="166">
        <v>1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35</v>
      </c>
      <c r="E26" s="80">
        <v>1917</v>
      </c>
      <c r="F26" s="80">
        <v>1917</v>
      </c>
      <c r="G26" s="166">
        <v>0</v>
      </c>
      <c r="H26" s="138">
        <v>34</v>
      </c>
      <c r="I26" s="80">
        <v>2033</v>
      </c>
      <c r="J26" s="80">
        <v>2008</v>
      </c>
      <c r="K26" s="166">
        <v>1.2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367</v>
      </c>
      <c r="E27" s="80">
        <v>4362</v>
      </c>
      <c r="F27" s="80">
        <v>4383</v>
      </c>
      <c r="G27" s="166">
        <v>-0.5</v>
      </c>
      <c r="H27" s="138">
        <v>367</v>
      </c>
      <c r="I27" s="80">
        <v>4389</v>
      </c>
      <c r="J27" s="80">
        <v>4356</v>
      </c>
      <c r="K27" s="166">
        <v>0.8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18</v>
      </c>
      <c r="E28" s="80">
        <v>717</v>
      </c>
      <c r="F28" s="80">
        <v>727</v>
      </c>
      <c r="G28" s="166">
        <v>-1.5</v>
      </c>
      <c r="H28" s="138">
        <v>19</v>
      </c>
      <c r="I28" s="80">
        <v>658</v>
      </c>
      <c r="J28" s="80">
        <v>654</v>
      </c>
      <c r="K28" s="166">
        <v>0.6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81">
        <f>SUM(E20:E28)</f>
        <v>31430</v>
      </c>
      <c r="F29" s="81">
        <f>SUM(F20:F28)</f>
        <v>31257</v>
      </c>
      <c r="G29" s="166">
        <f>((E29-F29)/F29)*100</f>
        <v>0.5534760213712129</v>
      </c>
      <c r="H29" s="139"/>
      <c r="I29" s="81">
        <f>SUM(I20:I28)</f>
        <v>31279</v>
      </c>
      <c r="J29" s="81">
        <f>SUM(J20:J28)</f>
        <v>31012</v>
      </c>
      <c r="K29" s="166">
        <f>((I29-J29)/J29)*100</f>
        <v>0.8609570488843029</v>
      </c>
    </row>
    <row r="30" spans="1:11" ht="12.75" customHeight="1">
      <c r="A30" s="58" t="s">
        <v>363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7" t="s">
        <v>364</v>
      </c>
      <c r="B31" s="238"/>
      <c r="C31" s="239"/>
      <c r="D31" s="138">
        <v>45</v>
      </c>
      <c r="E31" s="80">
        <v>4864</v>
      </c>
      <c r="F31" s="80">
        <v>4923</v>
      </c>
      <c r="G31" s="166">
        <v>-1.2</v>
      </c>
      <c r="H31" s="138">
        <v>51</v>
      </c>
      <c r="I31" s="80">
        <v>6000</v>
      </c>
      <c r="J31" s="80">
        <v>6029</v>
      </c>
      <c r="K31" s="166">
        <v>-0.5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19</v>
      </c>
      <c r="E32" s="80">
        <v>2837</v>
      </c>
      <c r="F32" s="80">
        <v>2854</v>
      </c>
      <c r="G32" s="166">
        <v>-0.6</v>
      </c>
      <c r="H32" s="138">
        <v>16</v>
      </c>
      <c r="I32" s="80">
        <v>2648</v>
      </c>
      <c r="J32" s="80">
        <v>2670</v>
      </c>
      <c r="K32" s="166">
        <v>-0.8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22</v>
      </c>
      <c r="E33" s="80">
        <v>963</v>
      </c>
      <c r="F33" s="80">
        <v>945</v>
      </c>
      <c r="G33" s="166">
        <v>1.9</v>
      </c>
      <c r="H33" s="138">
        <v>23</v>
      </c>
      <c r="I33" s="80">
        <v>996</v>
      </c>
      <c r="J33" s="80">
        <v>970</v>
      </c>
      <c r="K33" s="166">
        <v>2.7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18</v>
      </c>
      <c r="E34" s="80">
        <v>986</v>
      </c>
      <c r="F34" s="80">
        <v>956</v>
      </c>
      <c r="G34" s="166">
        <v>3.1</v>
      </c>
      <c r="H34" s="138">
        <v>18</v>
      </c>
      <c r="I34" s="80">
        <v>1012</v>
      </c>
      <c r="J34" s="80">
        <v>977</v>
      </c>
      <c r="K34" s="166">
        <v>3.5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50</v>
      </c>
      <c r="E35" s="80">
        <v>5078</v>
      </c>
      <c r="F35" s="80">
        <v>4916</v>
      </c>
      <c r="G35" s="166">
        <v>3.3</v>
      </c>
      <c r="H35" s="138">
        <v>50</v>
      </c>
      <c r="I35" s="80">
        <v>4378</v>
      </c>
      <c r="J35" s="80">
        <v>4596</v>
      </c>
      <c r="K35" s="166">
        <v>-4.7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26</v>
      </c>
      <c r="E36" s="80">
        <v>2294</v>
      </c>
      <c r="F36" s="80">
        <v>2344</v>
      </c>
      <c r="G36" s="166">
        <v>-2.1</v>
      </c>
      <c r="H36" s="138">
        <v>14</v>
      </c>
      <c r="I36" s="80">
        <v>2476</v>
      </c>
      <c r="J36" s="80">
        <v>2454</v>
      </c>
      <c r="K36" s="166">
        <v>0.9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66</v>
      </c>
      <c r="E37" s="80">
        <v>2655</v>
      </c>
      <c r="F37" s="80">
        <v>2667</v>
      </c>
      <c r="G37" s="166">
        <v>-0.4</v>
      </c>
      <c r="H37" s="138">
        <v>66</v>
      </c>
      <c r="I37" s="80">
        <v>2740</v>
      </c>
      <c r="J37" s="80">
        <v>2714</v>
      </c>
      <c r="K37" s="166">
        <v>1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13</v>
      </c>
      <c r="E38" s="80">
        <v>584</v>
      </c>
      <c r="F38" s="80">
        <v>590</v>
      </c>
      <c r="G38" s="166">
        <v>-1</v>
      </c>
      <c r="H38" s="138">
        <v>13</v>
      </c>
      <c r="I38" s="80">
        <v>598</v>
      </c>
      <c r="J38" s="80">
        <v>598</v>
      </c>
      <c r="K38" s="166">
        <v>-0.1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8</v>
      </c>
      <c r="E39" s="80">
        <v>176</v>
      </c>
      <c r="F39" s="80">
        <v>176</v>
      </c>
      <c r="G39" s="166">
        <v>-0.3</v>
      </c>
      <c r="H39" s="138">
        <v>7</v>
      </c>
      <c r="I39" s="80">
        <v>172</v>
      </c>
      <c r="J39" s="80">
        <v>172</v>
      </c>
      <c r="K39" s="166">
        <v>-0.1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77</v>
      </c>
      <c r="E40" s="80">
        <v>4951</v>
      </c>
      <c r="F40" s="80">
        <v>4983</v>
      </c>
      <c r="G40" s="166">
        <v>-0.6</v>
      </c>
      <c r="H40" s="138">
        <v>80</v>
      </c>
      <c r="I40" s="80">
        <v>4930</v>
      </c>
      <c r="J40" s="80">
        <v>4943</v>
      </c>
      <c r="K40" s="166">
        <v>-0.3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2</v>
      </c>
      <c r="E41" s="80">
        <v>194</v>
      </c>
      <c r="F41" s="80">
        <v>192</v>
      </c>
      <c r="G41" s="166">
        <v>1.1</v>
      </c>
      <c r="H41" s="138">
        <v>0</v>
      </c>
      <c r="I41" s="80">
        <v>198</v>
      </c>
      <c r="J41" s="80">
        <v>195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97</v>
      </c>
      <c r="E42" s="80">
        <v>2283</v>
      </c>
      <c r="F42" s="80">
        <v>2265</v>
      </c>
      <c r="G42" s="166">
        <v>0.8</v>
      </c>
      <c r="H42" s="138">
        <v>91</v>
      </c>
      <c r="I42" s="80">
        <v>2180</v>
      </c>
      <c r="J42" s="80">
        <v>2139</v>
      </c>
      <c r="K42" s="166">
        <v>1.9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81">
        <f>SUM(E31:E42)</f>
        <v>27865</v>
      </c>
      <c r="F43" s="81">
        <f>SUM(F31:F42)</f>
        <v>27811</v>
      </c>
      <c r="G43" s="166">
        <f>((E43-F43)/F43)*100</f>
        <v>0.19416777534069254</v>
      </c>
      <c r="H43" s="139"/>
      <c r="I43" s="81">
        <f>SUM(I31:I42)</f>
        <v>28328</v>
      </c>
      <c r="J43" s="81">
        <f>SUM(J31:J42)</f>
        <v>28457</v>
      </c>
      <c r="K43" s="166">
        <f>((I43-J43)/J43)*100</f>
        <v>-0.4533155286924131</v>
      </c>
    </row>
    <row r="44" spans="1:11" ht="12.75" customHeight="1">
      <c r="A44" s="58" t="s">
        <v>376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7" t="s">
        <v>377</v>
      </c>
      <c r="B45" s="238"/>
      <c r="C45" s="239"/>
      <c r="D45" s="138">
        <v>55</v>
      </c>
      <c r="E45" s="80">
        <v>2160</v>
      </c>
      <c r="F45" s="80">
        <v>2145</v>
      </c>
      <c r="G45" s="166">
        <v>0.7</v>
      </c>
      <c r="H45" s="138">
        <v>52</v>
      </c>
      <c r="I45" s="80">
        <v>2278</v>
      </c>
      <c r="J45" s="80">
        <v>2269</v>
      </c>
      <c r="K45" s="166">
        <v>0.4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9</v>
      </c>
      <c r="E46" s="80">
        <v>1257</v>
      </c>
      <c r="F46" s="80">
        <v>1283</v>
      </c>
      <c r="G46" s="166">
        <v>-2</v>
      </c>
      <c r="H46" s="138">
        <v>7</v>
      </c>
      <c r="I46" s="80">
        <v>1225</v>
      </c>
      <c r="J46" s="80">
        <v>1215</v>
      </c>
      <c r="K46" s="166">
        <v>0.8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20</v>
      </c>
      <c r="E47" s="80">
        <v>1430</v>
      </c>
      <c r="F47" s="80">
        <v>1464</v>
      </c>
      <c r="G47" s="166">
        <v>-2.3</v>
      </c>
      <c r="H47" s="138">
        <v>19</v>
      </c>
      <c r="I47" s="80">
        <v>1611</v>
      </c>
      <c r="J47" s="80">
        <v>1613</v>
      </c>
      <c r="K47" s="166">
        <v>-0.1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2</v>
      </c>
      <c r="E48" s="80">
        <v>2229</v>
      </c>
      <c r="F48" s="80">
        <v>2081</v>
      </c>
      <c r="G48" s="166">
        <v>7.2</v>
      </c>
      <c r="H48" s="138">
        <v>0</v>
      </c>
      <c r="I48" s="80">
        <v>2198</v>
      </c>
      <c r="J48" s="80">
        <v>2242</v>
      </c>
      <c r="K48" s="166">
        <v>-2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19</v>
      </c>
      <c r="E49" s="80">
        <v>1108</v>
      </c>
      <c r="F49" s="80">
        <v>1110</v>
      </c>
      <c r="G49" s="166">
        <v>-0.2</v>
      </c>
      <c r="H49" s="138">
        <v>18</v>
      </c>
      <c r="I49" s="80">
        <v>1106</v>
      </c>
      <c r="J49" s="80">
        <v>1114</v>
      </c>
      <c r="K49" s="166">
        <v>-0.7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25</v>
      </c>
      <c r="E50" s="80">
        <v>1693</v>
      </c>
      <c r="F50" s="80">
        <v>1698</v>
      </c>
      <c r="G50" s="166">
        <v>-0.3</v>
      </c>
      <c r="H50" s="138">
        <v>25</v>
      </c>
      <c r="I50" s="80">
        <v>1616</v>
      </c>
      <c r="J50" s="80">
        <v>1575</v>
      </c>
      <c r="K50" s="166">
        <v>2.6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16</v>
      </c>
      <c r="E51" s="80">
        <v>3562</v>
      </c>
      <c r="F51" s="80">
        <v>3562</v>
      </c>
      <c r="G51" s="166">
        <v>0</v>
      </c>
      <c r="H51" s="138">
        <v>13</v>
      </c>
      <c r="I51" s="80">
        <v>3672</v>
      </c>
      <c r="J51" s="80">
        <v>3589</v>
      </c>
      <c r="K51" s="166">
        <v>2.3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78</v>
      </c>
      <c r="E52" s="80">
        <v>13315</v>
      </c>
      <c r="F52" s="80">
        <v>13392</v>
      </c>
      <c r="G52" s="166">
        <v>-0.6</v>
      </c>
      <c r="H52" s="138">
        <v>78</v>
      </c>
      <c r="I52" s="80">
        <v>13054</v>
      </c>
      <c r="J52" s="80">
        <v>12996</v>
      </c>
      <c r="K52" s="166">
        <v>0.4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81">
        <f>SUM(E45:E52)</f>
        <v>26754</v>
      </c>
      <c r="F53" s="81">
        <f>SUM(F45:F52)</f>
        <v>26735</v>
      </c>
      <c r="G53" s="166">
        <f>((E53-F53)/F53)*100</f>
        <v>0.07106788853562745</v>
      </c>
      <c r="H53" s="139"/>
      <c r="I53" s="81">
        <f>SUM(I45:I52)</f>
        <v>26760</v>
      </c>
      <c r="J53" s="81">
        <f>SUM(J45:J52)</f>
        <v>26613</v>
      </c>
      <c r="K53" s="166">
        <f>((I53-J53)/J53)*100</f>
        <v>0.5523616277758989</v>
      </c>
    </row>
    <row r="54" spans="1:11" ht="12.75" customHeight="1">
      <c r="A54" s="58" t="s">
        <v>385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7" t="s">
        <v>386</v>
      </c>
      <c r="B55" s="238"/>
      <c r="C55" s="239"/>
      <c r="D55" s="138">
        <v>48</v>
      </c>
      <c r="E55" s="80">
        <v>204</v>
      </c>
      <c r="F55" s="80">
        <v>200</v>
      </c>
      <c r="G55" s="166">
        <v>1.9</v>
      </c>
      <c r="H55" s="138">
        <v>47</v>
      </c>
      <c r="I55" s="80">
        <v>198</v>
      </c>
      <c r="J55" s="80">
        <v>197</v>
      </c>
      <c r="K55" s="166">
        <v>0.7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32</v>
      </c>
      <c r="E56" s="80">
        <v>2918</v>
      </c>
      <c r="F56" s="80">
        <v>2905</v>
      </c>
      <c r="G56" s="166">
        <v>0.4</v>
      </c>
      <c r="H56" s="138">
        <v>68</v>
      </c>
      <c r="I56" s="80">
        <v>3575</v>
      </c>
      <c r="J56" s="80">
        <v>3579</v>
      </c>
      <c r="K56" s="166">
        <v>-0.1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105</v>
      </c>
      <c r="E57" s="80">
        <v>20974</v>
      </c>
      <c r="F57" s="80">
        <v>20532</v>
      </c>
      <c r="G57" s="166">
        <v>2.2</v>
      </c>
      <c r="H57" s="138">
        <v>107</v>
      </c>
      <c r="I57" s="80">
        <v>21941</v>
      </c>
      <c r="J57" s="80">
        <v>21350</v>
      </c>
      <c r="K57" s="166">
        <v>2.8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24</v>
      </c>
      <c r="E58" s="80">
        <v>2439</v>
      </c>
      <c r="F58" s="80">
        <v>2412</v>
      </c>
      <c r="G58" s="166">
        <v>1.1</v>
      </c>
      <c r="H58" s="138">
        <v>23</v>
      </c>
      <c r="I58" s="80">
        <v>2421</v>
      </c>
      <c r="J58" s="80">
        <v>2357</v>
      </c>
      <c r="K58" s="166">
        <v>2.7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47</v>
      </c>
      <c r="E59" s="80">
        <v>461</v>
      </c>
      <c r="F59" s="80">
        <v>462</v>
      </c>
      <c r="G59" s="166">
        <v>-0.2</v>
      </c>
      <c r="H59" s="138">
        <v>47</v>
      </c>
      <c r="I59" s="80">
        <v>456</v>
      </c>
      <c r="J59" s="80">
        <v>452</v>
      </c>
      <c r="K59" s="166">
        <v>0.8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80">
        <v>520</v>
      </c>
      <c r="F60" s="80">
        <v>506</v>
      </c>
      <c r="G60" s="166">
        <v>2.9</v>
      </c>
      <c r="H60" s="138">
        <v>0</v>
      </c>
      <c r="I60" s="80">
        <v>511</v>
      </c>
      <c r="J60" s="80">
        <v>508</v>
      </c>
      <c r="K60" s="166">
        <v>0.7</v>
      </c>
      <c r="L60">
        <v>44</v>
      </c>
      <c r="P60" s="136"/>
      <c r="Q60" s="136">
        <v>145531</v>
      </c>
      <c r="R60" s="136">
        <v>144530</v>
      </c>
      <c r="S60" s="137">
        <v>0.7</v>
      </c>
      <c r="T60" s="136">
        <v>147256</v>
      </c>
      <c r="U60" s="136">
        <v>146103</v>
      </c>
      <c r="V60" s="137">
        <v>0.8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3</v>
      </c>
      <c r="E61" s="80">
        <v>313</v>
      </c>
      <c r="F61" s="80">
        <v>309</v>
      </c>
      <c r="G61" s="166">
        <v>1.2</v>
      </c>
      <c r="H61" s="138">
        <v>10</v>
      </c>
      <c r="I61" s="80">
        <v>256</v>
      </c>
      <c r="J61" s="80">
        <v>265</v>
      </c>
      <c r="K61" s="166">
        <v>-3.4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30</v>
      </c>
      <c r="E62" s="80">
        <v>1189</v>
      </c>
      <c r="F62" s="80">
        <v>1135</v>
      </c>
      <c r="G62" s="166">
        <v>4.8</v>
      </c>
      <c r="H62" s="138">
        <v>30</v>
      </c>
      <c r="I62" s="80">
        <v>1109</v>
      </c>
      <c r="J62" s="80">
        <v>1068</v>
      </c>
      <c r="K62" s="166">
        <v>3.8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80">
        <v>793</v>
      </c>
      <c r="F63" s="80">
        <v>782</v>
      </c>
      <c r="G63" s="166">
        <v>1.4</v>
      </c>
      <c r="H63" s="138">
        <v>0</v>
      </c>
      <c r="I63" s="80">
        <v>696</v>
      </c>
      <c r="J63" s="80">
        <v>695</v>
      </c>
      <c r="K63" s="166">
        <v>0.2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40</v>
      </c>
      <c r="E64" s="80">
        <v>1545</v>
      </c>
      <c r="F64" s="80">
        <v>1514</v>
      </c>
      <c r="G64" s="166">
        <v>2.1</v>
      </c>
      <c r="H64" s="138">
        <v>43</v>
      </c>
      <c r="I64" s="80">
        <v>1492</v>
      </c>
      <c r="J64" s="80">
        <v>1464</v>
      </c>
      <c r="K64" s="166">
        <v>1.9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55</v>
      </c>
      <c r="E65" s="80">
        <v>1416</v>
      </c>
      <c r="F65" s="80">
        <v>1395</v>
      </c>
      <c r="G65" s="166">
        <v>1.6</v>
      </c>
      <c r="H65" s="138">
        <v>53</v>
      </c>
      <c r="I65" s="80">
        <v>1364</v>
      </c>
      <c r="J65" s="80">
        <v>1333</v>
      </c>
      <c r="K65" s="166">
        <v>2.4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67</v>
      </c>
      <c r="E66" s="80">
        <v>3295</v>
      </c>
      <c r="F66" s="80">
        <v>3230</v>
      </c>
      <c r="G66" s="166">
        <v>2</v>
      </c>
      <c r="H66" s="138">
        <v>37</v>
      </c>
      <c r="I66" s="80">
        <v>3319</v>
      </c>
      <c r="J66" s="80">
        <v>3357</v>
      </c>
      <c r="K66" s="166">
        <v>-1.1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16</v>
      </c>
      <c r="E67" s="80">
        <v>154</v>
      </c>
      <c r="F67" s="80">
        <v>155</v>
      </c>
      <c r="G67" s="166">
        <v>-1</v>
      </c>
      <c r="H67" s="138">
        <v>16</v>
      </c>
      <c r="I67" s="80">
        <v>148</v>
      </c>
      <c r="J67" s="80">
        <v>148</v>
      </c>
      <c r="K67" s="166">
        <v>-0.1</v>
      </c>
      <c r="L67">
        <v>51</v>
      </c>
    </row>
    <row r="68" spans="1:11" ht="12.75" customHeight="1">
      <c r="A68" s="237" t="s">
        <v>352</v>
      </c>
      <c r="B68" s="238"/>
      <c r="C68" s="239"/>
      <c r="D68" s="29"/>
      <c r="E68" s="81">
        <f>SUM(E55:E67)</f>
        <v>36221</v>
      </c>
      <c r="F68" s="81">
        <f>SUM(F55:F67)</f>
        <v>35537</v>
      </c>
      <c r="G68" s="166">
        <f>((E68-F68)/F68)*100</f>
        <v>1.9247544812448996</v>
      </c>
      <c r="H68" s="82"/>
      <c r="I68" s="81">
        <f>SUM(I55:I67)</f>
        <v>37486</v>
      </c>
      <c r="J68" s="81">
        <f>SUM(J55:J67)</f>
        <v>36773</v>
      </c>
      <c r="K68" s="166">
        <f>((I68-J68)/J68)*100</f>
        <v>1.9389225790661626</v>
      </c>
    </row>
    <row r="69" spans="1:11" ht="12.75" customHeight="1">
      <c r="A69" s="234" t="s">
        <v>399</v>
      </c>
      <c r="B69" s="235"/>
      <c r="C69" s="236"/>
      <c r="D69" s="32">
        <f>SUM(D6:D68)</f>
        <v>2197</v>
      </c>
      <c r="E69" s="81">
        <f>Q60</f>
        <v>145531</v>
      </c>
      <c r="F69" s="81">
        <f>R60</f>
        <v>144530</v>
      </c>
      <c r="G69" s="166">
        <f>S60</f>
        <v>0.7</v>
      </c>
      <c r="H69" s="32">
        <f>SUM(H6:H68)</f>
        <v>2189</v>
      </c>
      <c r="I69" s="81">
        <f>T60</f>
        <v>147256</v>
      </c>
      <c r="J69" s="81">
        <f>U60</f>
        <v>146103</v>
      </c>
      <c r="K69" s="166">
        <f>V60</f>
        <v>0.8</v>
      </c>
    </row>
    <row r="70" spans="1:11" ht="12.75">
      <c r="A70" s="255" t="s">
        <v>400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8" t="s">
        <v>402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41" t="s">
        <v>330</v>
      </c>
      <c r="B3" s="242"/>
      <c r="C3" s="243"/>
      <c r="D3" s="250" t="str">
        <f>Data!B4</f>
        <v>July</v>
      </c>
      <c r="E3" s="251"/>
      <c r="F3" s="251"/>
      <c r="G3" s="252"/>
      <c r="H3" s="250">
        <f>Data!B6</f>
        <v>42522</v>
      </c>
      <c r="I3" s="251"/>
      <c r="J3" s="251"/>
      <c r="K3" s="252"/>
    </row>
    <row r="4" spans="1:11" ht="25.5" customHeight="1">
      <c r="A4" s="244"/>
      <c r="B4" s="245"/>
      <c r="C4" s="246"/>
      <c r="D4" s="261" t="s">
        <v>331</v>
      </c>
      <c r="E4" s="263" t="s">
        <v>332</v>
      </c>
      <c r="F4" s="264"/>
      <c r="G4" s="259" t="s">
        <v>333</v>
      </c>
      <c r="H4" s="261" t="s">
        <v>331</v>
      </c>
      <c r="I4" s="263" t="s">
        <v>332</v>
      </c>
      <c r="J4" s="264"/>
      <c r="K4" s="259" t="s">
        <v>333</v>
      </c>
    </row>
    <row r="5" spans="1:11" ht="25.5">
      <c r="A5" s="247"/>
      <c r="B5" s="248"/>
      <c r="C5" s="249"/>
      <c r="D5" s="262"/>
      <c r="E5" s="112" t="str">
        <f>CONCATENATE(Data!A4,"   (Preliminary)")</f>
        <v>2017   (Preliminary)</v>
      </c>
      <c r="F5" s="132">
        <f>Data!A4-1</f>
        <v>2016</v>
      </c>
      <c r="G5" s="260"/>
      <c r="H5" s="262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60"/>
    </row>
    <row r="6" spans="1:11" ht="12.75">
      <c r="A6" s="231"/>
      <c r="B6" s="232"/>
      <c r="C6" s="23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334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335</v>
      </c>
      <c r="E8" s="113" t="s">
        <v>336</v>
      </c>
      <c r="F8" s="113" t="s">
        <v>337</v>
      </c>
      <c r="G8" s="104" t="s">
        <v>338</v>
      </c>
      <c r="H8" s="113" t="s">
        <v>339</v>
      </c>
      <c r="I8" s="113" t="s">
        <v>340</v>
      </c>
      <c r="J8" s="113" t="s">
        <v>341</v>
      </c>
      <c r="K8" s="106" t="s">
        <v>342</v>
      </c>
      <c r="L8" s="70" t="s">
        <v>57</v>
      </c>
    </row>
    <row r="9" spans="1:12" ht="12.75" customHeight="1">
      <c r="A9" s="237" t="s">
        <v>343</v>
      </c>
      <c r="B9" s="238"/>
      <c r="C9" s="239"/>
      <c r="D9" s="138">
        <v>20</v>
      </c>
      <c r="E9" s="114">
        <v>2856</v>
      </c>
      <c r="F9" s="114">
        <v>2894</v>
      </c>
      <c r="G9" s="166">
        <v>-1.3</v>
      </c>
      <c r="H9" s="138">
        <v>24</v>
      </c>
      <c r="I9" s="114">
        <v>2855</v>
      </c>
      <c r="J9" s="114">
        <v>2833</v>
      </c>
      <c r="K9" s="166">
        <v>0.8</v>
      </c>
      <c r="L9">
        <v>1</v>
      </c>
    </row>
    <row r="10" spans="1:12" ht="12.75" customHeight="1">
      <c r="A10" s="237" t="s">
        <v>344</v>
      </c>
      <c r="B10" s="238"/>
      <c r="C10" s="239"/>
      <c r="D10" s="138">
        <v>102</v>
      </c>
      <c r="E10" s="114">
        <v>1419</v>
      </c>
      <c r="F10" s="114">
        <v>1410</v>
      </c>
      <c r="G10" s="166">
        <v>0.7</v>
      </c>
      <c r="H10" s="138">
        <v>99</v>
      </c>
      <c r="I10" s="114">
        <v>1392</v>
      </c>
      <c r="J10" s="114">
        <v>1371</v>
      </c>
      <c r="K10" s="166">
        <v>1.5</v>
      </c>
      <c r="L10">
        <v>2</v>
      </c>
    </row>
    <row r="11" spans="1:12" ht="12.75" customHeight="1">
      <c r="A11" s="237" t="s">
        <v>345</v>
      </c>
      <c r="B11" s="238"/>
      <c r="C11" s="239"/>
      <c r="D11" s="138">
        <v>51</v>
      </c>
      <c r="E11" s="114">
        <v>5457</v>
      </c>
      <c r="F11" s="114">
        <v>5422</v>
      </c>
      <c r="G11" s="166">
        <v>0.7</v>
      </c>
      <c r="H11" s="138">
        <v>53</v>
      </c>
      <c r="I11" s="114">
        <v>5321</v>
      </c>
      <c r="J11" s="114">
        <v>5317</v>
      </c>
      <c r="K11" s="166">
        <v>0.1</v>
      </c>
      <c r="L11">
        <v>3</v>
      </c>
    </row>
    <row r="12" spans="1:12" ht="12.75" customHeight="1">
      <c r="A12" s="237" t="s">
        <v>346</v>
      </c>
      <c r="B12" s="238"/>
      <c r="C12" s="239"/>
      <c r="D12" s="138">
        <v>177</v>
      </c>
      <c r="E12" s="114">
        <v>1233</v>
      </c>
      <c r="F12" s="114">
        <v>1236</v>
      </c>
      <c r="G12" s="166">
        <v>-0.2</v>
      </c>
      <c r="H12" s="138">
        <v>171</v>
      </c>
      <c r="I12" s="114">
        <v>1228</v>
      </c>
      <c r="J12" s="114">
        <v>1226</v>
      </c>
      <c r="K12" s="166">
        <v>0.1</v>
      </c>
      <c r="L12">
        <v>4</v>
      </c>
    </row>
    <row r="13" spans="1:12" ht="12.75" customHeight="1">
      <c r="A13" s="237" t="s">
        <v>347</v>
      </c>
      <c r="B13" s="238"/>
      <c r="C13" s="239"/>
      <c r="D13" s="138">
        <v>52</v>
      </c>
      <c r="E13" s="114">
        <v>6236</v>
      </c>
      <c r="F13" s="114">
        <v>6211</v>
      </c>
      <c r="G13" s="166">
        <v>0.4</v>
      </c>
      <c r="H13" s="138">
        <v>45</v>
      </c>
      <c r="I13" s="114">
        <v>6496</v>
      </c>
      <c r="J13" s="114">
        <v>6472</v>
      </c>
      <c r="K13" s="166">
        <v>0.4</v>
      </c>
      <c r="L13">
        <v>5</v>
      </c>
    </row>
    <row r="14" spans="1:12" ht="12.75" customHeight="1">
      <c r="A14" s="237" t="s">
        <v>348</v>
      </c>
      <c r="B14" s="238"/>
      <c r="C14" s="239"/>
      <c r="D14" s="138">
        <v>146</v>
      </c>
      <c r="E14" s="114">
        <v>11654</v>
      </c>
      <c r="F14" s="114">
        <v>11703</v>
      </c>
      <c r="G14" s="166">
        <v>-0.4</v>
      </c>
      <c r="H14" s="138">
        <v>148</v>
      </c>
      <c r="I14" s="114">
        <v>11254</v>
      </c>
      <c r="J14" s="114">
        <v>11210</v>
      </c>
      <c r="K14" s="166">
        <v>0.4</v>
      </c>
      <c r="L14">
        <v>6</v>
      </c>
    </row>
    <row r="15" spans="1:12" ht="12.75" customHeight="1">
      <c r="A15" s="237" t="s">
        <v>349</v>
      </c>
      <c r="B15" s="238"/>
      <c r="C15" s="239"/>
      <c r="D15" s="138">
        <v>46</v>
      </c>
      <c r="E15" s="114">
        <v>9432</v>
      </c>
      <c r="F15" s="114">
        <v>9317</v>
      </c>
      <c r="G15" s="166">
        <v>1.2</v>
      </c>
      <c r="H15" s="138">
        <v>46</v>
      </c>
      <c r="I15" s="114">
        <v>9196</v>
      </c>
      <c r="J15" s="114">
        <v>9005</v>
      </c>
      <c r="K15" s="166">
        <v>2.1</v>
      </c>
      <c r="L15">
        <v>7</v>
      </c>
    </row>
    <row r="16" spans="1:12" ht="12.75" customHeight="1">
      <c r="A16" s="237" t="s">
        <v>350</v>
      </c>
      <c r="B16" s="238"/>
      <c r="C16" s="239"/>
      <c r="D16" s="138">
        <v>68</v>
      </c>
      <c r="E16" s="114">
        <v>740</v>
      </c>
      <c r="F16" s="114">
        <v>742</v>
      </c>
      <c r="G16" s="166">
        <v>-0.2</v>
      </c>
      <c r="H16" s="138">
        <v>74</v>
      </c>
      <c r="I16" s="114">
        <v>706</v>
      </c>
      <c r="J16" s="114">
        <v>709</v>
      </c>
      <c r="K16" s="166">
        <v>-0.5</v>
      </c>
      <c r="L16">
        <v>8</v>
      </c>
    </row>
    <row r="17" spans="1:12" ht="12.75" customHeight="1">
      <c r="A17" s="237" t="s">
        <v>351</v>
      </c>
      <c r="B17" s="238"/>
      <c r="C17" s="239"/>
      <c r="D17" s="138">
        <v>52</v>
      </c>
      <c r="E17" s="114">
        <v>761</v>
      </c>
      <c r="F17" s="114">
        <v>759</v>
      </c>
      <c r="G17" s="166">
        <v>0.3</v>
      </c>
      <c r="H17" s="138">
        <v>58</v>
      </c>
      <c r="I17" s="114">
        <v>635</v>
      </c>
      <c r="J17" s="114">
        <v>635</v>
      </c>
      <c r="K17" s="166">
        <v>0</v>
      </c>
      <c r="L17">
        <v>9</v>
      </c>
    </row>
    <row r="18" spans="1:11" ht="12.75" customHeight="1">
      <c r="A18" s="237" t="s">
        <v>352</v>
      </c>
      <c r="B18" s="238"/>
      <c r="C18" s="239"/>
      <c r="D18" s="139"/>
      <c r="E18" s="32">
        <f>SUM(E9:E17)</f>
        <v>39788</v>
      </c>
      <c r="F18" s="32">
        <f>SUM(F9:F17)</f>
        <v>39694</v>
      </c>
      <c r="G18" s="166">
        <f>((E18-F18)/F18)*100</f>
        <v>0.23681160880737645</v>
      </c>
      <c r="H18" s="139"/>
      <c r="I18" s="32">
        <f>SUM(I9:I17)</f>
        <v>39083</v>
      </c>
      <c r="J18" s="32">
        <f>SUM(J9:J17)</f>
        <v>38778</v>
      </c>
      <c r="K18" s="166">
        <f>((I18-J18)/J18)*100</f>
        <v>0.7865284439630719</v>
      </c>
    </row>
    <row r="19" spans="1:11" ht="12.75" customHeight="1">
      <c r="A19" s="58" t="s">
        <v>353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7" t="s">
        <v>354</v>
      </c>
      <c r="B20" s="238"/>
      <c r="C20" s="239"/>
      <c r="D20" s="138">
        <v>49</v>
      </c>
      <c r="E20" s="114">
        <v>1033</v>
      </c>
      <c r="F20" s="114">
        <v>1031</v>
      </c>
      <c r="G20" s="166">
        <v>0.2</v>
      </c>
      <c r="H20" s="138">
        <v>39</v>
      </c>
      <c r="I20" s="114">
        <v>1049</v>
      </c>
      <c r="J20" s="114">
        <v>1024</v>
      </c>
      <c r="K20" s="166">
        <v>2.4</v>
      </c>
      <c r="L20">
        <v>10</v>
      </c>
    </row>
    <row r="21" spans="1:12" ht="12.75" customHeight="1">
      <c r="A21" s="237" t="s">
        <v>355</v>
      </c>
      <c r="B21" s="238"/>
      <c r="C21" s="239"/>
      <c r="D21" s="138">
        <v>3</v>
      </c>
      <c r="E21" s="114">
        <v>226</v>
      </c>
      <c r="F21" s="114">
        <v>228</v>
      </c>
      <c r="G21" s="166">
        <v>-1.1</v>
      </c>
      <c r="H21" s="138">
        <v>3</v>
      </c>
      <c r="I21" s="114">
        <v>301</v>
      </c>
      <c r="J21" s="114">
        <v>305</v>
      </c>
      <c r="K21" s="166">
        <v>-1.2</v>
      </c>
      <c r="L21">
        <v>11</v>
      </c>
    </row>
    <row r="22" spans="1:12" ht="12.75" customHeight="1">
      <c r="A22" s="237" t="s">
        <v>356</v>
      </c>
      <c r="B22" s="238"/>
      <c r="C22" s="239"/>
      <c r="D22" s="138">
        <v>238</v>
      </c>
      <c r="E22" s="114">
        <v>18010</v>
      </c>
      <c r="F22" s="114">
        <v>17800</v>
      </c>
      <c r="G22" s="166">
        <v>1.2</v>
      </c>
      <c r="H22" s="138">
        <v>240</v>
      </c>
      <c r="I22" s="114">
        <v>17655</v>
      </c>
      <c r="J22" s="114">
        <v>17457</v>
      </c>
      <c r="K22" s="166">
        <v>1.1</v>
      </c>
      <c r="L22">
        <v>12</v>
      </c>
    </row>
    <row r="23" spans="1:12" ht="12.75" customHeight="1">
      <c r="A23" s="237" t="s">
        <v>357</v>
      </c>
      <c r="B23" s="238"/>
      <c r="C23" s="239"/>
      <c r="D23" s="138">
        <v>161</v>
      </c>
      <c r="E23" s="114">
        <v>10801</v>
      </c>
      <c r="F23" s="114">
        <v>10896</v>
      </c>
      <c r="G23" s="166">
        <v>-0.9</v>
      </c>
      <c r="H23" s="138">
        <v>168</v>
      </c>
      <c r="I23" s="114">
        <v>10396</v>
      </c>
      <c r="J23" s="114">
        <v>10324</v>
      </c>
      <c r="K23" s="166">
        <v>0.7</v>
      </c>
      <c r="L23">
        <v>13</v>
      </c>
    </row>
    <row r="24" spans="1:12" ht="12.75" customHeight="1">
      <c r="A24" s="237" t="s">
        <v>358</v>
      </c>
      <c r="B24" s="238"/>
      <c r="C24" s="239"/>
      <c r="D24" s="138">
        <v>50</v>
      </c>
      <c r="E24" s="114">
        <v>6255</v>
      </c>
      <c r="F24" s="114">
        <v>6148</v>
      </c>
      <c r="G24" s="166">
        <v>1.7</v>
      </c>
      <c r="H24" s="138">
        <v>51</v>
      </c>
      <c r="I24" s="114">
        <v>5403</v>
      </c>
      <c r="J24" s="114">
        <v>5317</v>
      </c>
      <c r="K24" s="166">
        <v>1.6</v>
      </c>
      <c r="L24">
        <v>14</v>
      </c>
    </row>
    <row r="25" spans="1:12" ht="12.75" customHeight="1">
      <c r="A25" s="237" t="s">
        <v>359</v>
      </c>
      <c r="B25" s="238"/>
      <c r="C25" s="239"/>
      <c r="D25" s="138">
        <v>51</v>
      </c>
      <c r="E25" s="114">
        <v>10243</v>
      </c>
      <c r="F25" s="114">
        <v>10178</v>
      </c>
      <c r="G25" s="166">
        <v>0.6</v>
      </c>
      <c r="H25" s="138">
        <v>50</v>
      </c>
      <c r="I25" s="114">
        <v>10090</v>
      </c>
      <c r="J25" s="114">
        <v>9938</v>
      </c>
      <c r="K25" s="166">
        <v>1.5</v>
      </c>
      <c r="L25">
        <v>15</v>
      </c>
    </row>
    <row r="26" spans="1:12" ht="12.75" customHeight="1">
      <c r="A26" s="237" t="s">
        <v>360</v>
      </c>
      <c r="B26" s="238"/>
      <c r="C26" s="239"/>
      <c r="D26" s="138">
        <v>94</v>
      </c>
      <c r="E26" s="114">
        <v>4829</v>
      </c>
      <c r="F26" s="114">
        <v>4817</v>
      </c>
      <c r="G26" s="166">
        <v>0.3</v>
      </c>
      <c r="H26" s="138">
        <v>99</v>
      </c>
      <c r="I26" s="114">
        <v>4845</v>
      </c>
      <c r="J26" s="114">
        <v>4742</v>
      </c>
      <c r="K26" s="166">
        <v>2.2</v>
      </c>
      <c r="L26">
        <v>16</v>
      </c>
    </row>
    <row r="27" spans="1:12" ht="12.75" customHeight="1">
      <c r="A27" s="237" t="s">
        <v>361</v>
      </c>
      <c r="B27" s="238"/>
      <c r="C27" s="239"/>
      <c r="D27" s="138">
        <v>701</v>
      </c>
      <c r="E27" s="114">
        <v>7509</v>
      </c>
      <c r="F27" s="114">
        <v>7547</v>
      </c>
      <c r="G27" s="166">
        <v>-0.5</v>
      </c>
      <c r="H27" s="138">
        <v>701</v>
      </c>
      <c r="I27" s="114">
        <v>7463</v>
      </c>
      <c r="J27" s="114">
        <v>7397</v>
      </c>
      <c r="K27" s="166">
        <v>0.9</v>
      </c>
      <c r="L27">
        <v>17</v>
      </c>
    </row>
    <row r="28" spans="1:12" ht="12.75" customHeight="1">
      <c r="A28" s="237" t="s">
        <v>362</v>
      </c>
      <c r="B28" s="238"/>
      <c r="C28" s="239"/>
      <c r="D28" s="138">
        <v>53</v>
      </c>
      <c r="E28" s="114">
        <v>1754</v>
      </c>
      <c r="F28" s="114">
        <v>1767</v>
      </c>
      <c r="G28" s="166">
        <v>-0.7</v>
      </c>
      <c r="H28" s="138">
        <v>54</v>
      </c>
      <c r="I28" s="114">
        <v>1575</v>
      </c>
      <c r="J28" s="114">
        <v>1548</v>
      </c>
      <c r="K28" s="166">
        <v>1.8</v>
      </c>
      <c r="L28">
        <v>18</v>
      </c>
    </row>
    <row r="29" spans="1:11" ht="12.75" customHeight="1">
      <c r="A29" s="237" t="s">
        <v>352</v>
      </c>
      <c r="B29" s="238"/>
      <c r="C29" s="239"/>
      <c r="D29" s="139"/>
      <c r="E29" s="32">
        <f>SUM(E20:E28)</f>
        <v>60660</v>
      </c>
      <c r="F29" s="32">
        <f>SUM(F20:F28)</f>
        <v>60412</v>
      </c>
      <c r="G29" s="166">
        <f>((E29-F29)/F29)*100</f>
        <v>0.41051446732437263</v>
      </c>
      <c r="H29" s="139"/>
      <c r="I29" s="32">
        <f>SUM(I20:I28)</f>
        <v>58777</v>
      </c>
      <c r="J29" s="32">
        <f>SUM(J20:J28)</f>
        <v>58052</v>
      </c>
      <c r="K29" s="166">
        <f>((I29-J29)/J29)*100</f>
        <v>1.2488803142010612</v>
      </c>
    </row>
    <row r="30" spans="1:11" ht="12.75" customHeight="1">
      <c r="A30" s="58" t="s">
        <v>363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7" t="s">
        <v>364</v>
      </c>
      <c r="B31" s="238"/>
      <c r="C31" s="239"/>
      <c r="D31" s="138">
        <v>74</v>
      </c>
      <c r="E31" s="114">
        <v>9052</v>
      </c>
      <c r="F31" s="114">
        <v>9114</v>
      </c>
      <c r="G31" s="166">
        <v>-0.7</v>
      </c>
      <c r="H31" s="138">
        <v>81</v>
      </c>
      <c r="I31" s="114">
        <v>10603</v>
      </c>
      <c r="J31" s="114">
        <v>10579</v>
      </c>
      <c r="K31" s="166">
        <v>0.2</v>
      </c>
      <c r="L31">
        <v>19</v>
      </c>
    </row>
    <row r="32" spans="1:12" ht="12.75" customHeight="1">
      <c r="A32" s="237" t="s">
        <v>365</v>
      </c>
      <c r="B32" s="238"/>
      <c r="C32" s="239"/>
      <c r="D32" s="138">
        <v>45</v>
      </c>
      <c r="E32" s="114">
        <v>7840</v>
      </c>
      <c r="F32" s="114">
        <v>7862</v>
      </c>
      <c r="G32" s="166">
        <v>-0.3</v>
      </c>
      <c r="H32" s="138">
        <v>41</v>
      </c>
      <c r="I32" s="114">
        <v>6745</v>
      </c>
      <c r="J32" s="114">
        <v>6726</v>
      </c>
      <c r="K32" s="166">
        <v>0.3</v>
      </c>
      <c r="L32">
        <v>20</v>
      </c>
    </row>
    <row r="33" spans="1:12" ht="12.75" customHeight="1">
      <c r="A33" s="237" t="s">
        <v>366</v>
      </c>
      <c r="B33" s="238"/>
      <c r="C33" s="239"/>
      <c r="D33" s="138">
        <v>128</v>
      </c>
      <c r="E33" s="114">
        <v>3051</v>
      </c>
      <c r="F33" s="114">
        <v>3028</v>
      </c>
      <c r="G33" s="166">
        <v>0.8</v>
      </c>
      <c r="H33" s="138">
        <v>126</v>
      </c>
      <c r="I33" s="114">
        <v>3202</v>
      </c>
      <c r="J33" s="114">
        <v>3153</v>
      </c>
      <c r="K33" s="166">
        <v>1.6</v>
      </c>
      <c r="L33">
        <v>21</v>
      </c>
    </row>
    <row r="34" spans="1:12" ht="12.75" customHeight="1">
      <c r="A34" s="237" t="s">
        <v>367</v>
      </c>
      <c r="B34" s="238"/>
      <c r="C34" s="239"/>
      <c r="D34" s="138">
        <v>89</v>
      </c>
      <c r="E34" s="114">
        <v>2860</v>
      </c>
      <c r="F34" s="114">
        <v>2803</v>
      </c>
      <c r="G34" s="166">
        <v>2</v>
      </c>
      <c r="H34" s="138">
        <v>88</v>
      </c>
      <c r="I34" s="114">
        <v>2891</v>
      </c>
      <c r="J34" s="114">
        <v>2799</v>
      </c>
      <c r="K34" s="166">
        <v>3.3</v>
      </c>
      <c r="L34">
        <v>22</v>
      </c>
    </row>
    <row r="35" spans="1:12" ht="12.75" customHeight="1">
      <c r="A35" s="237" t="s">
        <v>368</v>
      </c>
      <c r="B35" s="238"/>
      <c r="C35" s="239"/>
      <c r="D35" s="138">
        <v>111</v>
      </c>
      <c r="E35" s="114">
        <v>9257</v>
      </c>
      <c r="F35" s="114">
        <v>8919</v>
      </c>
      <c r="G35" s="166">
        <v>3.8</v>
      </c>
      <c r="H35" s="138">
        <v>112</v>
      </c>
      <c r="I35" s="114">
        <v>8644</v>
      </c>
      <c r="J35" s="114">
        <v>8849</v>
      </c>
      <c r="K35" s="166">
        <v>-2.3</v>
      </c>
      <c r="L35">
        <v>23</v>
      </c>
    </row>
    <row r="36" spans="1:12" ht="12.75" customHeight="1">
      <c r="A36" s="237" t="s">
        <v>369</v>
      </c>
      <c r="B36" s="238"/>
      <c r="C36" s="239"/>
      <c r="D36" s="138">
        <v>54</v>
      </c>
      <c r="E36" s="114">
        <v>5037</v>
      </c>
      <c r="F36" s="114">
        <v>5068</v>
      </c>
      <c r="G36" s="166">
        <v>-0.6</v>
      </c>
      <c r="H36" s="138">
        <v>33</v>
      </c>
      <c r="I36" s="114">
        <v>5423</v>
      </c>
      <c r="J36" s="114">
        <v>5346</v>
      </c>
      <c r="K36" s="166">
        <v>1.4</v>
      </c>
      <c r="L36">
        <v>24</v>
      </c>
    </row>
    <row r="37" spans="1:12" ht="12.75" customHeight="1">
      <c r="A37" s="237" t="s">
        <v>370</v>
      </c>
      <c r="B37" s="238"/>
      <c r="C37" s="239"/>
      <c r="D37" s="138">
        <v>162</v>
      </c>
      <c r="E37" s="114">
        <v>6587</v>
      </c>
      <c r="F37" s="114">
        <v>6653</v>
      </c>
      <c r="G37" s="166">
        <v>-1</v>
      </c>
      <c r="H37" s="138">
        <v>159</v>
      </c>
      <c r="I37" s="114">
        <v>6451</v>
      </c>
      <c r="J37" s="114">
        <v>6400</v>
      </c>
      <c r="K37" s="166">
        <v>0.8</v>
      </c>
      <c r="L37">
        <v>25</v>
      </c>
    </row>
    <row r="38" spans="1:12" ht="12.75" customHeight="1">
      <c r="A38" s="237" t="s">
        <v>371</v>
      </c>
      <c r="B38" s="238"/>
      <c r="C38" s="239"/>
      <c r="D38" s="138">
        <v>58</v>
      </c>
      <c r="E38" s="114">
        <v>1898</v>
      </c>
      <c r="F38" s="114">
        <v>1887</v>
      </c>
      <c r="G38" s="166">
        <v>0.6</v>
      </c>
      <c r="H38" s="138">
        <v>59</v>
      </c>
      <c r="I38" s="114">
        <v>1880</v>
      </c>
      <c r="J38" s="114">
        <v>1851</v>
      </c>
      <c r="K38" s="166">
        <v>1.6</v>
      </c>
      <c r="L38">
        <v>26</v>
      </c>
    </row>
    <row r="39" spans="1:12" ht="12.75" customHeight="1">
      <c r="A39" s="237" t="s">
        <v>372</v>
      </c>
      <c r="B39" s="238"/>
      <c r="C39" s="239"/>
      <c r="D39" s="138">
        <v>58</v>
      </c>
      <c r="E39" s="114">
        <v>936</v>
      </c>
      <c r="F39" s="114">
        <v>936</v>
      </c>
      <c r="G39" s="166">
        <v>0.1</v>
      </c>
      <c r="H39" s="138">
        <v>57</v>
      </c>
      <c r="I39" s="114">
        <v>899</v>
      </c>
      <c r="J39" s="114">
        <v>896</v>
      </c>
      <c r="K39" s="166">
        <v>0.3</v>
      </c>
      <c r="L39">
        <v>27</v>
      </c>
    </row>
    <row r="40" spans="1:12" ht="12.75" customHeight="1">
      <c r="A40" s="237" t="s">
        <v>373</v>
      </c>
      <c r="B40" s="238"/>
      <c r="C40" s="239"/>
      <c r="D40" s="138">
        <v>133</v>
      </c>
      <c r="E40" s="114">
        <v>10456</v>
      </c>
      <c r="F40" s="114">
        <v>10470</v>
      </c>
      <c r="G40" s="166">
        <v>-0.1</v>
      </c>
      <c r="H40" s="138">
        <v>137</v>
      </c>
      <c r="I40" s="114">
        <v>10346</v>
      </c>
      <c r="J40" s="114">
        <v>10308</v>
      </c>
      <c r="K40" s="166">
        <v>0.4</v>
      </c>
      <c r="L40">
        <v>28</v>
      </c>
    </row>
    <row r="41" spans="1:12" ht="12.75" customHeight="1">
      <c r="A41" s="237" t="s">
        <v>374</v>
      </c>
      <c r="B41" s="238"/>
      <c r="C41" s="239"/>
      <c r="D41" s="138">
        <v>35</v>
      </c>
      <c r="E41" s="114">
        <v>930</v>
      </c>
      <c r="F41" s="114">
        <v>955</v>
      </c>
      <c r="G41" s="166">
        <v>-2.7</v>
      </c>
      <c r="H41" s="138">
        <v>8</v>
      </c>
      <c r="I41" s="114">
        <v>908</v>
      </c>
      <c r="J41" s="114">
        <v>891</v>
      </c>
      <c r="K41" s="166">
        <v>1.9</v>
      </c>
      <c r="L41">
        <v>29</v>
      </c>
    </row>
    <row r="42" spans="1:12" ht="12.75" customHeight="1">
      <c r="A42" s="237" t="s">
        <v>375</v>
      </c>
      <c r="B42" s="238"/>
      <c r="C42" s="239"/>
      <c r="D42" s="138">
        <v>193</v>
      </c>
      <c r="E42" s="114">
        <v>6008</v>
      </c>
      <c r="F42" s="114">
        <v>5935</v>
      </c>
      <c r="G42" s="166">
        <v>1.2</v>
      </c>
      <c r="H42" s="138">
        <v>187</v>
      </c>
      <c r="I42" s="114">
        <v>5901</v>
      </c>
      <c r="J42" s="114">
        <v>5754</v>
      </c>
      <c r="K42" s="166">
        <v>2.6</v>
      </c>
      <c r="L42">
        <v>30</v>
      </c>
    </row>
    <row r="43" spans="1:11" ht="12.75" customHeight="1">
      <c r="A43" s="237" t="s">
        <v>352</v>
      </c>
      <c r="B43" s="238"/>
      <c r="C43" s="239"/>
      <c r="D43" s="139"/>
      <c r="E43" s="32">
        <f>SUM(E31:E42)</f>
        <v>63912</v>
      </c>
      <c r="F43" s="32">
        <f>SUM(F31:F42)</f>
        <v>63630</v>
      </c>
      <c r="G43" s="166">
        <f>((E43-F43)/F43)*100</f>
        <v>0.4431871758604432</v>
      </c>
      <c r="H43" s="139"/>
      <c r="I43" s="32">
        <f>SUM(I31:I42)</f>
        <v>63893</v>
      </c>
      <c r="J43" s="32">
        <f>SUM(J31:J42)</f>
        <v>63552</v>
      </c>
      <c r="K43" s="166">
        <f>((I43-J43)/J43)*100</f>
        <v>0.5365684793554883</v>
      </c>
    </row>
    <row r="44" spans="1:11" ht="12.75" customHeight="1">
      <c r="A44" s="58" t="s">
        <v>376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7" t="s">
        <v>377</v>
      </c>
      <c r="B45" s="238"/>
      <c r="C45" s="239"/>
      <c r="D45" s="138">
        <v>114</v>
      </c>
      <c r="E45" s="114">
        <v>6008</v>
      </c>
      <c r="F45" s="114">
        <v>5953</v>
      </c>
      <c r="G45" s="166">
        <v>0.9</v>
      </c>
      <c r="H45" s="138">
        <v>113</v>
      </c>
      <c r="I45" s="114">
        <v>6121</v>
      </c>
      <c r="J45" s="114">
        <v>6124</v>
      </c>
      <c r="K45" s="166">
        <v>0</v>
      </c>
      <c r="L45">
        <v>31</v>
      </c>
    </row>
    <row r="46" spans="1:12" ht="12.75" customHeight="1">
      <c r="A46" s="237" t="s">
        <v>378</v>
      </c>
      <c r="B46" s="238"/>
      <c r="C46" s="239"/>
      <c r="D46" s="138">
        <v>33</v>
      </c>
      <c r="E46" s="114">
        <v>3164</v>
      </c>
      <c r="F46" s="114">
        <v>3156</v>
      </c>
      <c r="G46" s="166">
        <v>0.3</v>
      </c>
      <c r="H46" s="138">
        <v>34</v>
      </c>
      <c r="I46" s="114">
        <v>3223</v>
      </c>
      <c r="J46" s="114">
        <v>3167</v>
      </c>
      <c r="K46" s="166">
        <v>1.8</v>
      </c>
      <c r="L46">
        <v>32</v>
      </c>
    </row>
    <row r="47" spans="1:12" ht="12.75" customHeight="1">
      <c r="A47" s="237" t="s">
        <v>379</v>
      </c>
      <c r="B47" s="238"/>
      <c r="C47" s="239"/>
      <c r="D47" s="138">
        <v>63</v>
      </c>
      <c r="E47" s="114">
        <v>3871</v>
      </c>
      <c r="F47" s="114">
        <v>3914</v>
      </c>
      <c r="G47" s="166">
        <v>-1.1</v>
      </c>
      <c r="H47" s="138">
        <v>56</v>
      </c>
      <c r="I47" s="114">
        <v>4600</v>
      </c>
      <c r="J47" s="114">
        <v>4566</v>
      </c>
      <c r="K47" s="166">
        <v>0.7</v>
      </c>
      <c r="L47">
        <v>33</v>
      </c>
    </row>
    <row r="48" spans="1:12" ht="12.75" customHeight="1">
      <c r="A48" s="237" t="s">
        <v>380</v>
      </c>
      <c r="B48" s="238"/>
      <c r="C48" s="239"/>
      <c r="D48" s="138">
        <v>12</v>
      </c>
      <c r="E48" s="114">
        <v>4415</v>
      </c>
      <c r="F48" s="114">
        <v>4235</v>
      </c>
      <c r="G48" s="166">
        <v>4.2</v>
      </c>
      <c r="H48" s="138">
        <v>11</v>
      </c>
      <c r="I48" s="114">
        <v>4325</v>
      </c>
      <c r="J48" s="114">
        <v>4413</v>
      </c>
      <c r="K48" s="166">
        <v>-2</v>
      </c>
      <c r="L48">
        <v>34</v>
      </c>
    </row>
    <row r="49" spans="1:12" ht="12.75" customHeight="1">
      <c r="A49" s="237" t="s">
        <v>381</v>
      </c>
      <c r="B49" s="238"/>
      <c r="C49" s="239"/>
      <c r="D49" s="138">
        <v>63</v>
      </c>
      <c r="E49" s="114">
        <v>3832</v>
      </c>
      <c r="F49" s="114">
        <v>3844</v>
      </c>
      <c r="G49" s="166">
        <v>-0.3</v>
      </c>
      <c r="H49" s="138">
        <v>64</v>
      </c>
      <c r="I49" s="114">
        <v>3713</v>
      </c>
      <c r="J49" s="114">
        <v>3709</v>
      </c>
      <c r="K49" s="166">
        <v>0.1</v>
      </c>
      <c r="L49">
        <v>35</v>
      </c>
    </row>
    <row r="50" spans="1:12" ht="12.75" customHeight="1">
      <c r="A50" s="237" t="s">
        <v>382</v>
      </c>
      <c r="B50" s="238"/>
      <c r="C50" s="239"/>
      <c r="D50" s="138">
        <v>79</v>
      </c>
      <c r="E50" s="114">
        <v>4313</v>
      </c>
      <c r="F50" s="114">
        <v>4286</v>
      </c>
      <c r="G50" s="166">
        <v>0.6</v>
      </c>
      <c r="H50" s="138">
        <v>78</v>
      </c>
      <c r="I50" s="114">
        <v>4190</v>
      </c>
      <c r="J50" s="114">
        <v>4048</v>
      </c>
      <c r="K50" s="166">
        <v>3.5</v>
      </c>
      <c r="L50">
        <v>36</v>
      </c>
    </row>
    <row r="51" spans="1:12" ht="12.75" customHeight="1">
      <c r="A51" s="237" t="s">
        <v>383</v>
      </c>
      <c r="B51" s="238"/>
      <c r="C51" s="239"/>
      <c r="D51" s="138">
        <v>42</v>
      </c>
      <c r="E51" s="114">
        <v>7393</v>
      </c>
      <c r="F51" s="114">
        <v>7365</v>
      </c>
      <c r="G51" s="166">
        <v>0.4</v>
      </c>
      <c r="H51" s="138">
        <v>42</v>
      </c>
      <c r="I51" s="114">
        <v>7295</v>
      </c>
      <c r="J51" s="114">
        <v>7158</v>
      </c>
      <c r="K51" s="166">
        <v>1.9</v>
      </c>
      <c r="L51">
        <v>37</v>
      </c>
    </row>
    <row r="52" spans="1:12" ht="12.75" customHeight="1">
      <c r="A52" s="237" t="s">
        <v>384</v>
      </c>
      <c r="B52" s="238"/>
      <c r="C52" s="239"/>
      <c r="D52" s="138">
        <v>216</v>
      </c>
      <c r="E52" s="114">
        <v>22950</v>
      </c>
      <c r="F52" s="114">
        <v>22842</v>
      </c>
      <c r="G52" s="166">
        <v>0.5</v>
      </c>
      <c r="H52" s="138">
        <v>210</v>
      </c>
      <c r="I52" s="114">
        <v>22511</v>
      </c>
      <c r="J52" s="114">
        <v>22068</v>
      </c>
      <c r="K52" s="166">
        <v>2</v>
      </c>
      <c r="L52">
        <v>38</v>
      </c>
    </row>
    <row r="53" spans="1:11" ht="12.75" customHeight="1">
      <c r="A53" s="237" t="s">
        <v>352</v>
      </c>
      <c r="B53" s="238"/>
      <c r="C53" s="239"/>
      <c r="D53" s="139"/>
      <c r="E53" s="32">
        <f>SUM(E45:E52)</f>
        <v>55946</v>
      </c>
      <c r="F53" s="32">
        <f>SUM(F45:F52)</f>
        <v>55595</v>
      </c>
      <c r="G53" s="166">
        <f>((E53-F53)/F53)*100</f>
        <v>0.6313517402644122</v>
      </c>
      <c r="H53" s="139"/>
      <c r="I53" s="32">
        <f>SUM(I45:I52)</f>
        <v>55978</v>
      </c>
      <c r="J53" s="32">
        <f>SUM(J45:J52)</f>
        <v>55253</v>
      </c>
      <c r="K53" s="166">
        <f>((I53-J53)/J53)*100</f>
        <v>1.3121459468264167</v>
      </c>
    </row>
    <row r="54" spans="1:11" ht="12.75" customHeight="1">
      <c r="A54" s="58" t="s">
        <v>385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7" t="s">
        <v>386</v>
      </c>
      <c r="B55" s="238"/>
      <c r="C55" s="239"/>
      <c r="D55" s="138">
        <v>92</v>
      </c>
      <c r="E55" s="114">
        <v>482</v>
      </c>
      <c r="F55" s="114">
        <v>481</v>
      </c>
      <c r="G55" s="166">
        <v>0.2</v>
      </c>
      <c r="H55" s="138">
        <v>91</v>
      </c>
      <c r="I55" s="114">
        <v>469</v>
      </c>
      <c r="J55" s="114">
        <v>468</v>
      </c>
      <c r="K55" s="166">
        <v>0.3</v>
      </c>
      <c r="L55">
        <v>39</v>
      </c>
    </row>
    <row r="56" spans="1:12" ht="12.75" customHeight="1">
      <c r="A56" s="237" t="s">
        <v>387</v>
      </c>
      <c r="B56" s="238"/>
      <c r="C56" s="239"/>
      <c r="D56" s="138">
        <v>87</v>
      </c>
      <c r="E56" s="114">
        <v>5162</v>
      </c>
      <c r="F56" s="114">
        <v>5147</v>
      </c>
      <c r="G56" s="166">
        <v>0.3</v>
      </c>
      <c r="H56" s="138">
        <v>123</v>
      </c>
      <c r="I56" s="114">
        <v>6104</v>
      </c>
      <c r="J56" s="114">
        <v>6069</v>
      </c>
      <c r="K56" s="166">
        <v>0.6</v>
      </c>
      <c r="L56">
        <v>40</v>
      </c>
    </row>
    <row r="57" spans="1:12" ht="12.75" customHeight="1">
      <c r="A57" s="237" t="s">
        <v>388</v>
      </c>
      <c r="B57" s="238"/>
      <c r="C57" s="239"/>
      <c r="D57" s="138">
        <v>187</v>
      </c>
      <c r="E57" s="114">
        <v>30725</v>
      </c>
      <c r="F57" s="114">
        <v>30054</v>
      </c>
      <c r="G57" s="166">
        <v>2.2</v>
      </c>
      <c r="H57" s="138">
        <v>185</v>
      </c>
      <c r="I57" s="114">
        <v>31176</v>
      </c>
      <c r="J57" s="114">
        <v>30282</v>
      </c>
      <c r="K57" s="166">
        <v>3</v>
      </c>
      <c r="L57">
        <v>41</v>
      </c>
    </row>
    <row r="58" spans="1:12" ht="12.75" customHeight="1">
      <c r="A58" s="237" t="s">
        <v>389</v>
      </c>
      <c r="B58" s="238"/>
      <c r="C58" s="239"/>
      <c r="D58" s="138">
        <v>76</v>
      </c>
      <c r="E58" s="114">
        <v>4466</v>
      </c>
      <c r="F58" s="114">
        <v>4401</v>
      </c>
      <c r="G58" s="166">
        <v>1.5</v>
      </c>
      <c r="H58" s="138">
        <v>75</v>
      </c>
      <c r="I58" s="114">
        <v>4393</v>
      </c>
      <c r="J58" s="114">
        <v>4266</v>
      </c>
      <c r="K58" s="166">
        <v>3</v>
      </c>
      <c r="L58">
        <v>42</v>
      </c>
    </row>
    <row r="59" spans="1:23" ht="12.75" customHeight="1">
      <c r="A59" s="237" t="s">
        <v>390</v>
      </c>
      <c r="B59" s="238"/>
      <c r="C59" s="239"/>
      <c r="D59" s="138">
        <v>66</v>
      </c>
      <c r="E59" s="114">
        <v>939</v>
      </c>
      <c r="F59" s="114">
        <v>938</v>
      </c>
      <c r="G59" s="166">
        <v>0.1</v>
      </c>
      <c r="H59" s="138">
        <v>66</v>
      </c>
      <c r="I59" s="114">
        <v>868</v>
      </c>
      <c r="J59" s="114">
        <v>859</v>
      </c>
      <c r="K59" s="166">
        <v>1.1</v>
      </c>
      <c r="L59">
        <v>43</v>
      </c>
      <c r="P59" s="113"/>
      <c r="Q59" s="113" t="s">
        <v>336</v>
      </c>
      <c r="R59" s="113" t="s">
        <v>337</v>
      </c>
      <c r="S59" s="104" t="s">
        <v>338</v>
      </c>
      <c r="T59" s="113" t="s">
        <v>340</v>
      </c>
      <c r="U59" s="113" t="s">
        <v>341</v>
      </c>
      <c r="V59" s="106" t="s">
        <v>342</v>
      </c>
      <c r="W59" s="70" t="s">
        <v>57</v>
      </c>
    </row>
    <row r="60" spans="1:23" ht="12.75" customHeight="1">
      <c r="A60" s="237" t="s">
        <v>391</v>
      </c>
      <c r="B60" s="238"/>
      <c r="C60" s="239"/>
      <c r="D60" s="138">
        <v>0</v>
      </c>
      <c r="E60" s="114">
        <v>1710</v>
      </c>
      <c r="F60" s="114">
        <v>1670</v>
      </c>
      <c r="G60" s="166">
        <v>2.4</v>
      </c>
      <c r="H60" s="138">
        <v>0</v>
      </c>
      <c r="I60" s="114">
        <v>1617</v>
      </c>
      <c r="J60" s="114">
        <v>1590</v>
      </c>
      <c r="K60" s="166">
        <v>1.7</v>
      </c>
      <c r="L60">
        <v>44</v>
      </c>
      <c r="P60" s="136"/>
      <c r="Q60" s="136">
        <v>283570</v>
      </c>
      <c r="R60" s="136">
        <v>281374</v>
      </c>
      <c r="S60" s="137">
        <v>0.8</v>
      </c>
      <c r="T60" s="136">
        <v>280945</v>
      </c>
      <c r="U60" s="136">
        <v>277496</v>
      </c>
      <c r="V60" s="137">
        <v>1.2</v>
      </c>
      <c r="W60">
        <v>1</v>
      </c>
    </row>
    <row r="61" spans="1:12" ht="12.75" customHeight="1">
      <c r="A61" s="237" t="s">
        <v>392</v>
      </c>
      <c r="B61" s="238"/>
      <c r="C61" s="239"/>
      <c r="D61" s="138">
        <v>60</v>
      </c>
      <c r="E61" s="114">
        <v>1535</v>
      </c>
      <c r="F61" s="114">
        <v>1506</v>
      </c>
      <c r="G61" s="166">
        <v>2</v>
      </c>
      <c r="H61" s="138">
        <v>89</v>
      </c>
      <c r="I61" s="114">
        <v>1339</v>
      </c>
      <c r="J61" s="114">
        <v>1324</v>
      </c>
      <c r="K61" s="166">
        <v>1.1</v>
      </c>
      <c r="L61">
        <v>45</v>
      </c>
    </row>
    <row r="62" spans="1:12" ht="12.75" customHeight="1">
      <c r="A62" s="237" t="s">
        <v>393</v>
      </c>
      <c r="B62" s="238"/>
      <c r="C62" s="239"/>
      <c r="D62" s="138">
        <v>75</v>
      </c>
      <c r="E62" s="114">
        <v>2427</v>
      </c>
      <c r="F62" s="114">
        <v>2323</v>
      </c>
      <c r="G62" s="166">
        <v>4.5</v>
      </c>
      <c r="H62" s="138">
        <v>75</v>
      </c>
      <c r="I62" s="114">
        <v>2262</v>
      </c>
      <c r="J62" s="114">
        <v>2186</v>
      </c>
      <c r="K62" s="166">
        <v>3.4</v>
      </c>
      <c r="L62">
        <v>46</v>
      </c>
    </row>
    <row r="63" spans="1:12" ht="12.75" customHeight="1">
      <c r="A63" s="237" t="s">
        <v>394</v>
      </c>
      <c r="B63" s="238"/>
      <c r="C63" s="239"/>
      <c r="D63" s="138">
        <v>0</v>
      </c>
      <c r="E63" s="114">
        <v>2585</v>
      </c>
      <c r="F63" s="114">
        <v>2559</v>
      </c>
      <c r="G63" s="166">
        <v>1</v>
      </c>
      <c r="H63" s="138">
        <v>0</v>
      </c>
      <c r="I63" s="114">
        <v>2285</v>
      </c>
      <c r="J63" s="114">
        <v>2253</v>
      </c>
      <c r="K63" s="166">
        <v>1.4</v>
      </c>
      <c r="L63">
        <v>47</v>
      </c>
    </row>
    <row r="64" spans="1:12" ht="12.75" customHeight="1">
      <c r="A64" s="237" t="s">
        <v>395</v>
      </c>
      <c r="B64" s="238"/>
      <c r="C64" s="239"/>
      <c r="D64" s="138">
        <v>151</v>
      </c>
      <c r="E64" s="114">
        <v>3627</v>
      </c>
      <c r="F64" s="114">
        <v>3551</v>
      </c>
      <c r="G64" s="166">
        <v>2.1</v>
      </c>
      <c r="H64" s="138">
        <v>149</v>
      </c>
      <c r="I64" s="114">
        <v>3398</v>
      </c>
      <c r="J64" s="114">
        <v>3343</v>
      </c>
      <c r="K64" s="166">
        <v>1.7</v>
      </c>
      <c r="L64">
        <v>48</v>
      </c>
    </row>
    <row r="65" spans="1:12" ht="12.75" customHeight="1">
      <c r="A65" s="237" t="s">
        <v>396</v>
      </c>
      <c r="B65" s="238"/>
      <c r="C65" s="239"/>
      <c r="D65" s="138">
        <v>101</v>
      </c>
      <c r="E65" s="114">
        <v>2839</v>
      </c>
      <c r="F65" s="114">
        <v>2780</v>
      </c>
      <c r="G65" s="166">
        <v>2.1</v>
      </c>
      <c r="H65" s="138">
        <v>97</v>
      </c>
      <c r="I65" s="114">
        <v>2723</v>
      </c>
      <c r="J65" s="114">
        <v>2638</v>
      </c>
      <c r="K65" s="166">
        <v>3.2</v>
      </c>
      <c r="L65">
        <v>49</v>
      </c>
    </row>
    <row r="66" spans="1:12" ht="12.75" customHeight="1">
      <c r="A66" s="237" t="s">
        <v>397</v>
      </c>
      <c r="B66" s="238"/>
      <c r="C66" s="239"/>
      <c r="D66" s="138">
        <v>150</v>
      </c>
      <c r="E66" s="114">
        <v>5799</v>
      </c>
      <c r="F66" s="114">
        <v>5664</v>
      </c>
      <c r="G66" s="166">
        <v>2.4</v>
      </c>
      <c r="H66" s="138">
        <v>65</v>
      </c>
      <c r="I66" s="114">
        <v>5704</v>
      </c>
      <c r="J66" s="114">
        <v>5697</v>
      </c>
      <c r="K66" s="166">
        <v>0.1</v>
      </c>
      <c r="L66">
        <v>50</v>
      </c>
    </row>
    <row r="67" spans="1:12" ht="12.75" customHeight="1">
      <c r="A67" s="237" t="s">
        <v>398</v>
      </c>
      <c r="B67" s="238"/>
      <c r="C67" s="239"/>
      <c r="D67" s="138">
        <v>124</v>
      </c>
      <c r="E67" s="114">
        <v>967</v>
      </c>
      <c r="F67" s="114">
        <v>973</v>
      </c>
      <c r="G67" s="166">
        <v>-0.7</v>
      </c>
      <c r="H67" s="138">
        <v>124</v>
      </c>
      <c r="I67" s="114">
        <v>876</v>
      </c>
      <c r="J67" s="114">
        <v>885</v>
      </c>
      <c r="K67" s="166">
        <v>-0.9</v>
      </c>
      <c r="L67">
        <v>51</v>
      </c>
    </row>
    <row r="68" spans="1:11" ht="12.75" customHeight="1">
      <c r="A68" s="237" t="s">
        <v>352</v>
      </c>
      <c r="B68" s="238"/>
      <c r="C68" s="239"/>
      <c r="D68" s="30"/>
      <c r="E68" s="32">
        <f>SUM(E55:E67)</f>
        <v>63263</v>
      </c>
      <c r="F68" s="32">
        <f>SUM(F55:F67)</f>
        <v>62047</v>
      </c>
      <c r="G68" s="166">
        <f>((E68-F68)/F68)*100</f>
        <v>1.9598046642061662</v>
      </c>
      <c r="H68" s="30"/>
      <c r="I68" s="32">
        <f>SUM(I55:I67)</f>
        <v>63214</v>
      </c>
      <c r="J68" s="32">
        <f>SUM(J55:J67)</f>
        <v>61860</v>
      </c>
      <c r="K68" s="166">
        <f>((I68-J68)/J68)*100</f>
        <v>2.1888134497251857</v>
      </c>
    </row>
    <row r="69" spans="1:12" ht="12.75" customHeight="1" hidden="1">
      <c r="A69" s="53"/>
      <c r="B69" s="134"/>
      <c r="C69" s="135"/>
      <c r="D69" s="113" t="s">
        <v>335</v>
      </c>
      <c r="E69" s="113" t="s">
        <v>336</v>
      </c>
      <c r="F69" s="113" t="s">
        <v>337</v>
      </c>
      <c r="G69" s="167" t="s">
        <v>338</v>
      </c>
      <c r="H69" s="113" t="s">
        <v>339</v>
      </c>
      <c r="I69" s="113" t="s">
        <v>340</v>
      </c>
      <c r="J69" s="113" t="s">
        <v>341</v>
      </c>
      <c r="K69" s="168" t="s">
        <v>342</v>
      </c>
      <c r="L69" s="70" t="s">
        <v>57</v>
      </c>
    </row>
    <row r="70" spans="1:12" ht="12.75" customHeight="1">
      <c r="A70" s="234" t="s">
        <v>399</v>
      </c>
      <c r="B70" s="235"/>
      <c r="C70" s="236"/>
      <c r="D70" s="32">
        <f>SUM(D9:D68)</f>
        <v>5045</v>
      </c>
      <c r="E70" s="32">
        <f>Q60</f>
        <v>283570</v>
      </c>
      <c r="F70" s="32">
        <f>R60</f>
        <v>281374</v>
      </c>
      <c r="G70" s="166">
        <f>S60</f>
        <v>0.8</v>
      </c>
      <c r="H70" s="32">
        <f>SUM(H9:H68)</f>
        <v>4958</v>
      </c>
      <c r="I70" s="32">
        <f>T60</f>
        <v>280945</v>
      </c>
      <c r="J70" s="32">
        <f>U60</f>
        <v>277496</v>
      </c>
      <c r="K70" s="166">
        <f>V60</f>
        <v>1.2</v>
      </c>
      <c r="L70">
        <v>1</v>
      </c>
    </row>
    <row r="71" spans="1:11" ht="12.75" customHeight="1">
      <c r="A71" s="265" t="s">
        <v>403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1:11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</row>
    <row r="73" spans="1:11" ht="12.75">
      <c r="A73" s="24" t="s">
        <v>404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405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406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407</v>
      </c>
      <c r="D3" s="53"/>
      <c r="E3" s="269" t="s">
        <v>70</v>
      </c>
      <c r="F3" s="270"/>
      <c r="G3" s="121" t="s">
        <v>407</v>
      </c>
      <c r="H3" s="53"/>
      <c r="I3" s="269" t="s">
        <v>83</v>
      </c>
      <c r="J3" s="270"/>
      <c r="K3" s="121" t="s">
        <v>407</v>
      </c>
      <c r="L3" s="53"/>
      <c r="M3" s="269" t="s">
        <v>408</v>
      </c>
      <c r="N3" s="270"/>
      <c r="O3" s="121" t="s">
        <v>407</v>
      </c>
      <c r="P3" s="53"/>
      <c r="Q3" s="269" t="s">
        <v>131</v>
      </c>
      <c r="R3" s="270"/>
      <c r="S3" s="121" t="s">
        <v>407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409</v>
      </c>
      <c r="C5" s="122" t="s">
        <v>410</v>
      </c>
      <c r="D5" s="29" t="s">
        <v>57</v>
      </c>
      <c r="E5" s="29"/>
      <c r="F5" s="29" t="s">
        <v>409</v>
      </c>
      <c r="G5" s="122" t="s">
        <v>410</v>
      </c>
      <c r="H5" s="29" t="s">
        <v>57</v>
      </c>
      <c r="I5" s="29"/>
      <c r="J5" s="29" t="s">
        <v>409</v>
      </c>
      <c r="K5" s="122" t="s">
        <v>410</v>
      </c>
      <c r="L5" s="29" t="s">
        <v>57</v>
      </c>
      <c r="M5" s="29"/>
      <c r="N5" s="29" t="s">
        <v>409</v>
      </c>
      <c r="O5" s="122" t="s">
        <v>410</v>
      </c>
      <c r="P5" s="29" t="s">
        <v>57</v>
      </c>
      <c r="Q5" s="29"/>
      <c r="R5" s="29" t="s">
        <v>409</v>
      </c>
      <c r="S5" s="122" t="s">
        <v>410</v>
      </c>
      <c r="T5" s="62" t="s">
        <v>57</v>
      </c>
    </row>
    <row r="6" spans="1:20" ht="12.75">
      <c r="A6" s="29" t="s">
        <v>411</v>
      </c>
      <c r="B6" s="30">
        <v>17194</v>
      </c>
      <c r="C6" s="122">
        <v>2.2</v>
      </c>
      <c r="D6" s="29">
        <v>1</v>
      </c>
      <c r="E6" s="29" t="s">
        <v>411</v>
      </c>
      <c r="F6" s="30">
        <v>25539</v>
      </c>
      <c r="G6" s="122">
        <v>0.6</v>
      </c>
      <c r="H6" s="29">
        <v>1</v>
      </c>
      <c r="I6" s="29" t="s">
        <v>411</v>
      </c>
      <c r="J6" s="30">
        <v>24738</v>
      </c>
      <c r="K6" s="122">
        <v>1.4</v>
      </c>
      <c r="L6" s="29">
        <v>1</v>
      </c>
      <c r="M6" s="29" t="s">
        <v>411</v>
      </c>
      <c r="N6" s="30">
        <v>67471</v>
      </c>
      <c r="O6" s="122">
        <v>1.3</v>
      </c>
      <c r="P6" s="29">
        <v>1</v>
      </c>
      <c r="Q6" s="29" t="s">
        <v>411</v>
      </c>
      <c r="R6" s="30">
        <v>236480</v>
      </c>
      <c r="S6" s="122">
        <v>1.3</v>
      </c>
      <c r="T6" s="29">
        <v>1</v>
      </c>
    </row>
    <row r="7" spans="1:20" ht="12.75">
      <c r="A7" s="29" t="s">
        <v>412</v>
      </c>
      <c r="B7" s="30">
        <v>16394</v>
      </c>
      <c r="C7" s="122">
        <v>6.2</v>
      </c>
      <c r="D7" s="29">
        <v>2</v>
      </c>
      <c r="E7" s="29" t="s">
        <v>412</v>
      </c>
      <c r="F7" s="30">
        <v>25574</v>
      </c>
      <c r="G7" s="122">
        <v>6</v>
      </c>
      <c r="H7" s="29">
        <v>2</v>
      </c>
      <c r="I7" s="29" t="s">
        <v>412</v>
      </c>
      <c r="J7" s="30">
        <v>23802</v>
      </c>
      <c r="K7" s="122">
        <v>6.1</v>
      </c>
      <c r="L7" s="29">
        <v>2</v>
      </c>
      <c r="M7" s="29" t="s">
        <v>412</v>
      </c>
      <c r="N7" s="30">
        <v>65770</v>
      </c>
      <c r="O7" s="122">
        <v>6.1</v>
      </c>
      <c r="P7" s="29">
        <v>2</v>
      </c>
      <c r="Q7" s="29" t="s">
        <v>412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413</v>
      </c>
      <c r="B8" s="151">
        <v>20038</v>
      </c>
      <c r="C8" s="152">
        <v>5.5</v>
      </c>
      <c r="D8" s="150">
        <v>3</v>
      </c>
      <c r="E8" s="150" t="s">
        <v>413</v>
      </c>
      <c r="F8" s="151">
        <v>30504</v>
      </c>
      <c r="G8" s="152">
        <v>5.2</v>
      </c>
      <c r="H8" s="150">
        <v>3</v>
      </c>
      <c r="I8" s="150" t="s">
        <v>413</v>
      </c>
      <c r="J8" s="151">
        <v>28726</v>
      </c>
      <c r="K8" s="152">
        <v>4.8</v>
      </c>
      <c r="L8" s="150">
        <v>3</v>
      </c>
      <c r="M8" s="150" t="s">
        <v>413</v>
      </c>
      <c r="N8" s="151">
        <v>79269</v>
      </c>
      <c r="O8" s="152">
        <v>5.1</v>
      </c>
      <c r="P8" s="150">
        <v>3</v>
      </c>
      <c r="Q8" s="150" t="s">
        <v>413</v>
      </c>
      <c r="R8" s="151">
        <v>269709</v>
      </c>
      <c r="S8" s="152">
        <v>4.5</v>
      </c>
      <c r="T8" s="29">
        <v>3</v>
      </c>
    </row>
    <row r="9" spans="1:20" ht="12.75">
      <c r="A9" s="153" t="s">
        <v>414</v>
      </c>
      <c r="B9" s="154">
        <v>53626</v>
      </c>
      <c r="C9" s="155">
        <v>4.6</v>
      </c>
      <c r="D9" s="153">
        <v>4</v>
      </c>
      <c r="E9" s="153" t="s">
        <v>414</v>
      </c>
      <c r="F9" s="154">
        <v>81618</v>
      </c>
      <c r="G9" s="155">
        <v>4</v>
      </c>
      <c r="H9" s="153">
        <v>4</v>
      </c>
      <c r="I9" s="153" t="s">
        <v>414</v>
      </c>
      <c r="J9" s="154">
        <v>77266</v>
      </c>
      <c r="K9" s="155">
        <v>4.1</v>
      </c>
      <c r="L9" s="153">
        <v>4</v>
      </c>
      <c r="M9" s="153" t="s">
        <v>414</v>
      </c>
      <c r="N9" s="154">
        <v>212510</v>
      </c>
      <c r="O9" s="155">
        <v>4.2</v>
      </c>
      <c r="P9" s="153">
        <v>4</v>
      </c>
      <c r="Q9" s="153" t="s">
        <v>414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415</v>
      </c>
      <c r="B12" s="30">
        <v>20055</v>
      </c>
      <c r="C12" s="122">
        <v>1.8</v>
      </c>
      <c r="D12" s="29">
        <v>5</v>
      </c>
      <c r="E12" s="29" t="s">
        <v>415</v>
      </c>
      <c r="F12" s="30">
        <v>30097</v>
      </c>
      <c r="G12" s="122">
        <v>2.3</v>
      </c>
      <c r="H12" s="29">
        <v>5</v>
      </c>
      <c r="I12" s="29" t="s">
        <v>415</v>
      </c>
      <c r="J12" s="30">
        <v>29250</v>
      </c>
      <c r="K12" s="122">
        <v>2.3</v>
      </c>
      <c r="L12" s="29">
        <v>5</v>
      </c>
      <c r="M12" s="29" t="s">
        <v>415</v>
      </c>
      <c r="N12" s="30">
        <v>79403</v>
      </c>
      <c r="O12" s="122">
        <v>2.2</v>
      </c>
      <c r="P12" s="29">
        <v>5</v>
      </c>
      <c r="Q12" s="29" t="s">
        <v>415</v>
      </c>
      <c r="R12" s="30">
        <v>268383</v>
      </c>
      <c r="S12" s="122">
        <v>2.1</v>
      </c>
      <c r="T12" s="29">
        <v>5</v>
      </c>
    </row>
    <row r="13" spans="1:20" ht="12.75">
      <c r="A13" s="29" t="s">
        <v>416</v>
      </c>
      <c r="B13" s="30">
        <v>21325</v>
      </c>
      <c r="C13" s="122">
        <v>2.2</v>
      </c>
      <c r="D13" s="29">
        <v>6</v>
      </c>
      <c r="E13" s="29" t="s">
        <v>416</v>
      </c>
      <c r="F13" s="30">
        <v>31946</v>
      </c>
      <c r="G13" s="122">
        <v>1.9</v>
      </c>
      <c r="H13" s="29">
        <v>6</v>
      </c>
      <c r="I13" s="29" t="s">
        <v>416</v>
      </c>
      <c r="J13" s="30">
        <v>30468</v>
      </c>
      <c r="K13" s="122">
        <v>1.3</v>
      </c>
      <c r="L13" s="29">
        <v>6</v>
      </c>
      <c r="M13" s="29" t="s">
        <v>416</v>
      </c>
      <c r="N13" s="30">
        <v>83739</v>
      </c>
      <c r="O13" s="122">
        <v>1.8</v>
      </c>
      <c r="P13" s="29">
        <v>6</v>
      </c>
      <c r="Q13" s="29" t="s">
        <v>416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417</v>
      </c>
      <c r="B14" s="151">
        <v>21766</v>
      </c>
      <c r="C14" s="152">
        <v>3.8</v>
      </c>
      <c r="D14" s="150">
        <v>7</v>
      </c>
      <c r="E14" s="150" t="s">
        <v>417</v>
      </c>
      <c r="F14" s="151">
        <v>32891</v>
      </c>
      <c r="G14" s="152">
        <v>3.2</v>
      </c>
      <c r="H14" s="150">
        <v>7</v>
      </c>
      <c r="I14" s="150" t="s">
        <v>417</v>
      </c>
      <c r="J14" s="151">
        <v>31124</v>
      </c>
      <c r="K14" s="152">
        <v>2.8</v>
      </c>
      <c r="L14" s="150">
        <v>7</v>
      </c>
      <c r="M14" s="150" t="s">
        <v>417</v>
      </c>
      <c r="N14" s="151">
        <v>85781</v>
      </c>
      <c r="O14" s="152">
        <v>3.2</v>
      </c>
      <c r="P14" s="150">
        <v>7</v>
      </c>
      <c r="Q14" s="150" t="s">
        <v>417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418</v>
      </c>
      <c r="B15" s="154">
        <v>63147</v>
      </c>
      <c r="C15" s="155">
        <v>2.6</v>
      </c>
      <c r="D15" s="153">
        <v>8</v>
      </c>
      <c r="E15" s="153" t="s">
        <v>418</v>
      </c>
      <c r="F15" s="154">
        <v>94935</v>
      </c>
      <c r="G15" s="155">
        <v>2.5</v>
      </c>
      <c r="H15" s="153">
        <v>8</v>
      </c>
      <c r="I15" s="153" t="s">
        <v>418</v>
      </c>
      <c r="J15" s="154">
        <v>90842</v>
      </c>
      <c r="K15" s="155">
        <v>2.1</v>
      </c>
      <c r="L15" s="153">
        <v>8</v>
      </c>
      <c r="M15" s="153" t="s">
        <v>418</v>
      </c>
      <c r="N15" s="154">
        <v>248923</v>
      </c>
      <c r="O15" s="155">
        <v>2.4</v>
      </c>
      <c r="P15" s="153">
        <v>8</v>
      </c>
      <c r="Q15" s="153" t="s">
        <v>418</v>
      </c>
      <c r="R15" s="154">
        <v>821168</v>
      </c>
      <c r="S15" s="155">
        <v>2.1</v>
      </c>
      <c r="T15" s="33">
        <v>8</v>
      </c>
    </row>
    <row r="16" spans="1:20" ht="12.75">
      <c r="A16" s="29" t="s">
        <v>419</v>
      </c>
      <c r="B16" s="30">
        <v>116772</v>
      </c>
      <c r="C16" s="122">
        <v>3.5</v>
      </c>
      <c r="D16" s="29">
        <v>9</v>
      </c>
      <c r="E16" s="29" t="s">
        <v>419</v>
      </c>
      <c r="F16" s="30">
        <v>176552</v>
      </c>
      <c r="G16" s="122">
        <v>3.1</v>
      </c>
      <c r="H16" s="29">
        <v>9</v>
      </c>
      <c r="I16" s="29" t="s">
        <v>419</v>
      </c>
      <c r="J16" s="30">
        <v>168108</v>
      </c>
      <c r="K16" s="122">
        <v>3</v>
      </c>
      <c r="L16" s="29">
        <v>9</v>
      </c>
      <c r="M16" s="29" t="s">
        <v>419</v>
      </c>
      <c r="N16" s="30">
        <v>461433</v>
      </c>
      <c r="O16" s="122">
        <v>3.2</v>
      </c>
      <c r="P16" s="29">
        <v>9</v>
      </c>
      <c r="Q16" s="29" t="s">
        <v>419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420</v>
      </c>
      <c r="B19" s="30">
        <v>23740</v>
      </c>
      <c r="C19" s="122">
        <v>2.9</v>
      </c>
      <c r="D19" s="29">
        <v>10</v>
      </c>
      <c r="E19" s="29" t="s">
        <v>420</v>
      </c>
      <c r="F19" s="30">
        <v>34460</v>
      </c>
      <c r="G19" s="122">
        <v>1.2</v>
      </c>
      <c r="H19" s="29">
        <v>10</v>
      </c>
      <c r="I19" s="29" t="s">
        <v>420</v>
      </c>
      <c r="J19" s="30">
        <v>32321</v>
      </c>
      <c r="K19" s="122">
        <v>0.8</v>
      </c>
      <c r="L19" s="29">
        <v>10</v>
      </c>
      <c r="M19" s="29" t="s">
        <v>420</v>
      </c>
      <c r="N19" s="30">
        <v>90521</v>
      </c>
      <c r="O19" s="122">
        <v>1.5</v>
      </c>
      <c r="P19" s="29">
        <v>10</v>
      </c>
      <c r="Q19" s="29" t="s">
        <v>420</v>
      </c>
      <c r="R19" s="30">
        <v>281374</v>
      </c>
      <c r="S19" s="122">
        <v>1.1</v>
      </c>
      <c r="T19" s="29">
        <v>10</v>
      </c>
    </row>
    <row r="20" spans="1:20" ht="12.75">
      <c r="A20" s="29" t="s">
        <v>421</v>
      </c>
      <c r="B20" s="30">
        <v>22323</v>
      </c>
      <c r="C20" s="122">
        <v>2.1</v>
      </c>
      <c r="D20" s="29">
        <v>11</v>
      </c>
      <c r="E20" s="29" t="s">
        <v>421</v>
      </c>
      <c r="F20" s="30">
        <v>33413</v>
      </c>
      <c r="G20" s="122">
        <v>2</v>
      </c>
      <c r="H20" s="29">
        <v>11</v>
      </c>
      <c r="I20" s="29" t="s">
        <v>421</v>
      </c>
      <c r="J20" s="30">
        <v>31180</v>
      </c>
      <c r="K20" s="122">
        <v>2.1</v>
      </c>
      <c r="L20" s="29">
        <v>11</v>
      </c>
      <c r="M20" s="29" t="s">
        <v>421</v>
      </c>
      <c r="N20" s="30">
        <v>86915</v>
      </c>
      <c r="O20" s="122">
        <v>2.1</v>
      </c>
      <c r="P20" s="29">
        <v>11</v>
      </c>
      <c r="Q20" s="29" t="s">
        <v>421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422</v>
      </c>
      <c r="B21" s="151">
        <v>20071</v>
      </c>
      <c r="C21" s="152">
        <v>3.1</v>
      </c>
      <c r="D21" s="150">
        <v>12</v>
      </c>
      <c r="E21" s="150" t="s">
        <v>422</v>
      </c>
      <c r="F21" s="151">
        <v>30957</v>
      </c>
      <c r="G21" s="152">
        <v>1.8</v>
      </c>
      <c r="H21" s="150">
        <v>12</v>
      </c>
      <c r="I21" s="150" t="s">
        <v>422</v>
      </c>
      <c r="J21" s="151">
        <v>28483</v>
      </c>
      <c r="K21" s="152">
        <v>1.4</v>
      </c>
      <c r="L21" s="150">
        <v>12</v>
      </c>
      <c r="M21" s="150" t="s">
        <v>422</v>
      </c>
      <c r="N21" s="151">
        <v>79512</v>
      </c>
      <c r="O21" s="152">
        <v>2</v>
      </c>
      <c r="P21" s="150">
        <v>12</v>
      </c>
      <c r="Q21" s="150" t="s">
        <v>422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423</v>
      </c>
      <c r="B22" s="154">
        <v>66134</v>
      </c>
      <c r="C22" s="155">
        <v>2.7</v>
      </c>
      <c r="D22" s="153">
        <v>13</v>
      </c>
      <c r="E22" s="153" t="s">
        <v>423</v>
      </c>
      <c r="F22" s="154">
        <v>98830</v>
      </c>
      <c r="G22" s="155">
        <v>1.7</v>
      </c>
      <c r="H22" s="153">
        <v>13</v>
      </c>
      <c r="I22" s="153" t="s">
        <v>423</v>
      </c>
      <c r="J22" s="154">
        <v>91984</v>
      </c>
      <c r="K22" s="155">
        <v>1.4</v>
      </c>
      <c r="L22" s="153">
        <v>13</v>
      </c>
      <c r="M22" s="153" t="s">
        <v>423</v>
      </c>
      <c r="N22" s="154">
        <v>256948</v>
      </c>
      <c r="O22" s="155">
        <v>1.9</v>
      </c>
      <c r="P22" s="153">
        <v>13</v>
      </c>
      <c r="Q22" s="153" t="s">
        <v>423</v>
      </c>
      <c r="R22" s="154">
        <v>821741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424</v>
      </c>
      <c r="B25" s="30">
        <v>20678</v>
      </c>
      <c r="C25" s="122">
        <v>1.8</v>
      </c>
      <c r="D25" s="29">
        <v>14</v>
      </c>
      <c r="E25" s="29" t="s">
        <v>424</v>
      </c>
      <c r="F25" s="30">
        <v>31813</v>
      </c>
      <c r="G25" s="122">
        <v>1</v>
      </c>
      <c r="H25" s="29">
        <v>14</v>
      </c>
      <c r="I25" s="29" t="s">
        <v>424</v>
      </c>
      <c r="J25" s="30">
        <v>29610</v>
      </c>
      <c r="K25" s="122">
        <v>0.8</v>
      </c>
      <c r="L25" s="29">
        <v>14</v>
      </c>
      <c r="M25" s="29" t="s">
        <v>424</v>
      </c>
      <c r="N25" s="30">
        <v>82101</v>
      </c>
      <c r="O25" s="122">
        <v>1.1</v>
      </c>
      <c r="P25" s="29">
        <v>14</v>
      </c>
      <c r="Q25" s="29" t="s">
        <v>424</v>
      </c>
      <c r="R25" s="30">
        <v>270931</v>
      </c>
      <c r="S25" s="122">
        <v>0.9</v>
      </c>
      <c r="T25" s="29">
        <v>14</v>
      </c>
    </row>
    <row r="26" spans="1:20" ht="12.75">
      <c r="A26" s="29" t="s">
        <v>425</v>
      </c>
      <c r="B26" s="30">
        <v>19703</v>
      </c>
      <c r="C26" s="122">
        <v>3.7</v>
      </c>
      <c r="D26" s="29">
        <v>15</v>
      </c>
      <c r="E26" s="29" t="s">
        <v>425</v>
      </c>
      <c r="F26" s="30">
        <v>29619</v>
      </c>
      <c r="G26" s="122">
        <v>3.5</v>
      </c>
      <c r="H26" s="29">
        <v>15</v>
      </c>
      <c r="I26" s="29" t="s">
        <v>425</v>
      </c>
      <c r="J26" s="30">
        <v>26889</v>
      </c>
      <c r="K26" s="122">
        <v>3.3</v>
      </c>
      <c r="L26" s="29">
        <v>15</v>
      </c>
      <c r="M26" s="29" t="s">
        <v>425</v>
      </c>
      <c r="N26" s="30">
        <v>76211</v>
      </c>
      <c r="O26" s="122">
        <v>3.5</v>
      </c>
      <c r="P26" s="29">
        <v>15</v>
      </c>
      <c r="Q26" s="29" t="s">
        <v>425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426</v>
      </c>
      <c r="B27" s="151">
        <v>19434</v>
      </c>
      <c r="C27" s="152">
        <v>0.9</v>
      </c>
      <c r="D27" s="150">
        <v>16</v>
      </c>
      <c r="E27" s="150" t="s">
        <v>426</v>
      </c>
      <c r="F27" s="151">
        <v>28872</v>
      </c>
      <c r="G27" s="152">
        <v>-0.3</v>
      </c>
      <c r="H27" s="150">
        <v>16</v>
      </c>
      <c r="I27" s="150" t="s">
        <v>426</v>
      </c>
      <c r="J27" s="151">
        <v>26210</v>
      </c>
      <c r="K27" s="152">
        <v>-0.8</v>
      </c>
      <c r="L27" s="150">
        <v>16</v>
      </c>
      <c r="M27" s="150" t="s">
        <v>426</v>
      </c>
      <c r="N27" s="151">
        <v>74516</v>
      </c>
      <c r="O27" s="152">
        <v>-0.2</v>
      </c>
      <c r="P27" s="150">
        <v>16</v>
      </c>
      <c r="Q27" s="150" t="s">
        <v>426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427</v>
      </c>
      <c r="B28" s="154">
        <v>59814</v>
      </c>
      <c r="C28" s="155">
        <v>2.1</v>
      </c>
      <c r="D28" s="153">
        <v>17</v>
      </c>
      <c r="E28" s="153" t="s">
        <v>427</v>
      </c>
      <c r="F28" s="154">
        <v>90304</v>
      </c>
      <c r="G28" s="155">
        <v>1.4</v>
      </c>
      <c r="H28" s="153">
        <v>17</v>
      </c>
      <c r="I28" s="153" t="s">
        <v>427</v>
      </c>
      <c r="J28" s="154">
        <v>82710</v>
      </c>
      <c r="K28" s="155">
        <v>1.1</v>
      </c>
      <c r="L28" s="153">
        <v>17</v>
      </c>
      <c r="M28" s="153" t="s">
        <v>427</v>
      </c>
      <c r="N28" s="154">
        <v>232828</v>
      </c>
      <c r="O28" s="155">
        <v>1.5</v>
      </c>
      <c r="P28" s="153">
        <v>17</v>
      </c>
      <c r="Q28" s="153" t="s">
        <v>427</v>
      </c>
      <c r="R28" s="154">
        <v>788091</v>
      </c>
      <c r="S28" s="155">
        <v>1.5</v>
      </c>
      <c r="T28" s="33">
        <v>17</v>
      </c>
    </row>
    <row r="29" spans="1:20" ht="12.75">
      <c r="A29" s="29" t="s">
        <v>428</v>
      </c>
      <c r="B29" s="30">
        <v>125948</v>
      </c>
      <c r="C29" s="122">
        <v>2.4</v>
      </c>
      <c r="D29" s="29">
        <v>18</v>
      </c>
      <c r="E29" s="29" t="s">
        <v>428</v>
      </c>
      <c r="F29" s="30">
        <v>189134</v>
      </c>
      <c r="G29" s="122">
        <v>1.5</v>
      </c>
      <c r="H29" s="29">
        <v>18</v>
      </c>
      <c r="I29" s="29" t="s">
        <v>428</v>
      </c>
      <c r="J29" s="30">
        <v>174694</v>
      </c>
      <c r="K29" s="122">
        <v>1.3</v>
      </c>
      <c r="L29" s="29">
        <v>18</v>
      </c>
      <c r="M29" s="29" t="s">
        <v>428</v>
      </c>
      <c r="N29" s="30">
        <v>489777</v>
      </c>
      <c r="O29" s="122">
        <v>1.7</v>
      </c>
      <c r="P29" s="29">
        <v>18</v>
      </c>
      <c r="Q29" s="29" t="s">
        <v>428</v>
      </c>
      <c r="R29" s="30">
        <v>1609833</v>
      </c>
      <c r="S29" s="122">
        <v>1.7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242721</v>
      </c>
      <c r="C32" s="158">
        <v>3</v>
      </c>
      <c r="D32" s="156">
        <v>19</v>
      </c>
      <c r="E32" s="156" t="s">
        <v>31</v>
      </c>
      <c r="F32" s="157">
        <v>365687</v>
      </c>
      <c r="G32" s="158">
        <v>2.3</v>
      </c>
      <c r="H32" s="156">
        <v>19</v>
      </c>
      <c r="I32" s="156" t="s">
        <v>31</v>
      </c>
      <c r="J32" s="157">
        <v>342803</v>
      </c>
      <c r="K32" s="158">
        <v>2.1</v>
      </c>
      <c r="L32" s="156">
        <v>19</v>
      </c>
      <c r="M32" s="156" t="s">
        <v>31</v>
      </c>
      <c r="N32" s="157">
        <v>951210</v>
      </c>
      <c r="O32" s="158">
        <v>2.4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407</v>
      </c>
      <c r="D35" s="53"/>
      <c r="E35" s="64" t="s">
        <v>70</v>
      </c>
      <c r="F35" s="99"/>
      <c r="G35" s="121" t="s">
        <v>407</v>
      </c>
      <c r="H35" s="53"/>
      <c r="I35" s="63" t="s">
        <v>83</v>
      </c>
      <c r="J35" s="100"/>
      <c r="K35" s="121" t="s">
        <v>407</v>
      </c>
      <c r="L35" s="53"/>
      <c r="M35" s="63" t="s">
        <v>408</v>
      </c>
      <c r="N35" s="100"/>
      <c r="O35" s="121" t="s">
        <v>407</v>
      </c>
      <c r="P35" s="53"/>
      <c r="Q35" s="63" t="s">
        <v>131</v>
      </c>
      <c r="R35" s="100"/>
      <c r="S35" s="121" t="s">
        <v>407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411</v>
      </c>
      <c r="B37" s="30">
        <v>17655</v>
      </c>
      <c r="C37" s="122">
        <v>2.7</v>
      </c>
      <c r="D37" s="29">
        <v>20</v>
      </c>
      <c r="E37" s="29" t="s">
        <v>411</v>
      </c>
      <c r="F37" s="30">
        <v>26104</v>
      </c>
      <c r="G37" s="122">
        <v>2.2</v>
      </c>
      <c r="H37" s="29">
        <v>20</v>
      </c>
      <c r="I37" s="29" t="s">
        <v>411</v>
      </c>
      <c r="J37" s="30">
        <v>25294</v>
      </c>
      <c r="K37" s="122">
        <v>2.2</v>
      </c>
      <c r="L37" s="29">
        <v>20</v>
      </c>
      <c r="M37" s="29" t="s">
        <v>411</v>
      </c>
      <c r="N37" s="30">
        <v>69052</v>
      </c>
      <c r="O37" s="122">
        <v>2.3</v>
      </c>
      <c r="P37" s="29">
        <v>20</v>
      </c>
      <c r="Q37" s="29" t="s">
        <v>411</v>
      </c>
      <c r="R37" s="30">
        <v>242187</v>
      </c>
      <c r="S37" s="122">
        <v>2.4</v>
      </c>
      <c r="T37" s="29">
        <v>20</v>
      </c>
    </row>
    <row r="38" spans="1:20" ht="12.75">
      <c r="A38" s="29" t="s">
        <v>412</v>
      </c>
      <c r="B38" s="30">
        <v>16860</v>
      </c>
      <c r="C38" s="122">
        <v>2.8</v>
      </c>
      <c r="D38" s="29">
        <v>21</v>
      </c>
      <c r="E38" s="29" t="s">
        <v>412</v>
      </c>
      <c r="F38" s="30">
        <v>26110</v>
      </c>
      <c r="G38" s="122">
        <v>2.1</v>
      </c>
      <c r="H38" s="29">
        <v>21</v>
      </c>
      <c r="I38" s="29" t="s">
        <v>412</v>
      </c>
      <c r="J38" s="30">
        <v>24343</v>
      </c>
      <c r="K38" s="122">
        <v>2.3</v>
      </c>
      <c r="L38" s="29">
        <v>21</v>
      </c>
      <c r="M38" s="29" t="s">
        <v>412</v>
      </c>
      <c r="N38" s="30">
        <v>67314</v>
      </c>
      <c r="O38" s="122">
        <v>2.3</v>
      </c>
      <c r="P38" s="29">
        <v>21</v>
      </c>
      <c r="Q38" s="29" t="s">
        <v>412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413</v>
      </c>
      <c r="B39" s="151">
        <v>20196</v>
      </c>
      <c r="C39" s="152">
        <v>0.8</v>
      </c>
      <c r="D39" s="150">
        <v>22</v>
      </c>
      <c r="E39" s="150" t="s">
        <v>413</v>
      </c>
      <c r="F39" s="151">
        <v>30862</v>
      </c>
      <c r="G39" s="152">
        <v>1.2</v>
      </c>
      <c r="H39" s="150">
        <v>22</v>
      </c>
      <c r="I39" s="150" t="s">
        <v>413</v>
      </c>
      <c r="J39" s="151">
        <v>28772</v>
      </c>
      <c r="K39" s="152">
        <v>0.2</v>
      </c>
      <c r="L39" s="150">
        <v>22</v>
      </c>
      <c r="M39" s="150" t="s">
        <v>413</v>
      </c>
      <c r="N39" s="151">
        <v>79830</v>
      </c>
      <c r="O39" s="152">
        <v>0.7</v>
      </c>
      <c r="P39" s="150">
        <v>22</v>
      </c>
      <c r="Q39" s="150" t="s">
        <v>413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414</v>
      </c>
      <c r="B40" s="154">
        <v>54711</v>
      </c>
      <c r="C40" s="155">
        <v>2</v>
      </c>
      <c r="D40" s="153">
        <v>23</v>
      </c>
      <c r="E40" s="153" t="s">
        <v>414</v>
      </c>
      <c r="F40" s="154">
        <v>83077</v>
      </c>
      <c r="G40" s="155">
        <v>1.8</v>
      </c>
      <c r="H40" s="153">
        <v>23</v>
      </c>
      <c r="I40" s="153" t="s">
        <v>414</v>
      </c>
      <c r="J40" s="154">
        <v>78409</v>
      </c>
      <c r="K40" s="155">
        <v>1.5</v>
      </c>
      <c r="L40" s="153">
        <v>23</v>
      </c>
      <c r="M40" s="153" t="s">
        <v>414</v>
      </c>
      <c r="N40" s="154">
        <v>216196</v>
      </c>
      <c r="O40" s="155">
        <v>1.7</v>
      </c>
      <c r="P40" s="153">
        <v>23</v>
      </c>
      <c r="Q40" s="153" t="s">
        <v>414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415</v>
      </c>
      <c r="B43" s="30">
        <v>20874</v>
      </c>
      <c r="C43" s="122">
        <v>4.1</v>
      </c>
      <c r="D43" s="29">
        <v>24</v>
      </c>
      <c r="E43" s="29" t="s">
        <v>415</v>
      </c>
      <c r="F43" s="30">
        <v>30582</v>
      </c>
      <c r="G43" s="122">
        <v>1.6</v>
      </c>
      <c r="H43" s="29">
        <v>24</v>
      </c>
      <c r="I43" s="29" t="s">
        <v>415</v>
      </c>
      <c r="J43" s="30">
        <v>29597</v>
      </c>
      <c r="K43" s="122">
        <v>1.2</v>
      </c>
      <c r="L43" s="29">
        <v>24</v>
      </c>
      <c r="M43" s="29" t="s">
        <v>415</v>
      </c>
      <c r="N43" s="30">
        <v>81054</v>
      </c>
      <c r="O43" s="122">
        <v>2.1</v>
      </c>
      <c r="P43" s="29">
        <v>24</v>
      </c>
      <c r="Q43" s="29" t="s">
        <v>415</v>
      </c>
      <c r="R43" s="30">
        <v>271691</v>
      </c>
      <c r="S43" s="122">
        <v>1.2</v>
      </c>
      <c r="T43" s="29">
        <v>24</v>
      </c>
    </row>
    <row r="44" spans="1:20" ht="12.75">
      <c r="A44" s="29" t="s">
        <v>416</v>
      </c>
      <c r="B44" s="30">
        <v>21809</v>
      </c>
      <c r="C44" s="122">
        <v>2.3</v>
      </c>
      <c r="D44" s="29">
        <v>25</v>
      </c>
      <c r="E44" s="29" t="s">
        <v>416</v>
      </c>
      <c r="F44" s="30">
        <v>32690</v>
      </c>
      <c r="G44" s="122">
        <v>2.3</v>
      </c>
      <c r="H44" s="29">
        <v>25</v>
      </c>
      <c r="I44" s="29" t="s">
        <v>416</v>
      </c>
      <c r="J44" s="30">
        <v>31085</v>
      </c>
      <c r="K44" s="122">
        <v>2</v>
      </c>
      <c r="L44" s="29">
        <v>25</v>
      </c>
      <c r="M44" s="29" t="s">
        <v>416</v>
      </c>
      <c r="N44" s="30">
        <v>85584</v>
      </c>
      <c r="O44" s="122">
        <v>2.2</v>
      </c>
      <c r="P44" s="29">
        <v>25</v>
      </c>
      <c r="Q44" s="29" t="s">
        <v>416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417</v>
      </c>
      <c r="B45" s="151">
        <v>22404</v>
      </c>
      <c r="C45" s="152">
        <v>2.9</v>
      </c>
      <c r="D45" s="150">
        <v>26</v>
      </c>
      <c r="E45" s="150" t="s">
        <v>417</v>
      </c>
      <c r="F45" s="151">
        <v>33567</v>
      </c>
      <c r="G45" s="152">
        <v>2.1</v>
      </c>
      <c r="H45" s="150">
        <v>26</v>
      </c>
      <c r="I45" s="150" t="s">
        <v>417</v>
      </c>
      <c r="J45" s="151">
        <v>31426</v>
      </c>
      <c r="K45" s="152">
        <v>1</v>
      </c>
      <c r="L45" s="150">
        <v>26</v>
      </c>
      <c r="M45" s="150" t="s">
        <v>417</v>
      </c>
      <c r="N45" s="151">
        <v>87397</v>
      </c>
      <c r="O45" s="152">
        <v>1.9</v>
      </c>
      <c r="P45" s="150">
        <v>26</v>
      </c>
      <c r="Q45" s="150" t="s">
        <v>417</v>
      </c>
      <c r="R45" s="151">
        <v>280945</v>
      </c>
      <c r="S45" s="152">
        <v>1.2</v>
      </c>
      <c r="T45" s="29">
        <v>26</v>
      </c>
    </row>
    <row r="46" spans="1:20" ht="12.75">
      <c r="A46" s="153" t="s">
        <v>418</v>
      </c>
      <c r="B46" s="154">
        <v>65087</v>
      </c>
      <c r="C46" s="155">
        <v>3.1</v>
      </c>
      <c r="D46" s="153">
        <v>27</v>
      </c>
      <c r="E46" s="153" t="s">
        <v>418</v>
      </c>
      <c r="F46" s="154">
        <v>96839</v>
      </c>
      <c r="G46" s="155">
        <v>2</v>
      </c>
      <c r="H46" s="153">
        <v>27</v>
      </c>
      <c r="I46" s="153" t="s">
        <v>418</v>
      </c>
      <c r="J46" s="154">
        <v>92108</v>
      </c>
      <c r="K46" s="155">
        <v>1.4</v>
      </c>
      <c r="L46" s="153">
        <v>27</v>
      </c>
      <c r="M46" s="153" t="s">
        <v>418</v>
      </c>
      <c r="N46" s="154">
        <v>254035</v>
      </c>
      <c r="O46" s="155">
        <v>2.1</v>
      </c>
      <c r="P46" s="153">
        <v>27</v>
      </c>
      <c r="Q46" s="153" t="s">
        <v>418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419</v>
      </c>
      <c r="B47" s="30">
        <v>119798</v>
      </c>
      <c r="C47" s="122">
        <v>2.6</v>
      </c>
      <c r="D47" s="29">
        <v>28</v>
      </c>
      <c r="E47" s="29" t="s">
        <v>419</v>
      </c>
      <c r="F47" s="30">
        <v>179916</v>
      </c>
      <c r="G47" s="122">
        <v>1.9</v>
      </c>
      <c r="H47" s="29">
        <v>28</v>
      </c>
      <c r="I47" s="29" t="s">
        <v>419</v>
      </c>
      <c r="J47" s="30">
        <v>170517</v>
      </c>
      <c r="K47" s="122">
        <v>1.4</v>
      </c>
      <c r="L47" s="29">
        <v>28</v>
      </c>
      <c r="M47" s="29" t="s">
        <v>419</v>
      </c>
      <c r="N47" s="30">
        <v>470231</v>
      </c>
      <c r="O47" s="122">
        <v>1.9</v>
      </c>
      <c r="P47" s="29">
        <v>28</v>
      </c>
      <c r="Q47" s="29" t="s">
        <v>419</v>
      </c>
      <c r="R47" s="30">
        <v>1580981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420</v>
      </c>
      <c r="B50" s="30">
        <v>23960</v>
      </c>
      <c r="C50" s="122">
        <v>0.9</v>
      </c>
      <c r="D50" s="29">
        <v>29</v>
      </c>
      <c r="E50" s="29" t="s">
        <v>420</v>
      </c>
      <c r="F50" s="30">
        <v>34877</v>
      </c>
      <c r="G50" s="122">
        <v>1.2</v>
      </c>
      <c r="H50" s="29">
        <v>29</v>
      </c>
      <c r="I50" s="29" t="s">
        <v>420</v>
      </c>
      <c r="J50" s="30">
        <v>32573</v>
      </c>
      <c r="K50" s="122">
        <v>0.8</v>
      </c>
      <c r="L50" s="29">
        <v>29</v>
      </c>
      <c r="M50" s="29" t="s">
        <v>420</v>
      </c>
      <c r="N50" s="30">
        <v>91410</v>
      </c>
      <c r="O50" s="122">
        <v>1</v>
      </c>
      <c r="P50" s="29">
        <v>29</v>
      </c>
      <c r="Q50" s="29" t="s">
        <v>420</v>
      </c>
      <c r="R50" s="30">
        <v>283570</v>
      </c>
      <c r="S50" s="122">
        <v>0.8</v>
      </c>
      <c r="T50" s="29">
        <v>29</v>
      </c>
    </row>
    <row r="51" spans="1:20" ht="12.75">
      <c r="A51" s="29" t="s">
        <v>421</v>
      </c>
      <c r="B51" s="30"/>
      <c r="C51" s="122"/>
      <c r="D51" s="29">
        <v>30</v>
      </c>
      <c r="E51" s="29" t="s">
        <v>421</v>
      </c>
      <c r="F51" s="30"/>
      <c r="G51" s="122"/>
      <c r="H51" s="29">
        <v>30</v>
      </c>
      <c r="I51" s="29" t="s">
        <v>421</v>
      </c>
      <c r="J51" s="30"/>
      <c r="K51" s="122"/>
      <c r="L51" s="29">
        <v>30</v>
      </c>
      <c r="M51" s="29" t="s">
        <v>421</v>
      </c>
      <c r="N51" s="30"/>
      <c r="O51" s="122"/>
      <c r="P51" s="29">
        <v>30</v>
      </c>
      <c r="Q51" s="29" t="s">
        <v>421</v>
      </c>
      <c r="R51" s="30"/>
      <c r="S51" s="122"/>
      <c r="T51" s="29">
        <v>30</v>
      </c>
    </row>
    <row r="52" spans="1:20" ht="13.5" thickBot="1">
      <c r="A52" s="150" t="s">
        <v>422</v>
      </c>
      <c r="B52" s="151"/>
      <c r="C52" s="152"/>
      <c r="D52" s="150">
        <v>31</v>
      </c>
      <c r="E52" s="150" t="s">
        <v>422</v>
      </c>
      <c r="F52" s="151"/>
      <c r="G52" s="152"/>
      <c r="H52" s="150">
        <v>31</v>
      </c>
      <c r="I52" s="150" t="s">
        <v>422</v>
      </c>
      <c r="J52" s="151"/>
      <c r="K52" s="152"/>
      <c r="L52" s="150">
        <v>31</v>
      </c>
      <c r="M52" s="150" t="s">
        <v>422</v>
      </c>
      <c r="N52" s="151"/>
      <c r="O52" s="152"/>
      <c r="P52" s="150">
        <v>31</v>
      </c>
      <c r="Q52" s="150" t="s">
        <v>422</v>
      </c>
      <c r="R52" s="151"/>
      <c r="S52" s="152"/>
      <c r="T52" s="29">
        <v>31</v>
      </c>
    </row>
    <row r="53" spans="1:20" ht="12.75">
      <c r="A53" s="153" t="s">
        <v>423</v>
      </c>
      <c r="B53" s="154">
        <v>23960</v>
      </c>
      <c r="C53" s="155">
        <v>0.9</v>
      </c>
      <c r="D53" s="153">
        <v>32</v>
      </c>
      <c r="E53" s="153" t="s">
        <v>423</v>
      </c>
      <c r="F53" s="154">
        <v>34877</v>
      </c>
      <c r="G53" s="155">
        <v>1.2</v>
      </c>
      <c r="H53" s="153">
        <v>32</v>
      </c>
      <c r="I53" s="153" t="s">
        <v>423</v>
      </c>
      <c r="J53" s="154">
        <v>32573</v>
      </c>
      <c r="K53" s="155">
        <v>0.8</v>
      </c>
      <c r="L53" s="153">
        <v>32</v>
      </c>
      <c r="M53" s="153" t="s">
        <v>423</v>
      </c>
      <c r="N53" s="154">
        <v>91410</v>
      </c>
      <c r="O53" s="155">
        <v>1</v>
      </c>
      <c r="P53" s="153">
        <v>32</v>
      </c>
      <c r="Q53" s="153" t="s">
        <v>423</v>
      </c>
      <c r="R53" s="154">
        <v>283570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424</v>
      </c>
      <c r="B56" s="30"/>
      <c r="C56" s="122"/>
      <c r="D56" s="29">
        <v>33</v>
      </c>
      <c r="E56" s="29" t="s">
        <v>424</v>
      </c>
      <c r="F56" s="30"/>
      <c r="G56" s="122"/>
      <c r="H56" s="29">
        <v>33</v>
      </c>
      <c r="I56" s="29" t="s">
        <v>424</v>
      </c>
      <c r="J56" s="30"/>
      <c r="K56" s="122"/>
      <c r="L56" s="29">
        <v>33</v>
      </c>
      <c r="M56" s="29" t="s">
        <v>424</v>
      </c>
      <c r="N56" s="30"/>
      <c r="O56" s="122"/>
      <c r="P56" s="29">
        <v>33</v>
      </c>
      <c r="Q56" s="29" t="s">
        <v>424</v>
      </c>
      <c r="R56" s="30"/>
      <c r="S56" s="122"/>
      <c r="T56" s="29">
        <v>33</v>
      </c>
    </row>
    <row r="57" spans="1:20" ht="12.75">
      <c r="A57" s="29" t="s">
        <v>425</v>
      </c>
      <c r="B57" s="30"/>
      <c r="C57" s="122"/>
      <c r="D57" s="29">
        <v>34</v>
      </c>
      <c r="E57" s="29" t="s">
        <v>425</v>
      </c>
      <c r="F57" s="30"/>
      <c r="G57" s="122"/>
      <c r="H57" s="29">
        <v>34</v>
      </c>
      <c r="I57" s="29" t="s">
        <v>425</v>
      </c>
      <c r="J57" s="30"/>
      <c r="K57" s="122"/>
      <c r="L57" s="29">
        <v>34</v>
      </c>
      <c r="M57" s="29" t="s">
        <v>425</v>
      </c>
      <c r="N57" s="30"/>
      <c r="O57" s="122"/>
      <c r="P57" s="29">
        <v>34</v>
      </c>
      <c r="Q57" s="29" t="s">
        <v>425</v>
      </c>
      <c r="R57" s="30"/>
      <c r="S57" s="122"/>
      <c r="T57" s="29">
        <v>34</v>
      </c>
    </row>
    <row r="58" spans="1:20" ht="13.5" thickBot="1">
      <c r="A58" s="150" t="s">
        <v>426</v>
      </c>
      <c r="B58" s="151"/>
      <c r="C58" s="152"/>
      <c r="D58" s="150">
        <v>35</v>
      </c>
      <c r="E58" s="150" t="s">
        <v>426</v>
      </c>
      <c r="F58" s="151"/>
      <c r="G58" s="152"/>
      <c r="H58" s="150">
        <v>35</v>
      </c>
      <c r="I58" s="150" t="s">
        <v>426</v>
      </c>
      <c r="J58" s="151"/>
      <c r="K58" s="152"/>
      <c r="L58" s="150">
        <v>35</v>
      </c>
      <c r="M58" s="150" t="s">
        <v>426</v>
      </c>
      <c r="N58" s="151"/>
      <c r="O58" s="152"/>
      <c r="P58" s="150">
        <v>35</v>
      </c>
      <c r="Q58" s="150" t="s">
        <v>426</v>
      </c>
      <c r="R58" s="151"/>
      <c r="S58" s="152"/>
      <c r="T58" s="29">
        <v>35</v>
      </c>
    </row>
    <row r="59" spans="1:20" ht="12.75">
      <c r="A59" s="153" t="s">
        <v>427</v>
      </c>
      <c r="B59" s="154">
        <v>0</v>
      </c>
      <c r="C59" s="155"/>
      <c r="D59" s="153">
        <v>36</v>
      </c>
      <c r="E59" s="153" t="s">
        <v>427</v>
      </c>
      <c r="F59" s="154">
        <v>0</v>
      </c>
      <c r="G59" s="155"/>
      <c r="H59" s="153">
        <v>36</v>
      </c>
      <c r="I59" s="153" t="s">
        <v>427</v>
      </c>
      <c r="J59" s="154">
        <v>0</v>
      </c>
      <c r="K59" s="155"/>
      <c r="L59" s="153">
        <v>36</v>
      </c>
      <c r="M59" s="153" t="s">
        <v>427</v>
      </c>
      <c r="N59" s="154">
        <v>0</v>
      </c>
      <c r="O59" s="155"/>
      <c r="P59" s="153">
        <v>36</v>
      </c>
      <c r="Q59" s="153" t="s">
        <v>427</v>
      </c>
      <c r="R59" s="154">
        <v>0</v>
      </c>
      <c r="S59" s="155"/>
      <c r="T59" s="33">
        <v>36</v>
      </c>
    </row>
    <row r="60" spans="1:20" ht="12.75">
      <c r="A60" s="29" t="s">
        <v>428</v>
      </c>
      <c r="B60" s="30">
        <v>23960</v>
      </c>
      <c r="C60" s="122">
        <v>0.9</v>
      </c>
      <c r="D60" s="29">
        <v>37</v>
      </c>
      <c r="E60" s="29" t="s">
        <v>428</v>
      </c>
      <c r="F60" s="30">
        <v>34877</v>
      </c>
      <c r="G60" s="122">
        <v>1.2</v>
      </c>
      <c r="H60" s="29">
        <v>37</v>
      </c>
      <c r="I60" s="29" t="s">
        <v>428</v>
      </c>
      <c r="J60" s="30">
        <v>32573</v>
      </c>
      <c r="K60" s="122">
        <v>0.8</v>
      </c>
      <c r="L60" s="29">
        <v>37</v>
      </c>
      <c r="M60" s="29" t="s">
        <v>428</v>
      </c>
      <c r="N60" s="30">
        <v>91410</v>
      </c>
      <c r="O60" s="122">
        <v>1</v>
      </c>
      <c r="P60" s="29">
        <v>37</v>
      </c>
      <c r="Q60" s="29" t="s">
        <v>428</v>
      </c>
      <c r="R60" s="30">
        <v>283570</v>
      </c>
      <c r="S60" s="122">
        <v>0.8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143758</v>
      </c>
      <c r="C63" s="158">
        <v>2.3</v>
      </c>
      <c r="D63" s="156">
        <v>38</v>
      </c>
      <c r="E63" s="156" t="s">
        <v>31</v>
      </c>
      <c r="F63" s="157">
        <v>214793</v>
      </c>
      <c r="G63" s="158">
        <v>1.8</v>
      </c>
      <c r="H63" s="156">
        <v>38</v>
      </c>
      <c r="I63" s="156" t="s">
        <v>31</v>
      </c>
      <c r="J63" s="157">
        <v>203090</v>
      </c>
      <c r="K63" s="158">
        <v>1.3</v>
      </c>
      <c r="L63" s="156">
        <v>38</v>
      </c>
      <c r="M63" s="156" t="s">
        <v>31</v>
      </c>
      <c r="N63" s="157">
        <v>561641</v>
      </c>
      <c r="O63" s="158">
        <v>1.8</v>
      </c>
      <c r="P63" s="156">
        <v>38</v>
      </c>
      <c r="Q63" s="156" t="s">
        <v>31</v>
      </c>
      <c r="R63" s="157">
        <v>1864551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430</v>
      </c>
    </row>
    <row r="2" spans="1:19" ht="12.75" customHeight="1">
      <c r="A2" s="234" t="s">
        <v>406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94</v>
      </c>
      <c r="B3" s="270"/>
      <c r="C3" s="121" t="s">
        <v>407</v>
      </c>
      <c r="D3" s="53"/>
      <c r="E3" s="269" t="s">
        <v>107</v>
      </c>
      <c r="F3" s="270"/>
      <c r="G3" s="121" t="s">
        <v>407</v>
      </c>
      <c r="H3" s="53"/>
      <c r="I3" s="269" t="s">
        <v>120</v>
      </c>
      <c r="J3" s="270"/>
      <c r="K3" s="121" t="s">
        <v>407</v>
      </c>
      <c r="L3" s="53"/>
      <c r="M3" s="269" t="s">
        <v>431</v>
      </c>
      <c r="N3" s="270"/>
      <c r="O3" s="121" t="s">
        <v>407</v>
      </c>
      <c r="P3" s="53"/>
      <c r="Q3" s="269" t="s">
        <v>131</v>
      </c>
      <c r="R3" s="270"/>
      <c r="S3" s="121" t="s">
        <v>407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409</v>
      </c>
      <c r="C5" s="122" t="s">
        <v>410</v>
      </c>
      <c r="D5" s="29" t="s">
        <v>57</v>
      </c>
      <c r="E5" s="29"/>
      <c r="F5" s="29" t="s">
        <v>409</v>
      </c>
      <c r="G5" s="122" t="s">
        <v>410</v>
      </c>
      <c r="H5" s="29" t="s">
        <v>57</v>
      </c>
      <c r="I5" s="29"/>
      <c r="J5" s="29" t="s">
        <v>409</v>
      </c>
      <c r="K5" s="122" t="s">
        <v>410</v>
      </c>
      <c r="L5" s="29" t="s">
        <v>57</v>
      </c>
      <c r="M5" s="29"/>
      <c r="N5" s="29" t="s">
        <v>409</v>
      </c>
      <c r="O5" s="122" t="s">
        <v>410</v>
      </c>
      <c r="P5" s="29" t="s">
        <v>57</v>
      </c>
      <c r="Q5" s="29"/>
      <c r="R5" s="29" t="s">
        <v>409</v>
      </c>
      <c r="S5" s="122" t="s">
        <v>410</v>
      </c>
      <c r="T5" s="69" t="s">
        <v>57</v>
      </c>
    </row>
    <row r="6" spans="1:20" ht="12.75">
      <c r="A6" s="29" t="s">
        <v>411</v>
      </c>
      <c r="B6" s="30">
        <v>42010</v>
      </c>
      <c r="C6" s="122">
        <v>1.9</v>
      </c>
      <c r="D6" s="29">
        <v>1</v>
      </c>
      <c r="E6" s="29" t="s">
        <v>411</v>
      </c>
      <c r="F6" s="30">
        <v>86813</v>
      </c>
      <c r="G6" s="122">
        <v>1.2</v>
      </c>
      <c r="H6" s="29">
        <v>1</v>
      </c>
      <c r="I6" s="29" t="s">
        <v>411</v>
      </c>
      <c r="J6" s="30">
        <v>40185</v>
      </c>
      <c r="K6" s="122">
        <v>0.6</v>
      </c>
      <c r="L6" s="29">
        <v>1</v>
      </c>
      <c r="M6" s="29" t="s">
        <v>411</v>
      </c>
      <c r="N6" s="30">
        <v>169009</v>
      </c>
      <c r="O6" s="122">
        <v>1.3</v>
      </c>
      <c r="P6" s="29">
        <v>1</v>
      </c>
      <c r="Q6" s="29" t="s">
        <v>411</v>
      </c>
      <c r="R6" s="30">
        <v>236480</v>
      </c>
      <c r="S6" s="122">
        <v>1.3</v>
      </c>
      <c r="T6" s="29">
        <v>1</v>
      </c>
    </row>
    <row r="7" spans="1:20" ht="12.75">
      <c r="A7" s="29" t="s">
        <v>412</v>
      </c>
      <c r="B7" s="30">
        <v>40284</v>
      </c>
      <c r="C7" s="122">
        <v>6.1</v>
      </c>
      <c r="D7" s="29">
        <v>2</v>
      </c>
      <c r="E7" s="29" t="s">
        <v>412</v>
      </c>
      <c r="F7" s="30">
        <v>84059</v>
      </c>
      <c r="G7" s="122">
        <v>4.8</v>
      </c>
      <c r="H7" s="29">
        <v>2</v>
      </c>
      <c r="I7" s="29" t="s">
        <v>412</v>
      </c>
      <c r="J7" s="30">
        <v>38926</v>
      </c>
      <c r="K7" s="122">
        <v>5.1</v>
      </c>
      <c r="L7" s="29">
        <v>2</v>
      </c>
      <c r="M7" s="29" t="s">
        <v>412</v>
      </c>
      <c r="N7" s="30">
        <v>163269</v>
      </c>
      <c r="O7" s="122">
        <v>5.2</v>
      </c>
      <c r="P7" s="29">
        <v>2</v>
      </c>
      <c r="Q7" s="29" t="s">
        <v>412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413</v>
      </c>
      <c r="B8" s="30">
        <v>47356</v>
      </c>
      <c r="C8" s="122">
        <v>4.7</v>
      </c>
      <c r="D8" s="29">
        <v>3</v>
      </c>
      <c r="E8" s="29" t="s">
        <v>413</v>
      </c>
      <c r="F8" s="30">
        <v>97721</v>
      </c>
      <c r="G8" s="122">
        <v>4</v>
      </c>
      <c r="H8" s="29">
        <v>3</v>
      </c>
      <c r="I8" s="29" t="s">
        <v>413</v>
      </c>
      <c r="J8" s="30">
        <v>45364</v>
      </c>
      <c r="K8" s="122">
        <v>4.5</v>
      </c>
      <c r="L8" s="29">
        <v>3</v>
      </c>
      <c r="M8" s="29" t="s">
        <v>413</v>
      </c>
      <c r="N8" s="30">
        <v>190441</v>
      </c>
      <c r="O8" s="122">
        <v>4.3</v>
      </c>
      <c r="P8" s="29">
        <v>3</v>
      </c>
      <c r="Q8" s="29" t="s">
        <v>413</v>
      </c>
      <c r="R8" s="30">
        <v>269709</v>
      </c>
      <c r="S8" s="122">
        <v>4.5</v>
      </c>
      <c r="T8" s="29">
        <v>3</v>
      </c>
    </row>
    <row r="9" spans="1:20" ht="12.75">
      <c r="A9" s="153" t="s">
        <v>414</v>
      </c>
      <c r="B9" s="154">
        <v>129650</v>
      </c>
      <c r="C9" s="155">
        <v>4.2</v>
      </c>
      <c r="D9" s="153">
        <v>4</v>
      </c>
      <c r="E9" s="153" t="s">
        <v>414</v>
      </c>
      <c r="F9" s="154">
        <v>268593</v>
      </c>
      <c r="G9" s="155">
        <v>3.3</v>
      </c>
      <c r="H9" s="153">
        <v>4</v>
      </c>
      <c r="I9" s="153" t="s">
        <v>414</v>
      </c>
      <c r="J9" s="154">
        <v>124475</v>
      </c>
      <c r="K9" s="155">
        <v>3.4</v>
      </c>
      <c r="L9" s="153">
        <v>4</v>
      </c>
      <c r="M9" s="153" t="s">
        <v>414</v>
      </c>
      <c r="N9" s="154">
        <v>522718</v>
      </c>
      <c r="O9" s="155">
        <v>3.6</v>
      </c>
      <c r="P9" s="153">
        <v>4</v>
      </c>
      <c r="Q9" s="153" t="s">
        <v>414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415</v>
      </c>
      <c r="B12" s="30">
        <v>46554</v>
      </c>
      <c r="C12" s="122">
        <v>2.2</v>
      </c>
      <c r="D12" s="29">
        <v>5</v>
      </c>
      <c r="E12" s="29" t="s">
        <v>415</v>
      </c>
      <c r="F12" s="30">
        <v>97043</v>
      </c>
      <c r="G12" s="122">
        <v>2.2</v>
      </c>
      <c r="H12" s="29">
        <v>5</v>
      </c>
      <c r="I12" s="29" t="s">
        <v>415</v>
      </c>
      <c r="J12" s="30">
        <v>45384</v>
      </c>
      <c r="K12" s="122">
        <v>1.8</v>
      </c>
      <c r="L12" s="29">
        <v>5</v>
      </c>
      <c r="M12" s="29" t="s">
        <v>415</v>
      </c>
      <c r="N12" s="30">
        <v>188980</v>
      </c>
      <c r="O12" s="122">
        <v>2.1</v>
      </c>
      <c r="P12" s="29">
        <v>5</v>
      </c>
      <c r="Q12" s="29" t="s">
        <v>415</v>
      </c>
      <c r="R12" s="30">
        <v>268383</v>
      </c>
      <c r="S12" s="122">
        <v>2.1</v>
      </c>
      <c r="T12" s="29">
        <v>5</v>
      </c>
    </row>
    <row r="13" spans="1:20" ht="12.75">
      <c r="A13" s="29" t="s">
        <v>416</v>
      </c>
      <c r="B13" s="30">
        <v>48372</v>
      </c>
      <c r="C13" s="122">
        <v>2.2</v>
      </c>
      <c r="D13" s="29">
        <v>6</v>
      </c>
      <c r="E13" s="29" t="s">
        <v>416</v>
      </c>
      <c r="F13" s="30">
        <v>97358</v>
      </c>
      <c r="G13" s="122">
        <v>1.3</v>
      </c>
      <c r="H13" s="29">
        <v>6</v>
      </c>
      <c r="I13" s="29" t="s">
        <v>416</v>
      </c>
      <c r="J13" s="30">
        <v>45819</v>
      </c>
      <c r="K13" s="122">
        <v>1.6</v>
      </c>
      <c r="L13" s="29">
        <v>6</v>
      </c>
      <c r="M13" s="29" t="s">
        <v>416</v>
      </c>
      <c r="N13" s="30">
        <v>191549</v>
      </c>
      <c r="O13" s="122">
        <v>1.6</v>
      </c>
      <c r="P13" s="29">
        <v>6</v>
      </c>
      <c r="Q13" s="29" t="s">
        <v>416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417</v>
      </c>
      <c r="B14" s="30">
        <v>49515</v>
      </c>
      <c r="C14" s="122">
        <v>2.7</v>
      </c>
      <c r="D14" s="29">
        <v>7</v>
      </c>
      <c r="E14" s="29" t="s">
        <v>417</v>
      </c>
      <c r="F14" s="30">
        <v>96588</v>
      </c>
      <c r="G14" s="122">
        <v>2.2</v>
      </c>
      <c r="H14" s="29">
        <v>7</v>
      </c>
      <c r="I14" s="29" t="s">
        <v>417</v>
      </c>
      <c r="J14" s="30">
        <v>45612</v>
      </c>
      <c r="K14" s="122">
        <v>2</v>
      </c>
      <c r="L14" s="29">
        <v>7</v>
      </c>
      <c r="M14" s="29" t="s">
        <v>417</v>
      </c>
      <c r="N14" s="30">
        <v>191715</v>
      </c>
      <c r="O14" s="122">
        <v>2.3</v>
      </c>
      <c r="P14" s="29">
        <v>7</v>
      </c>
      <c r="Q14" s="29" t="s">
        <v>417</v>
      </c>
      <c r="R14" s="30">
        <v>277496</v>
      </c>
      <c r="S14" s="122">
        <v>2.6</v>
      </c>
      <c r="T14" s="29">
        <v>7</v>
      </c>
    </row>
    <row r="15" spans="1:20" ht="12.75">
      <c r="A15" s="153" t="s">
        <v>418</v>
      </c>
      <c r="B15" s="154">
        <v>144441</v>
      </c>
      <c r="C15" s="155">
        <v>2.4</v>
      </c>
      <c r="D15" s="153">
        <v>8</v>
      </c>
      <c r="E15" s="153" t="s">
        <v>418</v>
      </c>
      <c r="F15" s="154">
        <v>290989</v>
      </c>
      <c r="G15" s="155">
        <v>1.9</v>
      </c>
      <c r="H15" s="153">
        <v>8</v>
      </c>
      <c r="I15" s="153" t="s">
        <v>418</v>
      </c>
      <c r="J15" s="154">
        <v>136814</v>
      </c>
      <c r="K15" s="155">
        <v>1.8</v>
      </c>
      <c r="L15" s="153">
        <v>8</v>
      </c>
      <c r="M15" s="153" t="s">
        <v>418</v>
      </c>
      <c r="N15" s="154">
        <v>572244</v>
      </c>
      <c r="O15" s="155">
        <v>2</v>
      </c>
      <c r="P15" s="153">
        <v>8</v>
      </c>
      <c r="Q15" s="153" t="s">
        <v>418</v>
      </c>
      <c r="R15" s="154">
        <v>821168</v>
      </c>
      <c r="S15" s="155">
        <v>2.1</v>
      </c>
      <c r="T15" s="33">
        <v>8</v>
      </c>
    </row>
    <row r="16" spans="1:20" ht="12.75">
      <c r="A16" s="29" t="s">
        <v>419</v>
      </c>
      <c r="B16" s="30">
        <v>274091</v>
      </c>
      <c r="C16" s="122">
        <v>3.2</v>
      </c>
      <c r="D16" s="29">
        <v>9</v>
      </c>
      <c r="E16" s="29" t="s">
        <v>419</v>
      </c>
      <c r="F16" s="30">
        <v>559582</v>
      </c>
      <c r="G16" s="122">
        <v>2.6</v>
      </c>
      <c r="H16" s="29">
        <v>9</v>
      </c>
      <c r="I16" s="29" t="s">
        <v>419</v>
      </c>
      <c r="J16" s="30">
        <v>261290</v>
      </c>
      <c r="K16" s="122">
        <v>2.6</v>
      </c>
      <c r="L16" s="29">
        <v>9</v>
      </c>
      <c r="M16" s="29" t="s">
        <v>419</v>
      </c>
      <c r="N16" s="30">
        <v>1094963</v>
      </c>
      <c r="O16" s="122">
        <v>2.7</v>
      </c>
      <c r="P16" s="29">
        <v>9</v>
      </c>
      <c r="Q16" s="29" t="s">
        <v>419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420</v>
      </c>
      <c r="B19" s="30">
        <v>47080</v>
      </c>
      <c r="C19" s="122">
        <v>0.7</v>
      </c>
      <c r="D19" s="29">
        <v>10</v>
      </c>
      <c r="E19" s="29" t="s">
        <v>420</v>
      </c>
      <c r="F19" s="30">
        <v>97451</v>
      </c>
      <c r="G19" s="122">
        <v>0.8</v>
      </c>
      <c r="H19" s="29">
        <v>10</v>
      </c>
      <c r="I19" s="29" t="s">
        <v>420</v>
      </c>
      <c r="J19" s="30">
        <v>46322</v>
      </c>
      <c r="K19" s="122">
        <v>1.2</v>
      </c>
      <c r="L19" s="29">
        <v>10</v>
      </c>
      <c r="M19" s="29" t="s">
        <v>420</v>
      </c>
      <c r="N19" s="30">
        <v>190853</v>
      </c>
      <c r="O19" s="122">
        <v>0.9</v>
      </c>
      <c r="P19" s="29">
        <v>10</v>
      </c>
      <c r="Q19" s="29" t="s">
        <v>420</v>
      </c>
      <c r="R19" s="30">
        <v>281374</v>
      </c>
      <c r="S19" s="122">
        <v>1.1</v>
      </c>
      <c r="T19" s="29">
        <v>10</v>
      </c>
    </row>
    <row r="20" spans="1:20" ht="12.75">
      <c r="A20" s="29" t="s">
        <v>421</v>
      </c>
      <c r="B20" s="30">
        <v>48330</v>
      </c>
      <c r="C20" s="122">
        <v>2.8</v>
      </c>
      <c r="D20" s="29">
        <v>11</v>
      </c>
      <c r="E20" s="29" t="s">
        <v>421</v>
      </c>
      <c r="F20" s="30">
        <v>98777</v>
      </c>
      <c r="G20" s="122">
        <v>3</v>
      </c>
      <c r="H20" s="29">
        <v>11</v>
      </c>
      <c r="I20" s="29" t="s">
        <v>421</v>
      </c>
      <c r="J20" s="30">
        <v>45395</v>
      </c>
      <c r="K20" s="122">
        <v>2.8</v>
      </c>
      <c r="L20" s="29">
        <v>11</v>
      </c>
      <c r="M20" s="29" t="s">
        <v>421</v>
      </c>
      <c r="N20" s="30">
        <v>192502</v>
      </c>
      <c r="O20" s="122">
        <v>2.9</v>
      </c>
      <c r="P20" s="29">
        <v>11</v>
      </c>
      <c r="Q20" s="29" t="s">
        <v>421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422</v>
      </c>
      <c r="B21" s="30">
        <v>45708</v>
      </c>
      <c r="C21" s="122">
        <v>2.4</v>
      </c>
      <c r="D21" s="29">
        <v>12</v>
      </c>
      <c r="E21" s="29" t="s">
        <v>422</v>
      </c>
      <c r="F21" s="30">
        <v>92889</v>
      </c>
      <c r="G21" s="122">
        <v>2.5</v>
      </c>
      <c r="H21" s="29">
        <v>12</v>
      </c>
      <c r="I21" s="29" t="s">
        <v>422</v>
      </c>
      <c r="J21" s="30">
        <v>42841</v>
      </c>
      <c r="K21" s="122">
        <v>2.4</v>
      </c>
      <c r="L21" s="29">
        <v>12</v>
      </c>
      <c r="M21" s="29" t="s">
        <v>422</v>
      </c>
      <c r="N21" s="30">
        <v>181438</v>
      </c>
      <c r="O21" s="122">
        <v>2.4</v>
      </c>
      <c r="P21" s="29">
        <v>12</v>
      </c>
      <c r="Q21" s="29" t="s">
        <v>422</v>
      </c>
      <c r="R21" s="30">
        <v>260950</v>
      </c>
      <c r="S21" s="122">
        <v>2.3</v>
      </c>
      <c r="T21" s="29">
        <v>12</v>
      </c>
    </row>
    <row r="22" spans="1:20" ht="12.75">
      <c r="A22" s="153" t="s">
        <v>423</v>
      </c>
      <c r="B22" s="154">
        <v>141117</v>
      </c>
      <c r="C22" s="155">
        <v>2</v>
      </c>
      <c r="D22" s="153">
        <v>13</v>
      </c>
      <c r="E22" s="153" t="s">
        <v>423</v>
      </c>
      <c r="F22" s="154">
        <v>289116</v>
      </c>
      <c r="G22" s="155">
        <v>2.1</v>
      </c>
      <c r="H22" s="153">
        <v>13</v>
      </c>
      <c r="I22" s="153" t="s">
        <v>423</v>
      </c>
      <c r="J22" s="154">
        <v>134559</v>
      </c>
      <c r="K22" s="155">
        <v>2.1</v>
      </c>
      <c r="L22" s="153">
        <v>13</v>
      </c>
      <c r="M22" s="153" t="s">
        <v>423</v>
      </c>
      <c r="N22" s="154">
        <v>564793</v>
      </c>
      <c r="O22" s="155">
        <v>2.1</v>
      </c>
      <c r="P22" s="153">
        <v>13</v>
      </c>
      <c r="Q22" s="153" t="s">
        <v>423</v>
      </c>
      <c r="R22" s="154">
        <v>821741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424</v>
      </c>
      <c r="B25" s="30">
        <v>46912</v>
      </c>
      <c r="C25" s="122">
        <v>1.2</v>
      </c>
      <c r="D25" s="29">
        <v>14</v>
      </c>
      <c r="E25" s="29" t="s">
        <v>424</v>
      </c>
      <c r="F25" s="30">
        <v>97894</v>
      </c>
      <c r="G25" s="122">
        <v>0.6</v>
      </c>
      <c r="H25" s="29">
        <v>14</v>
      </c>
      <c r="I25" s="29" t="s">
        <v>424</v>
      </c>
      <c r="J25" s="30">
        <v>44024</v>
      </c>
      <c r="K25" s="122">
        <v>1</v>
      </c>
      <c r="L25" s="29">
        <v>14</v>
      </c>
      <c r="M25" s="29" t="s">
        <v>424</v>
      </c>
      <c r="N25" s="30">
        <v>188830</v>
      </c>
      <c r="O25" s="122">
        <v>0.8</v>
      </c>
      <c r="P25" s="29">
        <v>14</v>
      </c>
      <c r="Q25" s="29" t="s">
        <v>424</v>
      </c>
      <c r="R25" s="30">
        <v>270931</v>
      </c>
      <c r="S25" s="122">
        <v>0.9</v>
      </c>
      <c r="T25" s="29">
        <v>14</v>
      </c>
    </row>
    <row r="26" spans="1:20" ht="12.75">
      <c r="A26" s="29" t="s">
        <v>425</v>
      </c>
      <c r="B26" s="30">
        <v>46242</v>
      </c>
      <c r="C26" s="122">
        <v>3.8</v>
      </c>
      <c r="D26" s="29">
        <v>15</v>
      </c>
      <c r="E26" s="29" t="s">
        <v>425</v>
      </c>
      <c r="F26" s="30">
        <v>92309</v>
      </c>
      <c r="G26" s="122">
        <v>3.8</v>
      </c>
      <c r="H26" s="29">
        <v>15</v>
      </c>
      <c r="I26" s="29" t="s">
        <v>425</v>
      </c>
      <c r="J26" s="30">
        <v>43143</v>
      </c>
      <c r="K26" s="122">
        <v>3.5</v>
      </c>
      <c r="L26" s="29">
        <v>15</v>
      </c>
      <c r="M26" s="29" t="s">
        <v>425</v>
      </c>
      <c r="N26" s="30">
        <v>181693</v>
      </c>
      <c r="O26" s="122">
        <v>3.7</v>
      </c>
      <c r="P26" s="29">
        <v>15</v>
      </c>
      <c r="Q26" s="29" t="s">
        <v>425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426</v>
      </c>
      <c r="B27" s="30">
        <v>46840</v>
      </c>
      <c r="C27" s="122">
        <v>1</v>
      </c>
      <c r="D27" s="29">
        <v>16</v>
      </c>
      <c r="E27" s="29" t="s">
        <v>426</v>
      </c>
      <c r="F27" s="30">
        <v>93491</v>
      </c>
      <c r="G27" s="122">
        <v>-0.3</v>
      </c>
      <c r="H27" s="29">
        <v>16</v>
      </c>
      <c r="I27" s="29" t="s">
        <v>426</v>
      </c>
      <c r="J27" s="30">
        <v>44409</v>
      </c>
      <c r="K27" s="122">
        <v>-0.6</v>
      </c>
      <c r="L27" s="29">
        <v>16</v>
      </c>
      <c r="M27" s="29" t="s">
        <v>426</v>
      </c>
      <c r="N27" s="30">
        <v>184739</v>
      </c>
      <c r="O27" s="122">
        <v>0</v>
      </c>
      <c r="P27" s="29">
        <v>16</v>
      </c>
      <c r="Q27" s="29" t="s">
        <v>426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427</v>
      </c>
      <c r="B28" s="154">
        <v>139994</v>
      </c>
      <c r="C28" s="155">
        <v>2</v>
      </c>
      <c r="D28" s="153">
        <v>17</v>
      </c>
      <c r="E28" s="153" t="s">
        <v>427</v>
      </c>
      <c r="F28" s="154">
        <v>283693</v>
      </c>
      <c r="G28" s="155">
        <v>1.3</v>
      </c>
      <c r="H28" s="153">
        <v>17</v>
      </c>
      <c r="I28" s="153" t="s">
        <v>427</v>
      </c>
      <c r="J28" s="154">
        <v>131576</v>
      </c>
      <c r="K28" s="155">
        <v>1.3</v>
      </c>
      <c r="L28" s="153">
        <v>17</v>
      </c>
      <c r="M28" s="153" t="s">
        <v>427</v>
      </c>
      <c r="N28" s="154">
        <v>555263</v>
      </c>
      <c r="O28" s="155">
        <v>1.5</v>
      </c>
      <c r="P28" s="153">
        <v>17</v>
      </c>
      <c r="Q28" s="153" t="s">
        <v>427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428</v>
      </c>
      <c r="B29" s="164">
        <v>281111</v>
      </c>
      <c r="C29" s="165">
        <v>2</v>
      </c>
      <c r="D29" s="163">
        <v>18</v>
      </c>
      <c r="E29" s="163" t="s">
        <v>428</v>
      </c>
      <c r="F29" s="164">
        <v>572810</v>
      </c>
      <c r="G29" s="165">
        <v>1.7</v>
      </c>
      <c r="H29" s="163">
        <v>18</v>
      </c>
      <c r="I29" s="163" t="s">
        <v>428</v>
      </c>
      <c r="J29" s="164">
        <v>266135</v>
      </c>
      <c r="K29" s="165">
        <v>1.7</v>
      </c>
      <c r="L29" s="163">
        <v>18</v>
      </c>
      <c r="M29" s="163" t="s">
        <v>428</v>
      </c>
      <c r="N29" s="164">
        <v>1120056</v>
      </c>
      <c r="O29" s="165">
        <v>1.8</v>
      </c>
      <c r="P29" s="163">
        <v>18</v>
      </c>
      <c r="Q29" s="163" t="s">
        <v>428</v>
      </c>
      <c r="R29" s="164">
        <v>1609833</v>
      </c>
      <c r="S29" s="165">
        <v>1.7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555202</v>
      </c>
      <c r="C32" s="158">
        <v>2.6</v>
      </c>
      <c r="D32" s="156">
        <v>19</v>
      </c>
      <c r="E32" s="156" t="s">
        <v>31</v>
      </c>
      <c r="F32" s="157">
        <v>1132392</v>
      </c>
      <c r="G32" s="158">
        <v>2.1</v>
      </c>
      <c r="H32" s="156">
        <v>19</v>
      </c>
      <c r="I32" s="156" t="s">
        <v>31</v>
      </c>
      <c r="J32" s="157">
        <v>527425</v>
      </c>
      <c r="K32" s="158">
        <v>2.1</v>
      </c>
      <c r="L32" s="156">
        <v>19</v>
      </c>
      <c r="M32" s="156" t="s">
        <v>31</v>
      </c>
      <c r="N32" s="157">
        <v>2215018</v>
      </c>
      <c r="O32" s="158">
        <v>2.2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407</v>
      </c>
      <c r="D35" s="53"/>
      <c r="E35" s="68" t="s">
        <v>107</v>
      </c>
      <c r="F35" s="101"/>
      <c r="G35" s="121" t="s">
        <v>407</v>
      </c>
      <c r="H35" s="53"/>
      <c r="I35" s="68" t="s">
        <v>120</v>
      </c>
      <c r="J35" s="101"/>
      <c r="K35" s="121" t="s">
        <v>407</v>
      </c>
      <c r="L35" s="53"/>
      <c r="M35" s="68" t="s">
        <v>431</v>
      </c>
      <c r="N35" s="101"/>
      <c r="O35" s="121" t="s">
        <v>407</v>
      </c>
      <c r="P35" s="53"/>
      <c r="Q35" s="68" t="s">
        <v>131</v>
      </c>
      <c r="R35" s="101"/>
      <c r="S35" s="121" t="s">
        <v>407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411</v>
      </c>
      <c r="B37" s="30">
        <v>43123</v>
      </c>
      <c r="C37" s="122">
        <v>2.6</v>
      </c>
      <c r="D37" s="29">
        <v>20</v>
      </c>
      <c r="E37" s="29" t="s">
        <v>411</v>
      </c>
      <c r="F37" s="30">
        <v>88889</v>
      </c>
      <c r="G37" s="122">
        <v>2.4</v>
      </c>
      <c r="H37" s="29">
        <v>20</v>
      </c>
      <c r="I37" s="29" t="s">
        <v>411</v>
      </c>
      <c r="J37" s="30">
        <v>41123</v>
      </c>
      <c r="K37" s="122">
        <v>2.3</v>
      </c>
      <c r="L37" s="29">
        <v>20</v>
      </c>
      <c r="M37" s="29" t="s">
        <v>411</v>
      </c>
      <c r="N37" s="30">
        <v>173135</v>
      </c>
      <c r="O37" s="122">
        <v>2.4</v>
      </c>
      <c r="P37" s="29">
        <v>20</v>
      </c>
      <c r="Q37" s="29" t="s">
        <v>411</v>
      </c>
      <c r="R37" s="30">
        <v>242187</v>
      </c>
      <c r="S37" s="122">
        <v>2.4</v>
      </c>
      <c r="T37" s="29">
        <v>20</v>
      </c>
    </row>
    <row r="38" spans="1:20" ht="12.75">
      <c r="A38" s="29" t="s">
        <v>412</v>
      </c>
      <c r="B38" s="30">
        <v>41077</v>
      </c>
      <c r="C38" s="122">
        <v>2</v>
      </c>
      <c r="D38" s="29">
        <v>21</v>
      </c>
      <c r="E38" s="29" t="s">
        <v>412</v>
      </c>
      <c r="F38" s="30">
        <v>85221</v>
      </c>
      <c r="G38" s="122">
        <v>1.4</v>
      </c>
      <c r="H38" s="29">
        <v>21</v>
      </c>
      <c r="I38" s="29" t="s">
        <v>412</v>
      </c>
      <c r="J38" s="30">
        <v>39452</v>
      </c>
      <c r="K38" s="122">
        <v>1.4</v>
      </c>
      <c r="L38" s="29">
        <v>21</v>
      </c>
      <c r="M38" s="29" t="s">
        <v>412</v>
      </c>
      <c r="N38" s="30">
        <v>165751</v>
      </c>
      <c r="O38" s="122">
        <v>1.5</v>
      </c>
      <c r="P38" s="29">
        <v>21</v>
      </c>
      <c r="Q38" s="29" t="s">
        <v>412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413</v>
      </c>
      <c r="B39" s="30">
        <v>47725</v>
      </c>
      <c r="C39" s="122">
        <v>0.8</v>
      </c>
      <c r="D39" s="29">
        <v>22</v>
      </c>
      <c r="E39" s="29" t="s">
        <v>413</v>
      </c>
      <c r="F39" s="30">
        <v>98726</v>
      </c>
      <c r="G39" s="122">
        <v>1</v>
      </c>
      <c r="H39" s="29">
        <v>22</v>
      </c>
      <c r="I39" s="29" t="s">
        <v>413</v>
      </c>
      <c r="J39" s="30">
        <v>45585</v>
      </c>
      <c r="K39" s="122">
        <v>0.5</v>
      </c>
      <c r="L39" s="29">
        <v>22</v>
      </c>
      <c r="M39" s="29" t="s">
        <v>413</v>
      </c>
      <c r="N39" s="30">
        <v>192035</v>
      </c>
      <c r="O39" s="122">
        <v>0.8</v>
      </c>
      <c r="P39" s="29">
        <v>22</v>
      </c>
      <c r="Q39" s="29" t="s">
        <v>413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414</v>
      </c>
      <c r="B40" s="154">
        <v>131924</v>
      </c>
      <c r="C40" s="155">
        <v>1.8</v>
      </c>
      <c r="D40" s="153">
        <v>23</v>
      </c>
      <c r="E40" s="153" t="s">
        <v>414</v>
      </c>
      <c r="F40" s="154">
        <v>272836</v>
      </c>
      <c r="G40" s="155">
        <v>1.6</v>
      </c>
      <c r="H40" s="153">
        <v>23</v>
      </c>
      <c r="I40" s="153" t="s">
        <v>414</v>
      </c>
      <c r="J40" s="154">
        <v>126160</v>
      </c>
      <c r="K40" s="155">
        <v>1.4</v>
      </c>
      <c r="L40" s="153">
        <v>23</v>
      </c>
      <c r="M40" s="153" t="s">
        <v>414</v>
      </c>
      <c r="N40" s="154">
        <v>530921</v>
      </c>
      <c r="O40" s="155">
        <v>1.6</v>
      </c>
      <c r="P40" s="153">
        <v>23</v>
      </c>
      <c r="Q40" s="153" t="s">
        <v>414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415</v>
      </c>
      <c r="B43" s="30">
        <v>47157</v>
      </c>
      <c r="C43" s="122">
        <v>1.3</v>
      </c>
      <c r="D43" s="29">
        <v>24</v>
      </c>
      <c r="E43" s="29" t="s">
        <v>415</v>
      </c>
      <c r="F43" s="30">
        <v>97808</v>
      </c>
      <c r="G43" s="122">
        <v>0.8</v>
      </c>
      <c r="H43" s="29">
        <v>24</v>
      </c>
      <c r="I43" s="29" t="s">
        <v>415</v>
      </c>
      <c r="J43" s="30">
        <v>45673</v>
      </c>
      <c r="K43" s="122">
        <v>0.6</v>
      </c>
      <c r="L43" s="29">
        <v>24</v>
      </c>
      <c r="M43" s="29" t="s">
        <v>415</v>
      </c>
      <c r="N43" s="30">
        <v>190638</v>
      </c>
      <c r="O43" s="122">
        <v>0.9</v>
      </c>
      <c r="P43" s="29">
        <v>24</v>
      </c>
      <c r="Q43" s="29" t="s">
        <v>415</v>
      </c>
      <c r="R43" s="30">
        <v>271691</v>
      </c>
      <c r="S43" s="122">
        <v>1.2</v>
      </c>
      <c r="T43" s="29">
        <v>24</v>
      </c>
    </row>
    <row r="44" spans="1:20" ht="12.75">
      <c r="A44" s="29" t="s">
        <v>416</v>
      </c>
      <c r="B44" s="30">
        <v>49548</v>
      </c>
      <c r="C44" s="122">
        <v>2.4</v>
      </c>
      <c r="D44" s="29">
        <v>25</v>
      </c>
      <c r="E44" s="29" t="s">
        <v>416</v>
      </c>
      <c r="F44" s="30">
        <v>99254</v>
      </c>
      <c r="G44" s="122">
        <v>1.9</v>
      </c>
      <c r="H44" s="29">
        <v>25</v>
      </c>
      <c r="I44" s="29" t="s">
        <v>416</v>
      </c>
      <c r="J44" s="30">
        <v>46842</v>
      </c>
      <c r="K44" s="122">
        <v>2.2</v>
      </c>
      <c r="L44" s="29">
        <v>25</v>
      </c>
      <c r="M44" s="29" t="s">
        <v>416</v>
      </c>
      <c r="N44" s="30">
        <v>195644</v>
      </c>
      <c r="O44" s="122">
        <v>2.1</v>
      </c>
      <c r="P44" s="29">
        <v>25</v>
      </c>
      <c r="Q44" s="29" t="s">
        <v>416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417</v>
      </c>
      <c r="B45" s="30">
        <v>50217</v>
      </c>
      <c r="C45" s="122">
        <v>1.4</v>
      </c>
      <c r="D45" s="29">
        <v>26</v>
      </c>
      <c r="E45" s="29" t="s">
        <v>417</v>
      </c>
      <c r="F45" s="30">
        <v>97039</v>
      </c>
      <c r="G45" s="122">
        <v>0.5</v>
      </c>
      <c r="H45" s="29">
        <v>26</v>
      </c>
      <c r="I45" s="29" t="s">
        <v>417</v>
      </c>
      <c r="J45" s="30">
        <v>46292</v>
      </c>
      <c r="K45" s="122">
        <v>1.5</v>
      </c>
      <c r="L45" s="29">
        <v>26</v>
      </c>
      <c r="M45" s="29" t="s">
        <v>417</v>
      </c>
      <c r="N45" s="30">
        <v>193548</v>
      </c>
      <c r="O45" s="122">
        <v>1</v>
      </c>
      <c r="P45" s="29">
        <v>26</v>
      </c>
      <c r="Q45" s="29" t="s">
        <v>417</v>
      </c>
      <c r="R45" s="30">
        <v>280945</v>
      </c>
      <c r="S45" s="122">
        <v>1.2</v>
      </c>
      <c r="T45" s="29">
        <v>26</v>
      </c>
    </row>
    <row r="46" spans="1:20" ht="12.75">
      <c r="A46" s="153" t="s">
        <v>418</v>
      </c>
      <c r="B46" s="154">
        <v>146922</v>
      </c>
      <c r="C46" s="155">
        <v>1.7</v>
      </c>
      <c r="D46" s="153">
        <v>27</v>
      </c>
      <c r="E46" s="153" t="s">
        <v>418</v>
      </c>
      <c r="F46" s="154">
        <v>294101</v>
      </c>
      <c r="G46" s="155">
        <v>1.1</v>
      </c>
      <c r="H46" s="153">
        <v>27</v>
      </c>
      <c r="I46" s="153" t="s">
        <v>418</v>
      </c>
      <c r="J46" s="154">
        <v>138807</v>
      </c>
      <c r="K46" s="155">
        <v>1.5</v>
      </c>
      <c r="L46" s="153">
        <v>27</v>
      </c>
      <c r="M46" s="153" t="s">
        <v>418</v>
      </c>
      <c r="N46" s="154">
        <v>579830</v>
      </c>
      <c r="O46" s="155">
        <v>1.3</v>
      </c>
      <c r="P46" s="153">
        <v>27</v>
      </c>
      <c r="Q46" s="153" t="s">
        <v>418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419</v>
      </c>
      <c r="B47" s="30">
        <v>278846</v>
      </c>
      <c r="C47" s="122">
        <v>1.7</v>
      </c>
      <c r="D47" s="29">
        <v>28</v>
      </c>
      <c r="E47" s="29" t="s">
        <v>419</v>
      </c>
      <c r="F47" s="30">
        <v>566937</v>
      </c>
      <c r="G47" s="122">
        <v>1.3</v>
      </c>
      <c r="H47" s="29">
        <v>28</v>
      </c>
      <c r="I47" s="29" t="s">
        <v>419</v>
      </c>
      <c r="J47" s="30">
        <v>264967</v>
      </c>
      <c r="K47" s="122">
        <v>1.4</v>
      </c>
      <c r="L47" s="29">
        <v>28</v>
      </c>
      <c r="M47" s="29" t="s">
        <v>419</v>
      </c>
      <c r="N47" s="30">
        <v>1110751</v>
      </c>
      <c r="O47" s="122">
        <v>1.4</v>
      </c>
      <c r="P47" s="29">
        <v>28</v>
      </c>
      <c r="Q47" s="29" t="s">
        <v>419</v>
      </c>
      <c r="R47" s="30">
        <v>1580981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420</v>
      </c>
      <c r="B50" s="30">
        <v>47607</v>
      </c>
      <c r="C50" s="122">
        <v>1.1</v>
      </c>
      <c r="D50" s="29">
        <v>29</v>
      </c>
      <c r="E50" s="29" t="s">
        <v>420</v>
      </c>
      <c r="F50" s="30">
        <v>97924</v>
      </c>
      <c r="G50" s="122">
        <v>0.5</v>
      </c>
      <c r="H50" s="29">
        <v>29</v>
      </c>
      <c r="I50" s="29" t="s">
        <v>420</v>
      </c>
      <c r="J50" s="30">
        <v>46629</v>
      </c>
      <c r="K50" s="122">
        <v>0.7</v>
      </c>
      <c r="L50" s="29">
        <v>29</v>
      </c>
      <c r="M50" s="29" t="s">
        <v>420</v>
      </c>
      <c r="N50" s="30">
        <v>192160</v>
      </c>
      <c r="O50" s="122">
        <v>0.7</v>
      </c>
      <c r="P50" s="29">
        <v>29</v>
      </c>
      <c r="Q50" s="29" t="s">
        <v>420</v>
      </c>
      <c r="R50" s="30">
        <v>283570</v>
      </c>
      <c r="S50" s="122">
        <v>0.8</v>
      </c>
      <c r="T50" s="29">
        <v>29</v>
      </c>
    </row>
    <row r="51" spans="1:20" ht="12.75">
      <c r="A51" s="29" t="s">
        <v>421</v>
      </c>
      <c r="B51" s="30"/>
      <c r="C51" s="122"/>
      <c r="D51" s="29">
        <v>30</v>
      </c>
      <c r="E51" s="29" t="s">
        <v>421</v>
      </c>
      <c r="F51" s="30"/>
      <c r="G51" s="122"/>
      <c r="H51" s="29">
        <v>30</v>
      </c>
      <c r="I51" s="29" t="s">
        <v>421</v>
      </c>
      <c r="J51" s="30"/>
      <c r="K51" s="122"/>
      <c r="L51" s="29">
        <v>30</v>
      </c>
      <c r="M51" s="29" t="s">
        <v>421</v>
      </c>
      <c r="N51" s="30"/>
      <c r="O51" s="122"/>
      <c r="P51" s="29">
        <v>30</v>
      </c>
      <c r="Q51" s="29" t="s">
        <v>421</v>
      </c>
      <c r="R51" s="30"/>
      <c r="S51" s="122"/>
      <c r="T51" s="29">
        <v>30</v>
      </c>
    </row>
    <row r="52" spans="1:20" ht="13.5" thickBot="1">
      <c r="A52" s="29" t="s">
        <v>422</v>
      </c>
      <c r="B52" s="30"/>
      <c r="C52" s="122"/>
      <c r="D52" s="29">
        <v>31</v>
      </c>
      <c r="E52" s="29" t="s">
        <v>422</v>
      </c>
      <c r="F52" s="30"/>
      <c r="G52" s="122"/>
      <c r="H52" s="29">
        <v>31</v>
      </c>
      <c r="I52" s="29" t="s">
        <v>422</v>
      </c>
      <c r="J52" s="30"/>
      <c r="K52" s="122"/>
      <c r="L52" s="29">
        <v>31</v>
      </c>
      <c r="M52" s="29" t="s">
        <v>422</v>
      </c>
      <c r="N52" s="30"/>
      <c r="O52" s="122"/>
      <c r="P52" s="29">
        <v>31</v>
      </c>
      <c r="Q52" s="29" t="s">
        <v>422</v>
      </c>
      <c r="R52" s="30"/>
      <c r="S52" s="122"/>
      <c r="T52" s="29">
        <v>31</v>
      </c>
    </row>
    <row r="53" spans="1:20" ht="12.75">
      <c r="A53" s="153" t="s">
        <v>423</v>
      </c>
      <c r="B53" s="154">
        <v>47607</v>
      </c>
      <c r="C53" s="155">
        <v>1.1</v>
      </c>
      <c r="D53" s="153">
        <v>32</v>
      </c>
      <c r="E53" s="153" t="s">
        <v>423</v>
      </c>
      <c r="F53" s="154">
        <v>97924</v>
      </c>
      <c r="G53" s="155">
        <v>0.5</v>
      </c>
      <c r="H53" s="153">
        <v>32</v>
      </c>
      <c r="I53" s="153" t="s">
        <v>423</v>
      </c>
      <c r="J53" s="154">
        <v>46629</v>
      </c>
      <c r="K53" s="155">
        <v>0.7</v>
      </c>
      <c r="L53" s="153">
        <v>32</v>
      </c>
      <c r="M53" s="153" t="s">
        <v>423</v>
      </c>
      <c r="N53" s="154">
        <v>192160</v>
      </c>
      <c r="O53" s="155">
        <v>0.7</v>
      </c>
      <c r="P53" s="153">
        <v>32</v>
      </c>
      <c r="Q53" s="153" t="s">
        <v>423</v>
      </c>
      <c r="R53" s="154">
        <v>283570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424</v>
      </c>
      <c r="B56" s="30"/>
      <c r="C56" s="122"/>
      <c r="D56" s="29">
        <v>33</v>
      </c>
      <c r="E56" s="29" t="s">
        <v>424</v>
      </c>
      <c r="F56" s="30"/>
      <c r="G56" s="122"/>
      <c r="H56" s="29">
        <v>33</v>
      </c>
      <c r="I56" s="29" t="s">
        <v>424</v>
      </c>
      <c r="J56" s="30"/>
      <c r="K56" s="122"/>
      <c r="L56" s="29">
        <v>33</v>
      </c>
      <c r="M56" s="29" t="s">
        <v>424</v>
      </c>
      <c r="N56" s="30"/>
      <c r="O56" s="122"/>
      <c r="P56" s="29">
        <v>33</v>
      </c>
      <c r="Q56" s="29" t="s">
        <v>424</v>
      </c>
      <c r="R56" s="30"/>
      <c r="S56" s="122"/>
      <c r="T56" s="29">
        <v>33</v>
      </c>
    </row>
    <row r="57" spans="1:20" ht="12.75">
      <c r="A57" s="29" t="s">
        <v>425</v>
      </c>
      <c r="B57" s="30"/>
      <c r="C57" s="122"/>
      <c r="D57" s="29">
        <v>34</v>
      </c>
      <c r="E57" s="29" t="s">
        <v>425</v>
      </c>
      <c r="F57" s="30"/>
      <c r="G57" s="122"/>
      <c r="H57" s="29">
        <v>34</v>
      </c>
      <c r="I57" s="29" t="s">
        <v>425</v>
      </c>
      <c r="J57" s="30"/>
      <c r="K57" s="122"/>
      <c r="L57" s="29">
        <v>34</v>
      </c>
      <c r="M57" s="29" t="s">
        <v>425</v>
      </c>
      <c r="N57" s="30"/>
      <c r="O57" s="122"/>
      <c r="P57" s="29">
        <v>34</v>
      </c>
      <c r="Q57" s="29" t="s">
        <v>425</v>
      </c>
      <c r="R57" s="30"/>
      <c r="S57" s="122"/>
      <c r="T57" s="29">
        <v>34</v>
      </c>
    </row>
    <row r="58" spans="1:20" ht="13.5" thickBot="1">
      <c r="A58" s="29" t="s">
        <v>426</v>
      </c>
      <c r="B58" s="30"/>
      <c r="C58" s="122"/>
      <c r="D58" s="29">
        <v>35</v>
      </c>
      <c r="E58" s="29" t="s">
        <v>426</v>
      </c>
      <c r="F58" s="30"/>
      <c r="G58" s="122"/>
      <c r="H58" s="29">
        <v>35</v>
      </c>
      <c r="I58" s="29" t="s">
        <v>426</v>
      </c>
      <c r="J58" s="30"/>
      <c r="K58" s="122"/>
      <c r="L58" s="29">
        <v>35</v>
      </c>
      <c r="M58" s="29" t="s">
        <v>426</v>
      </c>
      <c r="N58" s="30"/>
      <c r="O58" s="122"/>
      <c r="P58" s="29">
        <v>35</v>
      </c>
      <c r="Q58" s="29" t="s">
        <v>426</v>
      </c>
      <c r="R58" s="30"/>
      <c r="S58" s="122"/>
      <c r="T58" s="29">
        <v>35</v>
      </c>
    </row>
    <row r="59" spans="1:20" ht="12.75">
      <c r="A59" s="153" t="s">
        <v>427</v>
      </c>
      <c r="B59" s="154">
        <v>0</v>
      </c>
      <c r="C59" s="155"/>
      <c r="D59" s="153">
        <v>36</v>
      </c>
      <c r="E59" s="153" t="s">
        <v>427</v>
      </c>
      <c r="F59" s="154">
        <v>0</v>
      </c>
      <c r="G59" s="155"/>
      <c r="H59" s="153">
        <v>36</v>
      </c>
      <c r="I59" s="153" t="s">
        <v>427</v>
      </c>
      <c r="J59" s="154">
        <v>0</v>
      </c>
      <c r="K59" s="155"/>
      <c r="L59" s="153">
        <v>36</v>
      </c>
      <c r="M59" s="153" t="s">
        <v>427</v>
      </c>
      <c r="N59" s="154">
        <v>0</v>
      </c>
      <c r="O59" s="155"/>
      <c r="P59" s="153">
        <v>36</v>
      </c>
      <c r="Q59" s="153" t="s">
        <v>427</v>
      </c>
      <c r="R59" s="154">
        <v>0</v>
      </c>
      <c r="S59" s="155"/>
      <c r="T59" s="33">
        <v>36</v>
      </c>
    </row>
    <row r="60" spans="1:20" ht="12.75">
      <c r="A60" s="29" t="s">
        <v>428</v>
      </c>
      <c r="B60" s="30">
        <v>47607</v>
      </c>
      <c r="C60" s="122">
        <v>1.1</v>
      </c>
      <c r="D60" s="29">
        <v>37</v>
      </c>
      <c r="E60" s="29" t="s">
        <v>428</v>
      </c>
      <c r="F60" s="30">
        <v>97924</v>
      </c>
      <c r="G60" s="122">
        <v>0.5</v>
      </c>
      <c r="H60" s="29">
        <v>37</v>
      </c>
      <c r="I60" s="29" t="s">
        <v>428</v>
      </c>
      <c r="J60" s="30">
        <v>46629</v>
      </c>
      <c r="K60" s="122">
        <v>0.7</v>
      </c>
      <c r="L60" s="29">
        <v>37</v>
      </c>
      <c r="M60" s="29" t="s">
        <v>428</v>
      </c>
      <c r="N60" s="30">
        <v>192160</v>
      </c>
      <c r="O60" s="122">
        <v>0.7</v>
      </c>
      <c r="P60" s="29">
        <v>37</v>
      </c>
      <c r="Q60" s="29" t="s">
        <v>428</v>
      </c>
      <c r="R60" s="30">
        <v>283570</v>
      </c>
      <c r="S60" s="122">
        <v>0.8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326453</v>
      </c>
      <c r="C63" s="158">
        <v>1.6</v>
      </c>
      <c r="D63" s="156">
        <v>38</v>
      </c>
      <c r="E63" s="156" t="s">
        <v>31</v>
      </c>
      <c r="F63" s="157">
        <v>664861</v>
      </c>
      <c r="G63" s="158">
        <v>1.2</v>
      </c>
      <c r="H63" s="156">
        <v>38</v>
      </c>
      <c r="I63" s="156" t="s">
        <v>31</v>
      </c>
      <c r="J63" s="157">
        <v>311596</v>
      </c>
      <c r="K63" s="158">
        <v>1.3</v>
      </c>
      <c r="L63" s="156">
        <v>38</v>
      </c>
      <c r="M63" s="156" t="s">
        <v>31</v>
      </c>
      <c r="N63" s="157">
        <v>1302910</v>
      </c>
      <c r="O63" s="158">
        <v>1.3</v>
      </c>
      <c r="P63" s="156">
        <v>38</v>
      </c>
      <c r="Q63" s="156" t="s">
        <v>31</v>
      </c>
      <c r="R63" s="157">
        <v>1864551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432</v>
      </c>
      <c r="N1" s="15" t="s">
        <v>433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3152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3155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3164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3164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3170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3174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3176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3180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3186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3190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3193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2017-09-07T16:41:58Z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