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95" windowHeight="9885" activeTab="0"/>
  </bookViews>
  <sheets>
    <sheet name="Fed-aid Highways" sheetId="1" r:id="rId1"/>
  </sheets>
  <definedNames>
    <definedName name="_xlnm.Print_Area" localSheetId="0">'Fed-aid Highways'!$A$1:$F$65</definedName>
  </definedNames>
  <calcPr fullCalcOnLoad="1"/>
</workbook>
</file>

<file path=xl/sharedStrings.xml><?xml version="1.0" encoding="utf-8"?>
<sst xmlns="http://schemas.openxmlformats.org/spreadsheetml/2006/main" count="173" uniqueCount="101">
  <si>
    <t>2(d)</t>
  </si>
  <si>
    <t>Advances for Interstate Maintenance, National Highway System, Bridge, Surface Transportation, Congestion Mitigation and Air Quality Improvement, Recreational Trails, Appalachian Development Highway System, and Minimum Guarantee</t>
  </si>
  <si>
    <t>FHWA Administrative Expenses</t>
  </si>
  <si>
    <t>National Corridor Planning and Development and Coordinated Border Infrastructure Programs</t>
  </si>
  <si>
    <t>Construction of Ferry Boats and Ferry Terminal Facilities</t>
  </si>
  <si>
    <t>National Scenic Byways Program</t>
  </si>
  <si>
    <t>Value Pricing Pilot Program</t>
  </si>
  <si>
    <t>Highway Use Tax Evasion</t>
  </si>
  <si>
    <t>Commonwealth of Puerto Rico Highway Program</t>
  </si>
  <si>
    <t>Transportation and Community and System Preservation Pilot Program</t>
  </si>
  <si>
    <t>Transportation Infrastructure Finance and Innovation</t>
  </si>
  <si>
    <t>Surface Transportation Research</t>
  </si>
  <si>
    <t>Technology Deployment Program</t>
  </si>
  <si>
    <t>Training and Education</t>
  </si>
  <si>
    <t>Bureau of Transportation Statistics</t>
  </si>
  <si>
    <t>ITS Standards, Research, Operational Tests, and Development</t>
  </si>
  <si>
    <t>ITS Deployment</t>
  </si>
  <si>
    <t>University Transportation Research</t>
  </si>
  <si>
    <t>Metropolitan Planning</t>
  </si>
  <si>
    <t>Territorial Highway Program</t>
  </si>
  <si>
    <t>Alaska Highway</t>
  </si>
  <si>
    <t>Operation Lifesaver</t>
  </si>
  <si>
    <t>Bridge Discretionary Program</t>
  </si>
  <si>
    <t>Interstate Maintenance Discretionary Program</t>
  </si>
  <si>
    <t>Recreational Trails Administrative Costs</t>
  </si>
  <si>
    <t>Railway-highway Crossing Hazard Elimination in High Speed Rail Corridors</t>
  </si>
  <si>
    <t>On-the-Job Training/Supportive Services</t>
  </si>
  <si>
    <t>Seat Belt Incentive Grants</t>
  </si>
  <si>
    <t>Prevention of Intoxicated Driver Incentive Grants</t>
  </si>
  <si>
    <t>Less: Exempt Minimum Guarantee</t>
  </si>
  <si>
    <t>Total Subject to Limitation</t>
  </si>
  <si>
    <t>Allocated programs</t>
  </si>
  <si>
    <t>Formula programs</t>
  </si>
  <si>
    <t>Total Federal-aid Highway Contract Authority</t>
  </si>
  <si>
    <t>CA</t>
  </si>
  <si>
    <t>HA/HTF</t>
  </si>
  <si>
    <t>CA/ABA</t>
  </si>
  <si>
    <t>Source</t>
  </si>
  <si>
    <t>TIFIA Administrative Costs (Setaside)</t>
  </si>
  <si>
    <t>Improvements to Minneapolis/St. Paul-Chicago Segment of Midwest High Speed Rail Corridor (Setaside)</t>
  </si>
  <si>
    <t>FHWA Administrative Expense</t>
  </si>
  <si>
    <t>FEDERAL-AID HIGHWAY PROGRAM</t>
  </si>
  <si>
    <t>Authorization 1/</t>
  </si>
  <si>
    <t>Setaside for projects on the NHS-Alaska</t>
  </si>
  <si>
    <t>Setaside for projects on the NHS-New Jersey</t>
  </si>
  <si>
    <t>Setaside for projects on the NHS-Washington</t>
  </si>
  <si>
    <t>2/</t>
  </si>
  <si>
    <t xml:space="preserve">     2/  CA - Contract Authority.  ABA - Appropriated Budget Authority</t>
  </si>
  <si>
    <t>IRR Bridges (Setaside)</t>
  </si>
  <si>
    <t>Public Lands Highways</t>
  </si>
  <si>
    <t>Park Roads and Parkways</t>
  </si>
  <si>
    <t>Refuge Roads</t>
  </si>
  <si>
    <t>Advanced Technology Pilot Program (Setaside)</t>
  </si>
  <si>
    <t>DBE Training</t>
  </si>
  <si>
    <t>4(a)(1)(A)</t>
  </si>
  <si>
    <t>45(a)(1)(A)(ii)</t>
  </si>
  <si>
    <t>4(a)(1)(B)</t>
  </si>
  <si>
    <t>4(a)(1)(C)</t>
  </si>
  <si>
    <t>4(a)(1)(D)</t>
  </si>
  <si>
    <t>4(a)(2)</t>
  </si>
  <si>
    <t>4(a)(3)(A)</t>
  </si>
  <si>
    <t>4(a)(3)(B)(i)</t>
  </si>
  <si>
    <t>4(a)(3)(B)(ii)</t>
  </si>
  <si>
    <t>4(a)(3)(B)(iii)</t>
  </si>
  <si>
    <t>4(a)(4)</t>
  </si>
  <si>
    <t>4(a)(5)</t>
  </si>
  <si>
    <t>4(a)(6)</t>
  </si>
  <si>
    <t>4(a)(7)</t>
  </si>
  <si>
    <t>4(a)(8)</t>
  </si>
  <si>
    <t>4(a)(9)</t>
  </si>
  <si>
    <t>4(a)(10)</t>
  </si>
  <si>
    <t>4(b)(1)</t>
  </si>
  <si>
    <t>4(b)(2)</t>
  </si>
  <si>
    <t>4(b)(3)</t>
  </si>
  <si>
    <t>4(b)(5)</t>
  </si>
  <si>
    <t>4(b)(4)</t>
  </si>
  <si>
    <t>4(b)(6)</t>
  </si>
  <si>
    <t>4(b)(7)</t>
  </si>
  <si>
    <t>4(c)</t>
  </si>
  <si>
    <t>4(d)</t>
  </si>
  <si>
    <t>4(e)</t>
  </si>
  <si>
    <t>4(f)</t>
  </si>
  <si>
    <t>4(g)</t>
  </si>
  <si>
    <t>Obligation Limitation Available for Distribution</t>
  </si>
  <si>
    <t>Recap of Federal-aid Highway Program Contract Authority:</t>
  </si>
  <si>
    <t>4(h)</t>
  </si>
  <si>
    <t>4(i)</t>
  </si>
  <si>
    <t>4(j)</t>
  </si>
  <si>
    <t>4(k)</t>
  </si>
  <si>
    <t>5(a)</t>
  </si>
  <si>
    <t>2(c)</t>
  </si>
  <si>
    <t>Bicycle and Pedestrian Grants (Clearinghouse)</t>
  </si>
  <si>
    <t>Section:</t>
  </si>
  <si>
    <t>Indian Reservation Roads (IRR)</t>
  </si>
  <si>
    <t>Surface Transportation Extension Act of 2004, Part II</t>
  </si>
  <si>
    <t>7(q)</t>
  </si>
  <si>
    <t>Administration of Program (limiting amount) 3/</t>
  </si>
  <si>
    <t xml:space="preserve">     3/  As provided by section 7 of P.L. 108-202.</t>
  </si>
  <si>
    <t xml:space="preserve">     1/  Authorizations are advances against full year authorizations to be made in separate legislation.  The amounts shown, except for the portion of the Minimum Guarantee that is exempt from the obligation limitation, are subject to a 0.59 percent across-the-board cut pursuant to section 168(b) of Division H of the Consolidated Appropriations Act, 2004 (P.L. 108-199).</t>
  </si>
  <si>
    <t>Total</t>
  </si>
  <si>
    <t>P.L. 108-224, signed April 30, 2004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</si>
</sst>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quot;]&quot;"/>
    <numFmt numFmtId="166" formatCode="&quot;[&quot;\(* #,##0_)&quot;]&quot;"/>
    <numFmt numFmtId="167" formatCode="&quot;[&quot;\ #,##0&quot;]&quot;"/>
    <numFmt numFmtId="168" formatCode="_(* #,##0.0_);_(* \(#,##0.0\);_(* &quot;-&quot;??_);_(@_)"/>
  </numFmts>
  <fonts count="3">
    <font>
      <sz val="10"/>
      <name val="Arial"/>
      <family val="0"/>
    </font>
    <font>
      <b/>
      <sz val="10"/>
      <name val="Arial"/>
      <family val="2"/>
    </font>
    <font>
      <sz val="10"/>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vertical="top"/>
    </xf>
    <xf numFmtId="164" fontId="0" fillId="0" borderId="0" xfId="15" applyNumberFormat="1" applyAlignment="1">
      <alignment vertical="top"/>
    </xf>
    <xf numFmtId="0" fontId="0" fillId="0" borderId="0" xfId="0" applyAlignment="1">
      <alignment horizontal="left" vertical="top"/>
    </xf>
    <xf numFmtId="164" fontId="0" fillId="0" borderId="0" xfId="15" applyNumberFormat="1" applyAlignment="1">
      <alignment/>
    </xf>
    <xf numFmtId="0" fontId="0" fillId="0" borderId="0" xfId="0" applyFont="1" applyAlignment="1">
      <alignment horizontal="right"/>
    </xf>
    <xf numFmtId="0" fontId="0" fillId="0" borderId="0" xfId="0" applyFont="1" applyAlignment="1">
      <alignment/>
    </xf>
    <xf numFmtId="164" fontId="0" fillId="0" borderId="0" xfId="15" applyNumberFormat="1" applyFont="1" applyAlignment="1">
      <alignment/>
    </xf>
    <xf numFmtId="0" fontId="0" fillId="0" borderId="0" xfId="0" applyAlignment="1">
      <alignment horizontal="left" indent="1"/>
    </xf>
    <xf numFmtId="0" fontId="0" fillId="0" borderId="0" xfId="0" applyAlignment="1">
      <alignment horizontal="right"/>
    </xf>
    <xf numFmtId="0" fontId="1" fillId="0" borderId="0" xfId="0" applyFont="1" applyAlignment="1">
      <alignment/>
    </xf>
    <xf numFmtId="0" fontId="0" fillId="0" borderId="0" xfId="0" applyAlignment="1">
      <alignment vertical="top" wrapText="1"/>
    </xf>
    <xf numFmtId="167" fontId="0" fillId="0" borderId="0" xfId="15" applyNumberFormat="1" applyAlignment="1">
      <alignment/>
    </xf>
    <xf numFmtId="164" fontId="0" fillId="0" borderId="0" xfId="15" applyNumberFormat="1" applyFont="1" applyAlignment="1">
      <alignment vertical="top"/>
    </xf>
    <xf numFmtId="0" fontId="0" fillId="0" borderId="0" xfId="0" applyAlignment="1">
      <alignment horizontal="right" vertical="top"/>
    </xf>
    <xf numFmtId="167" fontId="0" fillId="0" borderId="0" xfId="15" applyNumberFormat="1" applyAlignment="1">
      <alignment vertical="top"/>
    </xf>
    <xf numFmtId="0" fontId="0" fillId="0" borderId="0" xfId="0" applyAlignment="1">
      <alignment horizontal="center"/>
    </xf>
    <xf numFmtId="0" fontId="0" fillId="0" borderId="0" xfId="0" applyFont="1" applyAlignment="1">
      <alignment vertical="top"/>
    </xf>
    <xf numFmtId="164" fontId="0" fillId="0" borderId="0" xfId="15" applyNumberFormat="1" applyFont="1" applyAlignment="1">
      <alignment/>
    </xf>
    <xf numFmtId="167" fontId="0" fillId="0" borderId="0" xfId="15" applyNumberFormat="1" applyFont="1" applyAlignment="1">
      <alignment vertical="top"/>
    </xf>
    <xf numFmtId="0" fontId="0" fillId="0" borderId="0" xfId="0" applyAlignment="1">
      <alignment horizontal="center" vertical="top"/>
    </xf>
    <xf numFmtId="0" fontId="0" fillId="0" borderId="0" xfId="0" applyFont="1" applyAlignment="1">
      <alignment horizontal="center" vertical="top"/>
    </xf>
    <xf numFmtId="43" fontId="0" fillId="0" borderId="0" xfId="0" applyNumberFormat="1" applyAlignment="1">
      <alignment vertical="top"/>
    </xf>
    <xf numFmtId="164" fontId="2" fillId="0" borderId="0" xfId="15" applyNumberFormat="1" applyFont="1" applyAlignment="1">
      <alignment/>
    </xf>
    <xf numFmtId="43" fontId="2" fillId="0" borderId="0" xfId="0" applyNumberFormat="1" applyFont="1" applyAlignment="1">
      <alignment vertical="top"/>
    </xf>
    <xf numFmtId="43" fontId="1" fillId="0" borderId="0" xfId="0" applyNumberFormat="1" applyFont="1" applyAlignment="1">
      <alignment vertical="top"/>
    </xf>
    <xf numFmtId="43" fontId="0" fillId="0" borderId="0" xfId="0" applyNumberFormat="1" applyFont="1" applyAlignment="1">
      <alignment vertical="top"/>
    </xf>
    <xf numFmtId="164" fontId="0" fillId="0" borderId="0" xfId="15" applyNumberFormat="1" applyFont="1" applyAlignment="1">
      <alignment horizontal="center" vertical="top" wrapText="1"/>
    </xf>
    <xf numFmtId="164" fontId="0" fillId="0" borderId="0" xfId="15" applyNumberFormat="1" applyAlignment="1">
      <alignment horizontal="center" vertical="top"/>
    </xf>
    <xf numFmtId="0" fontId="0" fillId="0" borderId="0" xfId="0" applyAlignment="1">
      <alignment wrapText="1"/>
    </xf>
    <xf numFmtId="0" fontId="1" fillId="0" borderId="0" xfId="0" applyFont="1" applyAlignment="1">
      <alignment horizontal="center"/>
    </xf>
    <xf numFmtId="0" fontId="0" fillId="0" borderId="0" xfId="0" applyAlignment="1">
      <alignment horizontal="center"/>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65"/>
  <sheetViews>
    <sheetView tabSelected="1" workbookViewId="0" topLeftCell="A1">
      <selection activeCell="A2" sqref="A2:F2"/>
    </sheetView>
  </sheetViews>
  <sheetFormatPr defaultColWidth="9.140625" defaultRowHeight="12.75"/>
  <cols>
    <col min="1" max="1" width="13.140625" style="0" customWidth="1"/>
    <col min="2" max="2" width="2.140625" style="0" customWidth="1"/>
    <col min="3" max="3" width="43.7109375" style="0" customWidth="1"/>
    <col min="4" max="4" width="17.7109375" style="4" customWidth="1"/>
    <col min="5" max="5" width="8.00390625" style="16" bestFit="1" customWidth="1"/>
    <col min="7" max="7" width="15.00390625" style="0" bestFit="1" customWidth="1"/>
    <col min="8" max="8" width="17.7109375" style="0" customWidth="1"/>
    <col min="10" max="10" width="17.7109375" style="4" bestFit="1" customWidth="1"/>
    <col min="11" max="11" width="14.00390625" style="0" bestFit="1" customWidth="1"/>
    <col min="12" max="12" width="11.00390625" style="0" bestFit="1" customWidth="1"/>
  </cols>
  <sheetData>
    <row r="1" spans="1:6" ht="12.75">
      <c r="A1" s="30" t="s">
        <v>94</v>
      </c>
      <c r="B1" s="31"/>
      <c r="C1" s="31"/>
      <c r="D1" s="31"/>
      <c r="E1" s="31"/>
      <c r="F1" s="31"/>
    </row>
    <row r="2" spans="1:6" ht="12.75">
      <c r="A2" s="30" t="s">
        <v>100</v>
      </c>
      <c r="B2" s="31"/>
      <c r="C2" s="31"/>
      <c r="D2" s="31"/>
      <c r="E2" s="31"/>
      <c r="F2" s="31"/>
    </row>
    <row r="3" ht="12.75">
      <c r="D3" s="7"/>
    </row>
    <row r="4" spans="1:10" ht="12.75">
      <c r="A4" s="10" t="s">
        <v>41</v>
      </c>
      <c r="D4" s="27" t="s">
        <v>42</v>
      </c>
      <c r="E4" s="16" t="s">
        <v>36</v>
      </c>
      <c r="F4" s="16" t="s">
        <v>37</v>
      </c>
      <c r="G4" s="16"/>
      <c r="J4" s="18"/>
    </row>
    <row r="5" spans="4:7" ht="12.75">
      <c r="D5" s="7"/>
      <c r="E5" s="16" t="s">
        <v>46</v>
      </c>
      <c r="G5" s="16"/>
    </row>
    <row r="6" spans="1:4" ht="12.75">
      <c r="A6" t="s">
        <v>92</v>
      </c>
      <c r="D6" s="7"/>
    </row>
    <row r="7" spans="1:63" ht="69.75" customHeight="1">
      <c r="A7" s="1" t="s">
        <v>90</v>
      </c>
      <c r="B7" s="32" t="s">
        <v>1</v>
      </c>
      <c r="C7" s="32"/>
      <c r="D7" s="13">
        <v>24270225000</v>
      </c>
      <c r="E7" s="20" t="s">
        <v>34</v>
      </c>
      <c r="F7" s="1" t="s">
        <v>35</v>
      </c>
      <c r="G7" s="2"/>
      <c r="H7" s="2"/>
      <c r="I7" s="22"/>
      <c r="J7" s="2"/>
      <c r="K7" s="2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11" ht="12.75">
      <c r="A8" s="3">
        <v>3</v>
      </c>
      <c r="B8" s="1" t="s">
        <v>2</v>
      </c>
      <c r="C8" s="1"/>
      <c r="D8" s="13">
        <v>337500000</v>
      </c>
      <c r="E8" s="20" t="s">
        <v>34</v>
      </c>
      <c r="F8" s="1" t="s">
        <v>35</v>
      </c>
      <c r="G8" s="2"/>
      <c r="H8" s="4"/>
      <c r="I8" s="22"/>
      <c r="K8" s="22"/>
    </row>
    <row r="9" spans="1:11" ht="12.75">
      <c r="A9" t="s">
        <v>54</v>
      </c>
      <c r="B9" t="s">
        <v>93</v>
      </c>
      <c r="D9" s="13">
        <v>206250000</v>
      </c>
      <c r="E9" s="20" t="s">
        <v>34</v>
      </c>
      <c r="F9" s="1" t="s">
        <v>35</v>
      </c>
      <c r="G9" s="2"/>
      <c r="H9" s="4"/>
      <c r="I9" s="22"/>
      <c r="K9" s="22"/>
    </row>
    <row r="10" spans="1:11" ht="12.75">
      <c r="A10" s="9" t="s">
        <v>55</v>
      </c>
      <c r="B10" s="8" t="s">
        <v>48</v>
      </c>
      <c r="D10" s="19">
        <v>9750000</v>
      </c>
      <c r="E10" s="20"/>
      <c r="F10" s="1"/>
      <c r="G10" s="12"/>
      <c r="H10" s="4"/>
      <c r="I10" s="22"/>
      <c r="K10" s="22"/>
    </row>
    <row r="11" spans="1:11" ht="12.75">
      <c r="A11" t="s">
        <v>56</v>
      </c>
      <c r="B11" t="s">
        <v>49</v>
      </c>
      <c r="D11" s="13">
        <v>184500000</v>
      </c>
      <c r="E11" s="20" t="s">
        <v>34</v>
      </c>
      <c r="F11" s="1" t="s">
        <v>35</v>
      </c>
      <c r="G11" s="2"/>
      <c r="H11" s="4"/>
      <c r="I11" s="22"/>
      <c r="K11" s="22"/>
    </row>
    <row r="12" spans="1:11" ht="12.75">
      <c r="A12" t="s">
        <v>57</v>
      </c>
      <c r="B12" t="s">
        <v>50</v>
      </c>
      <c r="D12" s="13">
        <v>123750000</v>
      </c>
      <c r="E12" s="20" t="s">
        <v>34</v>
      </c>
      <c r="F12" s="1" t="s">
        <v>35</v>
      </c>
      <c r="G12" s="2"/>
      <c r="H12" s="4"/>
      <c r="I12" s="22"/>
      <c r="K12" s="22"/>
    </row>
    <row r="13" spans="1:11" ht="12.75">
      <c r="A13" t="s">
        <v>58</v>
      </c>
      <c r="B13" t="s">
        <v>51</v>
      </c>
      <c r="D13" s="13">
        <v>15000000</v>
      </c>
      <c r="E13" s="20" t="s">
        <v>34</v>
      </c>
      <c r="F13" s="1" t="s">
        <v>35</v>
      </c>
      <c r="G13" s="2"/>
      <c r="H13" s="4"/>
      <c r="I13" s="22"/>
      <c r="K13" s="22"/>
    </row>
    <row r="14" spans="1:11" ht="25.5" customHeight="1">
      <c r="A14" s="1" t="s">
        <v>59</v>
      </c>
      <c r="B14" s="32" t="s">
        <v>3</v>
      </c>
      <c r="C14" s="32"/>
      <c r="D14" s="13">
        <v>105000000</v>
      </c>
      <c r="E14" s="20" t="s">
        <v>34</v>
      </c>
      <c r="F14" s="1" t="s">
        <v>35</v>
      </c>
      <c r="G14" s="2"/>
      <c r="H14" s="4"/>
      <c r="I14" s="22"/>
      <c r="K14" s="22"/>
    </row>
    <row r="15" spans="1:11" ht="24.75" customHeight="1">
      <c r="A15" s="1" t="s">
        <v>60</v>
      </c>
      <c r="B15" s="32" t="s">
        <v>4</v>
      </c>
      <c r="C15" s="32"/>
      <c r="D15" s="13">
        <v>28500000</v>
      </c>
      <c r="E15" s="20" t="s">
        <v>34</v>
      </c>
      <c r="F15" s="1" t="s">
        <v>35</v>
      </c>
      <c r="G15" s="2"/>
      <c r="H15" s="4"/>
      <c r="I15" s="22"/>
      <c r="K15" s="22"/>
    </row>
    <row r="16" spans="1:11" ht="12.75">
      <c r="A16" s="5" t="s">
        <v>61</v>
      </c>
      <c r="B16" s="6"/>
      <c r="C16" s="6" t="s">
        <v>43</v>
      </c>
      <c r="D16" s="19">
        <v>7500000</v>
      </c>
      <c r="E16" s="20"/>
      <c r="F16" s="1"/>
      <c r="G16" s="12"/>
      <c r="H16" s="4"/>
      <c r="I16" s="22"/>
      <c r="K16" s="22"/>
    </row>
    <row r="17" spans="1:11" ht="12.75">
      <c r="A17" s="5" t="s">
        <v>62</v>
      </c>
      <c r="B17" s="6"/>
      <c r="C17" s="6" t="s">
        <v>44</v>
      </c>
      <c r="D17" s="19">
        <v>3750000</v>
      </c>
      <c r="E17" s="20"/>
      <c r="F17" s="1"/>
      <c r="G17" s="12"/>
      <c r="H17" s="4"/>
      <c r="I17" s="22"/>
      <c r="K17" s="22"/>
    </row>
    <row r="18" spans="1:11" ht="12.75">
      <c r="A18" s="5" t="s">
        <v>63</v>
      </c>
      <c r="B18" s="6"/>
      <c r="C18" s="6" t="s">
        <v>45</v>
      </c>
      <c r="D18" s="19">
        <v>3750000</v>
      </c>
      <c r="E18" s="20"/>
      <c r="F18" s="1"/>
      <c r="G18" s="12"/>
      <c r="H18" s="4"/>
      <c r="I18" s="22"/>
      <c r="K18" s="22"/>
    </row>
    <row r="19" spans="1:11" ht="12.75">
      <c r="A19" t="s">
        <v>64</v>
      </c>
      <c r="B19" t="s">
        <v>5</v>
      </c>
      <c r="D19" s="13">
        <v>20625000</v>
      </c>
      <c r="E19" s="20" t="s">
        <v>34</v>
      </c>
      <c r="F19" s="1" t="s">
        <v>35</v>
      </c>
      <c r="G19" s="2"/>
      <c r="H19" s="4"/>
      <c r="I19" s="22"/>
      <c r="K19" s="22"/>
    </row>
    <row r="20" spans="1:11" ht="12.75">
      <c r="A20" t="s">
        <v>65</v>
      </c>
      <c r="B20" t="s">
        <v>6</v>
      </c>
      <c r="D20" s="13">
        <v>8250000</v>
      </c>
      <c r="E20" s="20" t="s">
        <v>34</v>
      </c>
      <c r="F20" s="1" t="s">
        <v>35</v>
      </c>
      <c r="G20" s="2"/>
      <c r="H20" s="4"/>
      <c r="I20" s="22"/>
      <c r="K20" s="22"/>
    </row>
    <row r="21" spans="1:11" ht="12.75">
      <c r="A21" t="s">
        <v>66</v>
      </c>
      <c r="B21" t="s">
        <v>7</v>
      </c>
      <c r="D21" s="13">
        <v>3750000</v>
      </c>
      <c r="E21" s="20" t="s">
        <v>34</v>
      </c>
      <c r="F21" s="1" t="s">
        <v>35</v>
      </c>
      <c r="G21" s="2"/>
      <c r="H21" s="4"/>
      <c r="I21" s="22"/>
      <c r="K21" s="22"/>
    </row>
    <row r="22" spans="1:11" ht="12.75">
      <c r="A22" t="s">
        <v>67</v>
      </c>
      <c r="B22" t="s">
        <v>8</v>
      </c>
      <c r="D22" s="13">
        <v>82500000</v>
      </c>
      <c r="E22" s="20" t="s">
        <v>34</v>
      </c>
      <c r="F22" s="1" t="s">
        <v>35</v>
      </c>
      <c r="G22" s="2"/>
      <c r="H22" s="4"/>
      <c r="I22" s="22"/>
      <c r="K22" s="22"/>
    </row>
    <row r="23" spans="1:11" ht="12.75">
      <c r="A23" t="s">
        <v>68</v>
      </c>
      <c r="B23" t="s">
        <v>91</v>
      </c>
      <c r="D23" s="13">
        <v>375000</v>
      </c>
      <c r="E23" s="20" t="s">
        <v>34</v>
      </c>
      <c r="F23" s="1" t="s">
        <v>35</v>
      </c>
      <c r="G23" s="2"/>
      <c r="H23" s="4"/>
      <c r="I23" s="22"/>
      <c r="K23" s="22"/>
    </row>
    <row r="24" spans="1:11" ht="25.5" customHeight="1">
      <c r="A24" s="1" t="s">
        <v>69</v>
      </c>
      <c r="B24" s="32" t="s">
        <v>9</v>
      </c>
      <c r="C24" s="32"/>
      <c r="D24" s="13">
        <v>18750000</v>
      </c>
      <c r="E24" s="20" t="s">
        <v>34</v>
      </c>
      <c r="F24" s="1" t="s">
        <v>35</v>
      </c>
      <c r="G24" s="2"/>
      <c r="H24" s="4"/>
      <c r="I24" s="22"/>
      <c r="K24" s="22"/>
    </row>
    <row r="25" spans="1:11" ht="12.75">
      <c r="A25" t="s">
        <v>70</v>
      </c>
      <c r="B25" t="s">
        <v>10</v>
      </c>
      <c r="D25" s="13">
        <v>105000000</v>
      </c>
      <c r="E25" s="20" t="s">
        <v>34</v>
      </c>
      <c r="F25" s="1" t="s">
        <v>35</v>
      </c>
      <c r="G25" s="2"/>
      <c r="H25" s="4"/>
      <c r="I25" s="22"/>
      <c r="K25" s="22"/>
    </row>
    <row r="26" spans="1:11" ht="12.75">
      <c r="A26" s="9" t="s">
        <v>70</v>
      </c>
      <c r="C26" t="s">
        <v>38</v>
      </c>
      <c r="D26" s="19">
        <v>1500000</v>
      </c>
      <c r="E26" s="20"/>
      <c r="F26" s="1"/>
      <c r="G26" s="12"/>
      <c r="H26" s="4"/>
      <c r="I26" s="22"/>
      <c r="K26" s="22"/>
    </row>
    <row r="27" spans="1:11" ht="12.75">
      <c r="A27" t="s">
        <v>71</v>
      </c>
      <c r="B27" t="s">
        <v>11</v>
      </c>
      <c r="D27" s="13">
        <v>78750000</v>
      </c>
      <c r="E27" s="20" t="s">
        <v>34</v>
      </c>
      <c r="F27" s="1" t="s">
        <v>35</v>
      </c>
      <c r="G27" s="2"/>
      <c r="H27" s="4"/>
      <c r="I27" s="22"/>
      <c r="K27" s="22"/>
    </row>
    <row r="28" spans="1:11" ht="12.75">
      <c r="A28" t="s">
        <v>72</v>
      </c>
      <c r="B28" t="s">
        <v>12</v>
      </c>
      <c r="D28" s="13">
        <v>41250000</v>
      </c>
      <c r="E28" s="20" t="s">
        <v>34</v>
      </c>
      <c r="F28" s="1" t="s">
        <v>35</v>
      </c>
      <c r="G28" s="2"/>
      <c r="H28" s="4"/>
      <c r="I28" s="22"/>
      <c r="K28" s="22"/>
    </row>
    <row r="29" spans="1:11" s="6" customFormat="1" ht="12.75">
      <c r="A29" s="5" t="s">
        <v>95</v>
      </c>
      <c r="C29" s="6" t="s">
        <v>52</v>
      </c>
      <c r="D29" s="19">
        <v>3727876</v>
      </c>
      <c r="E29" s="21"/>
      <c r="F29" s="17"/>
      <c r="G29" s="12"/>
      <c r="H29" s="23"/>
      <c r="I29" s="24"/>
      <c r="J29" s="7"/>
      <c r="K29" s="22"/>
    </row>
    <row r="30" spans="1:11" ht="12.75">
      <c r="A30" t="s">
        <v>73</v>
      </c>
      <c r="B30" t="s">
        <v>13</v>
      </c>
      <c r="D30" s="13">
        <v>15750000</v>
      </c>
      <c r="E30" s="20" t="s">
        <v>34</v>
      </c>
      <c r="F30" s="1" t="s">
        <v>35</v>
      </c>
      <c r="G30" s="2"/>
      <c r="H30" s="4"/>
      <c r="I30" s="22"/>
      <c r="K30" s="22"/>
    </row>
    <row r="31" spans="1:11" ht="12.75">
      <c r="A31" t="s">
        <v>75</v>
      </c>
      <c r="B31" t="s">
        <v>14</v>
      </c>
      <c r="D31" s="13">
        <v>23250000</v>
      </c>
      <c r="E31" s="20" t="s">
        <v>34</v>
      </c>
      <c r="F31" s="1" t="s">
        <v>35</v>
      </c>
      <c r="G31" s="2"/>
      <c r="H31" s="4"/>
      <c r="I31" s="22"/>
      <c r="K31" s="22"/>
    </row>
    <row r="32" spans="1:11" ht="25.5" customHeight="1">
      <c r="A32" s="1" t="s">
        <v>74</v>
      </c>
      <c r="B32" s="32" t="s">
        <v>15</v>
      </c>
      <c r="C32" s="32"/>
      <c r="D32" s="13">
        <v>86250000</v>
      </c>
      <c r="E32" s="20" t="s">
        <v>34</v>
      </c>
      <c r="F32" s="1" t="s">
        <v>35</v>
      </c>
      <c r="G32" s="2"/>
      <c r="H32" s="4"/>
      <c r="I32" s="22"/>
      <c r="K32" s="22"/>
    </row>
    <row r="33" spans="1:11" ht="12.75">
      <c r="A33" t="s">
        <v>76</v>
      </c>
      <c r="B33" t="s">
        <v>16</v>
      </c>
      <c r="D33" s="13">
        <v>93000000</v>
      </c>
      <c r="E33" s="20" t="s">
        <v>34</v>
      </c>
      <c r="F33" s="1" t="s">
        <v>35</v>
      </c>
      <c r="G33" s="2"/>
      <c r="H33" s="4"/>
      <c r="I33" s="22"/>
      <c r="K33" s="22"/>
    </row>
    <row r="34" spans="1:11" ht="12.75">
      <c r="A34" t="s">
        <v>77</v>
      </c>
      <c r="B34" t="s">
        <v>17</v>
      </c>
      <c r="D34" s="13">
        <v>20250000</v>
      </c>
      <c r="E34" s="20" t="s">
        <v>34</v>
      </c>
      <c r="F34" s="1" t="s">
        <v>35</v>
      </c>
      <c r="G34" s="2"/>
      <c r="H34" s="4"/>
      <c r="I34" s="22"/>
      <c r="K34" s="22"/>
    </row>
    <row r="35" spans="1:11" ht="12.75">
      <c r="A35" t="s">
        <v>78</v>
      </c>
      <c r="B35" t="s">
        <v>18</v>
      </c>
      <c r="D35" s="13">
        <v>180000000</v>
      </c>
      <c r="E35" s="20" t="s">
        <v>34</v>
      </c>
      <c r="F35" s="1" t="s">
        <v>35</v>
      </c>
      <c r="G35" s="2"/>
      <c r="H35" s="4"/>
      <c r="I35" s="22"/>
      <c r="K35" s="22"/>
    </row>
    <row r="36" spans="1:11" ht="12.75">
      <c r="A36" t="s">
        <v>79</v>
      </c>
      <c r="B36" t="s">
        <v>19</v>
      </c>
      <c r="D36" s="13">
        <v>27300000</v>
      </c>
      <c r="E36" s="20" t="s">
        <v>34</v>
      </c>
      <c r="F36" s="1" t="s">
        <v>35</v>
      </c>
      <c r="G36" s="2"/>
      <c r="H36" s="4"/>
      <c r="I36" s="22"/>
      <c r="K36" s="22"/>
    </row>
    <row r="37" spans="1:11" ht="12.75">
      <c r="A37" t="s">
        <v>80</v>
      </c>
      <c r="B37" t="s">
        <v>20</v>
      </c>
      <c r="D37" s="13">
        <v>14100000</v>
      </c>
      <c r="E37" s="20" t="s">
        <v>34</v>
      </c>
      <c r="F37" s="1" t="s">
        <v>35</v>
      </c>
      <c r="G37" s="2"/>
      <c r="H37" s="4"/>
      <c r="I37" s="22"/>
      <c r="K37" s="22"/>
    </row>
    <row r="38" spans="1:11" ht="12.75">
      <c r="A38" t="s">
        <v>81</v>
      </c>
      <c r="B38" t="s">
        <v>21</v>
      </c>
      <c r="D38" s="13">
        <v>375000</v>
      </c>
      <c r="E38" s="20" t="s">
        <v>34</v>
      </c>
      <c r="F38" s="1" t="s">
        <v>35</v>
      </c>
      <c r="G38" s="2"/>
      <c r="H38" s="4"/>
      <c r="I38" s="22"/>
      <c r="K38" s="22"/>
    </row>
    <row r="39" spans="1:11" ht="12.75">
      <c r="A39" t="s">
        <v>82</v>
      </c>
      <c r="B39" t="s">
        <v>22</v>
      </c>
      <c r="D39" s="13">
        <v>75000000</v>
      </c>
      <c r="E39" s="20" t="s">
        <v>34</v>
      </c>
      <c r="F39" s="1" t="s">
        <v>35</v>
      </c>
      <c r="G39" s="2"/>
      <c r="H39" s="4"/>
      <c r="I39" s="22"/>
      <c r="K39" s="22"/>
    </row>
    <row r="40" spans="1:11" ht="12.75">
      <c r="A40" t="s">
        <v>85</v>
      </c>
      <c r="B40" t="s">
        <v>23</v>
      </c>
      <c r="D40" s="13">
        <v>75000000</v>
      </c>
      <c r="E40" s="20" t="s">
        <v>34</v>
      </c>
      <c r="F40" s="1" t="s">
        <v>35</v>
      </c>
      <c r="G40" s="2"/>
      <c r="H40" s="4"/>
      <c r="I40" s="22"/>
      <c r="K40" s="26"/>
    </row>
    <row r="41" spans="1:11" ht="12.75">
      <c r="A41" t="s">
        <v>86</v>
      </c>
      <c r="B41" t="s">
        <v>24</v>
      </c>
      <c r="D41" s="13">
        <v>562500</v>
      </c>
      <c r="E41" s="20" t="s">
        <v>34</v>
      </c>
      <c r="F41" s="1" t="s">
        <v>35</v>
      </c>
      <c r="G41" s="2"/>
      <c r="H41" s="4"/>
      <c r="I41" s="22"/>
      <c r="K41" s="25"/>
    </row>
    <row r="42" spans="1:11" ht="26.25" customHeight="1">
      <c r="A42" s="1" t="s">
        <v>87</v>
      </c>
      <c r="B42" s="32" t="s">
        <v>25</v>
      </c>
      <c r="C42" s="32"/>
      <c r="D42" s="13">
        <v>3937500</v>
      </c>
      <c r="E42" s="20" t="s">
        <v>34</v>
      </c>
      <c r="F42" s="1" t="s">
        <v>35</v>
      </c>
      <c r="G42" s="2"/>
      <c r="H42" s="4"/>
      <c r="I42" s="22"/>
      <c r="K42" s="25"/>
    </row>
    <row r="43" spans="1:11" ht="38.25">
      <c r="A43" s="14" t="s">
        <v>87</v>
      </c>
      <c r="B43" s="1"/>
      <c r="C43" s="11" t="s">
        <v>39</v>
      </c>
      <c r="D43" s="19">
        <v>187500</v>
      </c>
      <c r="E43" s="20"/>
      <c r="F43" s="1"/>
      <c r="G43" s="15"/>
      <c r="H43" s="4"/>
      <c r="I43" s="22"/>
      <c r="K43" s="25"/>
    </row>
    <row r="44" spans="1:11" ht="12.75">
      <c r="A44" t="s">
        <v>88</v>
      </c>
      <c r="B44" t="s">
        <v>53</v>
      </c>
      <c r="D44" s="13">
        <v>7500000</v>
      </c>
      <c r="E44" s="20" t="s">
        <v>34</v>
      </c>
      <c r="F44" s="1" t="s">
        <v>35</v>
      </c>
      <c r="G44" s="2"/>
      <c r="H44" s="4"/>
      <c r="I44" s="22"/>
      <c r="K44" s="25"/>
    </row>
    <row r="45" spans="1:11" ht="12.75">
      <c r="A45" t="s">
        <v>88</v>
      </c>
      <c r="B45" t="s">
        <v>26</v>
      </c>
      <c r="D45" s="13">
        <v>7500000</v>
      </c>
      <c r="E45" s="20" t="s">
        <v>34</v>
      </c>
      <c r="F45" s="1" t="s">
        <v>35</v>
      </c>
      <c r="G45" s="2"/>
      <c r="H45" s="4"/>
      <c r="I45" s="22"/>
      <c r="K45" s="25"/>
    </row>
    <row r="46" spans="1:11" ht="12.75">
      <c r="A46" t="s">
        <v>89</v>
      </c>
      <c r="B46" t="s">
        <v>27</v>
      </c>
      <c r="D46" s="13">
        <v>84000000</v>
      </c>
      <c r="E46" s="20" t="s">
        <v>34</v>
      </c>
      <c r="F46" s="1" t="s">
        <v>35</v>
      </c>
      <c r="G46" s="2"/>
      <c r="H46" s="4"/>
      <c r="I46" s="22"/>
      <c r="K46" s="25"/>
    </row>
    <row r="47" spans="3:11" s="6" customFormat="1" ht="12.75">
      <c r="C47" s="6" t="s">
        <v>96</v>
      </c>
      <c r="D47" s="19">
        <v>2600000</v>
      </c>
      <c r="E47" s="21"/>
      <c r="F47" s="17"/>
      <c r="G47" s="12"/>
      <c r="H47" s="7"/>
      <c r="I47" s="22"/>
      <c r="J47" s="7"/>
      <c r="K47" s="25"/>
    </row>
    <row r="48" spans="1:11" ht="12.75">
      <c r="A48" t="s">
        <v>89</v>
      </c>
      <c r="B48" t="s">
        <v>28</v>
      </c>
      <c r="D48" s="13">
        <v>90000000</v>
      </c>
      <c r="E48" s="20" t="s">
        <v>34</v>
      </c>
      <c r="F48" s="1" t="s">
        <v>35</v>
      </c>
      <c r="G48" s="2"/>
      <c r="H48" s="4"/>
      <c r="I48" s="22"/>
      <c r="K48" s="25"/>
    </row>
    <row r="49" spans="3:11" s="6" customFormat="1" ht="12.75">
      <c r="C49" s="6" t="s">
        <v>96</v>
      </c>
      <c r="D49" s="19">
        <v>2600000</v>
      </c>
      <c r="E49" s="21"/>
      <c r="F49" s="17"/>
      <c r="G49" s="12"/>
      <c r="H49" s="7"/>
      <c r="I49" s="22"/>
      <c r="J49" s="7"/>
      <c r="K49" s="25"/>
    </row>
    <row r="50" spans="4:11" ht="12.75">
      <c r="D50" s="13"/>
      <c r="E50" s="20"/>
      <c r="F50" s="1"/>
      <c r="G50" s="2"/>
      <c r="H50" s="4"/>
      <c r="I50" s="22"/>
      <c r="K50" s="25"/>
    </row>
    <row r="51" spans="3:11" ht="12.75">
      <c r="C51" t="s">
        <v>33</v>
      </c>
      <c r="D51" s="13">
        <f>SUMIF(E7:E50,"=CA",D7:D50)</f>
        <v>26433750000</v>
      </c>
      <c r="E51" s="28"/>
      <c r="F51" s="1"/>
      <c r="G51" s="18"/>
      <c r="H51" s="4"/>
      <c r="I51" s="22"/>
      <c r="J51" s="18"/>
      <c r="K51" s="25"/>
    </row>
    <row r="52" spans="1:11" ht="12.75">
      <c r="A52" t="s">
        <v>0</v>
      </c>
      <c r="C52" t="s">
        <v>29</v>
      </c>
      <c r="D52" s="13">
        <v>479250000</v>
      </c>
      <c r="E52" s="20"/>
      <c r="F52" s="1"/>
      <c r="G52" s="13"/>
      <c r="H52" s="4"/>
      <c r="I52" s="22"/>
      <c r="K52" s="25"/>
    </row>
    <row r="53" spans="3:11" ht="12.75">
      <c r="C53" t="s">
        <v>30</v>
      </c>
      <c r="D53" s="13">
        <f>+D51-D52</f>
        <v>25954500000</v>
      </c>
      <c r="E53" s="20"/>
      <c r="F53" s="1"/>
      <c r="G53" s="4"/>
      <c r="H53" s="4"/>
      <c r="I53" s="22"/>
      <c r="K53" s="25"/>
    </row>
    <row r="54" spans="1:11" ht="12.75">
      <c r="A54" t="s">
        <v>0</v>
      </c>
      <c r="C54" t="s">
        <v>83</v>
      </c>
      <c r="D54" s="13">
        <v>25382250000</v>
      </c>
      <c r="E54" s="20"/>
      <c r="F54" s="1"/>
      <c r="G54" s="13"/>
      <c r="H54" s="4"/>
      <c r="I54" s="22"/>
      <c r="K54" s="26"/>
    </row>
    <row r="55" spans="4:9" ht="12.75">
      <c r="D55" s="13"/>
      <c r="E55" s="20"/>
      <c r="F55" s="1"/>
      <c r="I55" s="22"/>
    </row>
    <row r="56" spans="4:9" ht="12.75">
      <c r="D56" s="13"/>
      <c r="E56" s="20"/>
      <c r="F56" s="1"/>
      <c r="I56" s="22"/>
    </row>
    <row r="57" spans="3:9" ht="12.75">
      <c r="C57" t="s">
        <v>84</v>
      </c>
      <c r="D57" s="13"/>
      <c r="E57" s="20"/>
      <c r="F57" s="1"/>
      <c r="I57" s="22"/>
    </row>
    <row r="58" spans="3:9" ht="12.75">
      <c r="C58" t="s">
        <v>31</v>
      </c>
      <c r="D58" s="13">
        <f>+D9+D11+D12+D13+D14+D15+D19+D20+D21+D22+D23+D24+D25+D27+D28+D30+D31+D32+D33+D34+D36+D37+D38+D39+D40+D41+D42+D44+D45+D46+D48</f>
        <v>1646025000</v>
      </c>
      <c r="E58" s="20"/>
      <c r="F58" s="1"/>
      <c r="G58" s="4"/>
      <c r="H58" s="4"/>
      <c r="I58" s="22"/>
    </row>
    <row r="59" spans="3:9" ht="12.75">
      <c r="C59" t="s">
        <v>32</v>
      </c>
      <c r="D59" s="13">
        <f>+D7+D35</f>
        <v>24450225000</v>
      </c>
      <c r="E59" s="20"/>
      <c r="F59" s="1"/>
      <c r="G59" s="4"/>
      <c r="H59" s="4"/>
      <c r="I59" s="22"/>
    </row>
    <row r="60" spans="3:9" ht="12.75">
      <c r="C60" t="s">
        <v>40</v>
      </c>
      <c r="D60" s="13">
        <f>+D8</f>
        <v>337500000</v>
      </c>
      <c r="E60" s="20"/>
      <c r="F60" s="1"/>
      <c r="G60" s="4"/>
      <c r="H60" s="4"/>
      <c r="I60" s="22"/>
    </row>
    <row r="61" spans="3:10" ht="12.75">
      <c r="C61" t="s">
        <v>99</v>
      </c>
      <c r="D61" s="13">
        <f>+D58+D59+D60</f>
        <v>26433750000</v>
      </c>
      <c r="E61" s="20"/>
      <c r="F61" s="1"/>
      <c r="G61" s="4"/>
      <c r="I61" s="22"/>
      <c r="J61" s="7"/>
    </row>
    <row r="63" spans="1:6" ht="52.5" customHeight="1">
      <c r="A63" s="29" t="s">
        <v>98</v>
      </c>
      <c r="B63" s="29"/>
      <c r="C63" s="29"/>
      <c r="D63" s="29"/>
      <c r="E63" s="29"/>
      <c r="F63" s="29"/>
    </row>
    <row r="64" ht="12.75">
      <c r="A64" t="s">
        <v>47</v>
      </c>
    </row>
    <row r="65" ht="12.75">
      <c r="A65" t="s">
        <v>97</v>
      </c>
    </row>
  </sheetData>
  <mergeCells count="9">
    <mergeCell ref="A63:F63"/>
    <mergeCell ref="A1:F1"/>
    <mergeCell ref="A2:F2"/>
    <mergeCell ref="B32:C32"/>
    <mergeCell ref="B42:C42"/>
    <mergeCell ref="B7:C7"/>
    <mergeCell ref="B14:C14"/>
    <mergeCell ref="B15:C15"/>
    <mergeCell ref="B24:C24"/>
  </mergeCells>
  <printOptions horizontalCentered="1"/>
  <pageMargins left="0.5" right="0.5" top="0.5" bottom="0.5" header="0" footer="0"/>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Edwards</dc:creator>
  <cp:keywords/>
  <dc:description/>
  <cp:lastModifiedBy>FHWA</cp:lastModifiedBy>
  <cp:lastPrinted>2003-09-26T21:51:38Z</cp:lastPrinted>
  <dcterms:created xsi:type="dcterms:W3CDTF">2003-09-22T20:56:11Z</dcterms:created>
  <dcterms:modified xsi:type="dcterms:W3CDTF">2004-05-17T16:47:05Z</dcterms:modified>
  <cp:category/>
  <cp:version/>
  <cp:contentType/>
  <cp:contentStatus/>
</cp:coreProperties>
</file>